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GMFSCS\share\契約課\050_R4以前\11_公契約条例\公契約条例（作業用フォルダ）\労働状況台帳\R6\相模原市労働状況台帳\"/>
    </mc:Choice>
  </mc:AlternateContent>
  <bookViews>
    <workbookView xWindow="0" yWindow="0" windowWidth="28800" windowHeight="12240"/>
  </bookViews>
  <sheets>
    <sheet name="基本情報入力シート" sheetId="4" r:id="rId1"/>
    <sheet name="R6年度用" sheetId="2" r:id="rId2"/>
  </sheets>
  <definedNames>
    <definedName name="_xlnm.Print_Area" localSheetId="1">'R6年度用'!$A$1:$L$34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8" i="4" l="1"/>
  <c r="I43" i="4"/>
  <c r="I38" i="4"/>
  <c r="I33" i="4"/>
  <c r="I28" i="4"/>
  <c r="I22" i="4"/>
  <c r="J5" i="2"/>
  <c r="J6" i="2"/>
  <c r="D6" i="2"/>
  <c r="F4" i="2" l="1"/>
  <c r="D4" i="2"/>
  <c r="D5" i="2" l="1"/>
  <c r="D3" i="2"/>
  <c r="I16" i="4" l="1"/>
  <c r="N22" i="4" s="1"/>
  <c r="D16" i="4" l="1"/>
  <c r="D22" i="4" s="1"/>
  <c r="D17" i="2" l="1"/>
  <c r="D16" i="2" l="1"/>
  <c r="G16" i="4" l="1"/>
  <c r="L22" i="4" s="1"/>
  <c r="B16" i="4"/>
  <c r="F36" i="4" l="1"/>
  <c r="F46" i="4"/>
  <c r="F41" i="4"/>
  <c r="F51" i="4"/>
  <c r="F26" i="4"/>
  <c r="F31" i="4"/>
  <c r="A26" i="4"/>
  <c r="A24" i="4"/>
  <c r="A20" i="4"/>
  <c r="K26" i="4" l="1"/>
  <c r="K24" i="4"/>
  <c r="K21" i="4"/>
  <c r="F47" i="4"/>
  <c r="F42" i="4"/>
  <c r="F37" i="4"/>
  <c r="F32" i="4"/>
  <c r="F27" i="4"/>
  <c r="G22" i="4" l="1"/>
  <c r="F24" i="4" s="1"/>
  <c r="B22" i="4"/>
  <c r="G28" i="4" l="1"/>
  <c r="F29" i="4" l="1"/>
  <c r="G33" i="4"/>
  <c r="F34" i="4" s="1"/>
  <c r="G38" i="4" l="1"/>
  <c r="G43" i="4" s="1"/>
  <c r="F44" i="4" l="1"/>
  <c r="F39" i="4"/>
  <c r="G48" i="4"/>
  <c r="F49" i="4" s="1"/>
  <c r="Q33" i="2" l="1"/>
  <c r="O33" i="2"/>
  <c r="T33" i="2" s="1"/>
  <c r="J33" i="2"/>
  <c r="K33" i="2" s="1"/>
  <c r="M33" i="2" s="1"/>
  <c r="D33" i="2"/>
  <c r="Q32" i="2"/>
  <c r="O32" i="2"/>
  <c r="T32" i="2" s="1"/>
  <c r="J32" i="2"/>
  <c r="K32" i="2" s="1"/>
  <c r="M32" i="2" s="1"/>
  <c r="D32" i="2"/>
  <c r="Q31" i="2"/>
  <c r="O31" i="2"/>
  <c r="T31" i="2" s="1"/>
  <c r="J31" i="2"/>
  <c r="K31" i="2" s="1"/>
  <c r="M31" i="2" s="1"/>
  <c r="D31" i="2"/>
  <c r="Q30" i="2"/>
  <c r="O30" i="2"/>
  <c r="T30" i="2" s="1"/>
  <c r="J30" i="2"/>
  <c r="K30" i="2" s="1"/>
  <c r="M30" i="2" s="1"/>
  <c r="D30" i="2"/>
  <c r="Q29" i="2"/>
  <c r="O29" i="2"/>
  <c r="T29" i="2" s="1"/>
  <c r="J29" i="2"/>
  <c r="K29" i="2" s="1"/>
  <c r="M29" i="2" s="1"/>
  <c r="D29" i="2"/>
  <c r="Q28" i="2"/>
  <c r="O28" i="2"/>
  <c r="T28" i="2" s="1"/>
  <c r="J28" i="2"/>
  <c r="K28" i="2" s="1"/>
  <c r="M28" i="2" s="1"/>
  <c r="D28" i="2"/>
  <c r="Q27" i="2"/>
  <c r="O27" i="2"/>
  <c r="T27" i="2" s="1"/>
  <c r="J27" i="2"/>
  <c r="K27" i="2" s="1"/>
  <c r="M27" i="2" s="1"/>
  <c r="D27" i="2"/>
  <c r="Q26" i="2"/>
  <c r="O26" i="2"/>
  <c r="T26" i="2" s="1"/>
  <c r="J26" i="2"/>
  <c r="K26" i="2" s="1"/>
  <c r="M26" i="2" s="1"/>
  <c r="D26" i="2"/>
  <c r="Q25" i="2"/>
  <c r="O25" i="2"/>
  <c r="T25" i="2" s="1"/>
  <c r="J25" i="2"/>
  <c r="K25" i="2" s="1"/>
  <c r="M25" i="2" s="1"/>
  <c r="D25" i="2"/>
  <c r="Q24" i="2"/>
  <c r="O24" i="2"/>
  <c r="T24" i="2" s="1"/>
  <c r="J24" i="2"/>
  <c r="K24" i="2" s="1"/>
  <c r="M24" i="2" s="1"/>
  <c r="D24" i="2"/>
  <c r="Q23" i="2"/>
  <c r="O23" i="2"/>
  <c r="T23" i="2" s="1"/>
  <c r="J23" i="2"/>
  <c r="K23" i="2" s="1"/>
  <c r="M23" i="2" s="1"/>
  <c r="D23" i="2"/>
  <c r="Q22" i="2"/>
  <c r="O22" i="2"/>
  <c r="T22" i="2" s="1"/>
  <c r="J22" i="2"/>
  <c r="K22" i="2" s="1"/>
  <c r="M22" i="2" s="1"/>
  <c r="D22" i="2"/>
  <c r="Q21" i="2"/>
  <c r="O21" i="2"/>
  <c r="T21" i="2" s="1"/>
  <c r="J21" i="2"/>
  <c r="K21" i="2" s="1"/>
  <c r="M21" i="2" s="1"/>
  <c r="D21" i="2"/>
  <c r="Q20" i="2"/>
  <c r="O20" i="2"/>
  <c r="T20" i="2" s="1"/>
  <c r="J20" i="2"/>
  <c r="K20" i="2" s="1"/>
  <c r="M20" i="2" s="1"/>
  <c r="D20" i="2"/>
  <c r="Q19" i="2"/>
  <c r="O19" i="2"/>
  <c r="T19" i="2" s="1"/>
  <c r="J19" i="2"/>
  <c r="K19" i="2" s="1"/>
  <c r="M19" i="2" s="1"/>
  <c r="D19" i="2"/>
  <c r="Q18" i="2"/>
  <c r="O18" i="2"/>
  <c r="T18" i="2" s="1"/>
  <c r="J18" i="2"/>
  <c r="K18" i="2" s="1"/>
  <c r="M18" i="2" s="1"/>
  <c r="D18" i="2"/>
  <c r="Q17" i="2"/>
  <c r="O17" i="2"/>
  <c r="T17" i="2" s="1"/>
  <c r="J17" i="2"/>
  <c r="K17" i="2" s="1"/>
  <c r="M17" i="2" s="1"/>
  <c r="Q16" i="2"/>
  <c r="O16" i="2"/>
  <c r="J16" i="2"/>
  <c r="K16" i="2" s="1"/>
  <c r="M16" i="2" s="1"/>
  <c r="Q15" i="2"/>
  <c r="O15" i="2"/>
  <c r="J15" i="2"/>
  <c r="K15" i="2" s="1"/>
  <c r="M15" i="2" s="1"/>
  <c r="D15" i="2"/>
  <c r="Q14" i="2"/>
  <c r="O14" i="2"/>
  <c r="J14" i="2"/>
  <c r="D14" i="2"/>
  <c r="T15" i="2" l="1"/>
  <c r="T14" i="2"/>
  <c r="T16" i="2"/>
  <c r="K14" i="2"/>
  <c r="M14" i="2" s="1"/>
</calcChain>
</file>

<file path=xl/comments1.xml><?xml version="1.0" encoding="utf-8"?>
<comments xmlns="http://schemas.openxmlformats.org/spreadsheetml/2006/main">
  <authors>
    <author>Sasaya</author>
    <author>Administrator</author>
  </authors>
  <commentList>
    <comment ref="J3" authorId="0" shapeId="0">
      <text>
        <r>
          <rPr>
            <b/>
            <sz val="9"/>
            <color indexed="81"/>
            <rFont val="MS P ゴシック"/>
            <family val="3"/>
            <charset val="128"/>
          </rPr>
          <t>給料をお支払いする日です。</t>
        </r>
      </text>
    </comment>
    <comment ref="G8" authorId="1" shapeId="0">
      <text>
        <r>
          <rPr>
            <b/>
            <sz val="9"/>
            <color indexed="81"/>
            <rFont val="MS P ゴシック"/>
            <family val="3"/>
            <charset val="128"/>
          </rPr>
          <t>労働報酬の額の欄が赤くなっている場合は、こちらに理由の入力をお願いします。
Ex)３０分単位で、給与計算を行っているためなど</t>
        </r>
      </text>
    </comment>
  </commentList>
</comments>
</file>

<file path=xl/sharedStrings.xml><?xml version="1.0" encoding="utf-8"?>
<sst xmlns="http://schemas.openxmlformats.org/spreadsheetml/2006/main" count="118" uniqueCount="82">
  <si>
    <t>労働報酬計算対象期間</t>
    <rPh sb="0" eb="2">
      <t>ロウドウ</t>
    </rPh>
    <rPh sb="2" eb="4">
      <t>ホウシュウ</t>
    </rPh>
    <rPh sb="4" eb="6">
      <t>ケイサン</t>
    </rPh>
    <rPh sb="6" eb="8">
      <t>タイショウ</t>
    </rPh>
    <rPh sb="8" eb="10">
      <t>キカン</t>
    </rPh>
    <phoneticPr fontId="2"/>
  </si>
  <si>
    <t>第２号様式</t>
    <rPh sb="0" eb="1">
      <t>ダイ</t>
    </rPh>
    <rPh sb="2" eb="3">
      <t>ゴウ</t>
    </rPh>
    <rPh sb="3" eb="5">
      <t>ヨウシキ</t>
    </rPh>
    <phoneticPr fontId="2"/>
  </si>
  <si>
    <t>労働報酬の支払われるべき日</t>
    <rPh sb="0" eb="2">
      <t>ロウドウ</t>
    </rPh>
    <rPh sb="2" eb="4">
      <t>ホウシュウ</t>
    </rPh>
    <rPh sb="5" eb="7">
      <t>シハライ</t>
    </rPh>
    <rPh sb="12" eb="13">
      <t>ヒ</t>
    </rPh>
    <phoneticPr fontId="2"/>
  </si>
  <si>
    <t>～</t>
    <phoneticPr fontId="2"/>
  </si>
  <si>
    <t>～</t>
    <phoneticPr fontId="2"/>
  </si>
  <si>
    <t>担当者名</t>
  </si>
  <si>
    <t>電話番号</t>
    <rPh sb="0" eb="2">
      <t>デンワ</t>
    </rPh>
    <rPh sb="2" eb="4">
      <t>バンゴウ</t>
    </rPh>
    <phoneticPr fontId="2"/>
  </si>
  <si>
    <t>備考【労働報酬の額が下限総額（基準額）を下回っている理由について】</t>
    <phoneticPr fontId="1"/>
  </si>
  <si>
    <t>No</t>
    <phoneticPr fontId="2"/>
  </si>
  <si>
    <t>労働者氏名</t>
    <rPh sb="0" eb="3">
      <t>ロウドウシャ</t>
    </rPh>
    <rPh sb="3" eb="5">
      <t>シメイ</t>
    </rPh>
    <phoneticPr fontId="2"/>
  </si>
  <si>
    <t>職種</t>
    <rPh sb="0" eb="2">
      <t>ショクシュ</t>
    </rPh>
    <phoneticPr fontId="2"/>
  </si>
  <si>
    <t>労働報酬
下限額</t>
    <rPh sb="0" eb="2">
      <t>ロウドウ</t>
    </rPh>
    <rPh sb="2" eb="4">
      <t>ホウシュウ</t>
    </rPh>
    <rPh sb="5" eb="7">
      <t>カゲン</t>
    </rPh>
    <rPh sb="7" eb="8">
      <t>ガク</t>
    </rPh>
    <phoneticPr fontId="2"/>
  </si>
  <si>
    <t>すべての労働に係る労働時間数</t>
    <rPh sb="4" eb="6">
      <t>ロウドウ</t>
    </rPh>
    <rPh sb="7" eb="8">
      <t>カカ</t>
    </rPh>
    <rPh sb="9" eb="11">
      <t>ロウドウ</t>
    </rPh>
    <rPh sb="11" eb="13">
      <t>ジカン</t>
    </rPh>
    <rPh sb="13" eb="14">
      <t>スウ</t>
    </rPh>
    <phoneticPr fontId="2"/>
  </si>
  <si>
    <t>算定
労働時間</t>
    <rPh sb="0" eb="2">
      <t>サンテイ</t>
    </rPh>
    <rPh sb="3" eb="5">
      <t>ロウドウ</t>
    </rPh>
    <rPh sb="5" eb="7">
      <t>ジカン</t>
    </rPh>
    <phoneticPr fontId="4"/>
  </si>
  <si>
    <t>下限総額
(基準額)</t>
    <rPh sb="0" eb="2">
      <t>カゲン</t>
    </rPh>
    <rPh sb="2" eb="4">
      <t>ソウガク</t>
    </rPh>
    <rPh sb="6" eb="8">
      <t>キジュン</t>
    </rPh>
    <rPh sb="8" eb="9">
      <t>ガク</t>
    </rPh>
    <phoneticPr fontId="2"/>
  </si>
  <si>
    <t>労働報酬
の額</t>
    <rPh sb="0" eb="2">
      <t>ロウドウ</t>
    </rPh>
    <rPh sb="2" eb="4">
      <t>ホウシュウ</t>
    </rPh>
    <rPh sb="6" eb="7">
      <t>ガク</t>
    </rPh>
    <phoneticPr fontId="2"/>
  </si>
  <si>
    <t>下限額チェック</t>
    <rPh sb="0" eb="2">
      <t>カゲン</t>
    </rPh>
    <rPh sb="2" eb="3">
      <t>ガク</t>
    </rPh>
    <phoneticPr fontId="2"/>
  </si>
  <si>
    <t>労働時間による按分が必要なもの</t>
  </si>
  <si>
    <t>労働時間による按分が必要でないもの</t>
    <phoneticPr fontId="2"/>
  </si>
  <si>
    <t>所定時間内</t>
    <phoneticPr fontId="2"/>
  </si>
  <si>
    <t>所定時間外</t>
    <phoneticPr fontId="2"/>
  </si>
  <si>
    <t>休日</t>
    <phoneticPr fontId="2"/>
  </si>
  <si>
    <t>深夜</t>
    <phoneticPr fontId="2"/>
  </si>
  <si>
    <t>個別手当とならないもの</t>
    <rPh sb="0" eb="2">
      <t>コベツ</t>
    </rPh>
    <rPh sb="2" eb="4">
      <t>テアテ</t>
    </rPh>
    <phoneticPr fontId="2"/>
  </si>
  <si>
    <t>実物給与</t>
    <phoneticPr fontId="2"/>
  </si>
  <si>
    <t>時間外割増賃金</t>
    <phoneticPr fontId="2"/>
  </si>
  <si>
    <t>個別手当</t>
    <rPh sb="0" eb="2">
      <t>コベツ</t>
    </rPh>
    <rPh sb="2" eb="4">
      <t>テアテ</t>
    </rPh>
    <phoneticPr fontId="2"/>
  </si>
  <si>
    <t>労働報酬額</t>
    <phoneticPr fontId="2"/>
  </si>
  <si>
    <t>a</t>
    <phoneticPr fontId="2"/>
  </si>
  <si>
    <t>b</t>
    <phoneticPr fontId="2"/>
  </si>
  <si>
    <t>c</t>
    <phoneticPr fontId="2"/>
  </si>
  <si>
    <t>d</t>
    <phoneticPr fontId="2"/>
  </si>
  <si>
    <t>e</t>
    <phoneticPr fontId="2"/>
  </si>
  <si>
    <t>f</t>
    <phoneticPr fontId="2"/>
  </si>
  <si>
    <t>g</t>
    <phoneticPr fontId="2"/>
  </si>
  <si>
    <t>h=a×g</t>
    <phoneticPr fontId="2"/>
  </si>
  <si>
    <t>支給額</t>
    <rPh sb="0" eb="2">
      <t>シキュウ</t>
    </rPh>
    <rPh sb="2" eb="3">
      <t>ガク</t>
    </rPh>
    <phoneticPr fontId="2"/>
  </si>
  <si>
    <t>按分後の額</t>
    <rPh sb="0" eb="2">
      <t>アンブン</t>
    </rPh>
    <rPh sb="2" eb="3">
      <t>ゴ</t>
    </rPh>
    <rPh sb="4" eb="5">
      <t>ガク</t>
    </rPh>
    <phoneticPr fontId="2"/>
  </si>
  <si>
    <t>※ g=c＋d×1.25＋e×1.35＋f×0.25　　</t>
    <phoneticPr fontId="2"/>
  </si>
  <si>
    <t>※　按分は所定時間内の時間数による按分ですので、ｃ／ｂの割合となります。</t>
    <rPh sb="2" eb="4">
      <t>アンブン</t>
    </rPh>
    <rPh sb="5" eb="7">
      <t>ショテイ</t>
    </rPh>
    <rPh sb="7" eb="9">
      <t>ジカン</t>
    </rPh>
    <rPh sb="9" eb="10">
      <t>ナイ</t>
    </rPh>
    <rPh sb="11" eb="13">
      <t>ジカン</t>
    </rPh>
    <rPh sb="13" eb="14">
      <t>スウ</t>
    </rPh>
    <rPh sb="17" eb="19">
      <t>アンブン</t>
    </rPh>
    <rPh sb="28" eb="30">
      <t>ワリアイ</t>
    </rPh>
    <phoneticPr fontId="2"/>
  </si>
  <si>
    <t>※以下に当月の支給総額、実物給与の当月分、それぞれの支給額を入力すると下限額クリアのチェックができます。</t>
    <rPh sb="1" eb="3">
      <t>イカ</t>
    </rPh>
    <rPh sb="4" eb="6">
      <t>トウゲツ</t>
    </rPh>
    <rPh sb="7" eb="9">
      <t>シキュウ</t>
    </rPh>
    <rPh sb="9" eb="11">
      <t>ソウガク</t>
    </rPh>
    <rPh sb="12" eb="14">
      <t>ジツブツ</t>
    </rPh>
    <rPh sb="14" eb="16">
      <t>キュウヨ</t>
    </rPh>
    <rPh sb="17" eb="19">
      <t>トウゲツ</t>
    </rPh>
    <rPh sb="19" eb="20">
      <t>ブン</t>
    </rPh>
    <rPh sb="26" eb="29">
      <t>シキュウガク</t>
    </rPh>
    <rPh sb="30" eb="32">
      <t>ニュウリョク</t>
    </rPh>
    <rPh sb="35" eb="37">
      <t>カゲン</t>
    </rPh>
    <rPh sb="37" eb="38">
      <t>ガク</t>
    </rPh>
    <phoneticPr fontId="2"/>
  </si>
  <si>
    <t>メールアドレス</t>
    <phoneticPr fontId="2"/>
  </si>
  <si>
    <t>・提出期限及び提出書類について</t>
    <rPh sb="1" eb="3">
      <t>テイシュツ</t>
    </rPh>
    <rPh sb="3" eb="5">
      <t>キゲン</t>
    </rPh>
    <rPh sb="5" eb="6">
      <t>オヨ</t>
    </rPh>
    <rPh sb="7" eb="9">
      <t>テイシュツ</t>
    </rPh>
    <rPh sb="9" eb="11">
      <t>ショルイ</t>
    </rPh>
    <phoneticPr fontId="1"/>
  </si>
  <si>
    <t>R</t>
    <phoneticPr fontId="6"/>
  </si>
  <si>
    <t>年</t>
    <rPh sb="0" eb="1">
      <t>ネン</t>
    </rPh>
    <phoneticPr fontId="6"/>
  </si>
  <si>
    <t>月</t>
    <rPh sb="0" eb="1">
      <t>ツキ</t>
    </rPh>
    <phoneticPr fontId="6"/>
  </si>
  <si>
    <t>給与支払いが当月払いの場合は○を付けてください。</t>
    <rPh sb="0" eb="2">
      <t>キュウヨ</t>
    </rPh>
    <rPh sb="2" eb="4">
      <t>シハラ</t>
    </rPh>
    <rPh sb="6" eb="8">
      <t>トウゲツ</t>
    </rPh>
    <rPh sb="8" eb="9">
      <t>バラ</t>
    </rPh>
    <rPh sb="11" eb="13">
      <t>バアイ</t>
    </rPh>
    <rPh sb="16" eb="17">
      <t>ツ</t>
    </rPh>
    <phoneticPr fontId="6"/>
  </si>
  <si>
    <t>初回提出期限</t>
    <rPh sb="0" eb="2">
      <t>ショカイ</t>
    </rPh>
    <rPh sb="2" eb="4">
      <t>テイシュツ</t>
    </rPh>
    <rPh sb="4" eb="6">
      <t>キゲン</t>
    </rPh>
    <phoneticPr fontId="6"/>
  </si>
  <si>
    <t>2回目提出期限</t>
    <rPh sb="1" eb="2">
      <t>カイ</t>
    </rPh>
    <rPh sb="2" eb="3">
      <t>メ</t>
    </rPh>
    <rPh sb="3" eb="5">
      <t>テイシュツ</t>
    </rPh>
    <rPh sb="5" eb="7">
      <t>キゲン</t>
    </rPh>
    <phoneticPr fontId="6"/>
  </si>
  <si>
    <t>提出書類</t>
    <rPh sb="0" eb="2">
      <t>テイシュツ</t>
    </rPh>
    <rPh sb="2" eb="4">
      <t>ショルイ</t>
    </rPh>
    <phoneticPr fontId="6"/>
  </si>
  <si>
    <t>R</t>
    <phoneticPr fontId="6"/>
  </si>
  <si>
    <t>令和</t>
    <rPh sb="0" eb="2">
      <t>レイワ</t>
    </rPh>
    <phoneticPr fontId="1"/>
  </si>
  <si>
    <t>年</t>
    <rPh sb="0" eb="1">
      <t>ネン</t>
    </rPh>
    <phoneticPr fontId="1"/>
  </si>
  <si>
    <t>月</t>
    <rPh sb="0" eb="1">
      <t>ガツ</t>
    </rPh>
    <phoneticPr fontId="1"/>
  </si>
  <si>
    <t>日</t>
    <rPh sb="0" eb="1">
      <t>ニチ</t>
    </rPh>
    <phoneticPr fontId="1"/>
  </si>
  <si>
    <t>から</t>
    <phoneticPr fontId="1"/>
  </si>
  <si>
    <t>まで</t>
    <phoneticPr fontId="1"/>
  </si>
  <si>
    <t>当月払い</t>
    <rPh sb="0" eb="2">
      <t>トウゲツ</t>
    </rPh>
    <rPh sb="2" eb="3">
      <t>バラ</t>
    </rPh>
    <phoneticPr fontId="6"/>
  </si>
  <si>
    <t>・初めに本シート（基本情報入力シート）の水色セルに入力することで、労働状況台帳に基本情報が転記されます。</t>
    <rPh sb="1" eb="2">
      <t>ハジ</t>
    </rPh>
    <rPh sb="4" eb="5">
      <t>ホン</t>
    </rPh>
    <rPh sb="9" eb="11">
      <t>キホン</t>
    </rPh>
    <rPh sb="11" eb="13">
      <t>ジョウホウ</t>
    </rPh>
    <rPh sb="13" eb="15">
      <t>ニュウリョク</t>
    </rPh>
    <rPh sb="20" eb="22">
      <t>ミズイロ</t>
    </rPh>
    <rPh sb="25" eb="27">
      <t>ニュウリョク</t>
    </rPh>
    <rPh sb="33" eb="35">
      <t>ロウドウ</t>
    </rPh>
    <rPh sb="35" eb="37">
      <t>ジョウキョウ</t>
    </rPh>
    <rPh sb="37" eb="39">
      <t>ダイチョウ</t>
    </rPh>
    <rPh sb="40" eb="42">
      <t>キホン</t>
    </rPh>
    <rPh sb="42" eb="44">
      <t>ジョウホウ</t>
    </rPh>
    <rPh sb="45" eb="47">
      <t>テンキ</t>
    </rPh>
    <phoneticPr fontId="1"/>
  </si>
  <si>
    <t>今回の提出は、</t>
    <rPh sb="0" eb="2">
      <t>コンカイ</t>
    </rPh>
    <rPh sb="3" eb="5">
      <t>テイシュツ</t>
    </rPh>
    <phoneticPr fontId="1"/>
  </si>
  <si>
    <t>←選択してください。</t>
    <rPh sb="1" eb="3">
      <t>センタク</t>
    </rPh>
    <phoneticPr fontId="1"/>
  </si>
  <si>
    <t>（1時間あたり）</t>
    <rPh sb="2" eb="4">
      <t>ジカン</t>
    </rPh>
    <phoneticPr fontId="1"/>
  </si>
  <si>
    <t>【注意】本シートは、様式作成用のため、労働状況台帳を紙で提出する場合は、本シートの印刷・提出は不要です。
電子媒体で提出する場合は、エラーとなってしまうため、本シートは削除せずそのまま提出してください。</t>
    <rPh sb="1" eb="3">
      <t>チュウイ</t>
    </rPh>
    <rPh sb="4" eb="5">
      <t>ホン</t>
    </rPh>
    <rPh sb="10" eb="12">
      <t>ヨウシキ</t>
    </rPh>
    <rPh sb="12" eb="15">
      <t>サクセイヨウ</t>
    </rPh>
    <rPh sb="19" eb="21">
      <t>ロウドウ</t>
    </rPh>
    <rPh sb="21" eb="23">
      <t>ジョウキョウ</t>
    </rPh>
    <rPh sb="23" eb="25">
      <t>ダイチョウ</t>
    </rPh>
    <rPh sb="26" eb="27">
      <t>カミ</t>
    </rPh>
    <rPh sb="28" eb="30">
      <t>テイシュツ</t>
    </rPh>
    <rPh sb="32" eb="34">
      <t>バアイ</t>
    </rPh>
    <rPh sb="36" eb="37">
      <t>ホン</t>
    </rPh>
    <rPh sb="41" eb="43">
      <t>インサツ</t>
    </rPh>
    <rPh sb="44" eb="46">
      <t>テイシュツ</t>
    </rPh>
    <rPh sb="47" eb="49">
      <t>フヨウ</t>
    </rPh>
    <rPh sb="53" eb="55">
      <t>デンシ</t>
    </rPh>
    <rPh sb="55" eb="57">
      <t>バイタイ</t>
    </rPh>
    <rPh sb="58" eb="60">
      <t>テイシュツ</t>
    </rPh>
    <rPh sb="62" eb="64">
      <t>バアイ</t>
    </rPh>
    <rPh sb="79" eb="80">
      <t>ホン</t>
    </rPh>
    <rPh sb="84" eb="86">
      <t>サクジョ</t>
    </rPh>
    <rPh sb="92" eb="94">
      <t>テイシュツ</t>
    </rPh>
    <phoneticPr fontId="1"/>
  </si>
  <si>
    <t>下記の労働者に対して公契約条例の内容を周知しました。</t>
    <rPh sb="0" eb="2">
      <t>カキ</t>
    </rPh>
    <rPh sb="3" eb="6">
      <t>ロウドウシャ</t>
    </rPh>
    <rPh sb="7" eb="8">
      <t>タイ</t>
    </rPh>
    <rPh sb="10" eb="11">
      <t>コウ</t>
    </rPh>
    <rPh sb="11" eb="13">
      <t>ケイヤク</t>
    </rPh>
    <rPh sb="13" eb="15">
      <t>ジョウレイ</t>
    </rPh>
    <rPh sb="16" eb="18">
      <t>ナイヨウ</t>
    </rPh>
    <rPh sb="19" eb="21">
      <t>シュウチ</t>
    </rPh>
    <phoneticPr fontId="2"/>
  </si>
  <si>
    <t>↑周知した場合は、プルダウンから☑を選択してください。</t>
    <rPh sb="1" eb="3">
      <t>シュウチ</t>
    </rPh>
    <rPh sb="5" eb="7">
      <t>バアイ</t>
    </rPh>
    <rPh sb="18" eb="20">
      <t>センタク</t>
    </rPh>
    <phoneticPr fontId="1"/>
  </si>
  <si>
    <t>【指定管理】労働状況台帳作成用　基本情報入力シート</t>
    <rPh sb="1" eb="3">
      <t>シテイ</t>
    </rPh>
    <rPh sb="3" eb="5">
      <t>カンリ</t>
    </rPh>
    <rPh sb="6" eb="8">
      <t>ロウドウ</t>
    </rPh>
    <rPh sb="8" eb="10">
      <t>ジョウキョウ</t>
    </rPh>
    <rPh sb="10" eb="12">
      <t>ダイチョウ</t>
    </rPh>
    <rPh sb="12" eb="15">
      <t>サクセイヨウ</t>
    </rPh>
    <rPh sb="16" eb="18">
      <t>キホン</t>
    </rPh>
    <rPh sb="18" eb="20">
      <t>ジョウホウ</t>
    </rPh>
    <rPh sb="20" eb="22">
      <t>ニュウリョク</t>
    </rPh>
    <phoneticPr fontId="1"/>
  </si>
  <si>
    <t>公の施設の名称</t>
    <rPh sb="0" eb="1">
      <t>オオヤケ</t>
    </rPh>
    <rPh sb="2" eb="4">
      <t>シセツ</t>
    </rPh>
    <rPh sb="5" eb="7">
      <t>メイショウ</t>
    </rPh>
    <phoneticPr fontId="1"/>
  </si>
  <si>
    <t>指定管理者名</t>
    <rPh sb="0" eb="2">
      <t>シテイ</t>
    </rPh>
    <rPh sb="2" eb="5">
      <t>カンリシャ</t>
    </rPh>
    <rPh sb="5" eb="6">
      <t>メイ</t>
    </rPh>
    <phoneticPr fontId="1"/>
  </si>
  <si>
    <t>相模原市労働状況台帳（令和6年度対象指定管理者用）</t>
    <rPh sb="0" eb="4">
      <t>サガミハラシ</t>
    </rPh>
    <rPh sb="4" eb="6">
      <t>ロウドウ</t>
    </rPh>
    <rPh sb="6" eb="8">
      <t>ジョウキョウ</t>
    </rPh>
    <rPh sb="8" eb="10">
      <t>ダイチョウ</t>
    </rPh>
    <rPh sb="11" eb="13">
      <t>レイワ</t>
    </rPh>
    <rPh sb="14" eb="16">
      <t>ネンド</t>
    </rPh>
    <rPh sb="16" eb="18">
      <t>タイショウ</t>
    </rPh>
    <rPh sb="18" eb="20">
      <t>シテイ</t>
    </rPh>
    <rPh sb="20" eb="23">
      <t>カンリシャ</t>
    </rPh>
    <rPh sb="23" eb="24">
      <t>ヨウ</t>
    </rPh>
    <phoneticPr fontId="2"/>
  </si>
  <si>
    <t>指定管理期間</t>
    <rPh sb="0" eb="2">
      <t>シテイ</t>
    </rPh>
    <rPh sb="2" eb="4">
      <t>カンリ</t>
    </rPh>
    <rPh sb="4" eb="6">
      <t>キカン</t>
    </rPh>
    <phoneticPr fontId="1"/>
  </si>
  <si>
    <t>公の施設の名称</t>
    <rPh sb="0" eb="1">
      <t>オオヤケ</t>
    </rPh>
    <rPh sb="2" eb="4">
      <t>シセツ</t>
    </rPh>
    <rPh sb="5" eb="7">
      <t>メイショウ</t>
    </rPh>
    <phoneticPr fontId="1"/>
  </si>
  <si>
    <t>指定管理期間</t>
    <rPh sb="0" eb="2">
      <t>シテイ</t>
    </rPh>
    <rPh sb="2" eb="4">
      <t>カンリ</t>
    </rPh>
    <rPh sb="4" eb="6">
      <t>キカン</t>
    </rPh>
    <phoneticPr fontId="1"/>
  </si>
  <si>
    <t>指定管理者名</t>
    <rPh sb="0" eb="2">
      <t>シテイ</t>
    </rPh>
    <rPh sb="2" eb="5">
      <t>カンリシャ</t>
    </rPh>
    <rPh sb="5" eb="6">
      <t>メイ</t>
    </rPh>
    <phoneticPr fontId="1"/>
  </si>
  <si>
    <t>指定管理期間終了</t>
    <rPh sb="0" eb="2">
      <t>シテイ</t>
    </rPh>
    <rPh sb="2" eb="4">
      <t>カンリ</t>
    </rPh>
    <rPh sb="4" eb="6">
      <t>キカン</t>
    </rPh>
    <rPh sb="6" eb="8">
      <t>シュウリョウ</t>
    </rPh>
    <phoneticPr fontId="1"/>
  </si>
  <si>
    <t>指定管理期間開始</t>
    <rPh sb="0" eb="2">
      <t>シテイ</t>
    </rPh>
    <rPh sb="2" eb="4">
      <t>カンリ</t>
    </rPh>
    <rPh sb="4" eb="6">
      <t>キカン</t>
    </rPh>
    <rPh sb="6" eb="8">
      <t>カイシ</t>
    </rPh>
    <phoneticPr fontId="1"/>
  </si>
  <si>
    <t>月末</t>
    <rPh sb="0" eb="1">
      <t>ガツ</t>
    </rPh>
    <rPh sb="1" eb="2">
      <t>スエ</t>
    </rPh>
    <phoneticPr fontId="6"/>
  </si>
  <si>
    <t>月末</t>
    <rPh sb="0" eb="2">
      <t>ゲツマツ</t>
    </rPh>
    <phoneticPr fontId="6"/>
  </si>
  <si>
    <t>上記の指定管理期間に応じて、自動的に提出期限・提出書類が表示されます。</t>
    <rPh sb="0" eb="2">
      <t>ジョウキ</t>
    </rPh>
    <rPh sb="3" eb="5">
      <t>シテイ</t>
    </rPh>
    <rPh sb="5" eb="7">
      <t>カンリ</t>
    </rPh>
    <rPh sb="7" eb="9">
      <t>キカン</t>
    </rPh>
    <rPh sb="10" eb="11">
      <t>オウ</t>
    </rPh>
    <rPh sb="14" eb="16">
      <t>ジドウ</t>
    </rPh>
    <rPh sb="16" eb="17">
      <t>テキ</t>
    </rPh>
    <rPh sb="18" eb="20">
      <t>テイシュツ</t>
    </rPh>
    <rPh sb="20" eb="22">
      <t>キゲン</t>
    </rPh>
    <rPh sb="23" eb="25">
      <t>テイシュツ</t>
    </rPh>
    <rPh sb="25" eb="27">
      <t>ショルイ</t>
    </rPh>
    <rPh sb="28" eb="30">
      <t>ヒョウジ</t>
    </rPh>
    <phoneticPr fontId="1"/>
  </si>
  <si>
    <t>・本シートを作成することで、本指定管理の労働状況台帳・確認書の提出時期が一目でわかるようになっています。</t>
    <rPh sb="1" eb="2">
      <t>ホン</t>
    </rPh>
    <rPh sb="6" eb="8">
      <t>サクセイ</t>
    </rPh>
    <rPh sb="14" eb="15">
      <t>ホン</t>
    </rPh>
    <rPh sb="15" eb="17">
      <t>シテイ</t>
    </rPh>
    <rPh sb="17" eb="19">
      <t>カンリ</t>
    </rPh>
    <rPh sb="20" eb="22">
      <t>ロウドウ</t>
    </rPh>
    <rPh sb="22" eb="24">
      <t>ジョウキョウ</t>
    </rPh>
    <rPh sb="24" eb="26">
      <t>ダイチョウ</t>
    </rPh>
    <rPh sb="27" eb="30">
      <t>カクニンショ</t>
    </rPh>
    <rPh sb="31" eb="33">
      <t>テイシュツ</t>
    </rPh>
    <rPh sb="33" eb="35">
      <t>ジキ</t>
    </rPh>
    <rPh sb="36" eb="38">
      <t>ヒトメ</t>
    </rPh>
    <phoneticPr fontId="1"/>
  </si>
  <si>
    <t>本指定管理施設に係る労働時間数</t>
    <rPh sb="0" eb="1">
      <t>ホン</t>
    </rPh>
    <rPh sb="1" eb="3">
      <t>シテイ</t>
    </rPh>
    <rPh sb="3" eb="5">
      <t>カンリ</t>
    </rPh>
    <rPh sb="5" eb="7">
      <t>シセツ</t>
    </rPh>
    <rPh sb="8" eb="9">
      <t>カカ</t>
    </rPh>
    <rPh sb="10" eb="12">
      <t>ロウドウ</t>
    </rPh>
    <rPh sb="12" eb="14">
      <t>ジカン</t>
    </rPh>
    <rPh sb="14" eb="15">
      <t>スウ</t>
    </rPh>
    <phoneticPr fontId="4"/>
  </si>
  <si>
    <t>令和6年度労働報酬下限額</t>
    <rPh sb="0" eb="2">
      <t>レイワ</t>
    </rPh>
    <rPh sb="3" eb="5">
      <t>ネンド</t>
    </rPh>
    <rPh sb="5" eb="7">
      <t>ロウドウ</t>
    </rPh>
    <rPh sb="7" eb="9">
      <t>ホウシュウ</t>
    </rPh>
    <rPh sb="9" eb="11">
      <t>カゲン</t>
    </rPh>
    <rPh sb="11" eb="12">
      <t>ガク</t>
    </rPh>
    <phoneticPr fontId="2"/>
  </si>
  <si>
    <t>年度指定管理（７年度以上の管理についても毎年度同様の提出書類・提出期限になります。）</t>
    <rPh sb="0" eb="2">
      <t>ネンド</t>
    </rPh>
    <rPh sb="2" eb="4">
      <t>シテイ</t>
    </rPh>
    <rPh sb="4" eb="6">
      <t>カンリ</t>
    </rPh>
    <rPh sb="8" eb="9">
      <t>ネン</t>
    </rPh>
    <rPh sb="9" eb="10">
      <t>ド</t>
    </rPh>
    <rPh sb="10" eb="12">
      <t>イジョウ</t>
    </rPh>
    <rPh sb="13" eb="15">
      <t>カンリ</t>
    </rPh>
    <rPh sb="20" eb="23">
      <t>マイネンド</t>
    </rPh>
    <rPh sb="23" eb="25">
      <t>ドウヨウ</t>
    </rPh>
    <rPh sb="26" eb="28">
      <t>テイシュツ</t>
    </rPh>
    <rPh sb="28" eb="30">
      <t>ショルイ</t>
    </rPh>
    <rPh sb="31" eb="33">
      <t>テイシュツ</t>
    </rPh>
    <rPh sb="33" eb="35">
      <t>キゲン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</si>
</sst>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411]ge\.m\.d;@"/>
  </numFmts>
  <fonts count="17">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indexed="8"/>
      <name val="ＭＳ Ｐゴシック"/>
      <family val="3"/>
      <charset val="128"/>
    </font>
    <font>
      <b/>
      <sz val="18"/>
      <color indexed="56"/>
      <name val="ＭＳ Ｐゴシック"/>
      <family val="3"/>
      <charset val="128"/>
    </font>
    <font>
      <b/>
      <sz val="9"/>
      <color indexed="81"/>
      <name val="MS P ゴシック"/>
      <family val="3"/>
      <charset val="128"/>
    </font>
    <font>
      <sz val="6"/>
      <name val="游ゴシック"/>
      <family val="2"/>
      <charset val="128"/>
      <scheme val="minor"/>
    </font>
    <font>
      <sz val="11"/>
      <color theme="1"/>
      <name val="BIZ UDゴシック"/>
      <family val="3"/>
      <charset val="128"/>
    </font>
    <font>
      <sz val="11"/>
      <color indexed="8"/>
      <name val="BIZ UDゴシック"/>
      <family val="3"/>
      <charset val="128"/>
    </font>
    <font>
      <sz val="10"/>
      <color theme="1"/>
      <name val="BIZ UDゴシック"/>
      <family val="3"/>
      <charset val="128"/>
    </font>
    <font>
      <sz val="8.5"/>
      <color theme="1"/>
      <name val="BIZ UDゴシック"/>
      <family val="3"/>
      <charset val="128"/>
    </font>
    <font>
      <sz val="14"/>
      <color indexed="8"/>
      <name val="BIZ UDゴシック"/>
      <family val="3"/>
      <charset val="128"/>
    </font>
    <font>
      <sz val="12"/>
      <color theme="1"/>
      <name val="BIZ UDゴシック"/>
      <family val="3"/>
      <charset val="128"/>
    </font>
    <font>
      <sz val="9"/>
      <color rgb="FFFF0000"/>
      <name val="BIZ UDゴシック"/>
      <family val="3"/>
      <charset val="128"/>
    </font>
    <font>
      <sz val="9"/>
      <color indexed="8"/>
      <name val="BIZ UDゴシック"/>
      <family val="3"/>
      <charset val="128"/>
    </font>
    <font>
      <sz val="12"/>
      <color indexed="8"/>
      <name val="BIZ UDゴシック"/>
      <family val="3"/>
      <charset val="128"/>
    </font>
    <font>
      <sz val="11"/>
      <name val="BIZ UD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DDEBF7"/>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45">
    <xf numFmtId="0" fontId="0" fillId="0" borderId="0" xfId="0">
      <alignment vertical="center"/>
    </xf>
    <xf numFmtId="0" fontId="7" fillId="0" borderId="0" xfId="0" applyFont="1" applyProtection="1">
      <alignment vertical="center"/>
    </xf>
    <xf numFmtId="0" fontId="7" fillId="0" borderId="0" xfId="0" applyFont="1">
      <alignment vertical="center"/>
    </xf>
    <xf numFmtId="57" fontId="8" fillId="0" borderId="1" xfId="1" applyNumberFormat="1" applyFont="1" applyFill="1" applyBorder="1" applyAlignment="1" applyProtection="1">
      <alignment horizontal="center" vertical="center" shrinkToFit="1"/>
    </xf>
    <xf numFmtId="0" fontId="8" fillId="2" borderId="1" xfId="1" applyNumberFormat="1" applyFont="1" applyFill="1" applyBorder="1" applyAlignment="1" applyProtection="1">
      <alignment horizontal="center" vertical="center" shrinkToFit="1"/>
      <protection locked="0"/>
    </xf>
    <xf numFmtId="38" fontId="8" fillId="0" borderId="1" xfId="1" applyFont="1" applyFill="1" applyBorder="1" applyAlignment="1" applyProtection="1">
      <alignment horizontal="center" vertical="center" shrinkToFit="1"/>
    </xf>
    <xf numFmtId="0" fontId="7" fillId="2" borderId="1" xfId="0" applyNumberFormat="1" applyFont="1" applyFill="1" applyBorder="1" applyAlignment="1" applyProtection="1">
      <alignment horizontal="center" vertical="center"/>
      <protection locked="0"/>
    </xf>
    <xf numFmtId="0" fontId="7" fillId="0" borderId="1" xfId="0" applyFont="1" applyBorder="1" applyAlignment="1" applyProtection="1">
      <alignment horizontal="center" vertical="center"/>
    </xf>
    <xf numFmtId="38" fontId="8" fillId="0" borderId="0" xfId="1" applyFont="1" applyFill="1" applyBorder="1" applyAlignment="1" applyProtection="1">
      <alignment vertical="center"/>
    </xf>
    <xf numFmtId="49" fontId="8" fillId="0" borderId="0" xfId="1" applyNumberFormat="1" applyFont="1" applyFill="1" applyBorder="1" applyAlignment="1" applyProtection="1">
      <alignment vertical="center" shrinkToFit="1"/>
    </xf>
    <xf numFmtId="0" fontId="7" fillId="0" borderId="5" xfId="0" applyFont="1" applyBorder="1" applyProtection="1">
      <alignment vertical="center"/>
    </xf>
    <xf numFmtId="0" fontId="7" fillId="0" borderId="6" xfId="0" applyFont="1" applyBorder="1" applyProtection="1">
      <alignment vertical="center"/>
    </xf>
    <xf numFmtId="0" fontId="7" fillId="0" borderId="7" xfId="0" applyFont="1" applyBorder="1" applyProtection="1">
      <alignment vertical="center"/>
    </xf>
    <xf numFmtId="0" fontId="7" fillId="0" borderId="33" xfId="0" applyNumberFormat="1" applyFont="1" applyBorder="1" applyAlignment="1" applyProtection="1">
      <alignment horizontal="right" vertical="center"/>
    </xf>
    <xf numFmtId="0" fontId="7" fillId="0" borderId="8" xfId="0" applyNumberFormat="1" applyFont="1" applyFill="1" applyBorder="1" applyAlignment="1" applyProtection="1">
      <alignment horizontal="center" vertical="center"/>
    </xf>
    <xf numFmtId="0" fontId="7" fillId="0" borderId="8" xfId="0" applyNumberFormat="1" applyFont="1" applyFill="1" applyBorder="1" applyProtection="1">
      <alignment vertical="center"/>
    </xf>
    <xf numFmtId="0" fontId="7" fillId="0" borderId="34" xfId="0" applyNumberFormat="1" applyFont="1" applyFill="1" applyBorder="1" applyProtection="1">
      <alignment vertical="center"/>
    </xf>
    <xf numFmtId="0" fontId="7" fillId="0" borderId="33" xfId="0" applyNumberFormat="1" applyFont="1" applyFill="1" applyBorder="1" applyAlignment="1" applyProtection="1">
      <alignment horizontal="right" vertical="center"/>
    </xf>
    <xf numFmtId="0" fontId="7" fillId="0" borderId="34" xfId="0" applyNumberFormat="1" applyFont="1" applyBorder="1" applyProtection="1">
      <alignment vertical="center"/>
    </xf>
    <xf numFmtId="0" fontId="7" fillId="0" borderId="0" xfId="0" applyFont="1" applyBorder="1" applyAlignment="1" applyProtection="1">
      <alignment horizontal="right" vertical="center"/>
    </xf>
    <xf numFmtId="0" fontId="7" fillId="0" borderId="0" xfId="0" applyFont="1" applyBorder="1" applyProtection="1">
      <alignment vertical="center"/>
    </xf>
    <xf numFmtId="0" fontId="7" fillId="2" borderId="0" xfId="0" applyFont="1" applyFill="1" applyAlignment="1" applyProtection="1">
      <alignment horizontal="center" vertical="center"/>
      <protection locked="0"/>
    </xf>
    <xf numFmtId="0" fontId="7" fillId="0" borderId="0" xfId="0" applyFont="1" applyAlignment="1" applyProtection="1">
      <alignment horizontal="center" vertical="center"/>
    </xf>
    <xf numFmtId="0" fontId="7" fillId="0" borderId="0" xfId="0" applyNumberFormat="1" applyFont="1" applyProtection="1">
      <alignment vertical="center"/>
    </xf>
    <xf numFmtId="0" fontId="7" fillId="0" borderId="35" xfId="0" applyFont="1" applyBorder="1" applyAlignment="1" applyProtection="1">
      <alignment horizontal="right" vertical="center"/>
    </xf>
    <xf numFmtId="0" fontId="7" fillId="0" borderId="0" xfId="0" applyNumberFormat="1" applyFont="1" applyBorder="1" applyProtection="1">
      <alignment vertical="center"/>
    </xf>
    <xf numFmtId="0" fontId="7" fillId="0" borderId="36" xfId="0" applyFont="1" applyBorder="1" applyAlignment="1" applyProtection="1">
      <alignment horizontal="center" vertical="center" shrinkToFit="1"/>
    </xf>
    <xf numFmtId="0" fontId="7" fillId="0" borderId="0" xfId="0" applyFont="1" applyBorder="1" applyAlignment="1" applyProtection="1">
      <alignment horizontal="center" vertical="center" shrinkToFit="1"/>
    </xf>
    <xf numFmtId="0" fontId="7" fillId="0" borderId="36" xfId="0" applyFont="1" applyBorder="1" applyProtection="1">
      <alignment vertical="center"/>
    </xf>
    <xf numFmtId="0" fontId="7" fillId="0" borderId="35" xfId="0" applyFont="1" applyFill="1" applyBorder="1" applyProtection="1">
      <alignment vertical="center"/>
    </xf>
    <xf numFmtId="0" fontId="7" fillId="0" borderId="35" xfId="0" applyFont="1" applyBorder="1" applyProtection="1">
      <alignment vertical="center"/>
    </xf>
    <xf numFmtId="38" fontId="11" fillId="0" borderId="0" xfId="1" applyFont="1" applyFill="1" applyProtection="1">
      <alignment vertical="center"/>
    </xf>
    <xf numFmtId="38" fontId="8" fillId="0" borderId="0" xfId="1" applyFont="1" applyFill="1" applyProtection="1">
      <alignment vertical="center"/>
    </xf>
    <xf numFmtId="38" fontId="11" fillId="0" borderId="0" xfId="1" applyFont="1" applyFill="1" applyAlignment="1" applyProtection="1">
      <alignment horizontal="right" vertical="center"/>
    </xf>
    <xf numFmtId="38" fontId="8" fillId="0" borderId="0" xfId="1" applyFont="1" applyFill="1">
      <alignment vertical="center"/>
    </xf>
    <xf numFmtId="177" fontId="8" fillId="0" borderId="2" xfId="1" applyNumberFormat="1" applyFont="1" applyFill="1" applyBorder="1" applyAlignment="1" applyProtection="1">
      <alignment horizontal="center" vertical="center"/>
    </xf>
    <xf numFmtId="177" fontId="8" fillId="0" borderId="4" xfId="1" applyNumberFormat="1" applyFont="1" applyFill="1" applyBorder="1" applyAlignment="1" applyProtection="1">
      <alignment horizontal="center" vertical="center"/>
    </xf>
    <xf numFmtId="177" fontId="8" fillId="2" borderId="2" xfId="1" applyNumberFormat="1" applyFont="1" applyFill="1" applyBorder="1" applyAlignment="1" applyProtection="1">
      <alignment horizontal="center" vertical="center"/>
      <protection locked="0"/>
    </xf>
    <xf numFmtId="177" fontId="8" fillId="2" borderId="3" xfId="1" applyNumberFormat="1" applyFont="1" applyFill="1" applyBorder="1" applyAlignment="1" applyProtection="1">
      <alignment horizontal="center" vertical="center"/>
      <protection locked="0"/>
    </xf>
    <xf numFmtId="0" fontId="12" fillId="0" borderId="0" xfId="0" applyFont="1" applyFill="1" applyAlignment="1" applyProtection="1">
      <alignment horizontal="left" vertical="center"/>
    </xf>
    <xf numFmtId="0" fontId="13" fillId="0" borderId="0" xfId="0" applyFont="1" applyFill="1" applyAlignment="1" applyProtection="1">
      <alignment vertical="top"/>
    </xf>
    <xf numFmtId="0" fontId="7" fillId="0" borderId="0" xfId="0" applyFont="1" applyFill="1" applyProtection="1">
      <alignment vertical="center"/>
    </xf>
    <xf numFmtId="0" fontId="12" fillId="0" borderId="0" xfId="0" applyFont="1" applyFill="1" applyAlignment="1" applyProtection="1">
      <alignment horizontal="right"/>
    </xf>
    <xf numFmtId="0" fontId="12" fillId="2" borderId="0" xfId="0" applyFont="1" applyFill="1" applyAlignment="1" applyProtection="1">
      <alignment horizontal="center" vertical="center"/>
      <protection locked="0"/>
    </xf>
    <xf numFmtId="0" fontId="12" fillId="0" borderId="8" xfId="0" applyFont="1" applyFill="1" applyBorder="1" applyAlignment="1" applyProtection="1">
      <alignment horizontal="left" vertical="center"/>
    </xf>
    <xf numFmtId="38" fontId="8" fillId="0" borderId="10" xfId="1" applyFont="1" applyFill="1" applyBorder="1" applyAlignment="1" applyProtection="1">
      <alignment horizontal="distributed" vertical="center" wrapText="1"/>
    </xf>
    <xf numFmtId="38" fontId="14" fillId="0" borderId="10" xfId="1" applyFont="1" applyFill="1" applyBorder="1" applyAlignment="1" applyProtection="1">
      <alignment horizontal="distributed" vertical="center" wrapText="1"/>
    </xf>
    <xf numFmtId="38" fontId="8" fillId="0" borderId="10" xfId="1" applyFont="1" applyFill="1" applyBorder="1" applyAlignment="1" applyProtection="1">
      <alignment horizontal="distributed" vertical="center"/>
    </xf>
    <xf numFmtId="0" fontId="7" fillId="0" borderId="14" xfId="0" applyFont="1" applyFill="1" applyBorder="1" applyAlignment="1" applyProtection="1">
      <alignment horizontal="distributed" vertical="center" wrapText="1"/>
    </xf>
    <xf numFmtId="0" fontId="7" fillId="0" borderId="16" xfId="0" applyFont="1" applyFill="1" applyBorder="1" applyAlignment="1" applyProtection="1">
      <alignment vertical="center"/>
    </xf>
    <xf numFmtId="0" fontId="7" fillId="0" borderId="0" xfId="0" applyFont="1" applyFill="1">
      <alignment vertical="center"/>
    </xf>
    <xf numFmtId="0" fontId="7" fillId="0" borderId="18" xfId="0" applyFont="1" applyFill="1" applyBorder="1" applyAlignment="1" applyProtection="1">
      <alignment horizontal="center" vertical="center" shrinkToFit="1"/>
    </xf>
    <xf numFmtId="38" fontId="8" fillId="0" borderId="19" xfId="1" applyFont="1" applyFill="1" applyBorder="1" applyAlignment="1" applyProtection="1">
      <alignment horizontal="distributed" vertical="center"/>
    </xf>
    <xf numFmtId="38" fontId="8" fillId="0" borderId="19" xfId="1" applyFont="1" applyFill="1" applyBorder="1" applyAlignment="1" applyProtection="1">
      <alignment horizontal="center" vertical="center" shrinkToFit="1"/>
    </xf>
    <xf numFmtId="38" fontId="8" fillId="0" borderId="18" xfId="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38" fontId="15" fillId="0" borderId="0" xfId="1" applyFont="1" applyFill="1" applyBorder="1" applyProtection="1">
      <alignment vertical="center"/>
    </xf>
    <xf numFmtId="0" fontId="7" fillId="0" borderId="18" xfId="0" applyFont="1" applyFill="1" applyBorder="1" applyAlignment="1" applyProtection="1">
      <alignment horizontal="center" vertical="center"/>
    </xf>
    <xf numFmtId="38" fontId="8" fillId="0" borderId="39" xfId="1" applyFont="1" applyFill="1" applyBorder="1" applyAlignment="1" applyProtection="1">
      <alignment horizontal="center" vertical="center"/>
    </xf>
    <xf numFmtId="38" fontId="8" fillId="0" borderId="26" xfId="1" applyFont="1" applyFill="1" applyBorder="1" applyAlignment="1" applyProtection="1">
      <alignment horizontal="center" vertical="center"/>
    </xf>
    <xf numFmtId="38" fontId="15" fillId="0" borderId="0" xfId="1" applyFont="1" applyFill="1" applyBorder="1" applyAlignment="1" applyProtection="1">
      <alignment horizontal="left" vertical="center"/>
    </xf>
    <xf numFmtId="0" fontId="7" fillId="0" borderId="28" xfId="0" applyFont="1" applyFill="1" applyBorder="1" applyAlignment="1" applyProtection="1">
      <alignment vertical="center"/>
    </xf>
    <xf numFmtId="0" fontId="7" fillId="2" borderId="29" xfId="0" applyFont="1" applyFill="1" applyBorder="1" applyAlignment="1" applyProtection="1">
      <alignment vertical="center"/>
      <protection locked="0"/>
    </xf>
    <xf numFmtId="0" fontId="16" fillId="2" borderId="29" xfId="0" applyFont="1" applyFill="1" applyBorder="1" applyAlignment="1" applyProtection="1">
      <alignment vertical="center" shrinkToFit="1"/>
      <protection locked="0"/>
    </xf>
    <xf numFmtId="38" fontId="11" fillId="0" borderId="29" xfId="1" applyFont="1" applyFill="1" applyBorder="1" applyAlignment="1" applyProtection="1">
      <alignment vertical="center"/>
    </xf>
    <xf numFmtId="40" fontId="11" fillId="2" borderId="30" xfId="1" applyNumberFormat="1" applyFont="1" applyFill="1" applyBorder="1" applyAlignment="1" applyProtection="1">
      <alignment vertical="center"/>
      <protection locked="0"/>
    </xf>
    <xf numFmtId="40" fontId="11" fillId="2" borderId="29" xfId="1" applyNumberFormat="1" applyFont="1" applyFill="1" applyBorder="1" applyProtection="1">
      <alignment vertical="center"/>
      <protection locked="0"/>
    </xf>
    <xf numFmtId="38" fontId="11" fillId="0" borderId="29" xfId="1" applyNumberFormat="1" applyFont="1" applyFill="1" applyBorder="1" applyAlignment="1" applyProtection="1">
      <alignment vertical="center"/>
    </xf>
    <xf numFmtId="38" fontId="11" fillId="0" borderId="30" xfId="1" applyFont="1" applyFill="1" applyBorder="1" applyAlignment="1" applyProtection="1">
      <alignment vertical="center"/>
    </xf>
    <xf numFmtId="38" fontId="11" fillId="2" borderId="31" xfId="1" applyFont="1" applyFill="1" applyBorder="1" applyAlignment="1" applyProtection="1">
      <alignment vertical="center"/>
      <protection locked="0"/>
    </xf>
    <xf numFmtId="38" fontId="11" fillId="3" borderId="28" xfId="1" applyFont="1" applyFill="1" applyBorder="1" applyProtection="1">
      <alignment vertical="center"/>
      <protection locked="0"/>
    </xf>
    <xf numFmtId="38" fontId="11" fillId="0" borderId="26" xfId="1" applyFont="1" applyFill="1" applyBorder="1" applyProtection="1">
      <alignment vertical="center"/>
    </xf>
    <xf numFmtId="38" fontId="11" fillId="3" borderId="29" xfId="1" applyFont="1" applyFill="1" applyBorder="1" applyProtection="1">
      <alignment vertical="center"/>
      <protection locked="0"/>
    </xf>
    <xf numFmtId="38" fontId="11" fillId="3" borderId="32" xfId="1" applyFont="1" applyFill="1" applyBorder="1" applyProtection="1">
      <alignment vertical="center"/>
      <protection locked="0"/>
    </xf>
    <xf numFmtId="38" fontId="11" fillId="0" borderId="31" xfId="1" applyFont="1" applyFill="1" applyBorder="1" applyAlignment="1" applyProtection="1">
      <alignment vertical="center"/>
    </xf>
    <xf numFmtId="38" fontId="11" fillId="0" borderId="29" xfId="1" applyFont="1" applyFill="1" applyBorder="1" applyProtection="1">
      <alignment vertical="center"/>
    </xf>
    <xf numFmtId="38" fontId="11" fillId="3" borderId="30" xfId="1" applyFont="1" applyFill="1" applyBorder="1" applyProtection="1">
      <alignment vertical="center"/>
      <protection locked="0"/>
    </xf>
    <xf numFmtId="40" fontId="11" fillId="2" borderId="26" xfId="1" applyNumberFormat="1" applyFont="1" applyFill="1" applyBorder="1" applyProtection="1">
      <alignment vertical="center"/>
      <protection locked="0"/>
    </xf>
    <xf numFmtId="38" fontId="8" fillId="0" borderId="0" xfId="1" applyFont="1" applyFill="1" applyAlignment="1" applyProtection="1">
      <alignment horizontal="right" vertical="center"/>
    </xf>
    <xf numFmtId="38" fontId="7" fillId="0" borderId="0" xfId="0" applyNumberFormat="1" applyFont="1" applyFill="1">
      <alignment vertical="center"/>
    </xf>
    <xf numFmtId="0" fontId="9" fillId="0" borderId="33" xfId="0" applyFont="1" applyFill="1" applyBorder="1" applyAlignment="1" applyProtection="1">
      <alignment horizontal="left" vertical="center" wrapText="1"/>
    </xf>
    <xf numFmtId="0" fontId="9" fillId="0" borderId="8" xfId="0" applyFont="1" applyFill="1" applyBorder="1" applyAlignment="1" applyProtection="1">
      <alignment horizontal="left" vertical="center" wrapText="1"/>
    </xf>
    <xf numFmtId="0" fontId="9" fillId="0" borderId="34" xfId="0" applyFont="1" applyFill="1" applyBorder="1" applyAlignment="1" applyProtection="1">
      <alignment horizontal="left" vertical="center" wrapText="1"/>
    </xf>
    <xf numFmtId="0" fontId="9" fillId="0" borderId="33" xfId="0" applyFont="1" applyFill="1" applyBorder="1" applyAlignment="1" applyProtection="1">
      <alignment horizontal="left" vertical="top" wrapText="1"/>
    </xf>
    <xf numFmtId="0" fontId="9" fillId="0" borderId="8" xfId="0" applyFont="1" applyFill="1" applyBorder="1" applyAlignment="1" applyProtection="1">
      <alignment horizontal="left" vertical="top" wrapText="1"/>
    </xf>
    <xf numFmtId="0" fontId="9" fillId="0" borderId="34" xfId="0" applyFont="1" applyFill="1" applyBorder="1" applyAlignment="1" applyProtection="1">
      <alignment horizontal="left" vertical="top" wrapText="1"/>
    </xf>
    <xf numFmtId="0" fontId="9" fillId="0" borderId="35"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0" borderId="36" xfId="0" applyFont="1" applyFill="1" applyBorder="1" applyAlignment="1" applyProtection="1">
      <alignment horizontal="left" vertical="center" wrapText="1"/>
    </xf>
    <xf numFmtId="38" fontId="8" fillId="0" borderId="1" xfId="1" applyFont="1" applyFill="1" applyBorder="1" applyAlignment="1" applyProtection="1">
      <alignment horizontal="distributed" vertical="center"/>
    </xf>
    <xf numFmtId="38" fontId="8" fillId="0" borderId="2" xfId="1" applyFont="1" applyFill="1" applyBorder="1" applyAlignment="1" applyProtection="1">
      <alignment horizontal="distributed" vertical="center"/>
    </xf>
    <xf numFmtId="38" fontId="8" fillId="0" borderId="4" xfId="1" applyFont="1" applyFill="1" applyBorder="1" applyAlignment="1" applyProtection="1">
      <alignment horizontal="distributed" vertical="center"/>
    </xf>
    <xf numFmtId="38" fontId="8" fillId="0" borderId="3" xfId="1" applyFont="1" applyFill="1" applyBorder="1" applyAlignment="1" applyProtection="1">
      <alignment horizontal="distributed" vertical="center"/>
    </xf>
    <xf numFmtId="0" fontId="10" fillId="0" borderId="35"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36" xfId="0" applyFont="1" applyFill="1" applyBorder="1" applyAlignment="1" applyProtection="1">
      <alignment horizontal="left" vertical="center" wrapText="1"/>
    </xf>
    <xf numFmtId="0" fontId="7" fillId="0" borderId="0" xfId="0" applyFont="1" applyAlignment="1" applyProtection="1">
      <alignment horizontal="left" vertical="top" wrapText="1"/>
    </xf>
    <xf numFmtId="38" fontId="8" fillId="0" borderId="5" xfId="1" applyFont="1" applyFill="1" applyBorder="1" applyAlignment="1" applyProtection="1">
      <alignment horizontal="distributed" vertical="center" wrapText="1"/>
    </xf>
    <xf numFmtId="38" fontId="8" fillId="0" borderId="6" xfId="1" applyFont="1" applyFill="1" applyBorder="1" applyAlignment="1" applyProtection="1">
      <alignment horizontal="distributed" vertical="center"/>
    </xf>
    <xf numFmtId="38" fontId="8" fillId="0" borderId="7" xfId="1" applyFont="1" applyFill="1" applyBorder="1" applyAlignment="1" applyProtection="1">
      <alignment horizontal="distributed" vertical="center"/>
    </xf>
    <xf numFmtId="38" fontId="8" fillId="0" borderId="33" xfId="1" applyFont="1" applyFill="1" applyBorder="1" applyAlignment="1" applyProtection="1">
      <alignment horizontal="distributed" vertical="center"/>
    </xf>
    <xf numFmtId="38" fontId="8" fillId="0" borderId="8" xfId="1" applyFont="1" applyFill="1" applyBorder="1" applyAlignment="1" applyProtection="1">
      <alignment horizontal="distributed" vertical="center"/>
    </xf>
    <xf numFmtId="38" fontId="8" fillId="0" borderId="34" xfId="1" applyFont="1" applyFill="1" applyBorder="1" applyAlignment="1" applyProtection="1">
      <alignment horizontal="distributed" vertical="center"/>
    </xf>
    <xf numFmtId="49" fontId="8" fillId="2" borderId="1" xfId="1" applyNumberFormat="1" applyFont="1" applyFill="1" applyBorder="1" applyAlignment="1" applyProtection="1">
      <alignment horizontal="left" vertical="center" shrinkToFit="1"/>
      <protection locked="0"/>
    </xf>
    <xf numFmtId="49" fontId="8" fillId="2" borderId="1" xfId="1" applyNumberFormat="1" applyFont="1" applyFill="1" applyBorder="1" applyAlignment="1" applyProtection="1">
      <alignment horizontal="left" vertical="center" wrapText="1" shrinkToFit="1"/>
      <protection locked="0"/>
    </xf>
    <xf numFmtId="49" fontId="8" fillId="2" borderId="2" xfId="1" applyNumberFormat="1" applyFont="1" applyFill="1" applyBorder="1" applyAlignment="1" applyProtection="1">
      <alignment horizontal="left" vertical="center" shrinkToFit="1"/>
      <protection locked="0"/>
    </xf>
    <xf numFmtId="49" fontId="8" fillId="2" borderId="4" xfId="1" applyNumberFormat="1" applyFont="1" applyFill="1" applyBorder="1" applyAlignment="1" applyProtection="1">
      <alignment horizontal="left" vertical="center" shrinkToFit="1"/>
      <protection locked="0"/>
    </xf>
    <xf numFmtId="49" fontId="8" fillId="2" borderId="3" xfId="1" applyNumberFormat="1" applyFont="1" applyFill="1" applyBorder="1" applyAlignment="1" applyProtection="1">
      <alignment horizontal="left" vertical="center" shrinkToFit="1"/>
      <protection locked="0"/>
    </xf>
    <xf numFmtId="38" fontId="8" fillId="0" borderId="24" xfId="1" applyFont="1" applyFill="1" applyBorder="1" applyAlignment="1" applyProtection="1">
      <alignment horizontal="center" vertical="center"/>
    </xf>
    <xf numFmtId="38" fontId="8" fillId="0" borderId="25" xfId="1" applyFont="1" applyFill="1" applyBorder="1" applyAlignment="1" applyProtection="1">
      <alignment horizontal="center" vertical="center"/>
    </xf>
    <xf numFmtId="38" fontId="8" fillId="0" borderId="11" xfId="1" applyFont="1" applyFill="1" applyBorder="1" applyAlignment="1" applyProtection="1">
      <alignment horizontal="center" vertical="center" wrapText="1"/>
    </xf>
    <xf numFmtId="38" fontId="8" fillId="0" borderId="13" xfId="1" applyFont="1" applyFill="1" applyBorder="1" applyAlignment="1" applyProtection="1">
      <alignment horizontal="center" vertical="center" wrapText="1"/>
    </xf>
    <xf numFmtId="38" fontId="14" fillId="0" borderId="38" xfId="1" applyFont="1" applyFill="1" applyBorder="1" applyAlignment="1" applyProtection="1">
      <alignment horizontal="center" vertical="center" wrapText="1"/>
    </xf>
    <xf numFmtId="38" fontId="14" fillId="0" borderId="22" xfId="1" applyFont="1" applyFill="1" applyBorder="1" applyAlignment="1" applyProtection="1">
      <alignment horizontal="center" vertical="center" wrapText="1"/>
    </xf>
    <xf numFmtId="38" fontId="8" fillId="0" borderId="23" xfId="1" applyFont="1" applyFill="1" applyBorder="1" applyAlignment="1" applyProtection="1">
      <alignment horizontal="center" vertical="center" wrapText="1"/>
    </xf>
    <xf numFmtId="38" fontId="8" fillId="0" borderId="22" xfId="1" applyFont="1" applyFill="1" applyBorder="1" applyAlignment="1" applyProtection="1">
      <alignment horizontal="center" vertical="center" wrapText="1"/>
    </xf>
    <xf numFmtId="38" fontId="8" fillId="0" borderId="19" xfId="1" applyFont="1" applyFill="1" applyBorder="1" applyAlignment="1" applyProtection="1">
      <alignment horizontal="center" vertical="center" wrapText="1"/>
    </xf>
    <xf numFmtId="38" fontId="8" fillId="0" borderId="27" xfId="1" applyFont="1" applyFill="1" applyBorder="1" applyAlignment="1" applyProtection="1">
      <alignment horizontal="center" vertical="center" wrapText="1"/>
    </xf>
    <xf numFmtId="38" fontId="8" fillId="0" borderId="37" xfId="1" applyFont="1" applyFill="1" applyBorder="1" applyAlignment="1" applyProtection="1">
      <alignment horizontal="center" vertical="center"/>
    </xf>
    <xf numFmtId="38" fontId="8" fillId="0" borderId="12" xfId="1" applyFont="1" applyFill="1" applyBorder="1" applyAlignment="1" applyProtection="1">
      <alignment horizontal="center" vertical="center"/>
    </xf>
    <xf numFmtId="38" fontId="8" fillId="0" borderId="13" xfId="1" applyFont="1" applyFill="1" applyBorder="1" applyAlignment="1" applyProtection="1">
      <alignment horizontal="center" vertical="center"/>
    </xf>
    <xf numFmtId="38" fontId="8" fillId="0" borderId="9" xfId="1" applyFont="1" applyFill="1" applyBorder="1" applyAlignment="1" applyProtection="1">
      <alignment horizontal="center" vertical="center"/>
    </xf>
    <xf numFmtId="0" fontId="7" fillId="0" borderId="17" xfId="0" applyFont="1" applyFill="1" applyBorder="1" applyAlignment="1" applyProtection="1">
      <alignment horizontal="center" vertical="center"/>
    </xf>
    <xf numFmtId="38" fontId="8" fillId="0" borderId="10" xfId="1"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7" fillId="0" borderId="12"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5" xfId="0" applyFont="1" applyFill="1" applyBorder="1" applyAlignment="1" applyProtection="1">
      <alignment horizontal="center" vertical="center" wrapText="1"/>
    </xf>
    <xf numFmtId="0" fontId="7" fillId="0" borderId="21" xfId="0" applyFont="1" applyFill="1" applyBorder="1" applyAlignment="1" applyProtection="1">
      <alignment horizontal="center" vertical="center" wrapText="1"/>
    </xf>
    <xf numFmtId="0" fontId="7" fillId="0" borderId="25" xfId="0" applyFont="1" applyFill="1" applyBorder="1" applyAlignment="1" applyProtection="1">
      <alignment horizontal="center" vertical="center" wrapText="1"/>
    </xf>
    <xf numFmtId="38" fontId="8" fillId="0" borderId="0" xfId="1" applyFont="1" applyFill="1" applyAlignment="1" applyProtection="1">
      <alignment wrapText="1"/>
    </xf>
    <xf numFmtId="38" fontId="8" fillId="0" borderId="8" xfId="1" applyFont="1" applyFill="1" applyBorder="1" applyAlignment="1" applyProtection="1">
      <alignment wrapText="1"/>
    </xf>
    <xf numFmtId="0" fontId="12" fillId="0" borderId="1" xfId="0" applyFont="1" applyFill="1" applyBorder="1" applyAlignment="1" applyProtection="1">
      <alignment horizontal="left" vertical="center" shrinkToFit="1"/>
    </xf>
    <xf numFmtId="0" fontId="12" fillId="2" borderId="1" xfId="0" applyFont="1" applyFill="1" applyBorder="1" applyAlignment="1" applyProtection="1">
      <alignment horizontal="left" vertical="top"/>
      <protection locked="0"/>
    </xf>
    <xf numFmtId="38" fontId="8" fillId="0" borderId="2" xfId="1" applyFont="1" applyFill="1" applyBorder="1" applyAlignment="1" applyProtection="1">
      <alignment horizontal="center" vertical="center" shrinkToFit="1"/>
    </xf>
    <xf numFmtId="38" fontId="8" fillId="0" borderId="4" xfId="1" applyFont="1" applyFill="1" applyBorder="1" applyAlignment="1" applyProtection="1">
      <alignment horizontal="center" vertical="center" shrinkToFit="1"/>
    </xf>
    <xf numFmtId="38" fontId="8" fillId="0" borderId="3" xfId="1" applyFont="1" applyFill="1" applyBorder="1" applyAlignment="1" applyProtection="1">
      <alignment horizontal="center" vertical="center" shrinkToFit="1"/>
    </xf>
    <xf numFmtId="38" fontId="8" fillId="0" borderId="2" xfId="1" applyFont="1" applyFill="1" applyBorder="1" applyAlignment="1" applyProtection="1">
      <alignment horizontal="distributed" vertical="center" indent="1"/>
    </xf>
    <xf numFmtId="38" fontId="8" fillId="0" borderId="4" xfId="1" applyFont="1" applyFill="1" applyBorder="1" applyAlignment="1" applyProtection="1">
      <alignment horizontal="distributed" vertical="center" indent="1"/>
    </xf>
    <xf numFmtId="38" fontId="8" fillId="0" borderId="3" xfId="1" applyFont="1" applyFill="1" applyBorder="1" applyAlignment="1" applyProtection="1">
      <alignment horizontal="distributed" vertical="center" indent="1"/>
    </xf>
    <xf numFmtId="0" fontId="7" fillId="0" borderId="4" xfId="0" applyFont="1" applyFill="1" applyBorder="1" applyAlignment="1" applyProtection="1">
      <alignment horizontal="distributed" vertical="center" indent="1"/>
    </xf>
    <xf numFmtId="0" fontId="7" fillId="0" borderId="3" xfId="0" applyFont="1" applyFill="1" applyBorder="1" applyAlignment="1" applyProtection="1">
      <alignment horizontal="distributed" vertical="center" indent="1"/>
    </xf>
    <xf numFmtId="176" fontId="8" fillId="2" borderId="2" xfId="1" applyNumberFormat="1"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cellXfs>
  <cellStyles count="2">
    <cellStyle name="桁区切り 2" xfId="1"/>
    <cellStyle name="標準" xfId="0" builtinId="0"/>
  </cellStyles>
  <dxfs count="11">
    <dxf>
      <font>
        <color rgb="FF9C0006"/>
      </font>
      <fill>
        <patternFill>
          <bgColor rgb="FFFFC7CE"/>
        </patternFill>
      </fill>
    </dxf>
    <dxf>
      <fill>
        <patternFill>
          <bgColor rgb="FFFFCCFF"/>
        </patternFill>
      </fill>
    </dxf>
    <dxf>
      <fill>
        <patternFill>
          <bgColor indexed="45"/>
        </patternFill>
      </fill>
    </dxf>
    <dxf>
      <fill>
        <patternFill>
          <bgColor indexed="1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A51"/>
  <sheetViews>
    <sheetView tabSelected="1" view="pageBreakPreview" zoomScale="130" zoomScaleNormal="90" zoomScaleSheetLayoutView="130" workbookViewId="0"/>
  </sheetViews>
  <sheetFormatPr defaultRowHeight="15.75" customHeight="1"/>
  <cols>
    <col min="1" max="17" width="4.25" style="2" customWidth="1"/>
    <col min="18" max="19" width="6" style="2" customWidth="1"/>
    <col min="20" max="27" width="4.25" style="2" customWidth="1"/>
    <col min="28" max="16384" width="9" style="2"/>
  </cols>
  <sheetData>
    <row r="1" spans="1:27" ht="15.75" customHeight="1">
      <c r="A1" s="1" t="s">
        <v>65</v>
      </c>
      <c r="B1" s="1"/>
      <c r="C1" s="1"/>
      <c r="D1" s="1"/>
      <c r="E1" s="1"/>
      <c r="F1" s="1"/>
      <c r="G1" s="1"/>
      <c r="H1" s="1"/>
      <c r="I1" s="1"/>
      <c r="J1" s="1"/>
      <c r="K1" s="1"/>
      <c r="L1" s="1"/>
      <c r="M1" s="1"/>
      <c r="N1" s="1"/>
      <c r="O1" s="1"/>
      <c r="P1" s="1"/>
      <c r="Q1" s="1"/>
      <c r="R1" s="1"/>
      <c r="S1" s="1"/>
      <c r="T1" s="1"/>
      <c r="U1" s="1"/>
      <c r="V1" s="1"/>
      <c r="W1" s="1"/>
      <c r="X1" s="1"/>
      <c r="Y1" s="1"/>
      <c r="Z1" s="1"/>
      <c r="AA1" s="1"/>
    </row>
    <row r="2" spans="1:27" ht="15.75" customHeight="1">
      <c r="A2" s="1" t="s">
        <v>58</v>
      </c>
      <c r="B2" s="1"/>
      <c r="C2" s="1"/>
      <c r="D2" s="1"/>
      <c r="E2" s="1"/>
      <c r="F2" s="1"/>
      <c r="G2" s="1"/>
      <c r="H2" s="1"/>
      <c r="I2" s="1"/>
      <c r="J2" s="1"/>
      <c r="K2" s="1"/>
      <c r="L2" s="1"/>
      <c r="M2" s="1"/>
      <c r="N2" s="1"/>
      <c r="O2" s="1"/>
      <c r="P2" s="1"/>
      <c r="Q2" s="1"/>
      <c r="R2" s="1"/>
      <c r="S2" s="1"/>
      <c r="T2" s="1"/>
      <c r="U2" s="1"/>
      <c r="V2" s="1"/>
      <c r="W2" s="1"/>
      <c r="X2" s="1"/>
      <c r="Y2" s="1"/>
      <c r="Z2" s="1"/>
      <c r="AA2" s="1"/>
    </row>
    <row r="3" spans="1:27" ht="15.75" customHeight="1">
      <c r="A3" s="1" t="s">
        <v>78</v>
      </c>
      <c r="B3" s="1"/>
      <c r="C3" s="1"/>
      <c r="D3" s="1"/>
      <c r="E3" s="1"/>
      <c r="F3" s="1"/>
      <c r="G3" s="1"/>
      <c r="H3" s="1"/>
      <c r="I3" s="1"/>
      <c r="J3" s="1"/>
      <c r="K3" s="1"/>
      <c r="L3" s="1"/>
      <c r="M3" s="1"/>
      <c r="N3" s="1"/>
      <c r="O3" s="1"/>
      <c r="P3" s="1"/>
      <c r="Q3" s="1"/>
      <c r="R3" s="1"/>
      <c r="S3" s="1"/>
      <c r="T3" s="1"/>
      <c r="U3" s="1"/>
      <c r="V3" s="1"/>
      <c r="W3" s="1"/>
      <c r="X3" s="1"/>
      <c r="Y3" s="1"/>
      <c r="Z3" s="1"/>
      <c r="AA3" s="1"/>
    </row>
    <row r="4" spans="1:27" ht="16.5" customHeight="1">
      <c r="A4" s="96" t="s">
        <v>62</v>
      </c>
      <c r="B4" s="96"/>
      <c r="C4" s="96"/>
      <c r="D4" s="96"/>
      <c r="E4" s="96"/>
      <c r="F4" s="96"/>
      <c r="G4" s="96"/>
      <c r="H4" s="96"/>
      <c r="I4" s="96"/>
      <c r="J4" s="96"/>
      <c r="K4" s="96"/>
      <c r="L4" s="96"/>
      <c r="M4" s="96"/>
      <c r="N4" s="96"/>
      <c r="O4" s="96"/>
      <c r="P4" s="96"/>
      <c r="Q4" s="96"/>
      <c r="R4" s="96"/>
      <c r="S4" s="96"/>
      <c r="T4" s="96"/>
      <c r="U4" s="96"/>
      <c r="V4" s="96"/>
      <c r="W4" s="96"/>
      <c r="X4" s="96"/>
      <c r="Y4" s="96"/>
      <c r="Z4" s="96"/>
      <c r="AA4" s="96"/>
    </row>
    <row r="5" spans="1:27" ht="16.5" customHeight="1">
      <c r="A5" s="96"/>
      <c r="B5" s="96"/>
      <c r="C5" s="96"/>
      <c r="D5" s="96"/>
      <c r="E5" s="96"/>
      <c r="F5" s="96"/>
      <c r="G5" s="96"/>
      <c r="H5" s="96"/>
      <c r="I5" s="96"/>
      <c r="J5" s="96"/>
      <c r="K5" s="96"/>
      <c r="L5" s="96"/>
      <c r="M5" s="96"/>
      <c r="N5" s="96"/>
      <c r="O5" s="96"/>
      <c r="P5" s="96"/>
      <c r="Q5" s="96"/>
      <c r="R5" s="96"/>
      <c r="S5" s="96"/>
      <c r="T5" s="96"/>
      <c r="U5" s="96"/>
      <c r="V5" s="96"/>
      <c r="W5" s="96"/>
      <c r="X5" s="96"/>
      <c r="Y5" s="96"/>
      <c r="Z5" s="96"/>
      <c r="AA5" s="96"/>
    </row>
    <row r="6" spans="1:27" ht="15.75" customHeight="1">
      <c r="A6" s="1"/>
      <c r="B6" s="1"/>
      <c r="C6" s="1"/>
      <c r="D6" s="1"/>
      <c r="E6" s="1"/>
      <c r="F6" s="1"/>
      <c r="G6" s="1"/>
      <c r="H6" s="1"/>
      <c r="I6" s="1"/>
      <c r="J6" s="1"/>
      <c r="K6" s="1"/>
      <c r="L6" s="1"/>
      <c r="M6" s="1"/>
      <c r="N6" s="1"/>
      <c r="O6" s="1"/>
      <c r="P6" s="1"/>
      <c r="Q6" s="1"/>
      <c r="R6" s="1"/>
      <c r="S6" s="1"/>
      <c r="T6" s="1"/>
      <c r="U6" s="1"/>
      <c r="V6" s="1"/>
      <c r="W6" s="1"/>
      <c r="X6" s="1"/>
      <c r="Y6" s="1"/>
      <c r="Z6" s="1"/>
      <c r="AA6" s="1"/>
    </row>
    <row r="7" spans="1:27" ht="24" customHeight="1">
      <c r="A7" s="89" t="s">
        <v>70</v>
      </c>
      <c r="B7" s="89"/>
      <c r="C7" s="89"/>
      <c r="D7" s="89"/>
      <c r="E7" s="89"/>
      <c r="F7" s="89"/>
      <c r="G7" s="104"/>
      <c r="H7" s="104"/>
      <c r="I7" s="104"/>
      <c r="J7" s="104"/>
      <c r="K7" s="104"/>
      <c r="L7" s="104"/>
      <c r="M7" s="104"/>
      <c r="N7" s="104"/>
      <c r="O7" s="89" t="s">
        <v>5</v>
      </c>
      <c r="P7" s="89"/>
      <c r="Q7" s="89"/>
      <c r="R7" s="89"/>
      <c r="S7" s="89"/>
      <c r="T7" s="89"/>
      <c r="U7" s="105"/>
      <c r="V7" s="106"/>
      <c r="W7" s="106"/>
      <c r="X7" s="106"/>
      <c r="Y7" s="106"/>
      <c r="Z7" s="106"/>
      <c r="AA7" s="107"/>
    </row>
    <row r="8" spans="1:27" ht="24" customHeight="1">
      <c r="A8" s="97" t="s">
        <v>71</v>
      </c>
      <c r="B8" s="98"/>
      <c r="C8" s="98"/>
      <c r="D8" s="98"/>
      <c r="E8" s="98"/>
      <c r="F8" s="99"/>
      <c r="G8" s="3" t="s">
        <v>51</v>
      </c>
      <c r="H8" s="4"/>
      <c r="I8" s="3" t="s">
        <v>52</v>
      </c>
      <c r="J8" s="4"/>
      <c r="K8" s="5" t="s">
        <v>53</v>
      </c>
      <c r="L8" s="6"/>
      <c r="M8" s="7" t="s">
        <v>54</v>
      </c>
      <c r="N8" s="7" t="s">
        <v>55</v>
      </c>
      <c r="O8" s="89" t="s">
        <v>6</v>
      </c>
      <c r="P8" s="89"/>
      <c r="Q8" s="89"/>
      <c r="R8" s="89"/>
      <c r="S8" s="89"/>
      <c r="T8" s="89"/>
      <c r="U8" s="105"/>
      <c r="V8" s="106"/>
      <c r="W8" s="106"/>
      <c r="X8" s="106"/>
      <c r="Y8" s="106"/>
      <c r="Z8" s="106"/>
      <c r="AA8" s="107"/>
    </row>
    <row r="9" spans="1:27" ht="24" customHeight="1">
      <c r="A9" s="100"/>
      <c r="B9" s="101"/>
      <c r="C9" s="101"/>
      <c r="D9" s="101"/>
      <c r="E9" s="101"/>
      <c r="F9" s="102"/>
      <c r="G9" s="3" t="s">
        <v>51</v>
      </c>
      <c r="H9" s="4"/>
      <c r="I9" s="3" t="s">
        <v>52</v>
      </c>
      <c r="J9" s="4"/>
      <c r="K9" s="5" t="s">
        <v>53</v>
      </c>
      <c r="L9" s="6"/>
      <c r="M9" s="7" t="s">
        <v>54</v>
      </c>
      <c r="N9" s="7" t="s">
        <v>56</v>
      </c>
      <c r="O9" s="90" t="s">
        <v>41</v>
      </c>
      <c r="P9" s="91"/>
      <c r="Q9" s="91"/>
      <c r="R9" s="91"/>
      <c r="S9" s="91"/>
      <c r="T9" s="92"/>
      <c r="U9" s="105"/>
      <c r="V9" s="106"/>
      <c r="W9" s="106"/>
      <c r="X9" s="106"/>
      <c r="Y9" s="106"/>
      <c r="Z9" s="106"/>
      <c r="AA9" s="107"/>
    </row>
    <row r="10" spans="1:27" ht="24" customHeight="1">
      <c r="A10" s="89" t="s">
        <v>72</v>
      </c>
      <c r="B10" s="89"/>
      <c r="C10" s="89"/>
      <c r="D10" s="89"/>
      <c r="E10" s="89"/>
      <c r="F10" s="89"/>
      <c r="G10" s="103"/>
      <c r="H10" s="103"/>
      <c r="I10" s="103"/>
      <c r="J10" s="103"/>
      <c r="K10" s="103"/>
      <c r="L10" s="103"/>
      <c r="M10" s="103"/>
      <c r="N10" s="103"/>
      <c r="O10" s="8"/>
      <c r="P10" s="8"/>
      <c r="Q10" s="8"/>
      <c r="R10" s="8"/>
      <c r="S10" s="8"/>
      <c r="T10" s="9"/>
      <c r="U10" s="9"/>
      <c r="V10" s="9"/>
      <c r="W10" s="9"/>
      <c r="X10" s="9"/>
      <c r="Y10" s="9"/>
      <c r="Z10" s="9"/>
      <c r="AA10" s="9"/>
    </row>
    <row r="11" spans="1:27" ht="15.75"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75" customHeight="1">
      <c r="A12" s="1" t="s">
        <v>42</v>
      </c>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5.75" customHeight="1">
      <c r="A13" s="1" t="s">
        <v>77</v>
      </c>
      <c r="B13" s="1"/>
      <c r="C13" s="1"/>
      <c r="D13" s="1"/>
      <c r="E13" s="1"/>
      <c r="F13" s="1"/>
      <c r="G13" s="1"/>
      <c r="H13" s="1"/>
      <c r="I13" s="1"/>
      <c r="J13" s="1"/>
      <c r="K13" s="1"/>
      <c r="L13" s="1"/>
      <c r="M13" s="1"/>
      <c r="N13" s="1"/>
      <c r="O13" s="1"/>
      <c r="P13" s="1"/>
      <c r="Q13" s="1"/>
      <c r="R13" s="1"/>
      <c r="S13" s="1"/>
      <c r="T13" s="1"/>
      <c r="U13" s="1"/>
      <c r="V13" s="1"/>
      <c r="W13" s="1"/>
      <c r="X13" s="1"/>
      <c r="Y13" s="1"/>
      <c r="Z13" s="1"/>
      <c r="AA13" s="1"/>
    </row>
    <row r="14" spans="1:27" ht="13.5">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3.5">
      <c r="A15" s="10" t="s">
        <v>74</v>
      </c>
      <c r="B15" s="11"/>
      <c r="C15" s="11"/>
      <c r="D15" s="11"/>
      <c r="E15" s="12"/>
      <c r="F15" s="10" t="s">
        <v>73</v>
      </c>
      <c r="G15" s="11"/>
      <c r="H15" s="11"/>
      <c r="I15" s="11"/>
      <c r="J15" s="12"/>
      <c r="K15" s="1"/>
      <c r="L15" s="1"/>
      <c r="M15" s="1"/>
      <c r="N15" s="1"/>
      <c r="O15" s="1"/>
      <c r="P15" s="1"/>
      <c r="Q15" s="1"/>
      <c r="R15" s="1"/>
      <c r="S15" s="1"/>
      <c r="T15" s="1"/>
      <c r="U15" s="1"/>
      <c r="V15" s="1"/>
      <c r="W15" s="1"/>
      <c r="X15" s="1"/>
      <c r="Y15" s="1"/>
      <c r="Z15" s="1"/>
      <c r="AA15" s="1"/>
    </row>
    <row r="16" spans="1:27" ht="13.5">
      <c r="A16" s="13" t="s">
        <v>43</v>
      </c>
      <c r="B16" s="14">
        <f>IF(T7&lt;&gt;"",U8,H8)</f>
        <v>0</v>
      </c>
      <c r="C16" s="15" t="s">
        <v>44</v>
      </c>
      <c r="D16" s="14">
        <f>IF(T7&lt;&gt;"",W8,J8)</f>
        <v>0</v>
      </c>
      <c r="E16" s="16" t="s">
        <v>45</v>
      </c>
      <c r="F16" s="17" t="s">
        <v>43</v>
      </c>
      <c r="G16" s="14">
        <f>IF(T7&lt;&gt;"",U9,H9)</f>
        <v>0</v>
      </c>
      <c r="H16" s="15" t="s">
        <v>44</v>
      </c>
      <c r="I16" s="14">
        <f>IF(T7&lt;&gt;"",W9,J9)</f>
        <v>0</v>
      </c>
      <c r="J16" s="18" t="s">
        <v>45</v>
      </c>
      <c r="K16" s="1"/>
      <c r="L16" s="1"/>
      <c r="M16" s="1"/>
      <c r="N16" s="1"/>
      <c r="O16" s="1"/>
      <c r="P16" s="1"/>
      <c r="Q16" s="1"/>
      <c r="R16" s="1"/>
      <c r="S16" s="1"/>
      <c r="T16" s="1"/>
      <c r="U16" s="1"/>
      <c r="V16" s="1"/>
      <c r="W16" s="1"/>
      <c r="X16" s="1"/>
      <c r="Y16" s="1"/>
      <c r="Z16" s="1"/>
      <c r="AA16" s="1"/>
    </row>
    <row r="17" spans="1:27" ht="13.5">
      <c r="A17" s="19"/>
      <c r="B17" s="20"/>
      <c r="C17" s="20"/>
      <c r="D17" s="20"/>
      <c r="E17" s="20"/>
      <c r="F17" s="19"/>
      <c r="G17" s="20"/>
      <c r="H17" s="20"/>
      <c r="I17" s="20"/>
      <c r="J17" s="20"/>
      <c r="K17" s="1"/>
      <c r="L17" s="1"/>
      <c r="M17" s="1"/>
      <c r="N17" s="1"/>
      <c r="O17" s="1"/>
      <c r="P17" s="1"/>
      <c r="Q17" s="1"/>
      <c r="R17" s="1"/>
      <c r="S17" s="1"/>
      <c r="T17" s="1"/>
      <c r="U17" s="1"/>
      <c r="V17" s="1"/>
      <c r="W17" s="1"/>
      <c r="X17" s="1"/>
      <c r="Y17" s="1"/>
      <c r="Z17" s="1"/>
      <c r="AA17" s="1"/>
    </row>
    <row r="18" spans="1:27" ht="13.5">
      <c r="A18" s="1" t="s">
        <v>46</v>
      </c>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3.5">
      <c r="A19" s="21"/>
      <c r="B19" s="1" t="s">
        <v>57</v>
      </c>
      <c r="C19" s="1"/>
      <c r="D19" s="22"/>
      <c r="E19" s="1"/>
      <c r="F19" s="1"/>
      <c r="G19" s="1"/>
      <c r="H19" s="1"/>
      <c r="I19" s="1"/>
      <c r="J19" s="1"/>
      <c r="K19" s="1"/>
      <c r="L19" s="1"/>
      <c r="M19" s="1"/>
      <c r="N19" s="1"/>
      <c r="O19" s="1"/>
      <c r="P19" s="1"/>
      <c r="Q19" s="1"/>
      <c r="R19" s="1"/>
      <c r="S19" s="1"/>
      <c r="T19" s="1"/>
      <c r="U19" s="1"/>
      <c r="V19" s="1"/>
      <c r="W19" s="1"/>
      <c r="X19" s="1"/>
      <c r="Y19" s="1"/>
      <c r="Z19" s="1"/>
      <c r="AA19" s="1"/>
    </row>
    <row r="20" spans="1:27" ht="13.5">
      <c r="A20" s="23">
        <f>IF(I16&lt;4,G16-1,G16)-IF(D16&lt;4,B16-1,B16)+1</f>
        <v>1</v>
      </c>
      <c r="B20" s="1" t="s">
        <v>81</v>
      </c>
      <c r="C20" s="1"/>
      <c r="D20" s="1"/>
      <c r="E20" s="1"/>
      <c r="F20" s="1"/>
      <c r="G20" s="1"/>
      <c r="H20" s="1"/>
      <c r="I20" s="1"/>
      <c r="J20" s="1"/>
      <c r="K20" s="1"/>
      <c r="L20" s="1"/>
      <c r="M20" s="1"/>
      <c r="N20" s="1"/>
      <c r="O20" s="1"/>
      <c r="P20" s="1"/>
      <c r="Q20" s="1"/>
      <c r="R20" s="1"/>
      <c r="S20" s="1"/>
      <c r="T20" s="1"/>
      <c r="U20" s="1"/>
      <c r="V20" s="1"/>
      <c r="W20" s="1"/>
      <c r="X20" s="1"/>
      <c r="Y20" s="1"/>
      <c r="Z20" s="1"/>
      <c r="AA20" s="1"/>
    </row>
    <row r="21" spans="1:27" ht="13.5">
      <c r="A21" s="10" t="s">
        <v>47</v>
      </c>
      <c r="B21" s="11"/>
      <c r="C21" s="11"/>
      <c r="D21" s="11"/>
      <c r="E21" s="12"/>
      <c r="F21" s="10" t="s">
        <v>48</v>
      </c>
      <c r="G21" s="11"/>
      <c r="H21" s="11"/>
      <c r="I21" s="11"/>
      <c r="J21" s="12"/>
      <c r="K21" s="10" t="str">
        <f>IF(D16=3,A20&amp;"回目提出期限(最終回提出期限)",A20+1&amp;"回目提出期限(最終回提出期限)")</f>
        <v>2回目提出期限(最終回提出期限)</v>
      </c>
      <c r="L21" s="11"/>
      <c r="M21" s="11"/>
      <c r="N21" s="11"/>
      <c r="O21" s="11"/>
      <c r="P21" s="11"/>
      <c r="Q21" s="12"/>
      <c r="R21" s="1"/>
      <c r="S21" s="1"/>
      <c r="T21" s="1"/>
      <c r="U21" s="1"/>
      <c r="V21" s="1"/>
      <c r="W21" s="1"/>
      <c r="X21" s="1"/>
      <c r="Y21" s="1"/>
      <c r="Z21" s="1"/>
      <c r="AA21" s="1"/>
    </row>
    <row r="22" spans="1:27" ht="13.5">
      <c r="A22" s="24" t="s">
        <v>43</v>
      </c>
      <c r="B22" s="25">
        <f>IF($A$19="○",IF(D16+2&gt;12,B16+1,B16),IF(D16+1&gt;12,B16+1,B16))</f>
        <v>0</v>
      </c>
      <c r="C22" s="20" t="s">
        <v>44</v>
      </c>
      <c r="D22" s="25">
        <f>IF($A$19="○",IF(D16+1&gt;12,D16-12,D16),IF(D16+2&gt;12,D16+1-12,D16+1))</f>
        <v>1</v>
      </c>
      <c r="E22" s="26" t="s">
        <v>75</v>
      </c>
      <c r="F22" s="24" t="s">
        <v>43</v>
      </c>
      <c r="G22" s="25">
        <f>IF($D$16&gt;3,$B$16+1,$B$16)</f>
        <v>0</v>
      </c>
      <c r="H22" s="20" t="s">
        <v>44</v>
      </c>
      <c r="I22" s="25">
        <f>IF($A$19="○",3,3+1)</f>
        <v>4</v>
      </c>
      <c r="J22" s="26" t="s">
        <v>76</v>
      </c>
      <c r="K22" s="24" t="s">
        <v>43</v>
      </c>
      <c r="L22" s="20">
        <f>IF($A$19="○",G16,IF($I$16+1&gt;12,$G$16+1,$G$16))</f>
        <v>0</v>
      </c>
      <c r="M22" s="20" t="s">
        <v>44</v>
      </c>
      <c r="N22" s="20">
        <f>IF($A$19="○",$I$16,IF(I16+1&gt;12,I16+1-12,I16+1))</f>
        <v>1</v>
      </c>
      <c r="O22" s="27" t="s">
        <v>76</v>
      </c>
      <c r="P22" s="20"/>
      <c r="Q22" s="28"/>
      <c r="R22" s="1"/>
      <c r="S22" s="1"/>
      <c r="T22" s="1"/>
      <c r="U22" s="1"/>
      <c r="V22" s="1"/>
      <c r="W22" s="1"/>
      <c r="X22" s="1"/>
      <c r="Y22" s="1"/>
      <c r="Z22" s="1"/>
      <c r="AA22" s="1"/>
    </row>
    <row r="23" spans="1:27" ht="13.5">
      <c r="A23" s="29" t="s">
        <v>49</v>
      </c>
      <c r="B23" s="20"/>
      <c r="C23" s="20"/>
      <c r="D23" s="20"/>
      <c r="E23" s="28"/>
      <c r="F23" s="30" t="s">
        <v>49</v>
      </c>
      <c r="G23" s="20"/>
      <c r="H23" s="20"/>
      <c r="I23" s="20"/>
      <c r="J23" s="28"/>
      <c r="K23" s="30" t="s">
        <v>49</v>
      </c>
      <c r="L23" s="20"/>
      <c r="M23" s="20"/>
      <c r="N23" s="20"/>
      <c r="O23" s="20"/>
      <c r="P23" s="20"/>
      <c r="Q23" s="28"/>
      <c r="R23" s="1"/>
      <c r="S23" s="1"/>
      <c r="T23" s="1"/>
      <c r="U23" s="1"/>
      <c r="V23" s="1"/>
      <c r="W23" s="1"/>
      <c r="X23" s="1"/>
      <c r="Y23" s="1"/>
      <c r="Z23" s="1"/>
      <c r="AA23" s="1"/>
    </row>
    <row r="24" spans="1:27" ht="18.75" customHeight="1">
      <c r="A24" s="86" t="str">
        <f>"・"&amp;"R"&amp;B16&amp;"年"&amp;D16&amp;"月分労働状況台帳"&amp;IF(D16&gt;3,"(R"&amp;B16&amp;"年度様式)","(R"&amp;B16-1&amp;"年度様式)")</f>
        <v>・R0年0月分労働状況台帳(R-1年度様式)</v>
      </c>
      <c r="B24" s="87"/>
      <c r="C24" s="87"/>
      <c r="D24" s="87"/>
      <c r="E24" s="88"/>
      <c r="F24" s="86" t="str">
        <f>"・"&amp;IF(D16&lt;12,"R"&amp;B16&amp;"年"&amp;D16+1&amp;"月から","R"&amp;B16+1&amp;"年"&amp;D16-11&amp;"月から")&amp;"R"&amp;G22&amp;"年"&amp;"3月分労働状況台帳"&amp;IF(D16&gt;3,"(R"&amp;B16&amp;"年度様式)","(R"&amp;B16-1&amp;"年度様式)")</f>
        <v>・R0年1月からR0年3月分労働状況台帳(R-1年度様式)</v>
      </c>
      <c r="G24" s="87"/>
      <c r="H24" s="87"/>
      <c r="I24" s="87"/>
      <c r="J24" s="88"/>
      <c r="K24" s="93" t="str">
        <f>"・"&amp;IF(D16=3,A20-1&amp;"回目に提出した労働状況台帳の翌月分からR"&amp;G16&amp;"年"&amp;I16&amp;"月分までの労働状況台帳",A20&amp;"回目に提出した労働状況台帳の翌月分からR"&amp;G16&amp;"年"&amp;I16&amp;"月分までの労働状況台帳")&amp;IF(D16&gt;3,"(R"&amp;B16+A20-1&amp;"年度様式)","(R"&amp;B16+A20-2&amp;"年度様式)")</f>
        <v>・1回目に提出した労働状況台帳の翌月分からR0年0月分までの労働状況台帳(R-1年度様式)</v>
      </c>
      <c r="L24" s="94"/>
      <c r="M24" s="94"/>
      <c r="N24" s="94"/>
      <c r="O24" s="94"/>
      <c r="P24" s="94"/>
      <c r="Q24" s="95"/>
      <c r="R24" s="1"/>
      <c r="S24" s="1"/>
      <c r="T24" s="1"/>
      <c r="U24" s="1"/>
      <c r="V24" s="1"/>
      <c r="W24" s="1"/>
      <c r="X24" s="1"/>
      <c r="Y24" s="1"/>
      <c r="Z24" s="1"/>
      <c r="AA24" s="1"/>
    </row>
    <row r="25" spans="1:27" ht="13.5">
      <c r="A25" s="86"/>
      <c r="B25" s="87"/>
      <c r="C25" s="87"/>
      <c r="D25" s="87"/>
      <c r="E25" s="88"/>
      <c r="F25" s="86"/>
      <c r="G25" s="87"/>
      <c r="H25" s="87"/>
      <c r="I25" s="87"/>
      <c r="J25" s="88"/>
      <c r="K25" s="93"/>
      <c r="L25" s="94"/>
      <c r="M25" s="94"/>
      <c r="N25" s="94"/>
      <c r="O25" s="94"/>
      <c r="P25" s="94"/>
      <c r="Q25" s="95"/>
      <c r="R25" s="1"/>
      <c r="S25" s="1"/>
      <c r="T25" s="1"/>
      <c r="U25" s="1"/>
      <c r="V25" s="1"/>
      <c r="W25" s="1"/>
      <c r="X25" s="1"/>
      <c r="Y25" s="1"/>
      <c r="Z25" s="1"/>
      <c r="AA25" s="1"/>
    </row>
    <row r="26" spans="1:27" ht="37.5" customHeight="1">
      <c r="A26" s="80" t="str">
        <f>"・"&amp;IF(D16&gt;3,"R"&amp;B16&amp;"年度労働報酬下限額について説明し署名をもらった","R"&amp;B16-1&amp;"年度労働報酬下限額について説明し署名をもらった")&amp;"確認書"</f>
        <v>・R-1年度労働報酬下限額について説明し署名をもらった確認書</v>
      </c>
      <c r="B26" s="81"/>
      <c r="C26" s="81"/>
      <c r="D26" s="81"/>
      <c r="E26" s="82"/>
      <c r="F26" s="83" t="str">
        <f>"・"&amp;IF(D16&gt;3,"R"&amp;B16&amp;"年度労働報酬下限額について説明し署名をもらった確認書","R"&amp;B16-1&amp;"年度労働報酬下限額について説明し署名をもらった確認書")</f>
        <v>・R-1年度労働報酬下限額について説明し署名をもらった確認書</v>
      </c>
      <c r="G26" s="84"/>
      <c r="H26" s="84"/>
      <c r="I26" s="84"/>
      <c r="J26" s="85"/>
      <c r="K26" s="83" t="str">
        <f>IF(D16&gt;3,"・R"&amp;B16+A20-1&amp;"年度労働報酬下限額について説明し署名をもらった確認書","・R"&amp;B16+A20-2&amp;"年度労働報酬下限額について説明し署名をもらった確認書")</f>
        <v>・R-1年度労働報酬下限額について説明し署名をもらった確認書</v>
      </c>
      <c r="L26" s="84"/>
      <c r="M26" s="84"/>
      <c r="N26" s="84"/>
      <c r="O26" s="84"/>
      <c r="P26" s="84"/>
      <c r="Q26" s="85"/>
      <c r="R26" s="1"/>
      <c r="S26" s="1"/>
      <c r="T26" s="1"/>
      <c r="U26" s="1"/>
      <c r="V26" s="1"/>
      <c r="W26" s="1"/>
      <c r="X26" s="1"/>
      <c r="Y26" s="1"/>
      <c r="Z26" s="1"/>
      <c r="AA26" s="1"/>
    </row>
    <row r="27" spans="1:27" ht="13.5">
      <c r="A27" s="1"/>
      <c r="B27" s="1"/>
      <c r="C27" s="1"/>
      <c r="D27" s="1"/>
      <c r="E27" s="1"/>
      <c r="F27" s="10" t="str">
        <f>IF($D$16&lt;&gt;3,"3回目提出期限","2回目提出期限")</f>
        <v>3回目提出期限</v>
      </c>
      <c r="G27" s="11"/>
      <c r="H27" s="11"/>
      <c r="I27" s="11"/>
      <c r="J27" s="12"/>
      <c r="K27" s="1"/>
      <c r="L27" s="1"/>
      <c r="M27" s="1"/>
      <c r="N27" s="1"/>
      <c r="O27" s="1"/>
      <c r="P27" s="1"/>
      <c r="Q27" s="1"/>
      <c r="R27" s="1"/>
      <c r="S27" s="1"/>
      <c r="T27" s="1"/>
      <c r="U27" s="1"/>
      <c r="V27" s="1"/>
      <c r="W27" s="1"/>
      <c r="X27" s="1"/>
      <c r="Y27" s="1"/>
      <c r="Z27" s="1"/>
      <c r="AA27" s="1"/>
    </row>
    <row r="28" spans="1:27" ht="13.5">
      <c r="A28" s="1"/>
      <c r="B28" s="1"/>
      <c r="C28" s="1"/>
      <c r="D28" s="1"/>
      <c r="E28" s="1"/>
      <c r="F28" s="24" t="s">
        <v>50</v>
      </c>
      <c r="G28" s="25">
        <f>G22+1</f>
        <v>1</v>
      </c>
      <c r="H28" s="20" t="s">
        <v>44</v>
      </c>
      <c r="I28" s="25">
        <f>IF($A$19="○",3,3+1)</f>
        <v>4</v>
      </c>
      <c r="J28" s="26" t="s">
        <v>76</v>
      </c>
      <c r="K28" s="1"/>
      <c r="L28" s="1"/>
      <c r="M28" s="1"/>
      <c r="N28" s="1"/>
      <c r="O28" s="1"/>
      <c r="P28" s="1"/>
      <c r="Q28" s="1"/>
      <c r="R28" s="1"/>
      <c r="S28" s="1"/>
      <c r="T28" s="1"/>
      <c r="U28" s="1"/>
      <c r="V28" s="1"/>
      <c r="W28" s="1"/>
      <c r="X28" s="1"/>
      <c r="Y28" s="1"/>
      <c r="Z28" s="1"/>
      <c r="AA28" s="1"/>
    </row>
    <row r="29" spans="1:27" ht="13.5">
      <c r="A29" s="1"/>
      <c r="B29" s="1"/>
      <c r="C29" s="1"/>
      <c r="D29" s="1"/>
      <c r="E29" s="1"/>
      <c r="F29" s="86" t="str">
        <f>"・"&amp;"R"&amp;G22&amp;"年"&amp;4&amp;"月から"&amp;"R"&amp;G28&amp;"年"&amp;"3月分労働状況台帳"&amp;IF(D16&gt;3,"(R"&amp;B16+1&amp;"年度様式)","(R"&amp;B16&amp;"年度様式)")</f>
        <v>・R0年4月からR1年3月分労働状況台帳(R0年度様式)</v>
      </c>
      <c r="G29" s="87"/>
      <c r="H29" s="87"/>
      <c r="I29" s="87"/>
      <c r="J29" s="88"/>
      <c r="K29" s="1"/>
      <c r="L29" s="1"/>
      <c r="M29" s="1"/>
      <c r="N29" s="1"/>
      <c r="O29" s="1"/>
      <c r="P29" s="1"/>
      <c r="Q29" s="1"/>
      <c r="R29" s="1"/>
      <c r="S29" s="1"/>
      <c r="T29" s="1"/>
      <c r="U29" s="1"/>
      <c r="V29" s="1"/>
      <c r="W29" s="1"/>
      <c r="X29" s="1"/>
      <c r="Y29" s="1"/>
      <c r="Z29" s="1"/>
      <c r="AA29" s="1"/>
    </row>
    <row r="30" spans="1:27" ht="13.5">
      <c r="A30" s="1"/>
      <c r="B30" s="1"/>
      <c r="C30" s="1"/>
      <c r="D30" s="1"/>
      <c r="E30" s="1"/>
      <c r="F30" s="86"/>
      <c r="G30" s="87"/>
      <c r="H30" s="87"/>
      <c r="I30" s="87"/>
      <c r="J30" s="88"/>
      <c r="K30" s="1"/>
      <c r="L30" s="1"/>
      <c r="M30" s="1"/>
      <c r="N30" s="1"/>
      <c r="O30" s="1"/>
      <c r="P30" s="1"/>
      <c r="Q30" s="1"/>
      <c r="R30" s="1"/>
      <c r="S30" s="1"/>
      <c r="T30" s="1"/>
      <c r="U30" s="1"/>
      <c r="V30" s="1"/>
      <c r="W30" s="1"/>
      <c r="X30" s="1"/>
      <c r="Y30" s="1"/>
      <c r="Z30" s="1"/>
      <c r="AA30" s="1"/>
    </row>
    <row r="31" spans="1:27" ht="37.5" customHeight="1">
      <c r="A31" s="1"/>
      <c r="B31" s="1"/>
      <c r="C31" s="1"/>
      <c r="D31" s="1"/>
      <c r="E31" s="1"/>
      <c r="F31" s="83" t="str">
        <f>IF(D16&gt;3,"・R"&amp;B16+1&amp;"年度労働報酬下限額について説明し署名をもらった確認書","・R"&amp;B16&amp;"年度労働報酬下限額について説明し署名をもらった確認書")</f>
        <v>・R0年度労働報酬下限額について説明し署名をもらった確認書</v>
      </c>
      <c r="G31" s="84"/>
      <c r="H31" s="84"/>
      <c r="I31" s="84"/>
      <c r="J31" s="85"/>
      <c r="K31" s="1"/>
      <c r="L31" s="1"/>
      <c r="M31" s="1"/>
      <c r="N31" s="1"/>
      <c r="O31" s="1"/>
      <c r="P31" s="1"/>
      <c r="Q31" s="1"/>
      <c r="R31" s="1"/>
      <c r="S31" s="1"/>
      <c r="T31" s="1"/>
      <c r="U31" s="1"/>
      <c r="V31" s="1"/>
      <c r="W31" s="1"/>
      <c r="X31" s="1"/>
      <c r="Y31" s="1"/>
      <c r="Z31" s="1"/>
      <c r="AA31" s="1"/>
    </row>
    <row r="32" spans="1:27" ht="13.5">
      <c r="A32" s="1"/>
      <c r="B32" s="1"/>
      <c r="C32" s="1"/>
      <c r="D32" s="1"/>
      <c r="E32" s="1"/>
      <c r="F32" s="10" t="str">
        <f>IF($D$16&lt;&gt;3,"4回目提出期限","3回目提出期限")</f>
        <v>4回目提出期限</v>
      </c>
      <c r="G32" s="11"/>
      <c r="H32" s="11"/>
      <c r="I32" s="11"/>
      <c r="J32" s="12"/>
      <c r="K32" s="1"/>
      <c r="L32" s="1"/>
      <c r="M32" s="1"/>
      <c r="N32" s="1"/>
      <c r="O32" s="1"/>
      <c r="P32" s="1"/>
      <c r="Q32" s="1"/>
      <c r="R32" s="1"/>
      <c r="S32" s="1"/>
      <c r="T32" s="1"/>
      <c r="U32" s="1"/>
      <c r="V32" s="1"/>
      <c r="W32" s="1"/>
      <c r="X32" s="1"/>
      <c r="Y32" s="1"/>
      <c r="Z32" s="1"/>
      <c r="AA32" s="1"/>
    </row>
    <row r="33" spans="1:27" ht="13.5">
      <c r="A33" s="1"/>
      <c r="B33" s="1"/>
      <c r="C33" s="1"/>
      <c r="D33" s="1"/>
      <c r="E33" s="1"/>
      <c r="F33" s="24" t="s">
        <v>50</v>
      </c>
      <c r="G33" s="25">
        <f>G28+1</f>
        <v>2</v>
      </c>
      <c r="H33" s="20" t="s">
        <v>44</v>
      </c>
      <c r="I33" s="25">
        <f>IF($A$19="○",3,3+1)</f>
        <v>4</v>
      </c>
      <c r="J33" s="26" t="s">
        <v>76</v>
      </c>
      <c r="K33" s="1"/>
      <c r="L33" s="1"/>
      <c r="M33" s="1"/>
      <c r="N33" s="1"/>
      <c r="O33" s="1"/>
      <c r="P33" s="1"/>
      <c r="Q33" s="1"/>
      <c r="R33" s="1"/>
      <c r="S33" s="1"/>
      <c r="T33" s="1"/>
      <c r="U33" s="1"/>
      <c r="V33" s="1"/>
      <c r="W33" s="1"/>
      <c r="X33" s="1"/>
      <c r="Y33" s="1"/>
      <c r="Z33" s="1"/>
      <c r="AA33" s="1"/>
    </row>
    <row r="34" spans="1:27" ht="13.5">
      <c r="A34" s="1"/>
      <c r="B34" s="1"/>
      <c r="C34" s="1"/>
      <c r="D34" s="1"/>
      <c r="E34" s="1"/>
      <c r="F34" s="86" t="str">
        <f>"・"&amp;"R"&amp;G28&amp;"年"&amp;4&amp;"月から"&amp;"R"&amp;G33&amp;"年"&amp;"3月分労働状況台帳"&amp;IF(D16&gt;3,"(R"&amp;B16+2&amp;"年度様式)","(R"&amp;B16+1&amp;"年度様式)")</f>
        <v>・R1年4月からR2年3月分労働状況台帳(R1年度様式)</v>
      </c>
      <c r="G34" s="87"/>
      <c r="H34" s="87"/>
      <c r="I34" s="87"/>
      <c r="J34" s="88"/>
      <c r="K34" s="1"/>
      <c r="L34" s="1"/>
      <c r="M34" s="1"/>
      <c r="N34" s="1"/>
      <c r="O34" s="1"/>
      <c r="P34" s="1"/>
      <c r="Q34" s="1"/>
      <c r="R34" s="1"/>
      <c r="S34" s="1"/>
      <c r="T34" s="1"/>
      <c r="U34" s="1"/>
      <c r="V34" s="1"/>
      <c r="W34" s="1"/>
      <c r="X34" s="1"/>
      <c r="Y34" s="1"/>
      <c r="Z34" s="1"/>
      <c r="AA34" s="1"/>
    </row>
    <row r="35" spans="1:27" ht="13.5">
      <c r="A35" s="1"/>
      <c r="B35" s="1"/>
      <c r="C35" s="1"/>
      <c r="D35" s="1"/>
      <c r="E35" s="1"/>
      <c r="F35" s="86"/>
      <c r="G35" s="87"/>
      <c r="H35" s="87"/>
      <c r="I35" s="87"/>
      <c r="J35" s="88"/>
      <c r="K35" s="1"/>
      <c r="L35" s="1"/>
      <c r="M35" s="1"/>
      <c r="N35" s="1"/>
      <c r="O35" s="1"/>
      <c r="P35" s="1"/>
      <c r="Q35" s="1"/>
      <c r="R35" s="1"/>
      <c r="S35" s="1"/>
      <c r="T35" s="1"/>
      <c r="U35" s="1"/>
      <c r="V35" s="1"/>
      <c r="W35" s="1"/>
      <c r="X35" s="1"/>
      <c r="Y35" s="1"/>
      <c r="Z35" s="1"/>
      <c r="AA35" s="1"/>
    </row>
    <row r="36" spans="1:27" ht="37.5" customHeight="1">
      <c r="A36" s="1"/>
      <c r="B36" s="1"/>
      <c r="C36" s="1"/>
      <c r="D36" s="1"/>
      <c r="E36" s="1"/>
      <c r="F36" s="83" t="str">
        <f>IF(D16&gt;3,"・R"&amp;B16+2&amp;"年度労働報酬下限額について説明し署名をもらった確認書","・R"&amp;B16+1&amp;"年度労働報酬下限額について説明し署名をもらった確認書")</f>
        <v>・R1年度労働報酬下限額について説明し署名をもらった確認書</v>
      </c>
      <c r="G36" s="84"/>
      <c r="H36" s="84"/>
      <c r="I36" s="84"/>
      <c r="J36" s="85"/>
      <c r="K36" s="1"/>
      <c r="L36" s="1"/>
      <c r="M36" s="1"/>
      <c r="N36" s="1"/>
      <c r="O36" s="1"/>
      <c r="P36" s="1"/>
      <c r="Q36" s="1"/>
      <c r="R36" s="1"/>
      <c r="S36" s="1"/>
      <c r="T36" s="1"/>
      <c r="U36" s="1"/>
      <c r="V36" s="1"/>
      <c r="W36" s="1"/>
      <c r="X36" s="1"/>
      <c r="Y36" s="1"/>
      <c r="Z36" s="1"/>
      <c r="AA36" s="1"/>
    </row>
    <row r="37" spans="1:27" ht="13.5">
      <c r="A37" s="1"/>
      <c r="B37" s="1"/>
      <c r="C37" s="1"/>
      <c r="D37" s="1"/>
      <c r="E37" s="1"/>
      <c r="F37" s="10" t="str">
        <f>IF($D$16&lt;&gt;3,"5回目提出期限","4回目提出期限")</f>
        <v>5回目提出期限</v>
      </c>
      <c r="G37" s="11"/>
      <c r="H37" s="11"/>
      <c r="I37" s="11"/>
      <c r="J37" s="12"/>
      <c r="K37" s="1"/>
      <c r="L37" s="1"/>
      <c r="M37" s="1"/>
      <c r="N37" s="1"/>
      <c r="O37" s="1"/>
      <c r="P37" s="1"/>
      <c r="Q37" s="1"/>
      <c r="R37" s="1"/>
      <c r="S37" s="1"/>
      <c r="T37" s="1"/>
      <c r="U37" s="1"/>
      <c r="V37" s="1"/>
      <c r="W37" s="1"/>
      <c r="X37" s="1"/>
      <c r="Y37" s="1"/>
      <c r="Z37" s="1"/>
      <c r="AA37" s="1"/>
    </row>
    <row r="38" spans="1:27" ht="13.5">
      <c r="A38" s="1"/>
      <c r="B38" s="1"/>
      <c r="C38" s="1"/>
      <c r="D38" s="1"/>
      <c r="E38" s="1"/>
      <c r="F38" s="24" t="s">
        <v>43</v>
      </c>
      <c r="G38" s="25">
        <f>G33+1</f>
        <v>3</v>
      </c>
      <c r="H38" s="20" t="s">
        <v>44</v>
      </c>
      <c r="I38" s="25">
        <f>IF($A$19="○",3,3+1)</f>
        <v>4</v>
      </c>
      <c r="J38" s="26" t="s">
        <v>76</v>
      </c>
      <c r="K38" s="1"/>
      <c r="L38" s="1"/>
      <c r="M38" s="1"/>
      <c r="N38" s="1"/>
      <c r="O38" s="1"/>
      <c r="P38" s="1"/>
      <c r="Q38" s="1"/>
      <c r="R38" s="1"/>
      <c r="S38" s="1"/>
      <c r="T38" s="1"/>
      <c r="U38" s="1"/>
      <c r="V38" s="1"/>
      <c r="W38" s="1"/>
      <c r="X38" s="1"/>
      <c r="Y38" s="1"/>
      <c r="Z38" s="1"/>
      <c r="AA38" s="1"/>
    </row>
    <row r="39" spans="1:27" ht="13.5">
      <c r="A39" s="1"/>
      <c r="B39" s="1"/>
      <c r="C39" s="1"/>
      <c r="D39" s="1"/>
      <c r="E39" s="1"/>
      <c r="F39" s="86" t="str">
        <f>"・"&amp;"R"&amp;G33&amp;"年"&amp;4&amp;"月から"&amp;"R"&amp;G38&amp;"年"&amp;"3月分労働状況台帳"&amp;IF(D16&gt;3,"(R"&amp;B16+3&amp;"年度様式)","(R"&amp;B16+2&amp;"年度様式)")</f>
        <v>・R2年4月からR3年3月分労働状況台帳(R2年度様式)</v>
      </c>
      <c r="G39" s="87"/>
      <c r="H39" s="87"/>
      <c r="I39" s="87"/>
      <c r="J39" s="88"/>
      <c r="K39" s="1"/>
      <c r="L39" s="1"/>
      <c r="M39" s="1"/>
      <c r="N39" s="1"/>
      <c r="O39" s="1"/>
      <c r="P39" s="1"/>
      <c r="Q39" s="1"/>
      <c r="R39" s="1"/>
      <c r="S39" s="1"/>
      <c r="T39" s="1"/>
      <c r="U39" s="1"/>
      <c r="V39" s="1"/>
      <c r="W39" s="1"/>
      <c r="X39" s="1"/>
      <c r="Y39" s="1"/>
      <c r="Z39" s="1"/>
      <c r="AA39" s="1"/>
    </row>
    <row r="40" spans="1:27" ht="13.5">
      <c r="A40" s="1"/>
      <c r="B40" s="1"/>
      <c r="C40" s="1"/>
      <c r="D40" s="1"/>
      <c r="E40" s="1"/>
      <c r="F40" s="86"/>
      <c r="G40" s="87"/>
      <c r="H40" s="87"/>
      <c r="I40" s="87"/>
      <c r="J40" s="88"/>
      <c r="K40" s="1"/>
      <c r="L40" s="1"/>
      <c r="M40" s="1"/>
      <c r="N40" s="1"/>
      <c r="O40" s="1"/>
      <c r="P40" s="1"/>
      <c r="Q40" s="1"/>
      <c r="R40" s="1"/>
      <c r="S40" s="1"/>
      <c r="T40" s="1"/>
      <c r="U40" s="1"/>
      <c r="V40" s="1"/>
      <c r="W40" s="1"/>
      <c r="X40" s="1"/>
      <c r="Y40" s="1"/>
      <c r="Z40" s="1"/>
      <c r="AA40" s="1"/>
    </row>
    <row r="41" spans="1:27" ht="37.5" customHeight="1">
      <c r="A41" s="1"/>
      <c r="B41" s="1"/>
      <c r="C41" s="1"/>
      <c r="D41" s="1"/>
      <c r="E41" s="1"/>
      <c r="F41" s="83" t="str">
        <f>IF(D16&gt;3,"・R"&amp;B16+3&amp;"年度労働報酬下限額について説明し署名をもらった確認書","・R"&amp;B16+2&amp;"年度労働報酬下限額について説明し署名をもらった確認書")</f>
        <v>・R2年度労働報酬下限額について説明し署名をもらった確認書</v>
      </c>
      <c r="G41" s="84"/>
      <c r="H41" s="84"/>
      <c r="I41" s="84"/>
      <c r="J41" s="85"/>
      <c r="K41" s="1"/>
      <c r="L41" s="1"/>
      <c r="M41" s="1"/>
      <c r="N41" s="1"/>
      <c r="O41" s="1"/>
      <c r="P41" s="1"/>
      <c r="Q41" s="1"/>
      <c r="R41" s="1"/>
      <c r="S41" s="1"/>
      <c r="T41" s="1"/>
      <c r="U41" s="1"/>
      <c r="V41" s="1"/>
      <c r="W41" s="1"/>
      <c r="X41" s="1"/>
      <c r="Y41" s="1"/>
      <c r="Z41" s="1"/>
      <c r="AA41" s="1"/>
    </row>
    <row r="42" spans="1:27" ht="13.5">
      <c r="A42" s="1"/>
      <c r="B42" s="1"/>
      <c r="C42" s="1"/>
      <c r="D42" s="1"/>
      <c r="E42" s="1"/>
      <c r="F42" s="10" t="str">
        <f>IF($D$16&lt;&gt;3,"6回目提出期限","5回目提出期限")</f>
        <v>6回目提出期限</v>
      </c>
      <c r="G42" s="11"/>
      <c r="H42" s="11"/>
      <c r="I42" s="11"/>
      <c r="J42" s="12"/>
      <c r="K42" s="1"/>
      <c r="L42" s="1"/>
      <c r="M42" s="1"/>
      <c r="N42" s="1"/>
      <c r="O42" s="1"/>
      <c r="P42" s="1"/>
      <c r="Q42" s="1"/>
      <c r="R42" s="1"/>
      <c r="S42" s="1"/>
      <c r="T42" s="1"/>
      <c r="U42" s="1"/>
      <c r="V42" s="1"/>
      <c r="W42" s="1"/>
      <c r="X42" s="1"/>
      <c r="Y42" s="1"/>
      <c r="Z42" s="1"/>
      <c r="AA42" s="1"/>
    </row>
    <row r="43" spans="1:27" ht="13.5">
      <c r="A43" s="1"/>
      <c r="B43" s="1"/>
      <c r="C43" s="1"/>
      <c r="D43" s="1"/>
      <c r="E43" s="1"/>
      <c r="F43" s="24" t="s">
        <v>50</v>
      </c>
      <c r="G43" s="25">
        <f>G38+1</f>
        <v>4</v>
      </c>
      <c r="H43" s="20" t="s">
        <v>44</v>
      </c>
      <c r="I43" s="25">
        <f>IF($A$19="○",3,3+1)</f>
        <v>4</v>
      </c>
      <c r="J43" s="26" t="s">
        <v>76</v>
      </c>
      <c r="K43" s="1"/>
      <c r="L43" s="1"/>
      <c r="M43" s="1"/>
      <c r="N43" s="1"/>
      <c r="O43" s="1"/>
      <c r="P43" s="1"/>
      <c r="Q43" s="1"/>
      <c r="R43" s="1"/>
      <c r="S43" s="1"/>
      <c r="T43" s="1"/>
      <c r="U43" s="1"/>
      <c r="V43" s="1"/>
      <c r="W43" s="1"/>
      <c r="X43" s="1"/>
      <c r="Y43" s="1"/>
      <c r="Z43" s="1"/>
      <c r="AA43" s="1"/>
    </row>
    <row r="44" spans="1:27" ht="18.75" customHeight="1">
      <c r="A44" s="1"/>
      <c r="B44" s="1"/>
      <c r="C44" s="1"/>
      <c r="D44" s="1"/>
      <c r="E44" s="1"/>
      <c r="F44" s="86" t="str">
        <f>"・"&amp;"R"&amp;G38&amp;"年"&amp;4&amp;"月から"&amp;"R"&amp;G43&amp;"年"&amp;"3月分労働状況台帳"&amp;IF(D16&gt;3,"(R"&amp;B16+4&amp;"年度様式)","(R"&amp;B16+3&amp;"年度様式)")</f>
        <v>・R3年4月からR4年3月分労働状況台帳(R3年度様式)</v>
      </c>
      <c r="G44" s="87"/>
      <c r="H44" s="87"/>
      <c r="I44" s="87"/>
      <c r="J44" s="88"/>
      <c r="K44" s="1"/>
      <c r="L44" s="1"/>
      <c r="M44" s="1"/>
      <c r="N44" s="1"/>
      <c r="O44" s="1"/>
      <c r="P44" s="1"/>
      <c r="Q44" s="1"/>
      <c r="R44" s="1"/>
      <c r="S44" s="1"/>
      <c r="T44" s="1"/>
      <c r="U44" s="1"/>
      <c r="V44" s="1"/>
      <c r="W44" s="1"/>
      <c r="X44" s="1"/>
      <c r="Y44" s="1"/>
      <c r="Z44" s="1"/>
      <c r="AA44" s="1"/>
    </row>
    <row r="45" spans="1:27" ht="13.5">
      <c r="A45" s="1"/>
      <c r="B45" s="1"/>
      <c r="C45" s="1"/>
      <c r="D45" s="1"/>
      <c r="E45" s="1"/>
      <c r="F45" s="86"/>
      <c r="G45" s="87"/>
      <c r="H45" s="87"/>
      <c r="I45" s="87"/>
      <c r="J45" s="88"/>
      <c r="K45" s="1"/>
      <c r="L45" s="1"/>
      <c r="M45" s="1"/>
      <c r="N45" s="1"/>
      <c r="O45" s="1"/>
      <c r="P45" s="1"/>
      <c r="Q45" s="1"/>
      <c r="R45" s="1"/>
      <c r="S45" s="1"/>
      <c r="T45" s="1"/>
      <c r="U45" s="1"/>
      <c r="V45" s="1"/>
      <c r="W45" s="1"/>
      <c r="X45" s="1"/>
      <c r="Y45" s="1"/>
      <c r="Z45" s="1"/>
      <c r="AA45" s="1"/>
    </row>
    <row r="46" spans="1:27" ht="37.5" customHeight="1">
      <c r="A46" s="1"/>
      <c r="B46" s="1"/>
      <c r="C46" s="1"/>
      <c r="D46" s="1"/>
      <c r="E46" s="1"/>
      <c r="F46" s="83" t="str">
        <f>IF(D16&gt;3,"・R"&amp;B16+4&amp;"年度労働報酬下限額について説明し署名をもらった確認書)","・R"&amp;B16+3&amp;"年度労働報酬下限額について説明し署名をもらった確認書")</f>
        <v>・R3年度労働報酬下限額について説明し署名をもらった確認書</v>
      </c>
      <c r="G46" s="84"/>
      <c r="H46" s="84"/>
      <c r="I46" s="84"/>
      <c r="J46" s="85"/>
      <c r="K46" s="1"/>
      <c r="L46" s="1"/>
      <c r="M46" s="1"/>
      <c r="N46" s="1"/>
      <c r="O46" s="1"/>
      <c r="P46" s="1"/>
      <c r="Q46" s="1"/>
      <c r="R46" s="1"/>
      <c r="S46" s="1"/>
      <c r="T46" s="1"/>
      <c r="U46" s="1"/>
      <c r="V46" s="1"/>
      <c r="W46" s="1"/>
      <c r="X46" s="1"/>
      <c r="Y46" s="1"/>
      <c r="Z46" s="1"/>
      <c r="AA46" s="1"/>
    </row>
    <row r="47" spans="1:27" ht="13.5">
      <c r="A47" s="1"/>
      <c r="B47" s="1"/>
      <c r="C47" s="1"/>
      <c r="D47" s="1"/>
      <c r="E47" s="1"/>
      <c r="F47" s="10" t="str">
        <f>IF($D$16&lt;&gt;3,"7回目提出期限","6回目提出期限")</f>
        <v>7回目提出期限</v>
      </c>
      <c r="G47" s="11"/>
      <c r="H47" s="11"/>
      <c r="I47" s="11"/>
      <c r="J47" s="12"/>
      <c r="K47" s="1"/>
      <c r="L47" s="1"/>
      <c r="M47" s="1"/>
      <c r="N47" s="1"/>
      <c r="O47" s="1"/>
      <c r="P47" s="1"/>
      <c r="Q47" s="1"/>
      <c r="R47" s="1"/>
      <c r="S47" s="1"/>
      <c r="T47" s="1"/>
      <c r="U47" s="1"/>
      <c r="V47" s="1"/>
      <c r="W47" s="1"/>
      <c r="X47" s="1"/>
      <c r="Y47" s="1"/>
      <c r="Z47" s="1"/>
      <c r="AA47" s="1"/>
    </row>
    <row r="48" spans="1:27" ht="13.5">
      <c r="A48" s="1"/>
      <c r="B48" s="1"/>
      <c r="C48" s="1"/>
      <c r="D48" s="1"/>
      <c r="E48" s="1"/>
      <c r="F48" s="24" t="s">
        <v>50</v>
      </c>
      <c r="G48" s="25">
        <f>G43+1</f>
        <v>5</v>
      </c>
      <c r="H48" s="20" t="s">
        <v>44</v>
      </c>
      <c r="I48" s="25">
        <f>IF($A$19="○",3,3+1)</f>
        <v>4</v>
      </c>
      <c r="J48" s="26" t="s">
        <v>76</v>
      </c>
      <c r="K48" s="1"/>
      <c r="L48" s="1"/>
      <c r="M48" s="1"/>
      <c r="N48" s="1"/>
      <c r="O48" s="1"/>
      <c r="P48" s="1"/>
      <c r="Q48" s="1"/>
      <c r="R48" s="1"/>
      <c r="S48" s="1"/>
      <c r="T48" s="1"/>
      <c r="U48" s="1"/>
      <c r="V48" s="1"/>
      <c r="W48" s="1"/>
      <c r="X48" s="1"/>
      <c r="Y48" s="1"/>
      <c r="Z48" s="1"/>
      <c r="AA48" s="1"/>
    </row>
    <row r="49" spans="1:27" ht="13.5">
      <c r="A49" s="1"/>
      <c r="B49" s="1"/>
      <c r="C49" s="1"/>
      <c r="D49" s="1"/>
      <c r="E49" s="1"/>
      <c r="F49" s="86" t="str">
        <f>"・"&amp;"R"&amp;G43&amp;"年"&amp;4&amp;"月から"&amp;"R"&amp;G48&amp;"年"&amp;"3月分労働状況台帳"&amp;IF(D16&gt;3,"(R"&amp;B16+5&amp;"年度様式)","(R"&amp;B16+4&amp;"年度様式)")</f>
        <v>・R4年4月からR5年3月分労働状況台帳(R4年度様式)</v>
      </c>
      <c r="G49" s="87"/>
      <c r="H49" s="87"/>
      <c r="I49" s="87"/>
      <c r="J49" s="88"/>
      <c r="K49" s="1"/>
      <c r="L49" s="1"/>
      <c r="M49" s="1"/>
      <c r="N49" s="1"/>
      <c r="O49" s="1"/>
      <c r="P49" s="1"/>
      <c r="Q49" s="1"/>
      <c r="R49" s="1"/>
      <c r="S49" s="1"/>
      <c r="T49" s="1"/>
      <c r="U49" s="1"/>
      <c r="V49" s="1"/>
      <c r="W49" s="1"/>
      <c r="X49" s="1"/>
      <c r="Y49" s="1"/>
      <c r="Z49" s="1"/>
      <c r="AA49" s="1"/>
    </row>
    <row r="50" spans="1:27" ht="13.5">
      <c r="A50" s="1"/>
      <c r="B50" s="1"/>
      <c r="C50" s="1"/>
      <c r="D50" s="1"/>
      <c r="E50" s="1"/>
      <c r="F50" s="86"/>
      <c r="G50" s="87"/>
      <c r="H50" s="87"/>
      <c r="I50" s="87"/>
      <c r="J50" s="88"/>
      <c r="K50" s="1"/>
      <c r="L50" s="1"/>
      <c r="M50" s="1"/>
      <c r="N50" s="1"/>
      <c r="O50" s="1"/>
      <c r="P50" s="1"/>
      <c r="Q50" s="1"/>
      <c r="R50" s="1"/>
      <c r="S50" s="1"/>
      <c r="T50" s="1"/>
      <c r="U50" s="1"/>
      <c r="V50" s="1"/>
      <c r="W50" s="1"/>
      <c r="X50" s="1"/>
      <c r="Y50" s="1"/>
      <c r="Z50" s="1"/>
      <c r="AA50" s="1"/>
    </row>
    <row r="51" spans="1:27" ht="37.5" customHeight="1">
      <c r="A51" s="1"/>
      <c r="B51" s="1"/>
      <c r="C51" s="1"/>
      <c r="D51" s="1"/>
      <c r="E51" s="1"/>
      <c r="F51" s="83" t="str">
        <f>IF(D16&gt;3,"・R"&amp;B16+5&amp;"年度労働報酬下限額について説明し署名をもらった確認書","・R"&amp;B16+4&amp;"年度労働報酬下限額について説明し署名をもらった確認書")</f>
        <v>・R4年度労働報酬下限額について説明し署名をもらった確認書</v>
      </c>
      <c r="G51" s="84"/>
      <c r="H51" s="84"/>
      <c r="I51" s="84"/>
      <c r="J51" s="85"/>
      <c r="K51" s="1"/>
      <c r="L51" s="1"/>
      <c r="M51" s="1"/>
      <c r="N51" s="1"/>
      <c r="O51" s="1"/>
      <c r="P51" s="1"/>
      <c r="Q51" s="1"/>
      <c r="R51" s="1"/>
      <c r="S51" s="1"/>
      <c r="T51" s="1"/>
      <c r="U51" s="1"/>
      <c r="V51" s="1"/>
      <c r="W51" s="1"/>
      <c r="X51" s="1"/>
      <c r="Y51" s="1"/>
      <c r="Z51" s="1"/>
      <c r="AA51" s="1"/>
    </row>
  </sheetData>
  <sheetProtection algorithmName="SHA-512" hashValue="JZOCxFuGmwV9+wu7HwQQkxCb95GyAjEQcj1ddhqznqlBbw1psxMnus0/30vUoMGnTDdbS+5VJZlu025rjL4M2w==" saltValue="DbYtlgSmJDl854CQIHp0VA==" spinCount="100000" sheet="1" objects="1" scenarios="1" formatColumns="0" formatRows="0"/>
  <mergeCells count="28">
    <mergeCell ref="F36:J36"/>
    <mergeCell ref="F41:J41"/>
    <mergeCell ref="F46:J46"/>
    <mergeCell ref="F51:J51"/>
    <mergeCell ref="K26:Q26"/>
    <mergeCell ref="F49:J50"/>
    <mergeCell ref="F34:J35"/>
    <mergeCell ref="F39:J40"/>
    <mergeCell ref="F44:J45"/>
    <mergeCell ref="F31:J31"/>
    <mergeCell ref="F29:J30"/>
    <mergeCell ref="A4:AA5"/>
    <mergeCell ref="A8:F9"/>
    <mergeCell ref="A10:F10"/>
    <mergeCell ref="G10:N10"/>
    <mergeCell ref="G7:N7"/>
    <mergeCell ref="A7:F7"/>
    <mergeCell ref="U7:AA7"/>
    <mergeCell ref="U8:AA8"/>
    <mergeCell ref="U9:AA9"/>
    <mergeCell ref="A26:E26"/>
    <mergeCell ref="F26:J26"/>
    <mergeCell ref="A24:E25"/>
    <mergeCell ref="F24:J25"/>
    <mergeCell ref="O7:T7"/>
    <mergeCell ref="O8:T8"/>
    <mergeCell ref="O9:T9"/>
    <mergeCell ref="K24:Q25"/>
  </mergeCells>
  <phoneticPr fontId="1"/>
  <conditionalFormatting sqref="F21:J25 F26">
    <cfRule type="expression" dxfId="10" priority="1">
      <formula>$A$20&lt;2</formula>
    </cfRule>
    <cfRule type="expression" dxfId="9" priority="8">
      <formula>$D$16=3</formula>
    </cfRule>
  </conditionalFormatting>
  <conditionalFormatting sqref="F47:J50 F51">
    <cfRule type="expression" dxfId="8" priority="7">
      <formula>$A$20&lt;7</formula>
    </cfRule>
  </conditionalFormatting>
  <conditionalFormatting sqref="F42:J45 F46">
    <cfRule type="expression" dxfId="7" priority="6">
      <formula>$A$20&lt;6</formula>
    </cfRule>
  </conditionalFormatting>
  <conditionalFormatting sqref="F37:J40 F41">
    <cfRule type="expression" dxfId="6" priority="5">
      <formula>$A$20&lt;5</formula>
    </cfRule>
  </conditionalFormatting>
  <conditionalFormatting sqref="F32:J35 F36">
    <cfRule type="expression" dxfId="5" priority="4">
      <formula>$A$20&lt;4</formula>
    </cfRule>
  </conditionalFormatting>
  <conditionalFormatting sqref="F27:J30 F31">
    <cfRule type="expression" dxfId="4" priority="2">
      <formula>$A$20&lt;3</formula>
    </cfRule>
  </conditionalFormatting>
  <dataValidations count="4">
    <dataValidation imeMode="on" allowBlank="1" showErrorMessage="1" sqref="M8:N9 K8:K9 G8:G9 I8:I9"/>
    <dataValidation imeMode="disabled" allowBlank="1" showErrorMessage="1" sqref="H8:H9 J8:J9 L8:L9"/>
    <dataValidation type="list" allowBlank="1" showInputMessage="1" showErrorMessage="1" sqref="A19">
      <formula1>"○, "</formula1>
    </dataValidation>
    <dataValidation imeMode="disabled" allowBlank="1" showInputMessage="1" showErrorMessage="1" sqref="G16 D16 B16 I16"/>
  </dataValidations>
  <pageMargins left="0.7" right="0.7" top="0.75" bottom="0.75" header="0.3" footer="0.3"/>
  <pageSetup paperSize="9" scale="66"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W36"/>
  <sheetViews>
    <sheetView view="pageBreakPreview" zoomScale="130" zoomScaleNormal="100" zoomScaleSheetLayoutView="130" workbookViewId="0"/>
  </sheetViews>
  <sheetFormatPr defaultRowHeight="13.5"/>
  <cols>
    <col min="1" max="1" width="4.375" style="50" customWidth="1"/>
    <col min="2" max="2" width="18.75" style="50" customWidth="1"/>
    <col min="3" max="3" width="15" style="50" customWidth="1"/>
    <col min="4" max="4" width="10.875" style="50" customWidth="1"/>
    <col min="5" max="5" width="12.625" style="50" customWidth="1"/>
    <col min="6" max="9" width="10.625" style="50" customWidth="1"/>
    <col min="10" max="12" width="10.875" style="50" customWidth="1"/>
    <col min="13" max="13" width="13.5" style="50" customWidth="1"/>
    <col min="14" max="14" width="10.875" style="34" bestFit="1" customWidth="1"/>
    <col min="15" max="15" width="10.875" style="34" customWidth="1"/>
    <col min="16" max="16" width="10.625" style="34" bestFit="1" customWidth="1"/>
    <col min="17" max="17" width="10.625" style="34" customWidth="1"/>
    <col min="18" max="19" width="11.25" style="34" customWidth="1"/>
    <col min="20" max="20" width="10.875" style="34" bestFit="1" customWidth="1"/>
    <col min="21" max="16384" width="9" style="50"/>
  </cols>
  <sheetData>
    <row r="1" spans="1:23" s="34" customFormat="1" ht="17.100000000000001" customHeight="1">
      <c r="A1" s="31" t="s">
        <v>68</v>
      </c>
      <c r="B1" s="32"/>
      <c r="C1" s="32"/>
      <c r="D1" s="32"/>
      <c r="E1" s="32"/>
      <c r="F1" s="32"/>
      <c r="G1" s="32"/>
      <c r="H1" s="32"/>
      <c r="I1" s="32"/>
      <c r="J1" s="32"/>
      <c r="K1" s="32"/>
      <c r="L1" s="33" t="s">
        <v>1</v>
      </c>
      <c r="M1" s="32"/>
      <c r="N1" s="32"/>
      <c r="O1" s="32"/>
      <c r="P1" s="32"/>
      <c r="Q1" s="32"/>
      <c r="R1" s="32"/>
      <c r="S1" s="32"/>
      <c r="T1" s="32"/>
      <c r="U1" s="32"/>
      <c r="V1" s="32"/>
      <c r="W1" s="32"/>
    </row>
    <row r="2" spans="1:23" s="34" customFormat="1" ht="8.25" customHeight="1">
      <c r="A2" s="32"/>
      <c r="B2" s="32"/>
      <c r="C2" s="32"/>
      <c r="D2" s="32"/>
      <c r="E2" s="32"/>
      <c r="F2" s="32"/>
      <c r="G2" s="32"/>
      <c r="H2" s="32"/>
      <c r="I2" s="32"/>
      <c r="J2" s="32"/>
      <c r="K2" s="32"/>
      <c r="L2" s="32"/>
      <c r="M2" s="32"/>
      <c r="N2" s="32"/>
      <c r="O2" s="32"/>
      <c r="P2" s="32"/>
      <c r="Q2" s="32"/>
      <c r="R2" s="32"/>
      <c r="S2" s="32"/>
      <c r="T2" s="32"/>
      <c r="U2" s="32"/>
      <c r="V2" s="32"/>
      <c r="W2" s="32"/>
    </row>
    <row r="3" spans="1:23" s="34" customFormat="1" ht="17.100000000000001" customHeight="1">
      <c r="A3" s="137" t="s">
        <v>66</v>
      </c>
      <c r="B3" s="138"/>
      <c r="C3" s="139"/>
      <c r="D3" s="134" t="str">
        <f>IF(基本情報入力シート!G7="","",基本情報入力シート!G7)</f>
        <v/>
      </c>
      <c r="E3" s="135"/>
      <c r="F3" s="136"/>
      <c r="G3" s="137" t="s">
        <v>2</v>
      </c>
      <c r="H3" s="140"/>
      <c r="I3" s="141"/>
      <c r="J3" s="142"/>
      <c r="K3" s="143"/>
      <c r="L3" s="144"/>
      <c r="M3" s="32"/>
      <c r="N3" s="32"/>
      <c r="O3" s="32"/>
      <c r="P3" s="32"/>
      <c r="Q3" s="32"/>
      <c r="R3" s="32"/>
      <c r="S3" s="32"/>
      <c r="T3" s="32"/>
      <c r="U3" s="32"/>
      <c r="V3" s="32"/>
      <c r="W3" s="32"/>
    </row>
    <row r="4" spans="1:23" s="34" customFormat="1" ht="17.100000000000001" customHeight="1">
      <c r="A4" s="137" t="s">
        <v>69</v>
      </c>
      <c r="B4" s="138"/>
      <c r="C4" s="139"/>
      <c r="D4" s="35" t="str">
        <f>IF(基本情報入力シート!H8="","","R"&amp;基本情報入力シート!H8&amp;"."&amp;基本情報入力シート!J8&amp;"."&amp;基本情報入力シート!L8)</f>
        <v/>
      </c>
      <c r="E4" s="36" t="s">
        <v>3</v>
      </c>
      <c r="F4" s="36" t="str">
        <f>IF(基本情報入力シート!H9="","","R"&amp;基本情報入力シート!H9&amp;"."&amp;基本情報入力シート!J9&amp;"."&amp;基本情報入力シート!L9)</f>
        <v/>
      </c>
      <c r="G4" s="137" t="s">
        <v>0</v>
      </c>
      <c r="H4" s="140"/>
      <c r="I4" s="141"/>
      <c r="J4" s="37"/>
      <c r="K4" s="36" t="s">
        <v>4</v>
      </c>
      <c r="L4" s="38"/>
      <c r="M4" s="32"/>
      <c r="N4" s="32"/>
      <c r="O4" s="32"/>
      <c r="P4" s="32"/>
      <c r="Q4" s="32"/>
      <c r="R4" s="32"/>
      <c r="S4" s="32"/>
      <c r="T4" s="32"/>
      <c r="U4" s="32"/>
      <c r="V4" s="32"/>
      <c r="W4" s="32"/>
    </row>
    <row r="5" spans="1:23" s="34" customFormat="1" ht="17.100000000000001" customHeight="1">
      <c r="A5" s="137" t="s">
        <v>67</v>
      </c>
      <c r="B5" s="138"/>
      <c r="C5" s="139"/>
      <c r="D5" s="134" t="str">
        <f>IF(基本情報入力シート!G10="","",基本情報入力シート!G10)</f>
        <v/>
      </c>
      <c r="E5" s="135"/>
      <c r="F5" s="136"/>
      <c r="G5" s="137" t="s">
        <v>6</v>
      </c>
      <c r="H5" s="138"/>
      <c r="I5" s="139"/>
      <c r="J5" s="134" t="str">
        <f>IF(基本情報入力シート!U8="","",基本情報入力シート!U8)</f>
        <v/>
      </c>
      <c r="K5" s="135"/>
      <c r="L5" s="136"/>
      <c r="M5" s="32"/>
      <c r="N5" s="32"/>
      <c r="O5" s="32"/>
      <c r="P5" s="32"/>
      <c r="Q5" s="32"/>
      <c r="R5" s="32"/>
      <c r="S5" s="32"/>
      <c r="T5" s="32"/>
      <c r="U5" s="32"/>
      <c r="V5" s="32"/>
      <c r="W5" s="32"/>
    </row>
    <row r="6" spans="1:23" s="34" customFormat="1" ht="17.100000000000001" customHeight="1">
      <c r="A6" s="137" t="s">
        <v>5</v>
      </c>
      <c r="B6" s="138"/>
      <c r="C6" s="139"/>
      <c r="D6" s="134" t="str">
        <f>IF(基本情報入力シート!U7="","",基本情報入力シート!U7)</f>
        <v/>
      </c>
      <c r="E6" s="135"/>
      <c r="F6" s="136"/>
      <c r="G6" s="137" t="s">
        <v>41</v>
      </c>
      <c r="H6" s="138"/>
      <c r="I6" s="139"/>
      <c r="J6" s="134" t="str">
        <f>IF(基本情報入力シート!U9="","",基本情報入力シート!U9)</f>
        <v/>
      </c>
      <c r="K6" s="135"/>
      <c r="L6" s="136"/>
      <c r="M6" s="32"/>
      <c r="N6" s="130" t="s">
        <v>40</v>
      </c>
      <c r="O6" s="130"/>
      <c r="P6" s="130"/>
      <c r="Q6" s="130"/>
      <c r="R6" s="130"/>
      <c r="S6" s="130"/>
      <c r="T6" s="130"/>
      <c r="U6" s="32"/>
      <c r="V6" s="32"/>
      <c r="W6" s="32"/>
    </row>
    <row r="7" spans="1:23" s="34" customFormat="1" ht="16.5" customHeight="1">
      <c r="A7" s="21"/>
      <c r="B7" s="39" t="s">
        <v>63</v>
      </c>
      <c r="C7" s="39"/>
      <c r="D7" s="39"/>
      <c r="E7" s="39"/>
      <c r="F7" s="39"/>
      <c r="G7" s="132" t="s">
        <v>7</v>
      </c>
      <c r="H7" s="132"/>
      <c r="I7" s="132"/>
      <c r="J7" s="132"/>
      <c r="K7" s="132"/>
      <c r="L7" s="132"/>
      <c r="M7" s="32"/>
      <c r="N7" s="130"/>
      <c r="O7" s="130"/>
      <c r="P7" s="130"/>
      <c r="Q7" s="130"/>
      <c r="R7" s="130"/>
      <c r="S7" s="130"/>
      <c r="T7" s="130"/>
      <c r="U7" s="32"/>
      <c r="V7" s="32"/>
      <c r="W7" s="32"/>
    </row>
    <row r="8" spans="1:23" s="34" customFormat="1" ht="16.5" customHeight="1">
      <c r="A8" s="40" t="s">
        <v>64</v>
      </c>
      <c r="B8" s="40"/>
      <c r="C8" s="39"/>
      <c r="D8" s="39"/>
      <c r="E8" s="39"/>
      <c r="F8" s="39"/>
      <c r="G8" s="133"/>
      <c r="H8" s="133"/>
      <c r="I8" s="133"/>
      <c r="J8" s="133"/>
      <c r="K8" s="133"/>
      <c r="L8" s="133"/>
      <c r="M8" s="32"/>
      <c r="N8" s="130"/>
      <c r="O8" s="130"/>
      <c r="P8" s="130"/>
      <c r="Q8" s="130"/>
      <c r="R8" s="130"/>
      <c r="S8" s="130"/>
      <c r="T8" s="130"/>
      <c r="U8" s="32"/>
      <c r="V8" s="32"/>
      <c r="W8" s="32"/>
    </row>
    <row r="9" spans="1:23" s="34" customFormat="1" ht="16.5" customHeight="1">
      <c r="A9" s="41"/>
      <c r="B9" s="42" t="s">
        <v>59</v>
      </c>
      <c r="C9" s="43"/>
      <c r="D9" s="39" t="s">
        <v>60</v>
      </c>
      <c r="E9" s="39"/>
      <c r="F9" s="39"/>
      <c r="G9" s="133"/>
      <c r="H9" s="133"/>
      <c r="I9" s="133"/>
      <c r="J9" s="133"/>
      <c r="K9" s="133"/>
      <c r="L9" s="133"/>
      <c r="M9" s="32"/>
      <c r="N9" s="130"/>
      <c r="O9" s="130"/>
      <c r="P9" s="130"/>
      <c r="Q9" s="130"/>
      <c r="R9" s="130"/>
      <c r="S9" s="130"/>
      <c r="T9" s="130"/>
      <c r="U9" s="32"/>
      <c r="V9" s="32"/>
      <c r="W9" s="32"/>
    </row>
    <row r="10" spans="1:23" s="34" customFormat="1" ht="14.25">
      <c r="A10" s="39"/>
      <c r="B10" s="39"/>
      <c r="C10" s="39"/>
      <c r="D10" s="44"/>
      <c r="E10" s="44"/>
      <c r="F10" s="39"/>
      <c r="G10" s="39"/>
      <c r="H10" s="39"/>
      <c r="I10" s="39"/>
      <c r="J10" s="39"/>
      <c r="K10" s="39"/>
      <c r="L10" s="39"/>
      <c r="M10" s="32"/>
      <c r="N10" s="131"/>
      <c r="O10" s="131"/>
      <c r="P10" s="131"/>
      <c r="Q10" s="131"/>
      <c r="R10" s="131"/>
      <c r="S10" s="131"/>
      <c r="T10" s="131"/>
      <c r="U10" s="32"/>
      <c r="V10" s="32"/>
      <c r="W10" s="32"/>
    </row>
    <row r="11" spans="1:23" ht="30" customHeight="1">
      <c r="A11" s="121" t="s">
        <v>8</v>
      </c>
      <c r="B11" s="123" t="s">
        <v>9</v>
      </c>
      <c r="C11" s="123" t="s">
        <v>10</v>
      </c>
      <c r="D11" s="45" t="s">
        <v>11</v>
      </c>
      <c r="E11" s="46" t="s">
        <v>12</v>
      </c>
      <c r="F11" s="110" t="s">
        <v>79</v>
      </c>
      <c r="G11" s="125"/>
      <c r="H11" s="125"/>
      <c r="I11" s="126"/>
      <c r="J11" s="47" t="s">
        <v>13</v>
      </c>
      <c r="K11" s="48" t="s">
        <v>14</v>
      </c>
      <c r="L11" s="127" t="s">
        <v>15</v>
      </c>
      <c r="M11" s="41" t="s">
        <v>16</v>
      </c>
      <c r="N11" s="118" t="s">
        <v>17</v>
      </c>
      <c r="O11" s="119"/>
      <c r="P11" s="119"/>
      <c r="Q11" s="120"/>
      <c r="R11" s="110" t="s">
        <v>18</v>
      </c>
      <c r="S11" s="111"/>
      <c r="T11" s="49"/>
      <c r="U11" s="41"/>
      <c r="V11" s="41"/>
      <c r="W11" s="41"/>
    </row>
    <row r="12" spans="1:23" ht="15" customHeight="1">
      <c r="A12" s="122"/>
      <c r="B12" s="124"/>
      <c r="C12" s="124"/>
      <c r="D12" s="51" t="s">
        <v>61</v>
      </c>
      <c r="E12" s="52" t="s">
        <v>19</v>
      </c>
      <c r="F12" s="53" t="s">
        <v>19</v>
      </c>
      <c r="G12" s="53" t="s">
        <v>20</v>
      </c>
      <c r="H12" s="52" t="s">
        <v>21</v>
      </c>
      <c r="I12" s="52" t="s">
        <v>22</v>
      </c>
      <c r="J12" s="54"/>
      <c r="K12" s="55"/>
      <c r="L12" s="128"/>
      <c r="M12" s="41"/>
      <c r="N12" s="112" t="s">
        <v>23</v>
      </c>
      <c r="O12" s="113"/>
      <c r="P12" s="114" t="s">
        <v>24</v>
      </c>
      <c r="Q12" s="115"/>
      <c r="R12" s="116" t="s">
        <v>25</v>
      </c>
      <c r="S12" s="116" t="s">
        <v>26</v>
      </c>
      <c r="T12" s="108" t="s">
        <v>27</v>
      </c>
      <c r="U12" s="41"/>
      <c r="V12" s="41"/>
      <c r="W12" s="56" t="s">
        <v>80</v>
      </c>
    </row>
    <row r="13" spans="1:23" ht="15" customHeight="1">
      <c r="A13" s="122"/>
      <c r="B13" s="124"/>
      <c r="C13" s="124"/>
      <c r="D13" s="57" t="s">
        <v>28</v>
      </c>
      <c r="E13" s="57" t="s">
        <v>29</v>
      </c>
      <c r="F13" s="57" t="s">
        <v>30</v>
      </c>
      <c r="G13" s="57" t="s">
        <v>31</v>
      </c>
      <c r="H13" s="54" t="s">
        <v>32</v>
      </c>
      <c r="I13" s="54" t="s">
        <v>33</v>
      </c>
      <c r="J13" s="54" t="s">
        <v>34</v>
      </c>
      <c r="K13" s="55" t="s">
        <v>35</v>
      </c>
      <c r="L13" s="129"/>
      <c r="M13" s="41"/>
      <c r="N13" s="58" t="s">
        <v>36</v>
      </c>
      <c r="O13" s="59" t="s">
        <v>37</v>
      </c>
      <c r="P13" s="59" t="s">
        <v>36</v>
      </c>
      <c r="Q13" s="59" t="s">
        <v>37</v>
      </c>
      <c r="R13" s="117"/>
      <c r="S13" s="117"/>
      <c r="T13" s="109"/>
      <c r="U13" s="41"/>
      <c r="V13" s="41"/>
      <c r="W13" s="60">
        <v>1168</v>
      </c>
    </row>
    <row r="14" spans="1:23" ht="16.5" customHeight="1">
      <c r="A14" s="61">
        <v>1</v>
      </c>
      <c r="B14" s="62"/>
      <c r="C14" s="63"/>
      <c r="D14" s="64" t="str">
        <f t="shared" ref="D14:D33" si="0">IF(C14="","",$W$13)</f>
        <v/>
      </c>
      <c r="E14" s="65"/>
      <c r="F14" s="65"/>
      <c r="G14" s="66"/>
      <c r="H14" s="66"/>
      <c r="I14" s="66"/>
      <c r="J14" s="67" t="str">
        <f>IF(SUM(F14:I14)=0,"",ROUND((F14+G14*1.25+H14*1.35+I14*0.25),0))</f>
        <v/>
      </c>
      <c r="K14" s="68" t="str">
        <f>IF(J14="","",D14*J14)</f>
        <v/>
      </c>
      <c r="L14" s="69"/>
      <c r="M14" s="41" t="str">
        <f>IF(OR(L14&gt;K14,L14=K14),"ok","×下回ってます！")</f>
        <v>ok</v>
      </c>
      <c r="N14" s="70"/>
      <c r="O14" s="71" t="e">
        <f t="shared" ref="O14:O33" si="1">N14*F14/E14</f>
        <v>#DIV/0!</v>
      </c>
      <c r="P14" s="72"/>
      <c r="Q14" s="71" t="e">
        <f t="shared" ref="Q14:Q33" si="2">P14*F14/E14</f>
        <v>#DIV/0!</v>
      </c>
      <c r="R14" s="73"/>
      <c r="S14" s="73"/>
      <c r="T14" s="74" t="e">
        <f>O14+Q14+R14+S14</f>
        <v>#DIV/0!</v>
      </c>
      <c r="U14" s="41"/>
      <c r="V14" s="41"/>
      <c r="W14" s="41"/>
    </row>
    <row r="15" spans="1:23" ht="17.100000000000001" customHeight="1">
      <c r="A15" s="61">
        <v>2</v>
      </c>
      <c r="B15" s="62"/>
      <c r="C15" s="63"/>
      <c r="D15" s="64" t="str">
        <f t="shared" si="0"/>
        <v/>
      </c>
      <c r="E15" s="65"/>
      <c r="F15" s="65"/>
      <c r="G15" s="66"/>
      <c r="H15" s="66"/>
      <c r="I15" s="66"/>
      <c r="J15" s="67" t="str">
        <f t="shared" ref="J15:J33" si="3">IF(SUM(F15:I15)=0,"",ROUND((F15+G15*1.25+H15*1.35+I15*0.25),0))</f>
        <v/>
      </c>
      <c r="K15" s="68" t="str">
        <f t="shared" ref="K15:K33" si="4">IF(J15="","",D15*J15)</f>
        <v/>
      </c>
      <c r="L15" s="69"/>
      <c r="M15" s="41" t="str">
        <f>IF(OR(L15&gt;K15,L15=K15),"ok","×下回ってます！")</f>
        <v>ok</v>
      </c>
      <c r="N15" s="70"/>
      <c r="O15" s="75" t="e">
        <f t="shared" si="1"/>
        <v>#DIV/0!</v>
      </c>
      <c r="P15" s="72"/>
      <c r="Q15" s="75" t="e">
        <f t="shared" si="2"/>
        <v>#DIV/0!</v>
      </c>
      <c r="R15" s="76"/>
      <c r="S15" s="76"/>
      <c r="T15" s="74" t="e">
        <f t="shared" ref="T15:T33" si="5">O15+Q15+R15+S15</f>
        <v>#DIV/0!</v>
      </c>
      <c r="U15" s="41"/>
      <c r="V15" s="41"/>
      <c r="W15" s="41"/>
    </row>
    <row r="16" spans="1:23" ht="17.100000000000001" customHeight="1">
      <c r="A16" s="61">
        <v>3</v>
      </c>
      <c r="B16" s="62"/>
      <c r="C16" s="63"/>
      <c r="D16" s="64" t="str">
        <f t="shared" si="0"/>
        <v/>
      </c>
      <c r="E16" s="65"/>
      <c r="F16" s="65"/>
      <c r="G16" s="77"/>
      <c r="H16" s="77"/>
      <c r="I16" s="77"/>
      <c r="J16" s="67" t="str">
        <f t="shared" si="3"/>
        <v/>
      </c>
      <c r="K16" s="68" t="str">
        <f t="shared" si="4"/>
        <v/>
      </c>
      <c r="L16" s="69"/>
      <c r="M16" s="41" t="str">
        <f t="shared" ref="M16:M33" si="6">IF(OR(L16&gt;K16,L16=K16),"ok","×下回ってます！")</f>
        <v>ok</v>
      </c>
      <c r="N16" s="70"/>
      <c r="O16" s="71" t="e">
        <f t="shared" si="1"/>
        <v>#DIV/0!</v>
      </c>
      <c r="P16" s="72"/>
      <c r="Q16" s="71" t="e">
        <f t="shared" si="2"/>
        <v>#DIV/0!</v>
      </c>
      <c r="R16" s="73"/>
      <c r="S16" s="73"/>
      <c r="T16" s="74" t="e">
        <f t="shared" si="5"/>
        <v>#DIV/0!</v>
      </c>
      <c r="U16" s="41"/>
      <c r="V16" s="41"/>
      <c r="W16" s="41"/>
    </row>
    <row r="17" spans="1:23" ht="17.100000000000001" customHeight="1">
      <c r="A17" s="61">
        <v>4</v>
      </c>
      <c r="B17" s="62"/>
      <c r="C17" s="63"/>
      <c r="D17" s="64" t="str">
        <f>IF(C17="","",$W$13)</f>
        <v/>
      </c>
      <c r="E17" s="65"/>
      <c r="F17" s="65"/>
      <c r="G17" s="66"/>
      <c r="H17" s="66"/>
      <c r="I17" s="66"/>
      <c r="J17" s="67" t="str">
        <f t="shared" si="3"/>
        <v/>
      </c>
      <c r="K17" s="68" t="str">
        <f t="shared" si="4"/>
        <v/>
      </c>
      <c r="L17" s="69"/>
      <c r="M17" s="41" t="str">
        <f t="shared" si="6"/>
        <v>ok</v>
      </c>
      <c r="N17" s="70"/>
      <c r="O17" s="75" t="e">
        <f t="shared" si="1"/>
        <v>#DIV/0!</v>
      </c>
      <c r="P17" s="72"/>
      <c r="Q17" s="75" t="e">
        <f t="shared" si="2"/>
        <v>#DIV/0!</v>
      </c>
      <c r="R17" s="76"/>
      <c r="S17" s="76"/>
      <c r="T17" s="74" t="e">
        <f t="shared" si="5"/>
        <v>#DIV/0!</v>
      </c>
      <c r="U17" s="41"/>
      <c r="V17" s="41"/>
      <c r="W17" s="41"/>
    </row>
    <row r="18" spans="1:23" ht="17.100000000000001" customHeight="1">
      <c r="A18" s="61">
        <v>5</v>
      </c>
      <c r="B18" s="62"/>
      <c r="C18" s="63"/>
      <c r="D18" s="64" t="str">
        <f t="shared" si="0"/>
        <v/>
      </c>
      <c r="E18" s="65"/>
      <c r="F18" s="65"/>
      <c r="G18" s="77"/>
      <c r="H18" s="77"/>
      <c r="I18" s="77"/>
      <c r="J18" s="67" t="str">
        <f t="shared" si="3"/>
        <v/>
      </c>
      <c r="K18" s="68" t="str">
        <f t="shared" si="4"/>
        <v/>
      </c>
      <c r="L18" s="69"/>
      <c r="M18" s="41" t="str">
        <f t="shared" si="6"/>
        <v>ok</v>
      </c>
      <c r="N18" s="70"/>
      <c r="O18" s="71" t="e">
        <f t="shared" si="1"/>
        <v>#DIV/0!</v>
      </c>
      <c r="P18" s="72"/>
      <c r="Q18" s="71" t="e">
        <f t="shared" si="2"/>
        <v>#DIV/0!</v>
      </c>
      <c r="R18" s="73"/>
      <c r="S18" s="73"/>
      <c r="T18" s="74" t="e">
        <f t="shared" si="5"/>
        <v>#DIV/0!</v>
      </c>
      <c r="U18" s="41"/>
      <c r="V18" s="41"/>
      <c r="W18" s="41"/>
    </row>
    <row r="19" spans="1:23" ht="17.100000000000001" customHeight="1">
      <c r="A19" s="61">
        <v>6</v>
      </c>
      <c r="B19" s="62"/>
      <c r="C19" s="63"/>
      <c r="D19" s="64" t="str">
        <f t="shared" si="0"/>
        <v/>
      </c>
      <c r="E19" s="65"/>
      <c r="F19" s="65"/>
      <c r="G19" s="66"/>
      <c r="H19" s="66"/>
      <c r="I19" s="66"/>
      <c r="J19" s="67" t="str">
        <f t="shared" si="3"/>
        <v/>
      </c>
      <c r="K19" s="68" t="str">
        <f t="shared" si="4"/>
        <v/>
      </c>
      <c r="L19" s="69"/>
      <c r="M19" s="41" t="str">
        <f t="shared" si="6"/>
        <v>ok</v>
      </c>
      <c r="N19" s="70"/>
      <c r="O19" s="75" t="e">
        <f t="shared" si="1"/>
        <v>#DIV/0!</v>
      </c>
      <c r="P19" s="72"/>
      <c r="Q19" s="75" t="e">
        <f t="shared" si="2"/>
        <v>#DIV/0!</v>
      </c>
      <c r="R19" s="76"/>
      <c r="S19" s="76"/>
      <c r="T19" s="74" t="e">
        <f t="shared" si="5"/>
        <v>#DIV/0!</v>
      </c>
      <c r="U19" s="41"/>
      <c r="V19" s="41"/>
      <c r="W19" s="41"/>
    </row>
    <row r="20" spans="1:23" ht="17.100000000000001" customHeight="1">
      <c r="A20" s="61">
        <v>7</v>
      </c>
      <c r="B20" s="62"/>
      <c r="C20" s="63"/>
      <c r="D20" s="64" t="str">
        <f t="shared" si="0"/>
        <v/>
      </c>
      <c r="E20" s="65"/>
      <c r="F20" s="65"/>
      <c r="G20" s="77"/>
      <c r="H20" s="77"/>
      <c r="I20" s="77"/>
      <c r="J20" s="67" t="str">
        <f t="shared" si="3"/>
        <v/>
      </c>
      <c r="K20" s="68" t="str">
        <f t="shared" si="4"/>
        <v/>
      </c>
      <c r="L20" s="69"/>
      <c r="M20" s="41" t="str">
        <f t="shared" si="6"/>
        <v>ok</v>
      </c>
      <c r="N20" s="70"/>
      <c r="O20" s="71" t="e">
        <f t="shared" si="1"/>
        <v>#DIV/0!</v>
      </c>
      <c r="P20" s="72"/>
      <c r="Q20" s="71" t="e">
        <f t="shared" si="2"/>
        <v>#DIV/0!</v>
      </c>
      <c r="R20" s="73"/>
      <c r="S20" s="73"/>
      <c r="T20" s="74" t="e">
        <f t="shared" si="5"/>
        <v>#DIV/0!</v>
      </c>
      <c r="U20" s="41"/>
      <c r="V20" s="41"/>
      <c r="W20" s="41"/>
    </row>
    <row r="21" spans="1:23" ht="17.100000000000001" customHeight="1">
      <c r="A21" s="61">
        <v>8</v>
      </c>
      <c r="B21" s="62"/>
      <c r="C21" s="63"/>
      <c r="D21" s="64" t="str">
        <f t="shared" si="0"/>
        <v/>
      </c>
      <c r="E21" s="65"/>
      <c r="F21" s="65"/>
      <c r="G21" s="66"/>
      <c r="H21" s="66"/>
      <c r="I21" s="66"/>
      <c r="J21" s="67" t="str">
        <f t="shared" si="3"/>
        <v/>
      </c>
      <c r="K21" s="68" t="str">
        <f t="shared" si="4"/>
        <v/>
      </c>
      <c r="L21" s="69"/>
      <c r="M21" s="41" t="str">
        <f t="shared" si="6"/>
        <v>ok</v>
      </c>
      <c r="N21" s="70"/>
      <c r="O21" s="75" t="e">
        <f t="shared" si="1"/>
        <v>#DIV/0!</v>
      </c>
      <c r="P21" s="72"/>
      <c r="Q21" s="75" t="e">
        <f t="shared" si="2"/>
        <v>#DIV/0!</v>
      </c>
      <c r="R21" s="76"/>
      <c r="S21" s="76"/>
      <c r="T21" s="74" t="e">
        <f t="shared" si="5"/>
        <v>#DIV/0!</v>
      </c>
      <c r="U21" s="41"/>
      <c r="V21" s="41"/>
      <c r="W21" s="41"/>
    </row>
    <row r="22" spans="1:23" ht="17.100000000000001" customHeight="1">
      <c r="A22" s="61">
        <v>9</v>
      </c>
      <c r="B22" s="62"/>
      <c r="C22" s="63"/>
      <c r="D22" s="64" t="str">
        <f t="shared" si="0"/>
        <v/>
      </c>
      <c r="E22" s="65"/>
      <c r="F22" s="65"/>
      <c r="G22" s="77"/>
      <c r="H22" s="77"/>
      <c r="I22" s="77"/>
      <c r="J22" s="67" t="str">
        <f t="shared" si="3"/>
        <v/>
      </c>
      <c r="K22" s="68" t="str">
        <f t="shared" si="4"/>
        <v/>
      </c>
      <c r="L22" s="69"/>
      <c r="M22" s="41" t="str">
        <f t="shared" si="6"/>
        <v>ok</v>
      </c>
      <c r="N22" s="70"/>
      <c r="O22" s="71" t="e">
        <f t="shared" si="1"/>
        <v>#DIV/0!</v>
      </c>
      <c r="P22" s="72"/>
      <c r="Q22" s="71" t="e">
        <f t="shared" si="2"/>
        <v>#DIV/0!</v>
      </c>
      <c r="R22" s="73"/>
      <c r="S22" s="73"/>
      <c r="T22" s="74" t="e">
        <f t="shared" si="5"/>
        <v>#DIV/0!</v>
      </c>
      <c r="U22" s="41"/>
      <c r="V22" s="41"/>
      <c r="W22" s="41"/>
    </row>
    <row r="23" spans="1:23" ht="17.100000000000001" customHeight="1">
      <c r="A23" s="61">
        <v>10</v>
      </c>
      <c r="B23" s="62"/>
      <c r="C23" s="63"/>
      <c r="D23" s="64" t="str">
        <f t="shared" si="0"/>
        <v/>
      </c>
      <c r="E23" s="65"/>
      <c r="F23" s="65"/>
      <c r="G23" s="66"/>
      <c r="H23" s="66"/>
      <c r="I23" s="66"/>
      <c r="J23" s="67" t="str">
        <f t="shared" si="3"/>
        <v/>
      </c>
      <c r="K23" s="68" t="str">
        <f t="shared" si="4"/>
        <v/>
      </c>
      <c r="L23" s="69"/>
      <c r="M23" s="41" t="str">
        <f t="shared" si="6"/>
        <v>ok</v>
      </c>
      <c r="N23" s="70"/>
      <c r="O23" s="75" t="e">
        <f t="shared" si="1"/>
        <v>#DIV/0!</v>
      </c>
      <c r="P23" s="72"/>
      <c r="Q23" s="75" t="e">
        <f t="shared" si="2"/>
        <v>#DIV/0!</v>
      </c>
      <c r="R23" s="76"/>
      <c r="S23" s="76"/>
      <c r="T23" s="74" t="e">
        <f t="shared" si="5"/>
        <v>#DIV/0!</v>
      </c>
      <c r="U23" s="41"/>
      <c r="V23" s="41"/>
      <c r="W23" s="41"/>
    </row>
    <row r="24" spans="1:23" ht="17.100000000000001" customHeight="1">
      <c r="A24" s="61">
        <v>11</v>
      </c>
      <c r="B24" s="62"/>
      <c r="C24" s="63"/>
      <c r="D24" s="64" t="str">
        <f t="shared" si="0"/>
        <v/>
      </c>
      <c r="E24" s="65"/>
      <c r="F24" s="65"/>
      <c r="G24" s="77"/>
      <c r="H24" s="77"/>
      <c r="I24" s="77"/>
      <c r="J24" s="67" t="str">
        <f t="shared" si="3"/>
        <v/>
      </c>
      <c r="K24" s="68" t="str">
        <f t="shared" si="4"/>
        <v/>
      </c>
      <c r="L24" s="69"/>
      <c r="M24" s="41" t="str">
        <f t="shared" si="6"/>
        <v>ok</v>
      </c>
      <c r="N24" s="70"/>
      <c r="O24" s="71" t="e">
        <f t="shared" si="1"/>
        <v>#DIV/0!</v>
      </c>
      <c r="P24" s="72"/>
      <c r="Q24" s="71" t="e">
        <f t="shared" si="2"/>
        <v>#DIV/0!</v>
      </c>
      <c r="R24" s="73"/>
      <c r="S24" s="73"/>
      <c r="T24" s="74" t="e">
        <f t="shared" si="5"/>
        <v>#DIV/0!</v>
      </c>
      <c r="U24" s="41"/>
      <c r="V24" s="41"/>
      <c r="W24" s="41"/>
    </row>
    <row r="25" spans="1:23" ht="17.100000000000001" customHeight="1">
      <c r="A25" s="61">
        <v>12</v>
      </c>
      <c r="B25" s="62"/>
      <c r="C25" s="63"/>
      <c r="D25" s="64" t="str">
        <f t="shared" si="0"/>
        <v/>
      </c>
      <c r="E25" s="65"/>
      <c r="F25" s="65"/>
      <c r="G25" s="66"/>
      <c r="H25" s="66"/>
      <c r="I25" s="66"/>
      <c r="J25" s="67" t="str">
        <f t="shared" si="3"/>
        <v/>
      </c>
      <c r="K25" s="68" t="str">
        <f t="shared" si="4"/>
        <v/>
      </c>
      <c r="L25" s="69"/>
      <c r="M25" s="41" t="str">
        <f t="shared" si="6"/>
        <v>ok</v>
      </c>
      <c r="N25" s="70"/>
      <c r="O25" s="75" t="e">
        <f t="shared" si="1"/>
        <v>#DIV/0!</v>
      </c>
      <c r="P25" s="72"/>
      <c r="Q25" s="75" t="e">
        <f t="shared" si="2"/>
        <v>#DIV/0!</v>
      </c>
      <c r="R25" s="76"/>
      <c r="S25" s="76"/>
      <c r="T25" s="74" t="e">
        <f t="shared" si="5"/>
        <v>#DIV/0!</v>
      </c>
      <c r="U25" s="41"/>
      <c r="V25" s="41"/>
      <c r="W25" s="41"/>
    </row>
    <row r="26" spans="1:23" ht="17.100000000000001" customHeight="1">
      <c r="A26" s="61">
        <v>13</v>
      </c>
      <c r="B26" s="62"/>
      <c r="C26" s="63"/>
      <c r="D26" s="64" t="str">
        <f t="shared" si="0"/>
        <v/>
      </c>
      <c r="E26" s="65"/>
      <c r="F26" s="65"/>
      <c r="G26" s="77"/>
      <c r="H26" s="77"/>
      <c r="I26" s="77"/>
      <c r="J26" s="67" t="str">
        <f t="shared" si="3"/>
        <v/>
      </c>
      <c r="K26" s="68" t="str">
        <f t="shared" si="4"/>
        <v/>
      </c>
      <c r="L26" s="69"/>
      <c r="M26" s="41" t="str">
        <f t="shared" si="6"/>
        <v>ok</v>
      </c>
      <c r="N26" s="70"/>
      <c r="O26" s="71" t="e">
        <f t="shared" si="1"/>
        <v>#DIV/0!</v>
      </c>
      <c r="P26" s="72"/>
      <c r="Q26" s="71" t="e">
        <f t="shared" si="2"/>
        <v>#DIV/0!</v>
      </c>
      <c r="R26" s="73"/>
      <c r="S26" s="73"/>
      <c r="T26" s="74" t="e">
        <f t="shared" si="5"/>
        <v>#DIV/0!</v>
      </c>
      <c r="U26" s="41"/>
      <c r="V26" s="41"/>
      <c r="W26" s="41"/>
    </row>
    <row r="27" spans="1:23" ht="17.100000000000001" customHeight="1">
      <c r="A27" s="61">
        <v>14</v>
      </c>
      <c r="B27" s="62"/>
      <c r="C27" s="63"/>
      <c r="D27" s="64" t="str">
        <f t="shared" si="0"/>
        <v/>
      </c>
      <c r="E27" s="65"/>
      <c r="F27" s="65"/>
      <c r="G27" s="66"/>
      <c r="H27" s="66"/>
      <c r="I27" s="66"/>
      <c r="J27" s="67" t="str">
        <f t="shared" si="3"/>
        <v/>
      </c>
      <c r="K27" s="68" t="str">
        <f t="shared" si="4"/>
        <v/>
      </c>
      <c r="L27" s="69"/>
      <c r="M27" s="41" t="str">
        <f t="shared" si="6"/>
        <v>ok</v>
      </c>
      <c r="N27" s="70"/>
      <c r="O27" s="75" t="e">
        <f t="shared" si="1"/>
        <v>#DIV/0!</v>
      </c>
      <c r="P27" s="72"/>
      <c r="Q27" s="75" t="e">
        <f t="shared" si="2"/>
        <v>#DIV/0!</v>
      </c>
      <c r="R27" s="76"/>
      <c r="S27" s="76"/>
      <c r="T27" s="74" t="e">
        <f t="shared" si="5"/>
        <v>#DIV/0!</v>
      </c>
      <c r="U27" s="41"/>
      <c r="V27" s="41"/>
      <c r="W27" s="41"/>
    </row>
    <row r="28" spans="1:23" ht="17.100000000000001" customHeight="1">
      <c r="A28" s="61">
        <v>15</v>
      </c>
      <c r="B28" s="62"/>
      <c r="C28" s="63"/>
      <c r="D28" s="64" t="str">
        <f t="shared" si="0"/>
        <v/>
      </c>
      <c r="E28" s="65"/>
      <c r="F28" s="65"/>
      <c r="G28" s="77"/>
      <c r="H28" s="77"/>
      <c r="I28" s="77"/>
      <c r="J28" s="67" t="str">
        <f t="shared" si="3"/>
        <v/>
      </c>
      <c r="K28" s="68" t="str">
        <f t="shared" si="4"/>
        <v/>
      </c>
      <c r="L28" s="69"/>
      <c r="M28" s="41" t="str">
        <f t="shared" si="6"/>
        <v>ok</v>
      </c>
      <c r="N28" s="70"/>
      <c r="O28" s="71" t="e">
        <f t="shared" si="1"/>
        <v>#DIV/0!</v>
      </c>
      <c r="P28" s="72"/>
      <c r="Q28" s="71" t="e">
        <f t="shared" si="2"/>
        <v>#DIV/0!</v>
      </c>
      <c r="R28" s="73"/>
      <c r="S28" s="73"/>
      <c r="T28" s="74" t="e">
        <f t="shared" si="5"/>
        <v>#DIV/0!</v>
      </c>
      <c r="U28" s="41"/>
      <c r="V28" s="41"/>
      <c r="W28" s="41"/>
    </row>
    <row r="29" spans="1:23" ht="17.100000000000001" customHeight="1">
      <c r="A29" s="61">
        <v>16</v>
      </c>
      <c r="B29" s="62"/>
      <c r="C29" s="63"/>
      <c r="D29" s="64" t="str">
        <f t="shared" si="0"/>
        <v/>
      </c>
      <c r="E29" s="65"/>
      <c r="F29" s="65"/>
      <c r="G29" s="66"/>
      <c r="H29" s="66"/>
      <c r="I29" s="66"/>
      <c r="J29" s="67" t="str">
        <f t="shared" si="3"/>
        <v/>
      </c>
      <c r="K29" s="68" t="str">
        <f t="shared" si="4"/>
        <v/>
      </c>
      <c r="L29" s="69"/>
      <c r="M29" s="41" t="str">
        <f t="shared" si="6"/>
        <v>ok</v>
      </c>
      <c r="N29" s="70"/>
      <c r="O29" s="75" t="e">
        <f t="shared" si="1"/>
        <v>#DIV/0!</v>
      </c>
      <c r="P29" s="72"/>
      <c r="Q29" s="75" t="e">
        <f t="shared" si="2"/>
        <v>#DIV/0!</v>
      </c>
      <c r="R29" s="76"/>
      <c r="S29" s="76"/>
      <c r="T29" s="74" t="e">
        <f t="shared" si="5"/>
        <v>#DIV/0!</v>
      </c>
      <c r="U29" s="41"/>
      <c r="V29" s="41"/>
      <c r="W29" s="41"/>
    </row>
    <row r="30" spans="1:23" ht="17.100000000000001" customHeight="1">
      <c r="A30" s="61">
        <v>17</v>
      </c>
      <c r="B30" s="62"/>
      <c r="C30" s="63"/>
      <c r="D30" s="64" t="str">
        <f t="shared" si="0"/>
        <v/>
      </c>
      <c r="E30" s="65"/>
      <c r="F30" s="65"/>
      <c r="G30" s="77"/>
      <c r="H30" s="77"/>
      <c r="I30" s="77"/>
      <c r="J30" s="67" t="str">
        <f t="shared" si="3"/>
        <v/>
      </c>
      <c r="K30" s="68" t="str">
        <f t="shared" si="4"/>
        <v/>
      </c>
      <c r="L30" s="69"/>
      <c r="M30" s="41" t="str">
        <f t="shared" si="6"/>
        <v>ok</v>
      </c>
      <c r="N30" s="70"/>
      <c r="O30" s="71" t="e">
        <f t="shared" si="1"/>
        <v>#DIV/0!</v>
      </c>
      <c r="P30" s="72"/>
      <c r="Q30" s="71" t="e">
        <f t="shared" si="2"/>
        <v>#DIV/0!</v>
      </c>
      <c r="R30" s="73"/>
      <c r="S30" s="73"/>
      <c r="T30" s="74" t="e">
        <f t="shared" si="5"/>
        <v>#DIV/0!</v>
      </c>
      <c r="U30" s="41"/>
      <c r="V30" s="41"/>
      <c r="W30" s="41"/>
    </row>
    <row r="31" spans="1:23" ht="17.100000000000001" customHeight="1">
      <c r="A31" s="61">
        <v>18</v>
      </c>
      <c r="B31" s="62"/>
      <c r="C31" s="63"/>
      <c r="D31" s="64" t="str">
        <f t="shared" si="0"/>
        <v/>
      </c>
      <c r="E31" s="65"/>
      <c r="F31" s="65"/>
      <c r="G31" s="66"/>
      <c r="H31" s="66"/>
      <c r="I31" s="66"/>
      <c r="J31" s="67" t="str">
        <f t="shared" si="3"/>
        <v/>
      </c>
      <c r="K31" s="68" t="str">
        <f t="shared" si="4"/>
        <v/>
      </c>
      <c r="L31" s="69"/>
      <c r="M31" s="41" t="str">
        <f t="shared" si="6"/>
        <v>ok</v>
      </c>
      <c r="N31" s="70"/>
      <c r="O31" s="75" t="e">
        <f t="shared" si="1"/>
        <v>#DIV/0!</v>
      </c>
      <c r="P31" s="72"/>
      <c r="Q31" s="75" t="e">
        <f t="shared" si="2"/>
        <v>#DIV/0!</v>
      </c>
      <c r="R31" s="76"/>
      <c r="S31" s="76"/>
      <c r="T31" s="74" t="e">
        <f t="shared" si="5"/>
        <v>#DIV/0!</v>
      </c>
      <c r="U31" s="41"/>
      <c r="V31" s="41"/>
      <c r="W31" s="41"/>
    </row>
    <row r="32" spans="1:23" ht="17.100000000000001" customHeight="1">
      <c r="A32" s="61">
        <v>19</v>
      </c>
      <c r="B32" s="62"/>
      <c r="C32" s="63"/>
      <c r="D32" s="64" t="str">
        <f t="shared" si="0"/>
        <v/>
      </c>
      <c r="E32" s="65"/>
      <c r="F32" s="65"/>
      <c r="G32" s="77"/>
      <c r="H32" s="77"/>
      <c r="I32" s="77"/>
      <c r="J32" s="67" t="str">
        <f t="shared" si="3"/>
        <v/>
      </c>
      <c r="K32" s="68" t="str">
        <f t="shared" si="4"/>
        <v/>
      </c>
      <c r="L32" s="69"/>
      <c r="M32" s="41" t="str">
        <f t="shared" si="6"/>
        <v>ok</v>
      </c>
      <c r="N32" s="70"/>
      <c r="O32" s="71" t="e">
        <f t="shared" si="1"/>
        <v>#DIV/0!</v>
      </c>
      <c r="P32" s="72"/>
      <c r="Q32" s="71" t="e">
        <f t="shared" si="2"/>
        <v>#DIV/0!</v>
      </c>
      <c r="R32" s="73"/>
      <c r="S32" s="73"/>
      <c r="T32" s="74" t="e">
        <f t="shared" si="5"/>
        <v>#DIV/0!</v>
      </c>
      <c r="U32" s="41"/>
      <c r="V32" s="41"/>
      <c r="W32" s="41"/>
    </row>
    <row r="33" spans="1:23" ht="17.100000000000001" customHeight="1">
      <c r="A33" s="61">
        <v>20</v>
      </c>
      <c r="B33" s="62"/>
      <c r="C33" s="63"/>
      <c r="D33" s="64" t="str">
        <f t="shared" si="0"/>
        <v/>
      </c>
      <c r="E33" s="65"/>
      <c r="F33" s="65"/>
      <c r="G33" s="66"/>
      <c r="H33" s="66"/>
      <c r="I33" s="66"/>
      <c r="J33" s="67" t="str">
        <f t="shared" si="3"/>
        <v/>
      </c>
      <c r="K33" s="68" t="str">
        <f t="shared" si="4"/>
        <v/>
      </c>
      <c r="L33" s="69"/>
      <c r="M33" s="41" t="str">
        <f t="shared" si="6"/>
        <v>ok</v>
      </c>
      <c r="N33" s="70"/>
      <c r="O33" s="75" t="e">
        <f t="shared" si="1"/>
        <v>#DIV/0!</v>
      </c>
      <c r="P33" s="72"/>
      <c r="Q33" s="75" t="e">
        <f t="shared" si="2"/>
        <v>#DIV/0!</v>
      </c>
      <c r="R33" s="76"/>
      <c r="S33" s="76"/>
      <c r="T33" s="74" t="e">
        <f t="shared" si="5"/>
        <v>#DIV/0!</v>
      </c>
      <c r="U33" s="41"/>
      <c r="V33" s="41"/>
      <c r="W33" s="41"/>
    </row>
    <row r="34" spans="1:23" s="34" customFormat="1" ht="17.100000000000001" customHeight="1">
      <c r="A34" s="41"/>
      <c r="B34" s="41"/>
      <c r="C34" s="41"/>
      <c r="D34" s="41"/>
      <c r="E34" s="41"/>
      <c r="F34" s="41"/>
      <c r="G34" s="41"/>
      <c r="H34" s="41"/>
      <c r="I34" s="32"/>
      <c r="J34" s="41"/>
      <c r="K34" s="41"/>
      <c r="L34" s="78" t="s">
        <v>38</v>
      </c>
      <c r="M34" s="41"/>
      <c r="N34" s="32"/>
      <c r="O34" s="32" t="s">
        <v>39</v>
      </c>
      <c r="P34" s="32"/>
      <c r="Q34" s="32"/>
      <c r="R34" s="32"/>
      <c r="S34" s="32"/>
      <c r="T34" s="32"/>
      <c r="U34" s="41"/>
      <c r="V34" s="41"/>
      <c r="W34" s="41"/>
    </row>
    <row r="36" spans="1:23" s="34" customFormat="1">
      <c r="A36" s="50"/>
      <c r="B36" s="50"/>
      <c r="C36" s="50"/>
      <c r="D36" s="50"/>
      <c r="E36" s="50"/>
      <c r="F36" s="50"/>
      <c r="G36" s="50"/>
      <c r="H36" s="50"/>
      <c r="I36" s="50"/>
      <c r="J36" s="79"/>
      <c r="K36" s="50"/>
      <c r="L36" s="50"/>
      <c r="M36" s="50"/>
      <c r="U36" s="50"/>
      <c r="V36" s="50"/>
      <c r="W36" s="50"/>
    </row>
  </sheetData>
  <sheetProtection algorithmName="SHA-512" hashValue="RY5dpAub6VRtaSudXIBexVZ3+aSxXuEy7oJRbSF2Ip0kHY/NI/4TRp0YDY/R2/ubMdkWtG/3YM7UUupOKR40Jw==" saltValue="nuYuUwnQZY0OP+6v0Bpcdg==" spinCount="100000" sheet="1" objects="1" scenarios="1" formatColumns="0" formatRows="0"/>
  <mergeCells count="29">
    <mergeCell ref="A3:C3"/>
    <mergeCell ref="D3:F3"/>
    <mergeCell ref="G3:I3"/>
    <mergeCell ref="J3:L3"/>
    <mergeCell ref="A4:C4"/>
    <mergeCell ref="G4:I4"/>
    <mergeCell ref="N6:T10"/>
    <mergeCell ref="G7:L7"/>
    <mergeCell ref="G8:L9"/>
    <mergeCell ref="J6:L6"/>
    <mergeCell ref="A5:C5"/>
    <mergeCell ref="D5:F5"/>
    <mergeCell ref="G5:I5"/>
    <mergeCell ref="J5:L5"/>
    <mergeCell ref="A6:C6"/>
    <mergeCell ref="D6:F6"/>
    <mergeCell ref="G6:I6"/>
    <mergeCell ref="A11:A13"/>
    <mergeCell ref="B11:B13"/>
    <mergeCell ref="C11:C13"/>
    <mergeCell ref="F11:I11"/>
    <mergeCell ref="L11:L13"/>
    <mergeCell ref="T12:T13"/>
    <mergeCell ref="R11:S11"/>
    <mergeCell ref="N12:O12"/>
    <mergeCell ref="P12:Q12"/>
    <mergeCell ref="R12:R13"/>
    <mergeCell ref="S12:S13"/>
    <mergeCell ref="N11:Q11"/>
  </mergeCells>
  <phoneticPr fontId="1"/>
  <conditionalFormatting sqref="T14:T33">
    <cfRule type="cellIs" dxfId="3" priority="5" stopIfTrue="1" operator="greaterThanOrEqual">
      <formula>$K14</formula>
    </cfRule>
    <cfRule type="cellIs" dxfId="2" priority="6" stopIfTrue="1" operator="lessThan">
      <formula>$K14</formula>
    </cfRule>
  </conditionalFormatting>
  <conditionalFormatting sqref="L1516">
    <cfRule type="expression" dxfId="1" priority="4" stopIfTrue="1">
      <formula>$K1516&gt;=$L1516</formula>
    </cfRule>
  </conditionalFormatting>
  <conditionalFormatting sqref="L14:L33">
    <cfRule type="expression" dxfId="0" priority="3">
      <formula>$K14&gt;$L14</formula>
    </cfRule>
  </conditionalFormatting>
  <dataValidations count="3">
    <dataValidation type="custom" errorStyle="information" allowBlank="1" showInputMessage="1" showErrorMessage="1" errorTitle="エラーですよ" error="下限額を下回ってます。_x000a_確認して下さい。" sqref="L14:L33">
      <formula1>L14&gt;=K14</formula1>
    </dataValidation>
    <dataValidation type="list" allowBlank="1" showInputMessage="1" showErrorMessage="1" sqref="C9">
      <formula1>"初回分,年度切替分,最終回分"</formula1>
    </dataValidation>
    <dataValidation type="list" allowBlank="1" showInputMessage="1" showErrorMessage="1" sqref="A7">
      <formula1>"☑,□"</formula1>
    </dataValidation>
  </dataValidations>
  <printOptions horizontalCentered="1"/>
  <pageMargins left="0.39370078740157483" right="0.39370078740157483" top="0.70866141732283472" bottom="0.59055118110236227" header="0.31496062992125984" footer="0.31496062992125984"/>
  <pageSetup paperSize="9" scale="88" orientation="landscape" r:id="rId1"/>
  <headerFooter alignWithMargins="0"/>
  <ignoredErrors>
    <ignoredError sqref="E5:F5 E4 E3:F3 E6:F6 D3 D4 F4 D5"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基本情報入力シート</vt:lpstr>
      <vt:lpstr>R6年度用</vt:lpstr>
      <vt:lpstr>'R6年度用'!Print_Area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Sasaya</cp:lastModifiedBy>
  <cp:lastPrinted>2024-04-23T02:36:29Z</cp:lastPrinted>
  <dcterms:created xsi:type="dcterms:W3CDTF">2023-03-27T09:17:57Z</dcterms:created>
  <dcterms:modified xsi:type="dcterms:W3CDTF">2024-04-23T06:43:24Z</dcterms:modified>
</cp:coreProperties>
</file>