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GMFSCS\share\契約課\050_R4以前\11_公契約条例\公契約条例（作業用フォルダ）\労働状況台帳\R6\相模原市労働状況台帳\"/>
    </mc:Choice>
  </mc:AlternateContent>
  <bookViews>
    <workbookView xWindow="0" yWindow="0" windowWidth="28800" windowHeight="12240"/>
  </bookViews>
  <sheets>
    <sheet name="基本情報入力シート" sheetId="4" r:id="rId1"/>
    <sheet name="R6年度用" sheetId="2" r:id="rId2"/>
  </sheets>
  <definedNames>
    <definedName name="_xlnm.Print_Area" localSheetId="1">'R6年度用'!$A$1:$L$37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4" l="1"/>
  <c r="G19" i="4"/>
  <c r="D19" i="4"/>
  <c r="B19" i="4"/>
  <c r="I49" i="4" l="1"/>
  <c r="I43" i="4"/>
  <c r="I37" i="4"/>
  <c r="I31" i="4"/>
  <c r="I25" i="4"/>
  <c r="D5" i="2" l="1"/>
  <c r="D6" i="2"/>
  <c r="D7" i="2"/>
  <c r="F4" i="2" l="1"/>
  <c r="D4" i="2"/>
  <c r="D8" i="2"/>
  <c r="D3" i="2" l="1"/>
  <c r="N25" i="4" l="1"/>
  <c r="L6" i="2"/>
  <c r="J6" i="2"/>
  <c r="J8" i="2"/>
  <c r="J9" i="2"/>
  <c r="J7" i="2"/>
  <c r="J5" i="2"/>
  <c r="D25" i="4" l="1"/>
  <c r="D20" i="2" l="1"/>
  <c r="D19" i="2" l="1"/>
  <c r="L25" i="4" l="1"/>
  <c r="F41" i="4" l="1"/>
  <c r="F53" i="4"/>
  <c r="F47" i="4"/>
  <c r="F59" i="4"/>
  <c r="F29" i="4"/>
  <c r="F35" i="4"/>
  <c r="A29" i="4"/>
  <c r="A27" i="4"/>
  <c r="A23" i="4"/>
  <c r="K29" i="4" l="1"/>
  <c r="K27" i="4"/>
  <c r="K24" i="4"/>
  <c r="F54" i="4"/>
  <c r="F48" i="4"/>
  <c r="F42" i="4"/>
  <c r="F36" i="4"/>
  <c r="F30" i="4"/>
  <c r="I55" i="4" l="1"/>
  <c r="G25" i="4" l="1"/>
  <c r="F27" i="4" s="1"/>
  <c r="B25" i="4"/>
  <c r="G31" i="4" l="1"/>
  <c r="F33" i="4" l="1"/>
  <c r="G37" i="4"/>
  <c r="F39" i="4" s="1"/>
  <c r="G43" i="4" l="1"/>
  <c r="G49" i="4" s="1"/>
  <c r="F51" i="4" l="1"/>
  <c r="F45" i="4"/>
  <c r="G55" i="4"/>
  <c r="F57" i="4" s="1"/>
  <c r="Q36" i="2" l="1"/>
  <c r="O36" i="2"/>
  <c r="J36" i="2"/>
  <c r="D36" i="2"/>
  <c r="Q35" i="2"/>
  <c r="O35" i="2"/>
  <c r="J35" i="2"/>
  <c r="D35" i="2"/>
  <c r="Q34" i="2"/>
  <c r="O34" i="2"/>
  <c r="J34" i="2"/>
  <c r="D34" i="2"/>
  <c r="Q33" i="2"/>
  <c r="O33" i="2"/>
  <c r="J33" i="2"/>
  <c r="D33" i="2"/>
  <c r="Q32" i="2"/>
  <c r="O32" i="2"/>
  <c r="J32" i="2"/>
  <c r="D32" i="2"/>
  <c r="Q31" i="2"/>
  <c r="O31" i="2"/>
  <c r="J31" i="2"/>
  <c r="D31" i="2"/>
  <c r="Q30" i="2"/>
  <c r="O30" i="2"/>
  <c r="J30" i="2"/>
  <c r="D30" i="2"/>
  <c r="Q29" i="2"/>
  <c r="O29" i="2"/>
  <c r="J29" i="2"/>
  <c r="D29" i="2"/>
  <c r="Q28" i="2"/>
  <c r="O28" i="2"/>
  <c r="J28" i="2"/>
  <c r="D28" i="2"/>
  <c r="Q27" i="2"/>
  <c r="O27" i="2"/>
  <c r="J27" i="2"/>
  <c r="D27" i="2"/>
  <c r="Q26" i="2"/>
  <c r="O26" i="2"/>
  <c r="J26" i="2"/>
  <c r="D26" i="2"/>
  <c r="Q25" i="2"/>
  <c r="O25" i="2"/>
  <c r="J25" i="2"/>
  <c r="D25" i="2"/>
  <c r="Q24" i="2"/>
  <c r="O24" i="2"/>
  <c r="J24" i="2"/>
  <c r="D24" i="2"/>
  <c r="Q23" i="2"/>
  <c r="O23" i="2"/>
  <c r="J23" i="2"/>
  <c r="D23" i="2"/>
  <c r="Q22" i="2"/>
  <c r="O22" i="2"/>
  <c r="J22" i="2"/>
  <c r="D22" i="2"/>
  <c r="Q21" i="2"/>
  <c r="O21" i="2"/>
  <c r="J21" i="2"/>
  <c r="D21" i="2"/>
  <c r="Q20" i="2"/>
  <c r="O20" i="2"/>
  <c r="J20" i="2"/>
  <c r="K20" i="2" s="1"/>
  <c r="M20" i="2" s="1"/>
  <c r="Q19" i="2"/>
  <c r="O19" i="2"/>
  <c r="J19" i="2"/>
  <c r="K19" i="2" s="1"/>
  <c r="M19" i="2" s="1"/>
  <c r="Q18" i="2"/>
  <c r="O18" i="2"/>
  <c r="J18" i="2"/>
  <c r="D18" i="2"/>
  <c r="Q17" i="2"/>
  <c r="O17" i="2"/>
  <c r="J17" i="2"/>
  <c r="D17" i="2"/>
  <c r="K22" i="2" l="1"/>
  <c r="M22" i="2" s="1"/>
  <c r="K24" i="2"/>
  <c r="M24" i="2" s="1"/>
  <c r="K26" i="2"/>
  <c r="M26" i="2" s="1"/>
  <c r="K28" i="2"/>
  <c r="M28" i="2" s="1"/>
  <c r="K29" i="2"/>
  <c r="M29" i="2" s="1"/>
  <c r="K31" i="2"/>
  <c r="M31" i="2" s="1"/>
  <c r="K32" i="2"/>
  <c r="M32" i="2" s="1"/>
  <c r="K33" i="2"/>
  <c r="M33" i="2" s="1"/>
  <c r="K34" i="2"/>
  <c r="M34" i="2" s="1"/>
  <c r="K35" i="2"/>
  <c r="M35" i="2" s="1"/>
  <c r="K36" i="2"/>
  <c r="M36" i="2" s="1"/>
  <c r="K21" i="2"/>
  <c r="M21" i="2" s="1"/>
  <c r="K23" i="2"/>
  <c r="M23" i="2" s="1"/>
  <c r="K25" i="2"/>
  <c r="M25" i="2" s="1"/>
  <c r="K27" i="2"/>
  <c r="M27" i="2" s="1"/>
  <c r="K30" i="2"/>
  <c r="M30" i="2" s="1"/>
  <c r="K18" i="2"/>
  <c r="M18" i="2" s="1"/>
  <c r="T20" i="2"/>
  <c r="T21" i="2"/>
  <c r="T22" i="2"/>
  <c r="T23" i="2"/>
  <c r="T24" i="2"/>
  <c r="T25" i="2"/>
  <c r="T26" i="2"/>
  <c r="T27" i="2"/>
  <c r="T28" i="2"/>
  <c r="T29" i="2"/>
  <c r="T30" i="2"/>
  <c r="T31" i="2"/>
  <c r="T32" i="2"/>
  <c r="T33" i="2"/>
  <c r="T34" i="2"/>
  <c r="T35" i="2"/>
  <c r="T36" i="2"/>
  <c r="T18" i="2"/>
  <c r="T17" i="2"/>
  <c r="T19" i="2"/>
  <c r="K17" i="2"/>
  <c r="M17" i="2" s="1"/>
</calcChain>
</file>

<file path=xl/comments1.xml><?xml version="1.0" encoding="utf-8"?>
<comments xmlns="http://schemas.openxmlformats.org/spreadsheetml/2006/main">
  <authors>
    <author>Sasaya</author>
    <author>Administrator</author>
  </authors>
  <commentList>
    <comment ref="J3" authorId="0" shapeId="0">
      <text>
        <r>
          <rPr>
            <b/>
            <sz val="9"/>
            <color indexed="81"/>
            <rFont val="MS P ゴシック"/>
            <family val="3"/>
            <charset val="128"/>
          </rPr>
          <t>給料をお支払いする日です。</t>
        </r>
      </text>
    </comment>
    <comment ref="G11" authorId="1" shapeId="0">
      <text>
        <r>
          <rPr>
            <b/>
            <sz val="9"/>
            <color indexed="81"/>
            <rFont val="MS P ゴシック"/>
            <family val="3"/>
            <charset val="128"/>
          </rPr>
          <t>労働報酬の額の欄が赤くなっている場合は、こちらに理由の入力をお願いします。
Ex)３０分単位で、給与計算を行っているためなど</t>
        </r>
      </text>
    </comment>
  </commentList>
</comments>
</file>

<file path=xl/sharedStrings.xml><?xml version="1.0" encoding="utf-8"?>
<sst xmlns="http://schemas.openxmlformats.org/spreadsheetml/2006/main" count="145" uniqueCount="91">
  <si>
    <t>労働報酬計算対象期間</t>
    <rPh sb="0" eb="2">
      <t>ロウドウ</t>
    </rPh>
    <rPh sb="2" eb="4">
      <t>ホウシュウ</t>
    </rPh>
    <rPh sb="4" eb="6">
      <t>ケイサン</t>
    </rPh>
    <rPh sb="6" eb="8">
      <t>タイショウ</t>
    </rPh>
    <rPh sb="8" eb="10">
      <t>キカン</t>
    </rPh>
    <phoneticPr fontId="2"/>
  </si>
  <si>
    <t>第２号様式</t>
    <rPh sb="0" eb="1">
      <t>ダイ</t>
    </rPh>
    <rPh sb="2" eb="3">
      <t>ゴウ</t>
    </rPh>
    <rPh sb="3" eb="5">
      <t>ヨウシキ</t>
    </rPh>
    <phoneticPr fontId="2"/>
  </si>
  <si>
    <t>労働報酬の支払われるべき日</t>
    <rPh sb="0" eb="2">
      <t>ロウドウ</t>
    </rPh>
    <rPh sb="2" eb="4">
      <t>ホウシュウ</t>
    </rPh>
    <rPh sb="5" eb="7">
      <t>シハライ</t>
    </rPh>
    <rPh sb="12" eb="13">
      <t>ヒ</t>
    </rPh>
    <phoneticPr fontId="2"/>
  </si>
  <si>
    <t>～</t>
    <phoneticPr fontId="2"/>
  </si>
  <si>
    <t>～</t>
    <phoneticPr fontId="2"/>
  </si>
  <si>
    <t>担当者名</t>
  </si>
  <si>
    <t>電話番号</t>
    <rPh sb="0" eb="2">
      <t>デンワ</t>
    </rPh>
    <rPh sb="2" eb="4">
      <t>バンゴウ</t>
    </rPh>
    <phoneticPr fontId="2"/>
  </si>
  <si>
    <t>備考【労働報酬の額が下限総額（基準額）を下回っている理由について】</t>
    <phoneticPr fontId="1"/>
  </si>
  <si>
    <t>No</t>
    <phoneticPr fontId="2"/>
  </si>
  <si>
    <t>労働者氏名</t>
    <rPh sb="0" eb="3">
      <t>ロウドウシャ</t>
    </rPh>
    <rPh sb="3" eb="5">
      <t>シメイ</t>
    </rPh>
    <phoneticPr fontId="2"/>
  </si>
  <si>
    <t>職種</t>
    <rPh sb="0" eb="2">
      <t>ショクシュ</t>
    </rPh>
    <phoneticPr fontId="2"/>
  </si>
  <si>
    <t>労働報酬
下限額</t>
    <rPh sb="0" eb="2">
      <t>ロウドウ</t>
    </rPh>
    <rPh sb="2" eb="4">
      <t>ホウシュウ</t>
    </rPh>
    <rPh sb="5" eb="7">
      <t>カゲン</t>
    </rPh>
    <rPh sb="7" eb="8">
      <t>ガク</t>
    </rPh>
    <phoneticPr fontId="2"/>
  </si>
  <si>
    <t>すべての労働に係る労働時間数</t>
    <rPh sb="4" eb="6">
      <t>ロウドウ</t>
    </rPh>
    <rPh sb="7" eb="8">
      <t>カカ</t>
    </rPh>
    <rPh sb="9" eb="11">
      <t>ロウドウ</t>
    </rPh>
    <rPh sb="11" eb="13">
      <t>ジカン</t>
    </rPh>
    <rPh sb="13" eb="14">
      <t>スウ</t>
    </rPh>
    <phoneticPr fontId="2"/>
  </si>
  <si>
    <t>算定
労働時間</t>
    <rPh sb="0" eb="2">
      <t>サンテイ</t>
    </rPh>
    <rPh sb="3" eb="5">
      <t>ロウドウ</t>
    </rPh>
    <rPh sb="5" eb="7">
      <t>ジカン</t>
    </rPh>
    <phoneticPr fontId="4"/>
  </si>
  <si>
    <t>下限総額
(基準額)</t>
    <rPh sb="0" eb="2">
      <t>カゲン</t>
    </rPh>
    <rPh sb="2" eb="4">
      <t>ソウガク</t>
    </rPh>
    <rPh sb="6" eb="8">
      <t>キジュン</t>
    </rPh>
    <rPh sb="8" eb="9">
      <t>ガク</t>
    </rPh>
    <phoneticPr fontId="2"/>
  </si>
  <si>
    <t>労働報酬
の額</t>
    <rPh sb="0" eb="2">
      <t>ロウドウ</t>
    </rPh>
    <rPh sb="2" eb="4">
      <t>ホウシュウ</t>
    </rPh>
    <rPh sb="6" eb="7">
      <t>ガク</t>
    </rPh>
    <phoneticPr fontId="2"/>
  </si>
  <si>
    <t>下限額チェック</t>
    <rPh sb="0" eb="2">
      <t>カゲン</t>
    </rPh>
    <rPh sb="2" eb="3">
      <t>ガク</t>
    </rPh>
    <phoneticPr fontId="2"/>
  </si>
  <si>
    <t>労働時間による按分が必要なもの</t>
  </si>
  <si>
    <t>労働時間による按分が必要でないもの</t>
    <phoneticPr fontId="2"/>
  </si>
  <si>
    <t>所定時間内</t>
    <phoneticPr fontId="2"/>
  </si>
  <si>
    <t>所定時間外</t>
    <phoneticPr fontId="2"/>
  </si>
  <si>
    <t>休日</t>
    <phoneticPr fontId="2"/>
  </si>
  <si>
    <t>深夜</t>
    <phoneticPr fontId="2"/>
  </si>
  <si>
    <t>個別手当とならないもの</t>
    <rPh sb="0" eb="2">
      <t>コベツ</t>
    </rPh>
    <rPh sb="2" eb="4">
      <t>テアテ</t>
    </rPh>
    <phoneticPr fontId="2"/>
  </si>
  <si>
    <t>実物給与</t>
    <phoneticPr fontId="2"/>
  </si>
  <si>
    <t>時間外割増賃金</t>
    <phoneticPr fontId="2"/>
  </si>
  <si>
    <t>個別手当</t>
    <rPh sb="0" eb="2">
      <t>コベツ</t>
    </rPh>
    <rPh sb="2" eb="4">
      <t>テアテ</t>
    </rPh>
    <phoneticPr fontId="2"/>
  </si>
  <si>
    <t>労働報酬額</t>
    <phoneticPr fontId="2"/>
  </si>
  <si>
    <t>a</t>
    <phoneticPr fontId="2"/>
  </si>
  <si>
    <t>b</t>
    <phoneticPr fontId="2"/>
  </si>
  <si>
    <t>c</t>
    <phoneticPr fontId="2"/>
  </si>
  <si>
    <t>d</t>
    <phoneticPr fontId="2"/>
  </si>
  <si>
    <t>e</t>
    <phoneticPr fontId="2"/>
  </si>
  <si>
    <t>f</t>
    <phoneticPr fontId="2"/>
  </si>
  <si>
    <t>g</t>
    <phoneticPr fontId="2"/>
  </si>
  <si>
    <t>h=a×g</t>
    <phoneticPr fontId="2"/>
  </si>
  <si>
    <t>支給額</t>
    <rPh sb="0" eb="2">
      <t>シキュウ</t>
    </rPh>
    <rPh sb="2" eb="3">
      <t>ガク</t>
    </rPh>
    <phoneticPr fontId="2"/>
  </si>
  <si>
    <t>按分後の額</t>
    <rPh sb="0" eb="2">
      <t>アンブン</t>
    </rPh>
    <rPh sb="2" eb="3">
      <t>ゴ</t>
    </rPh>
    <rPh sb="4" eb="5">
      <t>ガク</t>
    </rPh>
    <phoneticPr fontId="2"/>
  </si>
  <si>
    <t>※ g=c＋d×1.25＋e×1.35＋f×0.25　　</t>
    <phoneticPr fontId="2"/>
  </si>
  <si>
    <t>※　按分は所定時間内の時間数による按分ですので、ｃ／ｂの割合となります。</t>
    <rPh sb="2" eb="4">
      <t>アンブン</t>
    </rPh>
    <rPh sb="5" eb="7">
      <t>ショテイ</t>
    </rPh>
    <rPh sb="7" eb="9">
      <t>ジカン</t>
    </rPh>
    <rPh sb="9" eb="10">
      <t>ナイ</t>
    </rPh>
    <rPh sb="11" eb="13">
      <t>ジカン</t>
    </rPh>
    <rPh sb="13" eb="14">
      <t>スウ</t>
    </rPh>
    <rPh sb="17" eb="19">
      <t>アンブン</t>
    </rPh>
    <rPh sb="28" eb="30">
      <t>ワリアイ</t>
    </rPh>
    <phoneticPr fontId="2"/>
  </si>
  <si>
    <t>※以下に当月の支給総額、実物給与の当月分、それぞれの支給額を入力すると下限額クリアのチェックができます。</t>
    <rPh sb="1" eb="3">
      <t>イカ</t>
    </rPh>
    <rPh sb="4" eb="6">
      <t>トウゲツ</t>
    </rPh>
    <rPh sb="7" eb="9">
      <t>シキュウ</t>
    </rPh>
    <rPh sb="9" eb="11">
      <t>ソウガク</t>
    </rPh>
    <rPh sb="12" eb="14">
      <t>ジツブツ</t>
    </rPh>
    <rPh sb="14" eb="16">
      <t>キュウヨ</t>
    </rPh>
    <rPh sb="17" eb="19">
      <t>トウゲツ</t>
    </rPh>
    <rPh sb="19" eb="20">
      <t>ブン</t>
    </rPh>
    <rPh sb="26" eb="29">
      <t>シキュウガク</t>
    </rPh>
    <rPh sb="30" eb="32">
      <t>ニュウリョク</t>
    </rPh>
    <rPh sb="35" eb="37">
      <t>カゲン</t>
    </rPh>
    <rPh sb="37" eb="38">
      <t>ガク</t>
    </rPh>
    <phoneticPr fontId="2"/>
  </si>
  <si>
    <t>メールアドレス</t>
    <phoneticPr fontId="2"/>
  </si>
  <si>
    <t>・提出期限及び提出書類について</t>
    <rPh sb="1" eb="3">
      <t>テイシュツ</t>
    </rPh>
    <rPh sb="3" eb="5">
      <t>キゲン</t>
    </rPh>
    <rPh sb="5" eb="6">
      <t>オヨ</t>
    </rPh>
    <rPh sb="7" eb="9">
      <t>テイシュツ</t>
    </rPh>
    <rPh sb="9" eb="11">
      <t>ショルイ</t>
    </rPh>
    <phoneticPr fontId="1"/>
  </si>
  <si>
    <t>R</t>
    <phoneticPr fontId="6"/>
  </si>
  <si>
    <t>年</t>
    <rPh sb="0" eb="1">
      <t>ネン</t>
    </rPh>
    <phoneticPr fontId="6"/>
  </si>
  <si>
    <t>月</t>
    <rPh sb="0" eb="1">
      <t>ツキ</t>
    </rPh>
    <phoneticPr fontId="6"/>
  </si>
  <si>
    <t>給与支払いが当月払いの場合は○を付けてください。</t>
    <rPh sb="0" eb="2">
      <t>キュウヨ</t>
    </rPh>
    <rPh sb="2" eb="4">
      <t>シハラ</t>
    </rPh>
    <rPh sb="6" eb="8">
      <t>トウゲツ</t>
    </rPh>
    <rPh sb="8" eb="9">
      <t>バラ</t>
    </rPh>
    <rPh sb="11" eb="13">
      <t>バアイ</t>
    </rPh>
    <rPh sb="16" eb="17">
      <t>ツ</t>
    </rPh>
    <phoneticPr fontId="6"/>
  </si>
  <si>
    <t>初回提出期限</t>
    <rPh sb="0" eb="2">
      <t>ショカイ</t>
    </rPh>
    <rPh sb="2" eb="4">
      <t>テイシュツ</t>
    </rPh>
    <rPh sb="4" eb="6">
      <t>キゲン</t>
    </rPh>
    <phoneticPr fontId="6"/>
  </si>
  <si>
    <t>2回目提出期限</t>
    <rPh sb="1" eb="2">
      <t>カイ</t>
    </rPh>
    <rPh sb="2" eb="3">
      <t>メ</t>
    </rPh>
    <rPh sb="3" eb="5">
      <t>テイシュツ</t>
    </rPh>
    <rPh sb="5" eb="7">
      <t>キゲン</t>
    </rPh>
    <phoneticPr fontId="6"/>
  </si>
  <si>
    <t>提出書類</t>
    <rPh sb="0" eb="2">
      <t>テイシュツ</t>
    </rPh>
    <rPh sb="2" eb="4">
      <t>ショルイ</t>
    </rPh>
    <phoneticPr fontId="6"/>
  </si>
  <si>
    <t>R</t>
    <phoneticPr fontId="6"/>
  </si>
  <si>
    <t>令和</t>
    <rPh sb="0" eb="2">
      <t>レイワ</t>
    </rPh>
    <phoneticPr fontId="1"/>
  </si>
  <si>
    <t>年</t>
    <rPh sb="0" eb="1">
      <t>ネン</t>
    </rPh>
    <phoneticPr fontId="1"/>
  </si>
  <si>
    <t>月</t>
    <rPh sb="0" eb="1">
      <t>ガツ</t>
    </rPh>
    <phoneticPr fontId="1"/>
  </si>
  <si>
    <t>日</t>
    <rPh sb="0" eb="1">
      <t>ニチ</t>
    </rPh>
    <phoneticPr fontId="1"/>
  </si>
  <si>
    <t>から</t>
    <phoneticPr fontId="1"/>
  </si>
  <si>
    <t>まで</t>
    <phoneticPr fontId="1"/>
  </si>
  <si>
    <t>労働報酬下限額（令和６年度対象業務委託契約）</t>
    <rPh sb="0" eb="2">
      <t>ロウドウ</t>
    </rPh>
    <rPh sb="2" eb="4">
      <t>ホウシュウ</t>
    </rPh>
    <rPh sb="4" eb="6">
      <t>カゲン</t>
    </rPh>
    <rPh sb="6" eb="7">
      <t>ガク</t>
    </rPh>
    <rPh sb="8" eb="10">
      <t>レイワ</t>
    </rPh>
    <phoneticPr fontId="2"/>
  </si>
  <si>
    <t>当月払い</t>
    <rPh sb="0" eb="2">
      <t>トウゲツ</t>
    </rPh>
    <rPh sb="2" eb="3">
      <t>バラ</t>
    </rPh>
    <phoneticPr fontId="6"/>
  </si>
  <si>
    <t>・初めに本シート（基本情報入力シート）の水色セルに入力することで、労働状況台帳に基本情報が転記されます。</t>
    <rPh sb="1" eb="2">
      <t>ハジ</t>
    </rPh>
    <rPh sb="4" eb="5">
      <t>ホン</t>
    </rPh>
    <rPh sb="9" eb="11">
      <t>キホン</t>
    </rPh>
    <rPh sb="11" eb="13">
      <t>ジョウホウ</t>
    </rPh>
    <rPh sb="13" eb="15">
      <t>ニュウリョク</t>
    </rPh>
    <rPh sb="20" eb="22">
      <t>ミズイロ</t>
    </rPh>
    <rPh sb="25" eb="27">
      <t>ニュウリョク</t>
    </rPh>
    <rPh sb="33" eb="35">
      <t>ロウドウ</t>
    </rPh>
    <rPh sb="35" eb="37">
      <t>ジョウキョウ</t>
    </rPh>
    <rPh sb="37" eb="39">
      <t>ダイチョウ</t>
    </rPh>
    <rPh sb="40" eb="42">
      <t>キホン</t>
    </rPh>
    <rPh sb="42" eb="44">
      <t>ジョウホウ</t>
    </rPh>
    <rPh sb="45" eb="47">
      <t>テンキ</t>
    </rPh>
    <phoneticPr fontId="1"/>
  </si>
  <si>
    <t>・本シートを作成することで、本契約の労働状況台帳・確認書の提出時期が一目でわかるようになっています。</t>
    <rPh sb="1" eb="2">
      <t>ホン</t>
    </rPh>
    <rPh sb="6" eb="8">
      <t>サクセイ</t>
    </rPh>
    <rPh sb="14" eb="17">
      <t>ホンケイヤク</t>
    </rPh>
    <rPh sb="18" eb="20">
      <t>ロウドウ</t>
    </rPh>
    <rPh sb="20" eb="22">
      <t>ジョウキョウ</t>
    </rPh>
    <rPh sb="22" eb="24">
      <t>ダイチョウ</t>
    </rPh>
    <rPh sb="25" eb="28">
      <t>カクニンショ</t>
    </rPh>
    <rPh sb="29" eb="31">
      <t>テイシュツ</t>
    </rPh>
    <rPh sb="31" eb="33">
      <t>ジキ</t>
    </rPh>
    <rPh sb="34" eb="36">
      <t>ヒトメ</t>
    </rPh>
    <phoneticPr fontId="1"/>
  </si>
  <si>
    <t>今回の提出は、</t>
    <rPh sb="0" eb="2">
      <t>コンカイ</t>
    </rPh>
    <rPh sb="3" eb="5">
      <t>テイシュツ</t>
    </rPh>
    <phoneticPr fontId="1"/>
  </si>
  <si>
    <t>←選択してください。</t>
    <rPh sb="1" eb="3">
      <t>センタク</t>
    </rPh>
    <phoneticPr fontId="1"/>
  </si>
  <si>
    <t>本契約に係る労働時間数</t>
    <rPh sb="0" eb="1">
      <t>ホン</t>
    </rPh>
    <rPh sb="4" eb="5">
      <t>カカ</t>
    </rPh>
    <rPh sb="6" eb="8">
      <t>ロウドウ</t>
    </rPh>
    <rPh sb="8" eb="10">
      <t>ジカン</t>
    </rPh>
    <rPh sb="10" eb="11">
      <t>スウ</t>
    </rPh>
    <phoneticPr fontId="4"/>
  </si>
  <si>
    <t>（1時間あたり）</t>
    <rPh sb="2" eb="4">
      <t>ジカン</t>
    </rPh>
    <phoneticPr fontId="1"/>
  </si>
  <si>
    <t>【注意】本シートは、様式作成用のため、労働状況台帳を紙で提出する場合は、本シートの印刷・提出は不要です。
電子媒体で提出する場合は、エラーとなってしまうため、本シートは削除せずそのまま提出してください。</t>
    <rPh sb="1" eb="3">
      <t>チュウイ</t>
    </rPh>
    <rPh sb="4" eb="5">
      <t>ホン</t>
    </rPh>
    <rPh sb="10" eb="12">
      <t>ヨウシキ</t>
    </rPh>
    <rPh sb="12" eb="15">
      <t>サクセイヨウ</t>
    </rPh>
    <rPh sb="19" eb="21">
      <t>ロウドウ</t>
    </rPh>
    <rPh sb="21" eb="23">
      <t>ジョウキョウ</t>
    </rPh>
    <rPh sb="23" eb="25">
      <t>ダイチョウ</t>
    </rPh>
    <rPh sb="26" eb="27">
      <t>カミ</t>
    </rPh>
    <rPh sb="28" eb="30">
      <t>テイシュツ</t>
    </rPh>
    <rPh sb="32" eb="34">
      <t>バアイ</t>
    </rPh>
    <rPh sb="36" eb="37">
      <t>ホン</t>
    </rPh>
    <rPh sb="41" eb="43">
      <t>インサツ</t>
    </rPh>
    <rPh sb="44" eb="46">
      <t>テイシュツ</t>
    </rPh>
    <rPh sb="47" eb="49">
      <t>フヨウ</t>
    </rPh>
    <rPh sb="53" eb="55">
      <t>デンシ</t>
    </rPh>
    <rPh sb="55" eb="57">
      <t>バイタイ</t>
    </rPh>
    <rPh sb="58" eb="60">
      <t>テイシュツ</t>
    </rPh>
    <rPh sb="62" eb="64">
      <t>バアイ</t>
    </rPh>
    <rPh sb="79" eb="80">
      <t>ホン</t>
    </rPh>
    <rPh sb="84" eb="86">
      <t>サクジョ</t>
    </rPh>
    <rPh sb="92" eb="94">
      <t>テイシュツ</t>
    </rPh>
    <phoneticPr fontId="1"/>
  </si>
  <si>
    <t>下記の労働者に対して公契約条例の内容を周知しました。</t>
    <rPh sb="0" eb="2">
      <t>カキ</t>
    </rPh>
    <rPh sb="3" eb="6">
      <t>ロウドウシャ</t>
    </rPh>
    <rPh sb="7" eb="8">
      <t>タイ</t>
    </rPh>
    <rPh sb="10" eb="11">
      <t>コウ</t>
    </rPh>
    <rPh sb="11" eb="13">
      <t>ケイヤク</t>
    </rPh>
    <rPh sb="13" eb="15">
      <t>ジョウレイ</t>
    </rPh>
    <rPh sb="16" eb="18">
      <t>ナイヨウ</t>
    </rPh>
    <rPh sb="19" eb="21">
      <t>シュウチ</t>
    </rPh>
    <phoneticPr fontId="2"/>
  </si>
  <si>
    <t>↑周知した場合は、プルダウンから☑を選択してください。</t>
    <rPh sb="1" eb="3">
      <t>シュウチ</t>
    </rPh>
    <rPh sb="5" eb="7">
      <t>バアイ</t>
    </rPh>
    <rPh sb="18" eb="20">
      <t>センタク</t>
    </rPh>
    <phoneticPr fontId="1"/>
  </si>
  <si>
    <t>指定管理期間</t>
    <rPh sb="0" eb="2">
      <t>シテイ</t>
    </rPh>
    <rPh sb="2" eb="4">
      <t>カンリ</t>
    </rPh>
    <rPh sb="4" eb="6">
      <t>キカン</t>
    </rPh>
    <phoneticPr fontId="1"/>
  </si>
  <si>
    <t>公の施設の名称</t>
    <rPh sb="0" eb="1">
      <t>オオヤケ</t>
    </rPh>
    <rPh sb="2" eb="4">
      <t>シセツ</t>
    </rPh>
    <rPh sb="5" eb="7">
      <t>メイショウ</t>
    </rPh>
    <phoneticPr fontId="1"/>
  </si>
  <si>
    <t>指定管理者名</t>
    <rPh sb="0" eb="2">
      <t>シテイ</t>
    </rPh>
    <rPh sb="2" eb="5">
      <t>カンリシャ</t>
    </rPh>
    <rPh sb="5" eb="6">
      <t>メイ</t>
    </rPh>
    <phoneticPr fontId="1"/>
  </si>
  <si>
    <t>【指定管理者業務委託契約等】労働状況台帳作成用　基本情報入力シート</t>
    <rPh sb="1" eb="3">
      <t>シテイ</t>
    </rPh>
    <rPh sb="3" eb="6">
      <t>カンリシャ</t>
    </rPh>
    <rPh sb="6" eb="8">
      <t>ギョウム</t>
    </rPh>
    <rPh sb="8" eb="10">
      <t>イタク</t>
    </rPh>
    <rPh sb="10" eb="12">
      <t>ケイヤク</t>
    </rPh>
    <rPh sb="12" eb="13">
      <t>トウ</t>
    </rPh>
    <rPh sb="14" eb="16">
      <t>ロウドウ</t>
    </rPh>
    <rPh sb="16" eb="18">
      <t>ジョウキョウ</t>
    </rPh>
    <rPh sb="18" eb="20">
      <t>ダイチョウ</t>
    </rPh>
    <rPh sb="20" eb="23">
      <t>サクセイヨウ</t>
    </rPh>
    <rPh sb="24" eb="26">
      <t>キホン</t>
    </rPh>
    <rPh sb="26" eb="28">
      <t>ジョウホウ</t>
    </rPh>
    <rPh sb="28" eb="30">
      <t>ニュウリョク</t>
    </rPh>
    <phoneticPr fontId="1"/>
  </si>
  <si>
    <t>提出書類</t>
    <rPh sb="0" eb="2">
      <t>テイシュツ</t>
    </rPh>
    <rPh sb="2" eb="4">
      <t>ショルイ</t>
    </rPh>
    <phoneticPr fontId="1"/>
  </si>
  <si>
    <t>月末の
5日前</t>
    <rPh sb="0" eb="1">
      <t>ガツ</t>
    </rPh>
    <rPh sb="1" eb="2">
      <t>マツ</t>
    </rPh>
    <phoneticPr fontId="6"/>
  </si>
  <si>
    <t>月末の
5日前</t>
    <rPh sb="0" eb="1">
      <t>ゲツ</t>
    </rPh>
    <rPh sb="1" eb="2">
      <t>マツ</t>
    </rPh>
    <rPh sb="5" eb="6">
      <t>ニチ</t>
    </rPh>
    <rPh sb="6" eb="7">
      <t>マエ</t>
    </rPh>
    <phoneticPr fontId="6"/>
  </si>
  <si>
    <t>上記の業務期間に応じて、自動的に提出期限・提出書類が表示されます。</t>
    <rPh sb="0" eb="2">
      <t>ジョウキ</t>
    </rPh>
    <rPh sb="3" eb="5">
      <t>ギョウム</t>
    </rPh>
    <rPh sb="5" eb="7">
      <t>キカン</t>
    </rPh>
    <rPh sb="8" eb="9">
      <t>オウ</t>
    </rPh>
    <rPh sb="12" eb="14">
      <t>ジドウ</t>
    </rPh>
    <rPh sb="14" eb="15">
      <t>テキ</t>
    </rPh>
    <rPh sb="16" eb="18">
      <t>テイシュツ</t>
    </rPh>
    <rPh sb="18" eb="20">
      <t>キゲン</t>
    </rPh>
    <rPh sb="21" eb="23">
      <t>テイシュツ</t>
    </rPh>
    <rPh sb="23" eb="25">
      <t>ショルイ</t>
    </rPh>
    <rPh sb="26" eb="28">
      <t>ヒョウジ</t>
    </rPh>
    <phoneticPr fontId="1"/>
  </si>
  <si>
    <t>・提出先は、指定管理者となります。（最終的に、指定管理者より相模原市へと提出されます。）</t>
    <rPh sb="1" eb="3">
      <t>テイシュツ</t>
    </rPh>
    <rPh sb="3" eb="4">
      <t>サキ</t>
    </rPh>
    <rPh sb="6" eb="8">
      <t>シテイ</t>
    </rPh>
    <rPh sb="8" eb="11">
      <t>カンリシャ</t>
    </rPh>
    <rPh sb="18" eb="21">
      <t>サイシュウテキ</t>
    </rPh>
    <rPh sb="23" eb="25">
      <t>シテイ</t>
    </rPh>
    <rPh sb="25" eb="28">
      <t>カンリシャ</t>
    </rPh>
    <rPh sb="30" eb="34">
      <t>サガミハラシ</t>
    </rPh>
    <rPh sb="36" eb="38">
      <t>テイシュツ</t>
    </rPh>
    <phoneticPr fontId="1"/>
  </si>
  <si>
    <t>月末の
5日前</t>
    <rPh sb="0" eb="2">
      <t>ゲツマツ</t>
    </rPh>
    <rPh sb="5" eb="6">
      <t>ニチ</t>
    </rPh>
    <rPh sb="6" eb="7">
      <t>マエ</t>
    </rPh>
    <phoneticPr fontId="6"/>
  </si>
  <si>
    <t>メールアドレス</t>
  </si>
  <si>
    <t>指定管理者の受注者</t>
    <rPh sb="0" eb="2">
      <t>シテイ</t>
    </rPh>
    <rPh sb="2" eb="5">
      <t>カンリシャ</t>
    </rPh>
    <phoneticPr fontId="2"/>
  </si>
  <si>
    <t>受注者業務期間</t>
  </si>
  <si>
    <t>受注者業務期間</t>
    <phoneticPr fontId="1"/>
  </si>
  <si>
    <t>受注者担当者名</t>
  </si>
  <si>
    <t>受注者担当者名</t>
    <rPh sb="3" eb="5">
      <t>タントウ</t>
    </rPh>
    <rPh sb="5" eb="6">
      <t>シャ</t>
    </rPh>
    <rPh sb="6" eb="7">
      <t>メイ</t>
    </rPh>
    <phoneticPr fontId="2"/>
  </si>
  <si>
    <t>受注者電話番号</t>
    <rPh sb="3" eb="5">
      <t>デンワ</t>
    </rPh>
    <rPh sb="5" eb="7">
      <t>バンゴウ</t>
    </rPh>
    <phoneticPr fontId="2"/>
  </si>
  <si>
    <t>受注者メールアドレス</t>
  </si>
  <si>
    <t>受注者メールアドレス</t>
    <phoneticPr fontId="2"/>
  </si>
  <si>
    <t>受注者業務開始月</t>
  </si>
  <si>
    <t>受注者業務終了月</t>
  </si>
  <si>
    <t>相模原市労働状況台帳（令和6年度受注者用）</t>
    <rPh sb="0" eb="4">
      <t>サガミハラシ</t>
    </rPh>
    <rPh sb="4" eb="6">
      <t>ロウドウ</t>
    </rPh>
    <rPh sb="6" eb="8">
      <t>ジョウキョウ</t>
    </rPh>
    <rPh sb="8" eb="10">
      <t>ダイチョウ</t>
    </rPh>
    <rPh sb="11" eb="13">
      <t>レイワ</t>
    </rPh>
    <rPh sb="14" eb="16">
      <t>ネンド</t>
    </rPh>
    <rPh sb="16" eb="19">
      <t>ジュチュウシャ</t>
    </rPh>
    <rPh sb="19" eb="20">
      <t>ヨウ</t>
    </rPh>
    <phoneticPr fontId="2"/>
  </si>
  <si>
    <t>年度契約（７年度以上の契約についても毎年度同様の提出書類・提出期限になります。）</t>
    <rPh sb="0" eb="2">
      <t>ネンド</t>
    </rPh>
    <rPh sb="2" eb="4">
      <t>ケイヤク</t>
    </rPh>
    <rPh sb="6" eb="7">
      <t>ネン</t>
    </rPh>
    <rPh sb="7" eb="8">
      <t>ド</t>
    </rPh>
    <rPh sb="8" eb="10">
      <t>イジョウ</t>
    </rPh>
    <rPh sb="11" eb="13">
      <t>ケイヤク</t>
    </rPh>
    <rPh sb="18" eb="21">
      <t>マイネンド</t>
    </rPh>
    <rPh sb="21" eb="23">
      <t>ドウヨウ</t>
    </rPh>
    <rPh sb="24" eb="26">
      <t>テイシュツ</t>
    </rPh>
    <rPh sb="26" eb="28">
      <t>ショルイ</t>
    </rPh>
    <rPh sb="29" eb="31">
      <t>テイシュツ</t>
    </rPh>
    <rPh sb="31" eb="33">
      <t>キゲン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</si>
</sst>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17">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b/>
      <sz val="18"/>
      <color indexed="56"/>
      <name val="ＭＳ Ｐゴシック"/>
      <family val="3"/>
      <charset val="128"/>
    </font>
    <font>
      <b/>
      <sz val="9"/>
      <color indexed="81"/>
      <name val="MS P ゴシック"/>
      <family val="3"/>
      <charset val="128"/>
    </font>
    <font>
      <sz val="6"/>
      <name val="游ゴシック"/>
      <family val="2"/>
      <charset val="128"/>
      <scheme val="minor"/>
    </font>
    <font>
      <sz val="11"/>
      <color theme="1"/>
      <name val="BIZ UDゴシック"/>
      <family val="3"/>
      <charset val="128"/>
    </font>
    <font>
      <sz val="11"/>
      <color indexed="8"/>
      <name val="BIZ UDゴシック"/>
      <family val="3"/>
      <charset val="128"/>
    </font>
    <font>
      <sz val="7"/>
      <color theme="1"/>
      <name val="BIZ UDゴシック"/>
      <family val="3"/>
      <charset val="128"/>
    </font>
    <font>
      <sz val="10"/>
      <color theme="1"/>
      <name val="BIZ UDゴシック"/>
      <family val="3"/>
      <charset val="128"/>
    </font>
    <font>
      <sz val="8.5"/>
      <color theme="1"/>
      <name val="BIZ UDゴシック"/>
      <family val="3"/>
      <charset val="128"/>
    </font>
    <font>
      <sz val="14"/>
      <color indexed="8"/>
      <name val="BIZ UDゴシック"/>
      <family val="3"/>
      <charset val="128"/>
    </font>
    <font>
      <sz val="12"/>
      <color theme="1"/>
      <name val="BIZ UDゴシック"/>
      <family val="3"/>
      <charset val="128"/>
    </font>
    <font>
      <sz val="9"/>
      <color rgb="FFFF0000"/>
      <name val="BIZ UDゴシック"/>
      <family val="3"/>
      <charset val="128"/>
    </font>
    <font>
      <sz val="9"/>
      <color indexed="8"/>
      <name val="BIZ UDゴシック"/>
      <family val="3"/>
      <charset val="128"/>
    </font>
    <font>
      <sz val="12"/>
      <color indexed="8"/>
      <name val="BIZ UD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54">
    <xf numFmtId="0" fontId="0" fillId="0" borderId="0" xfId="0">
      <alignment vertical="center"/>
    </xf>
    <xf numFmtId="0" fontId="7" fillId="0" borderId="0" xfId="0" applyFont="1">
      <alignment vertical="center"/>
    </xf>
    <xf numFmtId="57" fontId="8" fillId="0" borderId="1" xfId="1" applyNumberFormat="1" applyFont="1" applyFill="1" applyBorder="1" applyAlignment="1" applyProtection="1">
      <alignment horizontal="center" vertical="center" shrinkToFit="1"/>
      <protection locked="0"/>
    </xf>
    <xf numFmtId="0" fontId="8" fillId="2" borderId="1" xfId="1" applyNumberFormat="1" applyFont="1" applyFill="1" applyBorder="1" applyAlignment="1" applyProtection="1">
      <alignment horizontal="center" vertical="center" shrinkToFit="1"/>
      <protection locked="0"/>
    </xf>
    <xf numFmtId="38" fontId="8" fillId="0" borderId="1" xfId="1" applyFont="1" applyFill="1" applyBorder="1" applyAlignment="1" applyProtection="1">
      <alignment horizontal="center" vertical="center" shrinkToFit="1"/>
      <protection locked="0"/>
    </xf>
    <xf numFmtId="0" fontId="7" fillId="2" borderId="1" xfId="0" applyNumberFormat="1" applyFont="1" applyFill="1" applyBorder="1" applyAlignment="1" applyProtection="1">
      <alignment horizontal="center" vertical="center"/>
      <protection locked="0"/>
    </xf>
    <xf numFmtId="0" fontId="7" fillId="0" borderId="1" xfId="0" applyFont="1" applyBorder="1" applyAlignment="1">
      <alignment horizontal="center" vertical="center"/>
    </xf>
    <xf numFmtId="38" fontId="8" fillId="0" borderId="5" xfId="1" applyFont="1" applyFill="1" applyBorder="1" applyAlignment="1">
      <alignment vertical="center"/>
    </xf>
    <xf numFmtId="38" fontId="8" fillId="0" borderId="6" xfId="1" applyFont="1" applyFill="1" applyBorder="1" applyAlignment="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33" xfId="0" applyNumberFormat="1" applyFont="1" applyBorder="1" applyAlignment="1">
      <alignment horizontal="right" vertical="center"/>
    </xf>
    <xf numFmtId="0" fontId="7" fillId="0" borderId="8" xfId="0" applyNumberFormat="1" applyFont="1" applyFill="1" applyBorder="1" applyAlignment="1">
      <alignment horizontal="center" vertical="center"/>
    </xf>
    <xf numFmtId="0" fontId="7" fillId="0" borderId="8" xfId="0" applyNumberFormat="1" applyFont="1" applyFill="1" applyBorder="1">
      <alignment vertical="center"/>
    </xf>
    <xf numFmtId="0" fontId="7" fillId="0" borderId="34" xfId="0" applyNumberFormat="1" applyFont="1" applyFill="1" applyBorder="1">
      <alignment vertical="center"/>
    </xf>
    <xf numFmtId="0" fontId="7" fillId="0" borderId="33" xfId="0" applyNumberFormat="1" applyFont="1" applyFill="1" applyBorder="1" applyAlignment="1">
      <alignment horizontal="right" vertical="center"/>
    </xf>
    <xf numFmtId="0" fontId="7" fillId="0" borderId="34" xfId="0" applyNumberFormat="1" applyFont="1" applyBorder="1">
      <alignment vertical="center"/>
    </xf>
    <xf numFmtId="0" fontId="7" fillId="0" borderId="0" xfId="0" applyFont="1" applyBorder="1" applyAlignment="1">
      <alignment horizontal="right" vertical="center"/>
    </xf>
    <xf numFmtId="0" fontId="7" fillId="0" borderId="0" xfId="0" applyFont="1" applyBorder="1">
      <alignment vertical="center"/>
    </xf>
    <xf numFmtId="0" fontId="7" fillId="2" borderId="0" xfId="0" applyFont="1" applyFill="1" applyAlignment="1" applyProtection="1">
      <alignment horizontal="center" vertical="center"/>
      <protection locked="0"/>
    </xf>
    <xf numFmtId="0" fontId="7" fillId="0" borderId="0" xfId="0" applyFont="1" applyAlignment="1">
      <alignment horizontal="center" vertical="center"/>
    </xf>
    <xf numFmtId="0" fontId="7" fillId="0" borderId="0" xfId="0" applyNumberFormat="1" applyFont="1">
      <alignment vertical="center"/>
    </xf>
    <xf numFmtId="0" fontId="7" fillId="0" borderId="35" xfId="0" applyFont="1" applyBorder="1" applyAlignment="1">
      <alignment horizontal="right" vertical="center"/>
    </xf>
    <xf numFmtId="0" fontId="7" fillId="0" borderId="0" xfId="0" applyNumberFormat="1" applyFont="1" applyBorder="1">
      <alignment vertical="center"/>
    </xf>
    <xf numFmtId="0" fontId="7" fillId="0" borderId="36" xfId="0" applyFont="1" applyBorder="1">
      <alignment vertical="center"/>
    </xf>
    <xf numFmtId="0" fontId="7" fillId="0" borderId="35" xfId="0" applyFont="1" applyFill="1" applyBorder="1">
      <alignment vertical="center"/>
    </xf>
    <xf numFmtId="0" fontId="7" fillId="0" borderId="35" xfId="0" applyFont="1" applyBorder="1">
      <alignment vertical="center"/>
    </xf>
    <xf numFmtId="0" fontId="7" fillId="0" borderId="0" xfId="0" applyFont="1" applyBorder="1" applyAlignment="1">
      <alignment horizontal="left" vertical="top"/>
    </xf>
    <xf numFmtId="0" fontId="7" fillId="0" borderId="35" xfId="0" applyFont="1" applyBorder="1" applyAlignment="1">
      <alignment horizontal="left" vertical="center"/>
    </xf>
    <xf numFmtId="38" fontId="12" fillId="0" borderId="0" xfId="1" applyFont="1" applyFill="1" applyProtection="1">
      <alignment vertical="center"/>
    </xf>
    <xf numFmtId="38" fontId="8" fillId="0" borderId="0" xfId="1" applyFont="1" applyFill="1" applyProtection="1">
      <alignment vertical="center"/>
    </xf>
    <xf numFmtId="38" fontId="12" fillId="0" borderId="0" xfId="1" applyFont="1" applyFill="1" applyAlignment="1" applyProtection="1">
      <alignment horizontal="right" vertical="center"/>
    </xf>
    <xf numFmtId="177" fontId="8" fillId="0" borderId="2" xfId="1" applyNumberFormat="1" applyFont="1" applyFill="1" applyBorder="1" applyAlignment="1" applyProtection="1">
      <alignment horizontal="center" vertical="center"/>
    </xf>
    <xf numFmtId="177" fontId="8" fillId="0" borderId="4" xfId="1" applyNumberFormat="1" applyFont="1" applyFill="1" applyBorder="1" applyAlignment="1" applyProtection="1">
      <alignment horizontal="center" vertical="center"/>
    </xf>
    <xf numFmtId="177" fontId="8" fillId="2" borderId="2" xfId="1" applyNumberFormat="1" applyFont="1" applyFill="1" applyBorder="1" applyAlignment="1" applyProtection="1">
      <alignment horizontal="center" vertical="center"/>
      <protection locked="0"/>
    </xf>
    <xf numFmtId="177" fontId="8" fillId="2" borderId="3" xfId="1" applyNumberFormat="1" applyFont="1" applyFill="1" applyBorder="1" applyAlignment="1" applyProtection="1">
      <alignment horizontal="center" vertical="center"/>
      <protection locked="0"/>
    </xf>
    <xf numFmtId="177" fontId="8" fillId="0" borderId="3" xfId="1" applyNumberFormat="1" applyFont="1" applyFill="1" applyBorder="1" applyAlignment="1" applyProtection="1">
      <alignment horizontal="center" vertical="center"/>
    </xf>
    <xf numFmtId="38" fontId="8" fillId="0" borderId="0" xfId="1" applyFont="1" applyFill="1" applyBorder="1" applyAlignment="1" applyProtection="1">
      <alignment horizontal="center" vertical="center" shrinkToFit="1"/>
    </xf>
    <xf numFmtId="0" fontId="13" fillId="0" borderId="0" xfId="0" applyFont="1" applyFill="1" applyAlignment="1" applyProtection="1">
      <alignment horizontal="left" vertical="center"/>
    </xf>
    <xf numFmtId="0" fontId="14" fillId="0" borderId="0" xfId="0" applyFont="1" applyFill="1" applyAlignment="1" applyProtection="1">
      <alignment vertical="top"/>
    </xf>
    <xf numFmtId="0" fontId="7" fillId="0" borderId="0" xfId="0" applyFont="1" applyFill="1" applyProtection="1">
      <alignment vertical="center"/>
    </xf>
    <xf numFmtId="0" fontId="13" fillId="0" borderId="0" xfId="0" applyFont="1" applyFill="1" applyAlignment="1" applyProtection="1">
      <alignment horizontal="right"/>
    </xf>
    <xf numFmtId="0" fontId="13" fillId="2" borderId="0" xfId="0" applyFont="1" applyFill="1" applyAlignment="1" applyProtection="1">
      <alignment horizontal="center" vertical="center"/>
      <protection locked="0"/>
    </xf>
    <xf numFmtId="0" fontId="13" fillId="0" borderId="8" xfId="0" applyFont="1" applyFill="1" applyBorder="1" applyAlignment="1" applyProtection="1">
      <alignment horizontal="left" vertical="center"/>
    </xf>
    <xf numFmtId="38" fontId="8" fillId="0" borderId="10" xfId="1" applyFont="1" applyFill="1" applyBorder="1" applyAlignment="1" applyProtection="1">
      <alignment horizontal="distributed" vertical="center" wrapText="1"/>
    </xf>
    <xf numFmtId="38" fontId="15" fillId="0" borderId="10" xfId="1" applyFont="1" applyFill="1" applyBorder="1" applyAlignment="1" applyProtection="1">
      <alignment horizontal="distributed" vertical="center" wrapText="1"/>
    </xf>
    <xf numFmtId="38" fontId="8" fillId="0" borderId="10" xfId="1" applyFont="1" applyFill="1" applyBorder="1" applyAlignment="1" applyProtection="1">
      <alignment horizontal="distributed" vertical="center"/>
    </xf>
    <xf numFmtId="0" fontId="7" fillId="0" borderId="14" xfId="0" applyFont="1" applyFill="1" applyBorder="1" applyAlignment="1" applyProtection="1">
      <alignment horizontal="distributed" vertical="center" wrapText="1"/>
    </xf>
    <xf numFmtId="0" fontId="7" fillId="0" borderId="16" xfId="0" applyFont="1" applyFill="1" applyBorder="1" applyAlignment="1" applyProtection="1">
      <alignment vertical="center"/>
    </xf>
    <xf numFmtId="0" fontId="7" fillId="0" borderId="18" xfId="0" applyFont="1" applyFill="1" applyBorder="1" applyAlignment="1" applyProtection="1">
      <alignment horizontal="center" vertical="center" shrinkToFit="1"/>
    </xf>
    <xf numFmtId="38" fontId="8" fillId="0" borderId="19" xfId="1" applyFont="1" applyFill="1" applyBorder="1" applyAlignment="1" applyProtection="1">
      <alignment horizontal="distributed" vertical="center"/>
    </xf>
    <xf numFmtId="38" fontId="8" fillId="0" borderId="19" xfId="1" applyFont="1" applyFill="1" applyBorder="1" applyAlignment="1" applyProtection="1">
      <alignment horizontal="center" vertical="center" shrinkToFit="1"/>
    </xf>
    <xf numFmtId="38" fontId="8" fillId="0" borderId="18" xfId="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38" fontId="16" fillId="0" borderId="0" xfId="1" applyFont="1" applyFill="1" applyBorder="1" applyProtection="1">
      <alignment vertical="center"/>
    </xf>
    <xf numFmtId="0" fontId="7" fillId="0" borderId="18" xfId="0" applyFont="1" applyFill="1" applyBorder="1" applyAlignment="1" applyProtection="1">
      <alignment horizontal="center" vertical="center"/>
    </xf>
    <xf numFmtId="38" fontId="8" fillId="0" borderId="39" xfId="1" applyFont="1" applyFill="1" applyBorder="1" applyAlignment="1" applyProtection="1">
      <alignment horizontal="center" vertical="center"/>
    </xf>
    <xf numFmtId="38" fontId="8" fillId="0" borderId="26" xfId="1" applyFont="1" applyFill="1" applyBorder="1" applyAlignment="1" applyProtection="1">
      <alignment horizontal="center" vertical="center"/>
    </xf>
    <xf numFmtId="38" fontId="16" fillId="0" borderId="0" xfId="1" applyFont="1" applyFill="1" applyBorder="1" applyAlignment="1" applyProtection="1">
      <alignment horizontal="left" vertical="center"/>
    </xf>
    <xf numFmtId="0" fontId="7" fillId="0" borderId="28" xfId="0" applyFont="1" applyFill="1" applyBorder="1" applyAlignment="1" applyProtection="1">
      <alignment vertical="center"/>
    </xf>
    <xf numFmtId="0" fontId="7" fillId="2" borderId="29" xfId="0" applyFont="1" applyFill="1" applyBorder="1" applyAlignment="1" applyProtection="1">
      <alignment vertical="center"/>
      <protection locked="0"/>
    </xf>
    <xf numFmtId="0" fontId="7" fillId="2" borderId="29" xfId="0" applyFont="1" applyFill="1" applyBorder="1" applyAlignment="1" applyProtection="1">
      <alignment vertical="center" shrinkToFit="1"/>
      <protection locked="0"/>
    </xf>
    <xf numFmtId="38" fontId="12" fillId="0" borderId="29" xfId="1" applyFont="1" applyFill="1" applyBorder="1" applyAlignment="1" applyProtection="1">
      <alignment vertical="center"/>
    </xf>
    <xf numFmtId="40" fontId="12" fillId="2" borderId="30" xfId="1" applyNumberFormat="1" applyFont="1" applyFill="1" applyBorder="1" applyAlignment="1" applyProtection="1">
      <alignment vertical="center"/>
      <protection locked="0"/>
    </xf>
    <xf numFmtId="40" fontId="12" fillId="2" borderId="29" xfId="1" applyNumberFormat="1" applyFont="1" applyFill="1" applyBorder="1" applyProtection="1">
      <alignment vertical="center"/>
      <protection locked="0"/>
    </xf>
    <xf numFmtId="38" fontId="12" fillId="0" borderId="29" xfId="1" applyNumberFormat="1" applyFont="1" applyFill="1" applyBorder="1" applyAlignment="1" applyProtection="1">
      <alignment vertical="center"/>
    </xf>
    <xf numFmtId="38" fontId="12" fillId="0" borderId="30" xfId="1" applyFont="1" applyFill="1" applyBorder="1" applyAlignment="1" applyProtection="1">
      <alignment vertical="center"/>
    </xf>
    <xf numFmtId="38" fontId="12" fillId="2" borderId="31" xfId="1" applyFont="1" applyFill="1" applyBorder="1" applyAlignment="1" applyProtection="1">
      <alignment vertical="center"/>
      <protection locked="0"/>
    </xf>
    <xf numFmtId="38" fontId="12" fillId="3" borderId="28" xfId="1" applyFont="1" applyFill="1" applyBorder="1" applyProtection="1">
      <alignment vertical="center"/>
      <protection locked="0"/>
    </xf>
    <xf numFmtId="38" fontId="12" fillId="0" borderId="26" xfId="1" applyFont="1" applyFill="1" applyBorder="1" applyProtection="1">
      <alignment vertical="center"/>
    </xf>
    <xf numFmtId="38" fontId="12" fillId="3" borderId="29" xfId="1" applyFont="1" applyFill="1" applyBorder="1" applyProtection="1">
      <alignment vertical="center"/>
      <protection locked="0"/>
    </xf>
    <xf numFmtId="38" fontId="12" fillId="3" borderId="32" xfId="1" applyFont="1" applyFill="1" applyBorder="1" applyProtection="1">
      <alignment vertical="center"/>
      <protection locked="0"/>
    </xf>
    <xf numFmtId="38" fontId="12" fillId="0" borderId="31" xfId="1" applyFont="1" applyFill="1" applyBorder="1" applyAlignment="1" applyProtection="1">
      <alignment vertical="center"/>
    </xf>
    <xf numFmtId="38" fontId="12" fillId="0" borderId="29" xfId="1" applyFont="1" applyFill="1" applyBorder="1" applyProtection="1">
      <alignment vertical="center"/>
    </xf>
    <xf numFmtId="38" fontId="12" fillId="3" borderId="30" xfId="1" applyFont="1" applyFill="1" applyBorder="1" applyProtection="1">
      <alignment vertical="center"/>
      <protection locked="0"/>
    </xf>
    <xf numFmtId="40" fontId="12" fillId="2" borderId="26" xfId="1" applyNumberFormat="1" applyFont="1" applyFill="1" applyBorder="1" applyProtection="1">
      <alignment vertical="center"/>
      <protection locked="0"/>
    </xf>
    <xf numFmtId="38" fontId="8" fillId="0" borderId="0" xfId="1" applyFont="1" applyFill="1" applyAlignment="1" applyProtection="1">
      <alignment horizontal="right" vertical="center"/>
    </xf>
    <xf numFmtId="38" fontId="7" fillId="0" borderId="0" xfId="0" applyNumberFormat="1" applyFont="1" applyFill="1" applyProtection="1">
      <alignment vertical="center"/>
    </xf>
    <xf numFmtId="38" fontId="8" fillId="0" borderId="1" xfId="1" applyFont="1" applyFill="1" applyBorder="1" applyAlignment="1">
      <alignment horizontal="distributed" vertical="center"/>
    </xf>
    <xf numFmtId="49" fontId="8" fillId="2" borderId="1" xfId="1" applyNumberFormat="1" applyFont="1" applyFill="1" applyBorder="1" applyAlignment="1" applyProtection="1">
      <alignment horizontal="center" vertical="center" shrinkToFit="1"/>
      <protection locked="0"/>
    </xf>
    <xf numFmtId="0" fontId="7" fillId="0" borderId="0" xfId="0" applyFont="1" applyAlignment="1">
      <alignment horizontal="left" vertical="top" wrapText="1"/>
    </xf>
    <xf numFmtId="38" fontId="8" fillId="0" borderId="5" xfId="1" applyFont="1" applyFill="1" applyBorder="1" applyAlignment="1">
      <alignment horizontal="distributed" vertical="center" wrapText="1"/>
    </xf>
    <xf numFmtId="38" fontId="8" fillId="0" borderId="6" xfId="1" applyFont="1" applyFill="1" applyBorder="1" applyAlignment="1">
      <alignment horizontal="distributed" vertical="center"/>
    </xf>
    <xf numFmtId="38" fontId="8" fillId="0" borderId="7" xfId="1" applyFont="1" applyFill="1" applyBorder="1" applyAlignment="1">
      <alignment horizontal="distributed" vertical="center"/>
    </xf>
    <xf numFmtId="38" fontId="8" fillId="0" borderId="33" xfId="1" applyFont="1" applyFill="1" applyBorder="1" applyAlignment="1">
      <alignment horizontal="distributed" vertical="center"/>
    </xf>
    <xf numFmtId="38" fontId="8" fillId="0" borderId="8" xfId="1" applyFont="1" applyFill="1" applyBorder="1" applyAlignment="1">
      <alignment horizontal="distributed" vertical="center"/>
    </xf>
    <xf numFmtId="38" fontId="8" fillId="0" borderId="34" xfId="1" applyFont="1" applyFill="1" applyBorder="1" applyAlignment="1">
      <alignment horizontal="distributed" vertical="center"/>
    </xf>
    <xf numFmtId="38" fontId="8" fillId="0" borderId="2" xfId="1" applyFont="1" applyFill="1" applyBorder="1" applyAlignment="1">
      <alignment horizontal="distributed" vertical="center"/>
    </xf>
    <xf numFmtId="38" fontId="8" fillId="0" borderId="4" xfId="1" applyFont="1" applyFill="1" applyBorder="1" applyAlignment="1">
      <alignment horizontal="distributed" vertical="center"/>
    </xf>
    <xf numFmtId="38" fontId="8" fillId="0" borderId="3" xfId="1" applyFont="1" applyFill="1" applyBorder="1" applyAlignment="1">
      <alignment horizontal="distributed" vertical="center"/>
    </xf>
    <xf numFmtId="49" fontId="8" fillId="2" borderId="2" xfId="1" applyNumberFormat="1" applyFont="1" applyFill="1" applyBorder="1" applyAlignment="1" applyProtection="1">
      <alignment horizontal="center" vertical="center" shrinkToFit="1"/>
      <protection locked="0"/>
    </xf>
    <xf numFmtId="49" fontId="8" fillId="2" borderId="4" xfId="1" applyNumberFormat="1" applyFont="1" applyFill="1" applyBorder="1" applyAlignment="1" applyProtection="1">
      <alignment horizontal="center" vertical="center" shrinkToFit="1"/>
      <protection locked="0"/>
    </xf>
    <xf numFmtId="38" fontId="8" fillId="0" borderId="5" xfId="1" applyFont="1" applyFill="1" applyBorder="1" applyAlignment="1">
      <alignment horizontal="distributed" vertical="center"/>
    </xf>
    <xf numFmtId="49" fontId="8" fillId="2" borderId="1" xfId="1" applyNumberFormat="1" applyFont="1" applyFill="1" applyBorder="1" applyAlignment="1" applyProtection="1">
      <alignment horizontal="center" vertical="center" wrapText="1" shrinkToFit="1"/>
      <protection locked="0"/>
    </xf>
    <xf numFmtId="0" fontId="10" fillId="0" borderId="33" xfId="0" applyFont="1" applyFill="1" applyBorder="1" applyAlignment="1">
      <alignment horizontal="left" vertical="top" wrapText="1"/>
    </xf>
    <xf numFmtId="0" fontId="10" fillId="0" borderId="8" xfId="0" applyFont="1" applyFill="1" applyBorder="1" applyAlignment="1">
      <alignment horizontal="left" vertical="top" wrapText="1"/>
    </xf>
    <xf numFmtId="0" fontId="10" fillId="0" borderId="34" xfId="0" applyFont="1" applyFill="1" applyBorder="1" applyAlignment="1">
      <alignment horizontal="left" vertical="top" wrapText="1"/>
    </xf>
    <xf numFmtId="0" fontId="10" fillId="0" borderId="35"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36" xfId="0" applyFont="1" applyFill="1" applyBorder="1" applyAlignment="1">
      <alignment horizontal="left" vertical="center" wrapText="1"/>
    </xf>
    <xf numFmtId="0" fontId="9" fillId="0" borderId="36" xfId="0" applyFont="1" applyBorder="1" applyAlignment="1">
      <alignment horizontal="left" vertical="center" wrapText="1"/>
    </xf>
    <xf numFmtId="0" fontId="9" fillId="0" borderId="36" xfId="0" applyFont="1" applyBorder="1" applyAlignment="1">
      <alignment horizontal="left" vertical="center"/>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10" fillId="0" borderId="33"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34" xfId="0" applyFont="1" applyFill="1" applyBorder="1" applyAlignment="1">
      <alignment horizontal="left" vertical="center" wrapText="1"/>
    </xf>
    <xf numFmtId="0" fontId="11" fillId="0" borderId="35"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6" xfId="0" applyFont="1" applyFill="1" applyBorder="1" applyAlignment="1">
      <alignment horizontal="left" vertical="center" wrapText="1"/>
    </xf>
    <xf numFmtId="38" fontId="8" fillId="0" borderId="24" xfId="1" applyFont="1" applyFill="1" applyBorder="1" applyAlignment="1" applyProtection="1">
      <alignment horizontal="center" vertical="center"/>
    </xf>
    <xf numFmtId="38" fontId="8" fillId="0" borderId="25" xfId="1" applyFont="1" applyFill="1" applyBorder="1" applyAlignment="1" applyProtection="1">
      <alignment horizontal="center" vertical="center"/>
    </xf>
    <xf numFmtId="38" fontId="8" fillId="0" borderId="11" xfId="1" applyFont="1" applyFill="1" applyBorder="1" applyAlignment="1" applyProtection="1">
      <alignment horizontal="center" vertical="center" wrapText="1"/>
    </xf>
    <xf numFmtId="38" fontId="8" fillId="0" borderId="13" xfId="1" applyFont="1" applyFill="1" applyBorder="1" applyAlignment="1" applyProtection="1">
      <alignment horizontal="center" vertical="center" wrapText="1"/>
    </xf>
    <xf numFmtId="38" fontId="15" fillId="0" borderId="38" xfId="1" applyFont="1" applyFill="1" applyBorder="1" applyAlignment="1" applyProtection="1">
      <alignment horizontal="center" vertical="center" wrapText="1"/>
    </xf>
    <xf numFmtId="38" fontId="15" fillId="0" borderId="22" xfId="1" applyFont="1" applyFill="1" applyBorder="1" applyAlignment="1" applyProtection="1">
      <alignment horizontal="center" vertical="center" wrapText="1"/>
    </xf>
    <xf numFmtId="38" fontId="8" fillId="0" borderId="23" xfId="1" applyFont="1" applyFill="1" applyBorder="1" applyAlignment="1" applyProtection="1">
      <alignment horizontal="center" vertical="center" wrapText="1"/>
    </xf>
    <xf numFmtId="38" fontId="8" fillId="0" borderId="22" xfId="1" applyFont="1" applyFill="1" applyBorder="1" applyAlignment="1" applyProtection="1">
      <alignment horizontal="center" vertical="center" wrapText="1"/>
    </xf>
    <xf numFmtId="38" fontId="8" fillId="0" borderId="19" xfId="1" applyFont="1" applyFill="1" applyBorder="1" applyAlignment="1" applyProtection="1">
      <alignment horizontal="center" vertical="center" wrapText="1"/>
    </xf>
    <xf numFmtId="38" fontId="8" fillId="0" borderId="27" xfId="1" applyFont="1" applyFill="1" applyBorder="1" applyAlignment="1" applyProtection="1">
      <alignment horizontal="center" vertical="center" wrapText="1"/>
    </xf>
    <xf numFmtId="38" fontId="8" fillId="0" borderId="37" xfId="1" applyFont="1" applyFill="1" applyBorder="1" applyAlignment="1" applyProtection="1">
      <alignment horizontal="center" vertical="center"/>
    </xf>
    <xf numFmtId="38" fontId="8" fillId="0" borderId="12" xfId="1" applyFont="1" applyFill="1" applyBorder="1" applyAlignment="1" applyProtection="1">
      <alignment horizontal="center" vertical="center"/>
    </xf>
    <xf numFmtId="38" fontId="8" fillId="0" borderId="13" xfId="1" applyFont="1" applyFill="1" applyBorder="1" applyAlignment="1" applyProtection="1">
      <alignment horizontal="center" vertical="center"/>
    </xf>
    <xf numFmtId="38" fontId="8" fillId="0" borderId="9" xfId="1"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38" fontId="8" fillId="0" borderId="10" xfId="1"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12"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5" xfId="0" applyFont="1" applyFill="1" applyBorder="1" applyAlignment="1" applyProtection="1">
      <alignment horizontal="center" vertical="center" wrapText="1"/>
    </xf>
    <xf numFmtId="0" fontId="7" fillId="0" borderId="21" xfId="0" applyFont="1" applyFill="1" applyBorder="1" applyAlignment="1" applyProtection="1">
      <alignment horizontal="center" vertical="center" wrapText="1"/>
    </xf>
    <xf numFmtId="0" fontId="7" fillId="0" borderId="25" xfId="0" applyFont="1" applyFill="1" applyBorder="1" applyAlignment="1" applyProtection="1">
      <alignment horizontal="center" vertical="center" wrapText="1"/>
    </xf>
    <xf numFmtId="38" fontId="8" fillId="0" borderId="0" xfId="1" applyFont="1" applyFill="1" applyAlignment="1" applyProtection="1">
      <alignment wrapText="1"/>
    </xf>
    <xf numFmtId="38" fontId="8" fillId="0" borderId="8" xfId="1" applyFont="1" applyFill="1" applyBorder="1" applyAlignment="1" applyProtection="1">
      <alignment wrapText="1"/>
    </xf>
    <xf numFmtId="38" fontId="8" fillId="0" borderId="2" xfId="1" applyFont="1" applyFill="1" applyBorder="1" applyAlignment="1" applyProtection="1">
      <alignment horizontal="distributed" vertical="center" indent="1"/>
    </xf>
    <xf numFmtId="38" fontId="8" fillId="0" borderId="4" xfId="1" applyFont="1" applyFill="1" applyBorder="1" applyAlignment="1" applyProtection="1">
      <alignment horizontal="distributed" vertical="center" indent="1"/>
    </xf>
    <xf numFmtId="38" fontId="8" fillId="0" borderId="3" xfId="1" applyFont="1" applyFill="1" applyBorder="1" applyAlignment="1" applyProtection="1">
      <alignment horizontal="distributed" vertical="center" indent="1"/>
    </xf>
    <xf numFmtId="38" fontId="8" fillId="0" borderId="2" xfId="1" applyFont="1" applyFill="1" applyBorder="1" applyAlignment="1" applyProtection="1">
      <alignment horizontal="center" vertical="center" shrinkToFit="1"/>
    </xf>
    <xf numFmtId="38" fontId="8" fillId="0" borderId="4" xfId="1" applyFont="1" applyFill="1" applyBorder="1" applyAlignment="1" applyProtection="1">
      <alignment horizontal="center" vertical="center" shrinkToFit="1"/>
    </xf>
    <xf numFmtId="38" fontId="8" fillId="0" borderId="3" xfId="1" applyFont="1" applyFill="1" applyBorder="1" applyAlignment="1" applyProtection="1">
      <alignment horizontal="center" vertical="center" shrinkToFit="1"/>
    </xf>
    <xf numFmtId="38" fontId="8" fillId="0" borderId="1" xfId="1" applyFont="1" applyFill="1" applyBorder="1" applyAlignment="1" applyProtection="1">
      <alignment horizontal="distributed" vertical="center" indent="1"/>
    </xf>
    <xf numFmtId="0" fontId="7" fillId="0" borderId="1" xfId="0" applyFont="1" applyFill="1" applyBorder="1" applyAlignment="1" applyProtection="1">
      <alignment horizontal="distributed" vertical="center" indent="1"/>
    </xf>
    <xf numFmtId="38" fontId="8" fillId="0" borderId="5" xfId="1" applyFont="1" applyFill="1" applyBorder="1" applyAlignment="1" applyProtection="1">
      <alignment horizontal="distributed" vertical="center" indent="1"/>
    </xf>
    <xf numFmtId="0" fontId="7" fillId="0" borderId="6" xfId="0" applyFont="1" applyFill="1" applyBorder="1" applyAlignment="1" applyProtection="1">
      <alignment horizontal="distributed" vertical="center" indent="1"/>
    </xf>
    <xf numFmtId="0" fontId="7" fillId="0" borderId="7" xfId="0" applyFont="1" applyFill="1" applyBorder="1" applyAlignment="1" applyProtection="1">
      <alignment horizontal="distributed" vertical="center" indent="1"/>
    </xf>
    <xf numFmtId="0" fontId="13" fillId="0" borderId="1" xfId="0" applyFont="1" applyFill="1" applyBorder="1" applyAlignment="1" applyProtection="1">
      <alignment horizontal="left" vertical="center" shrinkToFit="1"/>
    </xf>
    <xf numFmtId="0" fontId="13" fillId="2" borderId="1" xfId="0" applyFont="1" applyFill="1" applyBorder="1" applyAlignment="1" applyProtection="1">
      <alignment horizontal="left" vertical="top"/>
      <protection locked="0"/>
    </xf>
    <xf numFmtId="0" fontId="7" fillId="0" borderId="4" xfId="0" applyFont="1" applyFill="1" applyBorder="1" applyAlignment="1" applyProtection="1">
      <alignment horizontal="distributed" vertical="center" indent="1"/>
    </xf>
    <xf numFmtId="0" fontId="7" fillId="0" borderId="3" xfId="0" applyFont="1" applyFill="1" applyBorder="1" applyAlignment="1" applyProtection="1">
      <alignment horizontal="distributed" vertical="center" indent="1"/>
    </xf>
    <xf numFmtId="38" fontId="8" fillId="0" borderId="1" xfId="1" applyFont="1" applyFill="1" applyBorder="1" applyAlignment="1" applyProtection="1">
      <alignment horizontal="distributed" vertical="center"/>
    </xf>
    <xf numFmtId="176" fontId="8" fillId="2" borderId="2" xfId="1" applyNumberFormat="1"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cellXfs>
  <cellStyles count="2">
    <cellStyle name="桁区切り 2" xfId="1"/>
    <cellStyle name="標準" xfId="0" builtinId="0"/>
  </cellStyles>
  <dxfs count="11">
    <dxf>
      <font>
        <color rgb="FF9C0006"/>
      </font>
      <fill>
        <patternFill>
          <bgColor rgb="FFFFC7CE"/>
        </patternFill>
      </fill>
    </dxf>
    <dxf>
      <fill>
        <patternFill>
          <bgColor rgb="FFFFCCFF"/>
        </patternFill>
      </fill>
    </dxf>
    <dxf>
      <fill>
        <patternFill>
          <bgColor indexed="45"/>
        </patternFill>
      </fill>
    </dxf>
    <dxf>
      <fill>
        <patternFill>
          <bgColor indexed="1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A59"/>
  <sheetViews>
    <sheetView tabSelected="1" view="pageBreakPreview" zoomScale="145" zoomScaleNormal="100" zoomScaleSheetLayoutView="145" workbookViewId="0"/>
  </sheetViews>
  <sheetFormatPr defaultRowHeight="15.75" customHeight="1"/>
  <cols>
    <col min="1" max="17" width="4.25" style="1" customWidth="1"/>
    <col min="18" max="19" width="6" style="1" customWidth="1"/>
    <col min="20" max="27" width="4.25" style="1" customWidth="1"/>
    <col min="28" max="16384" width="9" style="1"/>
  </cols>
  <sheetData>
    <row r="1" spans="1:27" ht="15.75" customHeight="1">
      <c r="A1" s="1" t="s">
        <v>71</v>
      </c>
    </row>
    <row r="2" spans="1:27" ht="15.75" customHeight="1">
      <c r="A2" s="1" t="s">
        <v>59</v>
      </c>
    </row>
    <row r="3" spans="1:27" ht="15.75" customHeight="1">
      <c r="A3" s="1" t="s">
        <v>60</v>
      </c>
    </row>
    <row r="4" spans="1:27" ht="16.5" customHeight="1">
      <c r="A4" s="81" t="s">
        <v>65</v>
      </c>
      <c r="B4" s="81"/>
      <c r="C4" s="81"/>
      <c r="D4" s="81"/>
      <c r="E4" s="81"/>
      <c r="F4" s="81"/>
      <c r="G4" s="81"/>
      <c r="H4" s="81"/>
      <c r="I4" s="81"/>
      <c r="J4" s="81"/>
      <c r="K4" s="81"/>
      <c r="L4" s="81"/>
      <c r="M4" s="81"/>
      <c r="N4" s="81"/>
      <c r="O4" s="81"/>
      <c r="P4" s="81"/>
      <c r="Q4" s="81"/>
      <c r="R4" s="81"/>
      <c r="S4" s="81"/>
      <c r="T4" s="81"/>
      <c r="U4" s="81"/>
      <c r="V4" s="81"/>
      <c r="W4" s="81"/>
      <c r="X4" s="81"/>
      <c r="Y4" s="81"/>
      <c r="Z4" s="81"/>
      <c r="AA4" s="81"/>
    </row>
    <row r="5" spans="1:27" ht="16.5" customHeight="1">
      <c r="A5" s="81"/>
      <c r="B5" s="81"/>
      <c r="C5" s="81"/>
      <c r="D5" s="81"/>
      <c r="E5" s="81"/>
      <c r="F5" s="81"/>
      <c r="G5" s="81"/>
      <c r="H5" s="81"/>
      <c r="I5" s="81"/>
      <c r="J5" s="81"/>
      <c r="K5" s="81"/>
      <c r="L5" s="81"/>
      <c r="M5" s="81"/>
      <c r="N5" s="81"/>
      <c r="O5" s="81"/>
      <c r="P5" s="81"/>
      <c r="Q5" s="81"/>
      <c r="R5" s="81"/>
      <c r="S5" s="81"/>
      <c r="T5" s="81"/>
      <c r="U5" s="81"/>
      <c r="V5" s="81"/>
      <c r="W5" s="81"/>
      <c r="X5" s="81"/>
      <c r="Y5" s="81"/>
      <c r="Z5" s="81"/>
      <c r="AA5" s="81"/>
    </row>
    <row r="7" spans="1:27" ht="24" customHeight="1">
      <c r="A7" s="79" t="s">
        <v>69</v>
      </c>
      <c r="B7" s="79"/>
      <c r="C7" s="79"/>
      <c r="D7" s="79"/>
      <c r="E7" s="79"/>
      <c r="F7" s="79"/>
      <c r="G7" s="94"/>
      <c r="H7" s="94"/>
      <c r="I7" s="94"/>
      <c r="J7" s="94"/>
      <c r="K7" s="94"/>
      <c r="L7" s="94"/>
      <c r="M7" s="94"/>
      <c r="N7" s="94"/>
      <c r="O7" s="88" t="s">
        <v>79</v>
      </c>
      <c r="P7" s="89"/>
      <c r="Q7" s="89"/>
      <c r="R7" s="89"/>
      <c r="S7" s="90"/>
      <c r="T7" s="80"/>
      <c r="U7" s="80"/>
      <c r="V7" s="80"/>
      <c r="W7" s="80"/>
      <c r="X7" s="80"/>
      <c r="Y7" s="80"/>
      <c r="Z7" s="80"/>
      <c r="AA7" s="80"/>
    </row>
    <row r="8" spans="1:27" ht="24" customHeight="1">
      <c r="A8" s="82" t="s">
        <v>68</v>
      </c>
      <c r="B8" s="83"/>
      <c r="C8" s="83"/>
      <c r="D8" s="83"/>
      <c r="E8" s="83"/>
      <c r="F8" s="84"/>
      <c r="G8" s="2" t="s">
        <v>51</v>
      </c>
      <c r="H8" s="3"/>
      <c r="I8" s="2" t="s">
        <v>52</v>
      </c>
      <c r="J8" s="3"/>
      <c r="K8" s="4" t="s">
        <v>53</v>
      </c>
      <c r="L8" s="5"/>
      <c r="M8" s="6" t="s">
        <v>54</v>
      </c>
      <c r="N8" s="6" t="s">
        <v>55</v>
      </c>
      <c r="O8" s="93" t="s">
        <v>81</v>
      </c>
      <c r="P8" s="83"/>
      <c r="Q8" s="83"/>
      <c r="R8" s="83"/>
      <c r="S8" s="84"/>
      <c r="T8" s="2" t="s">
        <v>51</v>
      </c>
      <c r="U8" s="3"/>
      <c r="V8" s="2" t="s">
        <v>52</v>
      </c>
      <c r="W8" s="3"/>
      <c r="X8" s="4" t="s">
        <v>53</v>
      </c>
      <c r="Y8" s="5"/>
      <c r="Z8" s="6" t="s">
        <v>54</v>
      </c>
      <c r="AA8" s="6" t="s">
        <v>55</v>
      </c>
    </row>
    <row r="9" spans="1:27" ht="24" customHeight="1">
      <c r="A9" s="85"/>
      <c r="B9" s="86"/>
      <c r="C9" s="86"/>
      <c r="D9" s="86"/>
      <c r="E9" s="86"/>
      <c r="F9" s="87"/>
      <c r="G9" s="2" t="s">
        <v>51</v>
      </c>
      <c r="H9" s="3"/>
      <c r="I9" s="2" t="s">
        <v>52</v>
      </c>
      <c r="J9" s="3"/>
      <c r="K9" s="4" t="s">
        <v>53</v>
      </c>
      <c r="L9" s="5"/>
      <c r="M9" s="6" t="s">
        <v>54</v>
      </c>
      <c r="N9" s="6" t="s">
        <v>56</v>
      </c>
      <c r="O9" s="85"/>
      <c r="P9" s="86"/>
      <c r="Q9" s="86"/>
      <c r="R9" s="86"/>
      <c r="S9" s="87"/>
      <c r="T9" s="2" t="s">
        <v>51</v>
      </c>
      <c r="U9" s="3"/>
      <c r="V9" s="2" t="s">
        <v>52</v>
      </c>
      <c r="W9" s="3"/>
      <c r="X9" s="4" t="s">
        <v>53</v>
      </c>
      <c r="Y9" s="5"/>
      <c r="Z9" s="6" t="s">
        <v>54</v>
      </c>
      <c r="AA9" s="6" t="s">
        <v>56</v>
      </c>
    </row>
    <row r="10" spans="1:27" ht="24" customHeight="1">
      <c r="A10" s="79" t="s">
        <v>70</v>
      </c>
      <c r="B10" s="79"/>
      <c r="C10" s="79"/>
      <c r="D10" s="79"/>
      <c r="E10" s="79"/>
      <c r="F10" s="79"/>
      <c r="G10" s="80"/>
      <c r="H10" s="80"/>
      <c r="I10" s="80"/>
      <c r="J10" s="80"/>
      <c r="K10" s="80"/>
      <c r="L10" s="80"/>
      <c r="M10" s="80"/>
      <c r="N10" s="80"/>
      <c r="O10" s="88" t="s">
        <v>83</v>
      </c>
      <c r="P10" s="89"/>
      <c r="Q10" s="89"/>
      <c r="R10" s="89"/>
      <c r="S10" s="90"/>
      <c r="T10" s="91"/>
      <c r="U10" s="92"/>
      <c r="V10" s="92"/>
      <c r="W10" s="92"/>
      <c r="X10" s="92"/>
      <c r="Y10" s="92"/>
      <c r="Z10" s="92"/>
      <c r="AA10" s="92"/>
    </row>
    <row r="11" spans="1:27" ht="24" customHeight="1">
      <c r="A11" s="79" t="s">
        <v>5</v>
      </c>
      <c r="B11" s="79"/>
      <c r="C11" s="79"/>
      <c r="D11" s="79"/>
      <c r="E11" s="79"/>
      <c r="F11" s="79"/>
      <c r="G11" s="80"/>
      <c r="H11" s="80"/>
      <c r="I11" s="80"/>
      <c r="J11" s="80"/>
      <c r="K11" s="80"/>
      <c r="L11" s="80"/>
      <c r="M11" s="80"/>
      <c r="N11" s="80"/>
      <c r="O11" s="88" t="s">
        <v>84</v>
      </c>
      <c r="P11" s="89"/>
      <c r="Q11" s="89"/>
      <c r="R11" s="89"/>
      <c r="S11" s="90"/>
      <c r="T11" s="91"/>
      <c r="U11" s="92"/>
      <c r="V11" s="92"/>
      <c r="W11" s="92"/>
      <c r="X11" s="92"/>
      <c r="Y11" s="92"/>
      <c r="Z11" s="92"/>
      <c r="AA11" s="92"/>
    </row>
    <row r="12" spans="1:27" ht="24" customHeight="1">
      <c r="A12" s="79" t="s">
        <v>6</v>
      </c>
      <c r="B12" s="79"/>
      <c r="C12" s="79"/>
      <c r="D12" s="79"/>
      <c r="E12" s="79"/>
      <c r="F12" s="79"/>
      <c r="G12" s="80"/>
      <c r="H12" s="80"/>
      <c r="I12" s="80"/>
      <c r="J12" s="80"/>
      <c r="K12" s="80"/>
      <c r="L12" s="80"/>
      <c r="M12" s="80"/>
      <c r="N12" s="80"/>
      <c r="O12" s="88" t="s">
        <v>86</v>
      </c>
      <c r="P12" s="89"/>
      <c r="Q12" s="89"/>
      <c r="R12" s="89"/>
      <c r="S12" s="90"/>
      <c r="T12" s="91"/>
      <c r="U12" s="92"/>
      <c r="V12" s="92"/>
      <c r="W12" s="92"/>
      <c r="X12" s="92"/>
      <c r="Y12" s="92"/>
      <c r="Z12" s="92"/>
      <c r="AA12" s="92"/>
    </row>
    <row r="13" spans="1:27" ht="24" customHeight="1">
      <c r="A13" s="79" t="s">
        <v>41</v>
      </c>
      <c r="B13" s="79"/>
      <c r="C13" s="79"/>
      <c r="D13" s="79"/>
      <c r="E13" s="79"/>
      <c r="F13" s="79"/>
      <c r="G13" s="80"/>
      <c r="H13" s="80"/>
      <c r="I13" s="80"/>
      <c r="J13" s="80"/>
      <c r="K13" s="80"/>
      <c r="L13" s="80"/>
      <c r="M13" s="80"/>
      <c r="N13" s="80"/>
      <c r="O13" s="7"/>
      <c r="P13" s="8"/>
      <c r="Q13" s="8"/>
      <c r="R13" s="8"/>
      <c r="S13" s="8"/>
    </row>
    <row r="15" spans="1:27" ht="15.75" customHeight="1">
      <c r="A15" s="1" t="s">
        <v>42</v>
      </c>
    </row>
    <row r="16" spans="1:27" ht="15.75" customHeight="1">
      <c r="A16" s="1" t="s">
        <v>75</v>
      </c>
    </row>
    <row r="17" spans="1:17" ht="13.5">
      <c r="A17" s="1" t="s">
        <v>76</v>
      </c>
    </row>
    <row r="18" spans="1:17" ht="13.5">
      <c r="A18" s="9" t="s">
        <v>87</v>
      </c>
      <c r="B18" s="10"/>
      <c r="C18" s="10"/>
      <c r="D18" s="10"/>
      <c r="E18" s="11"/>
      <c r="F18" s="9" t="s">
        <v>88</v>
      </c>
      <c r="G18" s="10"/>
      <c r="H18" s="10"/>
      <c r="I18" s="10"/>
      <c r="J18" s="11"/>
    </row>
    <row r="19" spans="1:17" ht="13.5">
      <c r="A19" s="12" t="s">
        <v>43</v>
      </c>
      <c r="B19" s="13">
        <f>U8</f>
        <v>0</v>
      </c>
      <c r="C19" s="14" t="s">
        <v>44</v>
      </c>
      <c r="D19" s="13">
        <f>W8</f>
        <v>0</v>
      </c>
      <c r="E19" s="15" t="s">
        <v>45</v>
      </c>
      <c r="F19" s="16" t="s">
        <v>43</v>
      </c>
      <c r="G19" s="13">
        <f>U9</f>
        <v>0</v>
      </c>
      <c r="H19" s="14" t="s">
        <v>44</v>
      </c>
      <c r="I19" s="13">
        <f>W9</f>
        <v>0</v>
      </c>
      <c r="J19" s="17" t="s">
        <v>45</v>
      </c>
    </row>
    <row r="20" spans="1:17" ht="13.5">
      <c r="A20" s="18"/>
      <c r="B20" s="19"/>
      <c r="C20" s="19"/>
      <c r="D20" s="19"/>
      <c r="E20" s="19"/>
      <c r="F20" s="18"/>
      <c r="G20" s="19"/>
      <c r="H20" s="19"/>
      <c r="I20" s="19"/>
      <c r="J20" s="19"/>
    </row>
    <row r="21" spans="1:17" ht="13.5">
      <c r="A21" s="1" t="s">
        <v>46</v>
      </c>
    </row>
    <row r="22" spans="1:17" ht="13.5">
      <c r="A22" s="20"/>
      <c r="B22" s="1" t="s">
        <v>58</v>
      </c>
      <c r="D22" s="21"/>
    </row>
    <row r="23" spans="1:17" ht="13.5">
      <c r="A23" s="22">
        <f>IF(I19&lt;4,G19-1,G19)-IF(D19&lt;4,B19-1,B19)+1</f>
        <v>1</v>
      </c>
      <c r="B23" s="1" t="s">
        <v>90</v>
      </c>
    </row>
    <row r="24" spans="1:17" ht="13.5">
      <c r="A24" s="9" t="s">
        <v>47</v>
      </c>
      <c r="B24" s="10"/>
      <c r="C24" s="10"/>
      <c r="D24" s="10"/>
      <c r="E24" s="11"/>
      <c r="F24" s="9" t="s">
        <v>48</v>
      </c>
      <c r="G24" s="10"/>
      <c r="H24" s="10"/>
      <c r="I24" s="10"/>
      <c r="J24" s="11"/>
      <c r="K24" s="9" t="str">
        <f>IF(D19=3,A23&amp;"回目提出期限(最終回提出期限)",A23+1&amp;"回目提出期限(最終回提出期限)")</f>
        <v>2回目提出期限(最終回提出期限)</v>
      </c>
      <c r="L24" s="10"/>
      <c r="M24" s="10"/>
      <c r="N24" s="10"/>
      <c r="O24" s="10"/>
      <c r="P24" s="10"/>
      <c r="Q24" s="11"/>
    </row>
    <row r="25" spans="1:17" ht="13.5" customHeight="1">
      <c r="A25" s="23" t="s">
        <v>43</v>
      </c>
      <c r="B25" s="24">
        <f>IF($A$22="○",IF(D19+2&gt;12,B19+1,B19),IF(D19+1&gt;12,B19+1,B19))</f>
        <v>0</v>
      </c>
      <c r="C25" s="19" t="s">
        <v>44</v>
      </c>
      <c r="D25" s="24">
        <f>IF($A$22="○",IF(D19+1&gt;12,D19-12,D19),IF(D19+1&gt;12,D19+1-12,D19+1))</f>
        <v>1</v>
      </c>
      <c r="E25" s="101" t="s">
        <v>73</v>
      </c>
      <c r="F25" s="23" t="s">
        <v>43</v>
      </c>
      <c r="G25" s="24">
        <f>IF($D$19&gt;3,$B$19+1,$B$19)</f>
        <v>0</v>
      </c>
      <c r="H25" s="19" t="s">
        <v>44</v>
      </c>
      <c r="I25" s="24">
        <f>IF($A$22="○",3,3+1)</f>
        <v>4</v>
      </c>
      <c r="J25" s="101" t="s">
        <v>77</v>
      </c>
      <c r="K25" s="23" t="s">
        <v>43</v>
      </c>
      <c r="L25" s="19">
        <f>IF($A$22="○",IF($I$19+1&gt;12,$G$19+1,$G$19),IF($I$19+2&gt;12,$G$19+1,$G$19))</f>
        <v>0</v>
      </c>
      <c r="M25" s="19" t="s">
        <v>44</v>
      </c>
      <c r="N25" s="19">
        <f>IF($A$22="○",IF($I$19+1&gt;12,$I$19-12,$I$19),IF($I$19+2&gt;12,$I$19+1-12,$I$19+1))</f>
        <v>1</v>
      </c>
      <c r="O25" s="103" t="s">
        <v>74</v>
      </c>
      <c r="P25" s="19"/>
      <c r="Q25" s="25"/>
    </row>
    <row r="26" spans="1:17" ht="13.5">
      <c r="A26" s="26" t="s">
        <v>49</v>
      </c>
      <c r="B26" s="19"/>
      <c r="C26" s="19"/>
      <c r="D26" s="19"/>
      <c r="E26" s="101"/>
      <c r="F26" s="27" t="s">
        <v>49</v>
      </c>
      <c r="G26" s="28"/>
      <c r="H26" s="19"/>
      <c r="I26" s="19"/>
      <c r="J26" s="102"/>
      <c r="K26" s="27" t="s">
        <v>49</v>
      </c>
      <c r="L26" s="19"/>
      <c r="M26" s="19"/>
      <c r="N26" s="19"/>
      <c r="O26" s="104"/>
      <c r="P26" s="19"/>
      <c r="Q26" s="25"/>
    </row>
    <row r="27" spans="1:17" ht="18.75" customHeight="1">
      <c r="A27" s="98" t="str">
        <f>"・"&amp;"R"&amp;B19&amp;"年"&amp;D19&amp;"月分労働状況台帳"&amp;IF(D19&gt;3,"(R"&amp;B19&amp;"年度様式)","(R"&amp;B19-1&amp;"年度様式)")</f>
        <v>・R0年0月分労働状況台帳(R-1年度様式)</v>
      </c>
      <c r="B27" s="99"/>
      <c r="C27" s="99"/>
      <c r="D27" s="99"/>
      <c r="E27" s="100"/>
      <c r="F27" s="98" t="str">
        <f>"・"&amp;IF(D19&lt;12,"R"&amp;B19&amp;"年"&amp;D19+1&amp;"月から","R"&amp;B19+1&amp;"年"&amp;D19-11&amp;"月から")&amp;"R"&amp;G25&amp;"年"&amp;"3月分労働状況台帳"&amp;IF(D19&gt;3,"(R"&amp;B19&amp;"年度様式)","(R"&amp;B19-1&amp;"年度様式)")</f>
        <v>・R0年1月からR0年3月分労働状況台帳(R-1年度様式)</v>
      </c>
      <c r="G27" s="99"/>
      <c r="H27" s="99"/>
      <c r="I27" s="99"/>
      <c r="J27" s="100"/>
      <c r="K27" s="108" t="str">
        <f>"・"&amp;IF(D19=3,A23-1&amp;"回目に提出した労働状況台帳の翌月分からR"&amp;G19&amp;"年"&amp;I19&amp;"月分までの労働状況台帳",A23&amp;"回目に提出した労働状況台帳の翌月分からR"&amp;G19&amp;"年"&amp;I19&amp;"月分までの労働状況台帳")&amp;IF(D19&gt;3,"(R"&amp;B19+A23-1&amp;"年度様式)","(R"&amp;B19+A23-2&amp;"年度様式)")</f>
        <v>・1回目に提出した労働状況台帳の翌月分からR0年0月分までの労働状況台帳(R-1年度様式)</v>
      </c>
      <c r="L27" s="109"/>
      <c r="M27" s="109"/>
      <c r="N27" s="109"/>
      <c r="O27" s="109"/>
      <c r="P27" s="109"/>
      <c r="Q27" s="110"/>
    </row>
    <row r="28" spans="1:17" ht="13.5">
      <c r="A28" s="98"/>
      <c r="B28" s="99"/>
      <c r="C28" s="99"/>
      <c r="D28" s="99"/>
      <c r="E28" s="100"/>
      <c r="F28" s="98"/>
      <c r="G28" s="99"/>
      <c r="H28" s="99"/>
      <c r="I28" s="99"/>
      <c r="J28" s="100"/>
      <c r="K28" s="108"/>
      <c r="L28" s="109"/>
      <c r="M28" s="109"/>
      <c r="N28" s="109"/>
      <c r="O28" s="109"/>
      <c r="P28" s="109"/>
      <c r="Q28" s="110"/>
    </row>
    <row r="29" spans="1:17" ht="37.5" customHeight="1">
      <c r="A29" s="105" t="str">
        <f>"・"&amp;IF(D19&gt;3,"R"&amp;B19&amp;"年度労働報酬下限額について説明し署名をもらった","R"&amp;B19-1&amp;"年度労働報酬下限額について説明し署名をもらった")&amp;"確認書"</f>
        <v>・R-1年度労働報酬下限額について説明し署名をもらった確認書</v>
      </c>
      <c r="B29" s="106"/>
      <c r="C29" s="106"/>
      <c r="D29" s="106"/>
      <c r="E29" s="107"/>
      <c r="F29" s="95" t="str">
        <f>"・"&amp;IF(D19&gt;3,"R"&amp;B19&amp;"年度労働報酬下限額について説明し署名をもらった確認書","R"&amp;B19-1&amp;"年度労働報酬下限額について説明し署名をもらった確認書")</f>
        <v>・R-1年度労働報酬下限額について説明し署名をもらった確認書</v>
      </c>
      <c r="G29" s="96"/>
      <c r="H29" s="96"/>
      <c r="I29" s="96"/>
      <c r="J29" s="97"/>
      <c r="K29" s="95" t="str">
        <f>IF(D19&gt;3,"・R"&amp;B19+A23-1&amp;"年度労働報酬下限額について説明し署名をもらった確認書","・R"&amp;B19+A23-2&amp;"年度労働報酬下限額について説明し署名をもらった確認書")</f>
        <v>・R-1年度労働報酬下限額について説明し署名をもらった確認書</v>
      </c>
      <c r="L29" s="96"/>
      <c r="M29" s="96"/>
      <c r="N29" s="96"/>
      <c r="O29" s="96"/>
      <c r="P29" s="96"/>
      <c r="Q29" s="97"/>
    </row>
    <row r="30" spans="1:17" ht="13.5">
      <c r="F30" s="9" t="str">
        <f>IF($D$19&lt;&gt;3,"3回目提出期限","2回目提出期限")</f>
        <v>3回目提出期限</v>
      </c>
      <c r="G30" s="10"/>
      <c r="H30" s="10"/>
      <c r="I30" s="10"/>
      <c r="J30" s="11"/>
    </row>
    <row r="31" spans="1:17" ht="13.5">
      <c r="F31" s="23" t="s">
        <v>50</v>
      </c>
      <c r="G31" s="24">
        <f>G25+1</f>
        <v>1</v>
      </c>
      <c r="H31" s="19" t="s">
        <v>44</v>
      </c>
      <c r="I31" s="24">
        <f>IF($A$22="○",3,3+1)</f>
        <v>4</v>
      </c>
      <c r="J31" s="101" t="s">
        <v>77</v>
      </c>
    </row>
    <row r="32" spans="1:17" ht="13.5">
      <c r="F32" s="29" t="s">
        <v>72</v>
      </c>
      <c r="G32" s="24"/>
      <c r="H32" s="19"/>
      <c r="I32" s="24"/>
      <c r="J32" s="102"/>
    </row>
    <row r="33" spans="6:10" ht="13.5">
      <c r="F33" s="98" t="str">
        <f>"・"&amp;"R"&amp;G25&amp;"年"&amp;4&amp;"月から"&amp;"R"&amp;G31&amp;"年"&amp;"3月分労働状況台帳"&amp;IF(D19&gt;3,"(R"&amp;B19+1&amp;"年度様式)","(R"&amp;B19&amp;"年度様式)")</f>
        <v>・R0年4月からR1年3月分労働状況台帳(R0年度様式)</v>
      </c>
      <c r="G33" s="99"/>
      <c r="H33" s="99"/>
      <c r="I33" s="99"/>
      <c r="J33" s="100"/>
    </row>
    <row r="34" spans="6:10" ht="13.5">
      <c r="F34" s="98"/>
      <c r="G34" s="99"/>
      <c r="H34" s="99"/>
      <c r="I34" s="99"/>
      <c r="J34" s="100"/>
    </row>
    <row r="35" spans="6:10" ht="37.5" customHeight="1">
      <c r="F35" s="95" t="str">
        <f>IF(D19&gt;3,"・R"&amp;B19+1&amp;"年度労働報酬下限額について説明し署名をもらった確認書","・R"&amp;B19&amp;"年度労働報酬下限額について説明し署名をもらった確認書")</f>
        <v>・R0年度労働報酬下限額について説明し署名をもらった確認書</v>
      </c>
      <c r="G35" s="96"/>
      <c r="H35" s="96"/>
      <c r="I35" s="96"/>
      <c r="J35" s="97"/>
    </row>
    <row r="36" spans="6:10" ht="13.5">
      <c r="F36" s="9" t="str">
        <f>IF($D$19&lt;&gt;3,"4回目提出期限","3回目提出期限")</f>
        <v>4回目提出期限</v>
      </c>
      <c r="G36" s="10"/>
      <c r="H36" s="10"/>
      <c r="I36" s="10"/>
      <c r="J36" s="11"/>
    </row>
    <row r="37" spans="6:10" ht="13.5">
      <c r="F37" s="23" t="s">
        <v>50</v>
      </c>
      <c r="G37" s="24">
        <f>G31+1</f>
        <v>2</v>
      </c>
      <c r="H37" s="19" t="s">
        <v>44</v>
      </c>
      <c r="I37" s="24">
        <f>IF($A$22="○",3,3+1)</f>
        <v>4</v>
      </c>
      <c r="J37" s="101" t="s">
        <v>77</v>
      </c>
    </row>
    <row r="38" spans="6:10" ht="13.5">
      <c r="F38" s="29" t="s">
        <v>72</v>
      </c>
      <c r="G38" s="24"/>
      <c r="H38" s="19"/>
      <c r="I38" s="24"/>
      <c r="J38" s="102"/>
    </row>
    <row r="39" spans="6:10" ht="13.5">
      <c r="F39" s="98" t="str">
        <f>"・"&amp;"R"&amp;G31&amp;"年"&amp;4&amp;"月から"&amp;"R"&amp;G37&amp;"年"&amp;"3月分労働状況台帳"&amp;IF(D19&gt;3,"(R"&amp;B19+2&amp;"年度様式)","(R"&amp;B19+1&amp;"年度様式)")</f>
        <v>・R1年4月からR2年3月分労働状況台帳(R1年度様式)</v>
      </c>
      <c r="G39" s="99"/>
      <c r="H39" s="99"/>
      <c r="I39" s="99"/>
      <c r="J39" s="100"/>
    </row>
    <row r="40" spans="6:10" ht="13.5">
      <c r="F40" s="98"/>
      <c r="G40" s="99"/>
      <c r="H40" s="99"/>
      <c r="I40" s="99"/>
      <c r="J40" s="100"/>
    </row>
    <row r="41" spans="6:10" ht="37.5" customHeight="1">
      <c r="F41" s="95" t="str">
        <f>IF(D19&gt;3,"・R"&amp;B19+2&amp;"年度労働報酬下限額について説明し署名をもらった確認書","・R"&amp;B19+1&amp;"年度労働報酬下限額について説明し署名をもらった確認書")</f>
        <v>・R1年度労働報酬下限額について説明し署名をもらった確認書</v>
      </c>
      <c r="G41" s="96"/>
      <c r="H41" s="96"/>
      <c r="I41" s="96"/>
      <c r="J41" s="97"/>
    </row>
    <row r="42" spans="6:10" ht="13.5">
      <c r="F42" s="9" t="str">
        <f>IF($D$19&lt;&gt;3,"5回目提出期限","4回目提出期限")</f>
        <v>5回目提出期限</v>
      </c>
      <c r="G42" s="10"/>
      <c r="H42" s="10"/>
      <c r="I42" s="10"/>
      <c r="J42" s="11"/>
    </row>
    <row r="43" spans="6:10" ht="13.5">
      <c r="F43" s="23" t="s">
        <v>43</v>
      </c>
      <c r="G43" s="24">
        <f>G37+1</f>
        <v>3</v>
      </c>
      <c r="H43" s="19" t="s">
        <v>44</v>
      </c>
      <c r="I43" s="24">
        <f>IF($A$22="○",3,3+1)</f>
        <v>4</v>
      </c>
      <c r="J43" s="101" t="s">
        <v>77</v>
      </c>
    </row>
    <row r="44" spans="6:10" ht="13.5">
      <c r="F44" s="29" t="s">
        <v>72</v>
      </c>
      <c r="G44" s="24"/>
      <c r="H44" s="19"/>
      <c r="I44" s="24"/>
      <c r="J44" s="102"/>
    </row>
    <row r="45" spans="6:10" ht="13.5">
      <c r="F45" s="98" t="str">
        <f>"・"&amp;"R"&amp;G37&amp;"年"&amp;4&amp;"月から"&amp;"R"&amp;G43&amp;"年"&amp;"3月分労働状況台帳"&amp;IF(D19&gt;3,"(R"&amp;B19+3&amp;"年度様式)","(R"&amp;B19+2&amp;"年度様式)")</f>
        <v>・R2年4月からR3年3月分労働状況台帳(R2年度様式)</v>
      </c>
      <c r="G45" s="99"/>
      <c r="H45" s="99"/>
      <c r="I45" s="99"/>
      <c r="J45" s="100"/>
    </row>
    <row r="46" spans="6:10" ht="13.5">
      <c r="F46" s="98"/>
      <c r="G46" s="99"/>
      <c r="H46" s="99"/>
      <c r="I46" s="99"/>
      <c r="J46" s="100"/>
    </row>
    <row r="47" spans="6:10" ht="37.5" customHeight="1">
      <c r="F47" s="95" t="str">
        <f>IF(D19&gt;3,"・R"&amp;B19+3&amp;"年度労働報酬下限額について説明し署名をもらった確認書","・R"&amp;B19+2&amp;"年度労働報酬下限額について説明し署名をもらった確認書")</f>
        <v>・R2年度労働報酬下限額について説明し署名をもらった確認書</v>
      </c>
      <c r="G47" s="96"/>
      <c r="H47" s="96"/>
      <c r="I47" s="96"/>
      <c r="J47" s="97"/>
    </row>
    <row r="48" spans="6:10" ht="13.5">
      <c r="F48" s="9" t="str">
        <f>IF($D$19&lt;&gt;3,"6回目提出期限","5回目提出期限")</f>
        <v>6回目提出期限</v>
      </c>
      <c r="G48" s="10"/>
      <c r="H48" s="10"/>
      <c r="I48" s="10"/>
      <c r="J48" s="11"/>
    </row>
    <row r="49" spans="6:10" ht="13.5">
      <c r="F49" s="23" t="s">
        <v>50</v>
      </c>
      <c r="G49" s="24">
        <f>G43+1</f>
        <v>4</v>
      </c>
      <c r="H49" s="19" t="s">
        <v>44</v>
      </c>
      <c r="I49" s="24">
        <f>IF($A$22="○",3,3+1)</f>
        <v>4</v>
      </c>
      <c r="J49" s="101" t="s">
        <v>77</v>
      </c>
    </row>
    <row r="50" spans="6:10" ht="13.5">
      <c r="F50" s="29" t="s">
        <v>72</v>
      </c>
      <c r="G50" s="24"/>
      <c r="H50" s="19"/>
      <c r="I50" s="24"/>
      <c r="J50" s="102"/>
    </row>
    <row r="51" spans="6:10" ht="18.75" customHeight="1">
      <c r="F51" s="98" t="str">
        <f>"・"&amp;"R"&amp;G43&amp;"年"&amp;4&amp;"月から"&amp;"R"&amp;G49&amp;"年"&amp;"3月分労働状況台帳"&amp;IF(D19&gt;3,"(R"&amp;B19+4&amp;"年度様式)","(R"&amp;B19+3&amp;"年度様式)")</f>
        <v>・R3年4月からR4年3月分労働状況台帳(R3年度様式)</v>
      </c>
      <c r="G51" s="99"/>
      <c r="H51" s="99"/>
      <c r="I51" s="99"/>
      <c r="J51" s="100"/>
    </row>
    <row r="52" spans="6:10" ht="13.5">
      <c r="F52" s="98"/>
      <c r="G52" s="99"/>
      <c r="H52" s="99"/>
      <c r="I52" s="99"/>
      <c r="J52" s="100"/>
    </row>
    <row r="53" spans="6:10" ht="37.5" customHeight="1">
      <c r="F53" s="95" t="str">
        <f>IF(D19&gt;3,"・R"&amp;B19+4&amp;"年度労働報酬下限額について説明し署名をもらった確認書)","・R"&amp;B19+3&amp;"年度労働報酬下限額について説明し署名をもらった確認書")</f>
        <v>・R3年度労働報酬下限額について説明し署名をもらった確認書</v>
      </c>
      <c r="G53" s="96"/>
      <c r="H53" s="96"/>
      <c r="I53" s="96"/>
      <c r="J53" s="97"/>
    </row>
    <row r="54" spans="6:10" ht="13.5">
      <c r="F54" s="9" t="str">
        <f>IF($D$19&lt;&gt;3,"7回目提出期限","6回目提出期限")</f>
        <v>7回目提出期限</v>
      </c>
      <c r="G54" s="10"/>
      <c r="H54" s="10"/>
      <c r="I54" s="10"/>
      <c r="J54" s="11"/>
    </row>
    <row r="55" spans="6:10" ht="13.5">
      <c r="F55" s="23" t="s">
        <v>50</v>
      </c>
      <c r="G55" s="24">
        <f>G49+1</f>
        <v>5</v>
      </c>
      <c r="H55" s="19" t="s">
        <v>44</v>
      </c>
      <c r="I55" s="24">
        <f>IF($A$22="○",3+1,3+2)</f>
        <v>5</v>
      </c>
      <c r="J55" s="101" t="s">
        <v>77</v>
      </c>
    </row>
    <row r="56" spans="6:10" ht="13.5">
      <c r="F56" s="29" t="s">
        <v>72</v>
      </c>
      <c r="G56" s="24"/>
      <c r="H56" s="19"/>
      <c r="I56" s="24"/>
      <c r="J56" s="102"/>
    </row>
    <row r="57" spans="6:10" ht="18.75" customHeight="1">
      <c r="F57" s="98" t="str">
        <f>"・"&amp;"R"&amp;G49&amp;"年"&amp;4&amp;"月から"&amp;"R"&amp;G55&amp;"年"&amp;"3月分労働状況台帳"&amp;IF(D19&gt;3,"(R"&amp;B19+5&amp;"年度様式)","(R"&amp;B19+4&amp;"年度様式)")</f>
        <v>・R4年4月からR5年3月分労働状況台帳(R4年度様式)</v>
      </c>
      <c r="G57" s="99"/>
      <c r="H57" s="99"/>
      <c r="I57" s="99"/>
      <c r="J57" s="100"/>
    </row>
    <row r="58" spans="6:10" ht="13.5">
      <c r="F58" s="98"/>
      <c r="G58" s="99"/>
      <c r="H58" s="99"/>
      <c r="I58" s="99"/>
      <c r="J58" s="100"/>
    </row>
    <row r="59" spans="6:10" ht="37.5" customHeight="1">
      <c r="F59" s="95" t="str">
        <f>IF(D19&gt;3,"・R"&amp;B19+5&amp;"年度労働報酬下限額について説明し署名をもらった確認書","・R"&amp;B19+4&amp;"年度労働報酬下限額について説明し署名をもらった確認書")</f>
        <v>・R4年度労働報酬下限額について説明し署名をもらった確認書</v>
      </c>
      <c r="G59" s="96"/>
      <c r="H59" s="96"/>
      <c r="I59" s="96"/>
      <c r="J59" s="97"/>
    </row>
  </sheetData>
  <sheetProtection algorithmName="SHA-512" hashValue="5Ylo3uM0QbPAPgT9gVh8EoBc+MG7NwegtKobjZ4owyvBcQPYK8ec2zSKNmsrmk7V4/QFKop0AyFU/zHEHcNu3A==" saltValue="FocgoEXKOry8nHf1Mb1OUg==" spinCount="100000" sheet="1" objects="1" scenarios="1"/>
  <mergeCells count="45">
    <mergeCell ref="E25:E26"/>
    <mergeCell ref="J25:J26"/>
    <mergeCell ref="O25:O26"/>
    <mergeCell ref="F41:J41"/>
    <mergeCell ref="F47:J47"/>
    <mergeCell ref="A29:E29"/>
    <mergeCell ref="A27:E28"/>
    <mergeCell ref="F27:J28"/>
    <mergeCell ref="K27:Q28"/>
    <mergeCell ref="F53:J53"/>
    <mergeCell ref="F59:J59"/>
    <mergeCell ref="K29:Q29"/>
    <mergeCell ref="F57:J58"/>
    <mergeCell ref="F39:J40"/>
    <mergeCell ref="F45:J46"/>
    <mergeCell ref="F51:J52"/>
    <mergeCell ref="F35:J35"/>
    <mergeCell ref="F33:J34"/>
    <mergeCell ref="J37:J38"/>
    <mergeCell ref="J31:J32"/>
    <mergeCell ref="J55:J56"/>
    <mergeCell ref="J49:J50"/>
    <mergeCell ref="J43:J44"/>
    <mergeCell ref="F29:J29"/>
    <mergeCell ref="A13:F13"/>
    <mergeCell ref="G13:N13"/>
    <mergeCell ref="A4:AA5"/>
    <mergeCell ref="A8:F9"/>
    <mergeCell ref="O10:S10"/>
    <mergeCell ref="T11:AA11"/>
    <mergeCell ref="O12:S12"/>
    <mergeCell ref="T10:AA10"/>
    <mergeCell ref="O11:S11"/>
    <mergeCell ref="O8:S9"/>
    <mergeCell ref="T12:AA12"/>
    <mergeCell ref="O7:S7"/>
    <mergeCell ref="T7:AA7"/>
    <mergeCell ref="A10:F10"/>
    <mergeCell ref="G10:N10"/>
    <mergeCell ref="G7:N7"/>
    <mergeCell ref="A11:F11"/>
    <mergeCell ref="G11:N11"/>
    <mergeCell ref="A7:F7"/>
    <mergeCell ref="A12:F12"/>
    <mergeCell ref="G12:N12"/>
  </mergeCells>
  <phoneticPr fontId="1"/>
  <conditionalFormatting sqref="F24:J25 F29 F27:J28 F26:I26">
    <cfRule type="expression" dxfId="10" priority="1">
      <formula>$A$23&lt;2</formula>
    </cfRule>
    <cfRule type="expression" dxfId="9" priority="8">
      <formula>$D$19=3</formula>
    </cfRule>
  </conditionalFormatting>
  <conditionalFormatting sqref="F54:J55 F59 F57:J58 F56:I56">
    <cfRule type="expression" dxfId="8" priority="7">
      <formula>$A$23&lt;7</formula>
    </cfRule>
  </conditionalFormatting>
  <conditionalFormatting sqref="F48:J49 F53 F51:J52 F50:I50">
    <cfRule type="expression" dxfId="7" priority="6">
      <formula>$A$23&lt;6</formula>
    </cfRule>
  </conditionalFormatting>
  <conditionalFormatting sqref="F42:J43 F47 F45:J46 F44:I44">
    <cfRule type="expression" dxfId="6" priority="5">
      <formula>$A$23&lt;5</formula>
    </cfRule>
  </conditionalFormatting>
  <conditionalFormatting sqref="F36:J37 F41 F39:J40 F38:I38">
    <cfRule type="expression" dxfId="5" priority="4">
      <formula>$A$23&lt;4</formula>
    </cfRule>
  </conditionalFormatting>
  <conditionalFormatting sqref="F30:J31 F35 F33:J34 F32:I32">
    <cfRule type="expression" dxfId="4" priority="2">
      <formula>$A$23&lt;3</formula>
    </cfRule>
  </conditionalFormatting>
  <dataValidations count="4">
    <dataValidation imeMode="on" allowBlank="1" showErrorMessage="1" sqref="M8:N9 K8:K9 G8:G9 I8:I9 Z8:AA9 X8:X9 T8:T9 V8:V9"/>
    <dataValidation imeMode="disabled" allowBlank="1" showErrorMessage="1" sqref="H8:H9 J8:J9 L8:L9 U8:U9 W8:W9 Y8:Y9"/>
    <dataValidation type="list" allowBlank="1" showInputMessage="1" showErrorMessage="1" sqref="A22">
      <formula1>"○, "</formula1>
    </dataValidation>
    <dataValidation imeMode="disabled" allowBlank="1" showInputMessage="1" showErrorMessage="1" sqref="G19 D19 B19 I19"/>
  </dataValidations>
  <pageMargins left="0.7" right="0.7" top="0.75" bottom="0.75" header="0.3" footer="0.3"/>
  <pageSetup paperSize="9" scale="66"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W39"/>
  <sheetViews>
    <sheetView view="pageBreakPreview" zoomScale="130" zoomScaleNormal="100" zoomScaleSheetLayoutView="130" workbookViewId="0"/>
  </sheetViews>
  <sheetFormatPr defaultRowHeight="13.5"/>
  <cols>
    <col min="1" max="1" width="4.375" style="41" customWidth="1"/>
    <col min="2" max="2" width="18.75" style="41" customWidth="1"/>
    <col min="3" max="3" width="15" style="41" customWidth="1"/>
    <col min="4" max="4" width="10.875" style="41" customWidth="1"/>
    <col min="5" max="5" width="12.625" style="41" customWidth="1"/>
    <col min="6" max="9" width="10.625" style="41" customWidth="1"/>
    <col min="10" max="12" width="10.875" style="41" customWidth="1"/>
    <col min="13" max="13" width="13.5" style="41" customWidth="1"/>
    <col min="14" max="14" width="10.875" style="31" bestFit="1" customWidth="1"/>
    <col min="15" max="15" width="10.875" style="31" customWidth="1"/>
    <col min="16" max="16" width="10.625" style="31" bestFit="1" customWidth="1"/>
    <col min="17" max="17" width="10.625" style="31" customWidth="1"/>
    <col min="18" max="19" width="11.25" style="31" customWidth="1"/>
    <col min="20" max="20" width="10.875" style="31" bestFit="1" customWidth="1"/>
    <col min="21" max="16384" width="9" style="41"/>
  </cols>
  <sheetData>
    <row r="1" spans="1:23" s="31" customFormat="1" ht="17.100000000000001" customHeight="1">
      <c r="A1" s="30" t="s">
        <v>89</v>
      </c>
      <c r="L1" s="32" t="s">
        <v>1</v>
      </c>
    </row>
    <row r="2" spans="1:23" s="31" customFormat="1" ht="8.25" customHeight="1"/>
    <row r="3" spans="1:23" s="31" customFormat="1" ht="17.100000000000001" customHeight="1">
      <c r="A3" s="135" t="s">
        <v>69</v>
      </c>
      <c r="B3" s="136"/>
      <c r="C3" s="137"/>
      <c r="D3" s="138" t="str">
        <f>IF(基本情報入力シート!G7="","",基本情報入力シート!G7)</f>
        <v/>
      </c>
      <c r="E3" s="139"/>
      <c r="F3" s="140"/>
      <c r="G3" s="135" t="s">
        <v>2</v>
      </c>
      <c r="H3" s="148"/>
      <c r="I3" s="149"/>
      <c r="J3" s="151"/>
      <c r="K3" s="152"/>
      <c r="L3" s="153"/>
    </row>
    <row r="4" spans="1:23" s="31" customFormat="1" ht="17.100000000000001" customHeight="1">
      <c r="A4" s="135" t="s">
        <v>68</v>
      </c>
      <c r="B4" s="136"/>
      <c r="C4" s="137"/>
      <c r="D4" s="33" t="str">
        <f>IF(基本情報入力シート!H8="","","R"&amp;基本情報入力シート!H8&amp;"."&amp;基本情報入力シート!J8&amp;"."&amp;基本情報入力シート!L8)</f>
        <v/>
      </c>
      <c r="E4" s="34" t="s">
        <v>3</v>
      </c>
      <c r="F4" s="34" t="str">
        <f>IF(基本情報入力シート!H9="","","R"&amp;基本情報入力シート!H9&amp;"."&amp;基本情報入力シート!J9&amp;"."&amp;基本情報入力シート!L9)</f>
        <v/>
      </c>
      <c r="G4" s="135" t="s">
        <v>0</v>
      </c>
      <c r="H4" s="148"/>
      <c r="I4" s="149"/>
      <c r="J4" s="35"/>
      <c r="K4" s="34" t="s">
        <v>4</v>
      </c>
      <c r="L4" s="36"/>
    </row>
    <row r="5" spans="1:23" s="31" customFormat="1" ht="17.100000000000001" customHeight="1">
      <c r="A5" s="135" t="s">
        <v>70</v>
      </c>
      <c r="B5" s="136"/>
      <c r="C5" s="137"/>
      <c r="D5" s="138" t="str">
        <f>IF(基本情報入力シート!G10="","",基本情報入力シート!G10)</f>
        <v/>
      </c>
      <c r="E5" s="139"/>
      <c r="F5" s="140"/>
      <c r="G5" s="135" t="s">
        <v>79</v>
      </c>
      <c r="H5" s="148"/>
      <c r="I5" s="149"/>
      <c r="J5" s="138" t="str">
        <f>IF(基本情報入力シート!T7="","",基本情報入力シート!T7)</f>
        <v/>
      </c>
      <c r="K5" s="139"/>
      <c r="L5" s="140"/>
    </row>
    <row r="6" spans="1:23" s="31" customFormat="1" ht="17.100000000000001" customHeight="1">
      <c r="A6" s="135" t="s">
        <v>5</v>
      </c>
      <c r="B6" s="136"/>
      <c r="C6" s="137"/>
      <c r="D6" s="138" t="str">
        <f>IF(基本情報入力シート!G11="","",基本情報入力シート!G11)</f>
        <v/>
      </c>
      <c r="E6" s="139"/>
      <c r="F6" s="140"/>
      <c r="G6" s="150" t="s">
        <v>80</v>
      </c>
      <c r="H6" s="150"/>
      <c r="I6" s="150"/>
      <c r="J6" s="33" t="str">
        <f>IF(基本情報入力シート!U8="","","R"&amp;基本情報入力シート!U8&amp;"."&amp;基本情報入力シート!W8&amp;"."&amp;基本情報入力シート!Y8)</f>
        <v/>
      </c>
      <c r="K6" s="34" t="s">
        <v>3</v>
      </c>
      <c r="L6" s="37" t="str">
        <f>IF(基本情報入力シート!U9="","","R"&amp;基本情報入力シート!U9&amp;"."&amp;基本情報入力シート!W9&amp;"."&amp;基本情報入力シート!Y9)</f>
        <v/>
      </c>
      <c r="N6" s="133" t="s">
        <v>40</v>
      </c>
      <c r="O6" s="133"/>
      <c r="P6" s="133"/>
      <c r="Q6" s="133"/>
      <c r="R6" s="133"/>
      <c r="S6" s="133"/>
      <c r="T6" s="133"/>
    </row>
    <row r="7" spans="1:23" s="31" customFormat="1" ht="16.5" customHeight="1">
      <c r="A7" s="135" t="s">
        <v>6</v>
      </c>
      <c r="B7" s="136"/>
      <c r="C7" s="137"/>
      <c r="D7" s="138" t="str">
        <f>IF(基本情報入力シート!G12="","",基本情報入力シート!G12)</f>
        <v/>
      </c>
      <c r="E7" s="139"/>
      <c r="F7" s="140"/>
      <c r="G7" s="143" t="s">
        <v>82</v>
      </c>
      <c r="H7" s="144"/>
      <c r="I7" s="145"/>
      <c r="J7" s="138" t="str">
        <f>IF(基本情報入力シート!T10="","",基本情報入力シート!T10)</f>
        <v/>
      </c>
      <c r="K7" s="139"/>
      <c r="L7" s="140"/>
      <c r="N7" s="133"/>
      <c r="O7" s="133"/>
      <c r="P7" s="133"/>
      <c r="Q7" s="133"/>
      <c r="R7" s="133"/>
      <c r="S7" s="133"/>
      <c r="T7" s="133"/>
    </row>
    <row r="8" spans="1:23" s="31" customFormat="1" ht="16.5" customHeight="1">
      <c r="A8" s="135" t="s">
        <v>78</v>
      </c>
      <c r="B8" s="136"/>
      <c r="C8" s="137"/>
      <c r="D8" s="138" t="str">
        <f>IF(基本情報入力シート!G13="","",基本情報入力シート!G13)</f>
        <v/>
      </c>
      <c r="E8" s="139"/>
      <c r="F8" s="140"/>
      <c r="G8" s="141" t="s">
        <v>84</v>
      </c>
      <c r="H8" s="142"/>
      <c r="I8" s="142"/>
      <c r="J8" s="138" t="str">
        <f>IF(基本情報入力シート!T11="","",基本情報入力シート!T11)</f>
        <v/>
      </c>
      <c r="K8" s="139"/>
      <c r="L8" s="140"/>
      <c r="N8" s="133"/>
      <c r="O8" s="133"/>
      <c r="P8" s="133"/>
      <c r="Q8" s="133"/>
      <c r="R8" s="133"/>
      <c r="S8" s="133"/>
      <c r="T8" s="133"/>
    </row>
    <row r="9" spans="1:23" s="31" customFormat="1" ht="16.5" customHeight="1">
      <c r="A9" s="38"/>
      <c r="B9" s="38"/>
      <c r="C9" s="38"/>
      <c r="D9" s="38"/>
      <c r="E9" s="38"/>
      <c r="F9" s="38"/>
      <c r="G9" s="141" t="s">
        <v>85</v>
      </c>
      <c r="H9" s="142"/>
      <c r="I9" s="142"/>
      <c r="J9" s="138" t="str">
        <f>IF(基本情報入力シート!T12="","",基本情報入力シート!T12)</f>
        <v/>
      </c>
      <c r="K9" s="139"/>
      <c r="L9" s="140"/>
      <c r="N9" s="133"/>
      <c r="O9" s="133"/>
      <c r="P9" s="133"/>
      <c r="Q9" s="133"/>
      <c r="R9" s="133"/>
      <c r="S9" s="133"/>
      <c r="T9" s="133"/>
    </row>
    <row r="10" spans="1:23" s="31" customFormat="1" ht="16.5" customHeight="1">
      <c r="A10" s="20"/>
      <c r="B10" s="39" t="s">
        <v>66</v>
      </c>
      <c r="C10" s="39"/>
      <c r="D10" s="39"/>
      <c r="E10" s="39"/>
      <c r="F10" s="39"/>
      <c r="G10" s="146" t="s">
        <v>7</v>
      </c>
      <c r="H10" s="146"/>
      <c r="I10" s="146"/>
      <c r="J10" s="146"/>
      <c r="K10" s="146"/>
      <c r="L10" s="146"/>
      <c r="N10" s="133"/>
      <c r="O10" s="133"/>
      <c r="P10" s="133"/>
      <c r="Q10" s="133"/>
      <c r="R10" s="133"/>
      <c r="S10" s="133"/>
      <c r="T10" s="133"/>
    </row>
    <row r="11" spans="1:23" s="31" customFormat="1" ht="16.5" customHeight="1">
      <c r="A11" s="40" t="s">
        <v>67</v>
      </c>
      <c r="B11" s="40"/>
      <c r="C11" s="39"/>
      <c r="D11" s="39"/>
      <c r="E11" s="39"/>
      <c r="F11" s="39"/>
      <c r="G11" s="147"/>
      <c r="H11" s="147"/>
      <c r="I11" s="147"/>
      <c r="J11" s="147"/>
      <c r="K11" s="147"/>
      <c r="L11" s="147"/>
      <c r="N11" s="133"/>
      <c r="O11" s="133"/>
      <c r="P11" s="133"/>
      <c r="Q11" s="133"/>
      <c r="R11" s="133"/>
      <c r="S11" s="133"/>
      <c r="T11" s="133"/>
    </row>
    <row r="12" spans="1:23" s="31" customFormat="1" ht="16.5" customHeight="1">
      <c r="A12" s="41"/>
      <c r="B12" s="42" t="s">
        <v>61</v>
      </c>
      <c r="C12" s="43"/>
      <c r="D12" s="39" t="s">
        <v>62</v>
      </c>
      <c r="E12" s="39"/>
      <c r="F12" s="39"/>
      <c r="G12" s="147"/>
      <c r="H12" s="147"/>
      <c r="I12" s="147"/>
      <c r="J12" s="147"/>
      <c r="K12" s="147"/>
      <c r="L12" s="147"/>
      <c r="N12" s="133"/>
      <c r="O12" s="133"/>
      <c r="P12" s="133"/>
      <c r="Q12" s="133"/>
      <c r="R12" s="133"/>
      <c r="S12" s="133"/>
      <c r="T12" s="133"/>
    </row>
    <row r="13" spans="1:23" s="31" customFormat="1" ht="14.25">
      <c r="A13" s="39"/>
      <c r="B13" s="39"/>
      <c r="C13" s="39"/>
      <c r="D13" s="44"/>
      <c r="E13" s="44"/>
      <c r="F13" s="39"/>
      <c r="G13" s="39"/>
      <c r="H13" s="39"/>
      <c r="I13" s="39"/>
      <c r="J13" s="39"/>
      <c r="K13" s="39"/>
      <c r="L13" s="39"/>
      <c r="N13" s="134"/>
      <c r="O13" s="134"/>
      <c r="P13" s="134"/>
      <c r="Q13" s="134"/>
      <c r="R13" s="134"/>
      <c r="S13" s="134"/>
      <c r="T13" s="134"/>
    </row>
    <row r="14" spans="1:23" ht="30" customHeight="1">
      <c r="A14" s="124" t="s">
        <v>8</v>
      </c>
      <c r="B14" s="126" t="s">
        <v>9</v>
      </c>
      <c r="C14" s="126" t="s">
        <v>10</v>
      </c>
      <c r="D14" s="45" t="s">
        <v>11</v>
      </c>
      <c r="E14" s="46" t="s">
        <v>12</v>
      </c>
      <c r="F14" s="113" t="s">
        <v>63</v>
      </c>
      <c r="G14" s="128"/>
      <c r="H14" s="128"/>
      <c r="I14" s="129"/>
      <c r="J14" s="47" t="s">
        <v>13</v>
      </c>
      <c r="K14" s="48" t="s">
        <v>14</v>
      </c>
      <c r="L14" s="130" t="s">
        <v>15</v>
      </c>
      <c r="M14" s="41" t="s">
        <v>16</v>
      </c>
      <c r="N14" s="121" t="s">
        <v>17</v>
      </c>
      <c r="O14" s="122"/>
      <c r="P14" s="122"/>
      <c r="Q14" s="123"/>
      <c r="R14" s="113" t="s">
        <v>18</v>
      </c>
      <c r="S14" s="114"/>
      <c r="T14" s="49"/>
    </row>
    <row r="15" spans="1:23" ht="15" customHeight="1">
      <c r="A15" s="125"/>
      <c r="B15" s="127"/>
      <c r="C15" s="127"/>
      <c r="D15" s="50" t="s">
        <v>64</v>
      </c>
      <c r="E15" s="51" t="s">
        <v>19</v>
      </c>
      <c r="F15" s="52" t="s">
        <v>19</v>
      </c>
      <c r="G15" s="52" t="s">
        <v>20</v>
      </c>
      <c r="H15" s="51" t="s">
        <v>21</v>
      </c>
      <c r="I15" s="51" t="s">
        <v>22</v>
      </c>
      <c r="J15" s="53"/>
      <c r="K15" s="54"/>
      <c r="L15" s="131"/>
      <c r="N15" s="115" t="s">
        <v>23</v>
      </c>
      <c r="O15" s="116"/>
      <c r="P15" s="117" t="s">
        <v>24</v>
      </c>
      <c r="Q15" s="118"/>
      <c r="R15" s="119" t="s">
        <v>25</v>
      </c>
      <c r="S15" s="119" t="s">
        <v>26</v>
      </c>
      <c r="T15" s="111" t="s">
        <v>27</v>
      </c>
      <c r="W15" s="55" t="s">
        <v>57</v>
      </c>
    </row>
    <row r="16" spans="1:23" ht="15" customHeight="1">
      <c r="A16" s="125"/>
      <c r="B16" s="127"/>
      <c r="C16" s="127"/>
      <c r="D16" s="56" t="s">
        <v>28</v>
      </c>
      <c r="E16" s="56" t="s">
        <v>29</v>
      </c>
      <c r="F16" s="56" t="s">
        <v>30</v>
      </c>
      <c r="G16" s="56" t="s">
        <v>31</v>
      </c>
      <c r="H16" s="53" t="s">
        <v>32</v>
      </c>
      <c r="I16" s="53" t="s">
        <v>33</v>
      </c>
      <c r="J16" s="53" t="s">
        <v>34</v>
      </c>
      <c r="K16" s="54" t="s">
        <v>35</v>
      </c>
      <c r="L16" s="132"/>
      <c r="N16" s="57" t="s">
        <v>36</v>
      </c>
      <c r="O16" s="58" t="s">
        <v>37</v>
      </c>
      <c r="P16" s="58" t="s">
        <v>36</v>
      </c>
      <c r="Q16" s="58" t="s">
        <v>37</v>
      </c>
      <c r="R16" s="120"/>
      <c r="S16" s="120"/>
      <c r="T16" s="112"/>
      <c r="W16" s="59">
        <v>1168</v>
      </c>
    </row>
    <row r="17" spans="1:20" ht="17.100000000000001" customHeight="1">
      <c r="A17" s="60">
        <v>1</v>
      </c>
      <c r="B17" s="61"/>
      <c r="C17" s="62"/>
      <c r="D17" s="63" t="str">
        <f t="shared" ref="D17:D36" si="0">IF(C17="","",$W$16)</f>
        <v/>
      </c>
      <c r="E17" s="64"/>
      <c r="F17" s="64"/>
      <c r="G17" s="65"/>
      <c r="H17" s="65"/>
      <c r="I17" s="65"/>
      <c r="J17" s="66" t="str">
        <f>IF(SUM(F17:I17)=0,"",ROUND((F17+G17*1.25+H17*1.35+I17*0.25),0))</f>
        <v/>
      </c>
      <c r="K17" s="67" t="str">
        <f>IF(J17="","",D17*J17)</f>
        <v/>
      </c>
      <c r="L17" s="68"/>
      <c r="M17" s="41" t="str">
        <f>IF(OR(L17&gt;K17,L17=K17),"ok","×下回ってます！")</f>
        <v>ok</v>
      </c>
      <c r="N17" s="69"/>
      <c r="O17" s="70" t="e">
        <f t="shared" ref="O17:O36" si="1">N17*F17/E17</f>
        <v>#DIV/0!</v>
      </c>
      <c r="P17" s="71"/>
      <c r="Q17" s="70" t="e">
        <f t="shared" ref="Q17:Q36" si="2">P17*F17/E17</f>
        <v>#DIV/0!</v>
      </c>
      <c r="R17" s="72"/>
      <c r="S17" s="72"/>
      <c r="T17" s="73" t="e">
        <f>O17+Q17+R17+S17</f>
        <v>#DIV/0!</v>
      </c>
    </row>
    <row r="18" spans="1:20" ht="17.100000000000001" customHeight="1">
      <c r="A18" s="60">
        <v>2</v>
      </c>
      <c r="B18" s="61"/>
      <c r="C18" s="62"/>
      <c r="D18" s="63" t="str">
        <f t="shared" si="0"/>
        <v/>
      </c>
      <c r="E18" s="64"/>
      <c r="F18" s="64"/>
      <c r="G18" s="65"/>
      <c r="H18" s="65"/>
      <c r="I18" s="65"/>
      <c r="J18" s="66" t="str">
        <f t="shared" ref="J18:J36" si="3">IF(SUM(F18:I18)=0,"",ROUND((F18+G18*1.25+H18*1.35+I18*0.25),0))</f>
        <v/>
      </c>
      <c r="K18" s="67" t="str">
        <f t="shared" ref="K18:K36" si="4">IF(J18="","",D18*J18)</f>
        <v/>
      </c>
      <c r="L18" s="68"/>
      <c r="M18" s="41" t="str">
        <f>IF(OR(L18&gt;K18,L18=K18),"ok","×下回ってます！")</f>
        <v>ok</v>
      </c>
      <c r="N18" s="69"/>
      <c r="O18" s="74" t="e">
        <f t="shared" si="1"/>
        <v>#DIV/0!</v>
      </c>
      <c r="P18" s="71"/>
      <c r="Q18" s="74" t="e">
        <f t="shared" si="2"/>
        <v>#DIV/0!</v>
      </c>
      <c r="R18" s="75"/>
      <c r="S18" s="75"/>
      <c r="T18" s="73" t="e">
        <f t="shared" ref="T18:T36" si="5">O18+Q18+R18+S18</f>
        <v>#DIV/0!</v>
      </c>
    </row>
    <row r="19" spans="1:20" ht="17.100000000000001" customHeight="1">
      <c r="A19" s="60">
        <v>3</v>
      </c>
      <c r="B19" s="61"/>
      <c r="C19" s="62"/>
      <c r="D19" s="63" t="str">
        <f t="shared" si="0"/>
        <v/>
      </c>
      <c r="E19" s="64"/>
      <c r="F19" s="64"/>
      <c r="G19" s="76"/>
      <c r="H19" s="76"/>
      <c r="I19" s="76"/>
      <c r="J19" s="66" t="str">
        <f t="shared" si="3"/>
        <v/>
      </c>
      <c r="K19" s="67" t="str">
        <f t="shared" si="4"/>
        <v/>
      </c>
      <c r="L19" s="68"/>
      <c r="M19" s="41" t="str">
        <f t="shared" ref="M19:M36" si="6">IF(OR(L19&gt;K19,L19=K19),"ok","×下回ってます！")</f>
        <v>ok</v>
      </c>
      <c r="N19" s="69"/>
      <c r="O19" s="70" t="e">
        <f t="shared" si="1"/>
        <v>#DIV/0!</v>
      </c>
      <c r="P19" s="71"/>
      <c r="Q19" s="70" t="e">
        <f t="shared" si="2"/>
        <v>#DIV/0!</v>
      </c>
      <c r="R19" s="72"/>
      <c r="S19" s="72"/>
      <c r="T19" s="73" t="e">
        <f t="shared" si="5"/>
        <v>#DIV/0!</v>
      </c>
    </row>
    <row r="20" spans="1:20" ht="17.100000000000001" customHeight="1">
      <c r="A20" s="60">
        <v>4</v>
      </c>
      <c r="B20" s="61"/>
      <c r="C20" s="62"/>
      <c r="D20" s="63" t="str">
        <f>IF(C20="","",$W$16)</f>
        <v/>
      </c>
      <c r="E20" s="64"/>
      <c r="F20" s="64"/>
      <c r="G20" s="65"/>
      <c r="H20" s="65"/>
      <c r="I20" s="65"/>
      <c r="J20" s="66" t="str">
        <f t="shared" si="3"/>
        <v/>
      </c>
      <c r="K20" s="67" t="str">
        <f t="shared" si="4"/>
        <v/>
      </c>
      <c r="L20" s="68"/>
      <c r="M20" s="41" t="str">
        <f t="shared" si="6"/>
        <v>ok</v>
      </c>
      <c r="N20" s="69"/>
      <c r="O20" s="74" t="e">
        <f t="shared" si="1"/>
        <v>#DIV/0!</v>
      </c>
      <c r="P20" s="71"/>
      <c r="Q20" s="74" t="e">
        <f t="shared" si="2"/>
        <v>#DIV/0!</v>
      </c>
      <c r="R20" s="75"/>
      <c r="S20" s="75"/>
      <c r="T20" s="73" t="e">
        <f t="shared" si="5"/>
        <v>#DIV/0!</v>
      </c>
    </row>
    <row r="21" spans="1:20" ht="17.100000000000001" customHeight="1">
      <c r="A21" s="60">
        <v>5</v>
      </c>
      <c r="B21" s="61"/>
      <c r="C21" s="62"/>
      <c r="D21" s="63" t="str">
        <f t="shared" si="0"/>
        <v/>
      </c>
      <c r="E21" s="64"/>
      <c r="F21" s="64"/>
      <c r="G21" s="76"/>
      <c r="H21" s="76"/>
      <c r="I21" s="76"/>
      <c r="J21" s="66" t="str">
        <f t="shared" si="3"/>
        <v/>
      </c>
      <c r="K21" s="67" t="str">
        <f t="shared" si="4"/>
        <v/>
      </c>
      <c r="L21" s="68"/>
      <c r="M21" s="41" t="str">
        <f t="shared" si="6"/>
        <v>ok</v>
      </c>
      <c r="N21" s="69"/>
      <c r="O21" s="70" t="e">
        <f t="shared" si="1"/>
        <v>#DIV/0!</v>
      </c>
      <c r="P21" s="71"/>
      <c r="Q21" s="70" t="e">
        <f t="shared" si="2"/>
        <v>#DIV/0!</v>
      </c>
      <c r="R21" s="72"/>
      <c r="S21" s="72"/>
      <c r="T21" s="73" t="e">
        <f t="shared" si="5"/>
        <v>#DIV/0!</v>
      </c>
    </row>
    <row r="22" spans="1:20" ht="17.100000000000001" customHeight="1">
      <c r="A22" s="60">
        <v>6</v>
      </c>
      <c r="B22" s="61"/>
      <c r="C22" s="62"/>
      <c r="D22" s="63" t="str">
        <f t="shared" si="0"/>
        <v/>
      </c>
      <c r="E22" s="64"/>
      <c r="F22" s="64"/>
      <c r="G22" s="65"/>
      <c r="H22" s="65"/>
      <c r="I22" s="65"/>
      <c r="J22" s="66" t="str">
        <f t="shared" si="3"/>
        <v/>
      </c>
      <c r="K22" s="67" t="str">
        <f t="shared" si="4"/>
        <v/>
      </c>
      <c r="L22" s="68"/>
      <c r="M22" s="41" t="str">
        <f t="shared" si="6"/>
        <v>ok</v>
      </c>
      <c r="N22" s="69"/>
      <c r="O22" s="74" t="e">
        <f t="shared" si="1"/>
        <v>#DIV/0!</v>
      </c>
      <c r="P22" s="71"/>
      <c r="Q22" s="74" t="e">
        <f t="shared" si="2"/>
        <v>#DIV/0!</v>
      </c>
      <c r="R22" s="75"/>
      <c r="S22" s="75"/>
      <c r="T22" s="73" t="e">
        <f t="shared" si="5"/>
        <v>#DIV/0!</v>
      </c>
    </row>
    <row r="23" spans="1:20" ht="17.100000000000001" customHeight="1">
      <c r="A23" s="60">
        <v>7</v>
      </c>
      <c r="B23" s="61"/>
      <c r="C23" s="62"/>
      <c r="D23" s="63" t="str">
        <f t="shared" si="0"/>
        <v/>
      </c>
      <c r="E23" s="64"/>
      <c r="F23" s="64"/>
      <c r="G23" s="76"/>
      <c r="H23" s="76"/>
      <c r="I23" s="76"/>
      <c r="J23" s="66" t="str">
        <f t="shared" si="3"/>
        <v/>
      </c>
      <c r="K23" s="67" t="str">
        <f t="shared" si="4"/>
        <v/>
      </c>
      <c r="L23" s="68"/>
      <c r="M23" s="41" t="str">
        <f t="shared" si="6"/>
        <v>ok</v>
      </c>
      <c r="N23" s="69"/>
      <c r="O23" s="70" t="e">
        <f t="shared" si="1"/>
        <v>#DIV/0!</v>
      </c>
      <c r="P23" s="71"/>
      <c r="Q23" s="70" t="e">
        <f t="shared" si="2"/>
        <v>#DIV/0!</v>
      </c>
      <c r="R23" s="72"/>
      <c r="S23" s="72"/>
      <c r="T23" s="73" t="e">
        <f t="shared" si="5"/>
        <v>#DIV/0!</v>
      </c>
    </row>
    <row r="24" spans="1:20" ht="17.100000000000001" customHeight="1">
      <c r="A24" s="60">
        <v>8</v>
      </c>
      <c r="B24" s="61"/>
      <c r="C24" s="62"/>
      <c r="D24" s="63" t="str">
        <f t="shared" si="0"/>
        <v/>
      </c>
      <c r="E24" s="64"/>
      <c r="F24" s="64"/>
      <c r="G24" s="65"/>
      <c r="H24" s="65"/>
      <c r="I24" s="65"/>
      <c r="J24" s="66" t="str">
        <f t="shared" si="3"/>
        <v/>
      </c>
      <c r="K24" s="67" t="str">
        <f t="shared" si="4"/>
        <v/>
      </c>
      <c r="L24" s="68"/>
      <c r="M24" s="41" t="str">
        <f t="shared" si="6"/>
        <v>ok</v>
      </c>
      <c r="N24" s="69"/>
      <c r="O24" s="74" t="e">
        <f t="shared" si="1"/>
        <v>#DIV/0!</v>
      </c>
      <c r="P24" s="71"/>
      <c r="Q24" s="74" t="e">
        <f t="shared" si="2"/>
        <v>#DIV/0!</v>
      </c>
      <c r="R24" s="75"/>
      <c r="S24" s="75"/>
      <c r="T24" s="73" t="e">
        <f t="shared" si="5"/>
        <v>#DIV/0!</v>
      </c>
    </row>
    <row r="25" spans="1:20" ht="17.100000000000001" customHeight="1">
      <c r="A25" s="60">
        <v>9</v>
      </c>
      <c r="B25" s="61"/>
      <c r="C25" s="62"/>
      <c r="D25" s="63" t="str">
        <f t="shared" si="0"/>
        <v/>
      </c>
      <c r="E25" s="64"/>
      <c r="F25" s="64"/>
      <c r="G25" s="76"/>
      <c r="H25" s="76"/>
      <c r="I25" s="76"/>
      <c r="J25" s="66" t="str">
        <f t="shared" si="3"/>
        <v/>
      </c>
      <c r="K25" s="67" t="str">
        <f t="shared" si="4"/>
        <v/>
      </c>
      <c r="L25" s="68"/>
      <c r="M25" s="41" t="str">
        <f t="shared" si="6"/>
        <v>ok</v>
      </c>
      <c r="N25" s="69"/>
      <c r="O25" s="70" t="e">
        <f t="shared" si="1"/>
        <v>#DIV/0!</v>
      </c>
      <c r="P25" s="71"/>
      <c r="Q25" s="70" t="e">
        <f t="shared" si="2"/>
        <v>#DIV/0!</v>
      </c>
      <c r="R25" s="72"/>
      <c r="S25" s="72"/>
      <c r="T25" s="73" t="e">
        <f t="shared" si="5"/>
        <v>#DIV/0!</v>
      </c>
    </row>
    <row r="26" spans="1:20" ht="17.100000000000001" customHeight="1">
      <c r="A26" s="60">
        <v>10</v>
      </c>
      <c r="B26" s="61"/>
      <c r="C26" s="62"/>
      <c r="D26" s="63" t="str">
        <f t="shared" si="0"/>
        <v/>
      </c>
      <c r="E26" s="64"/>
      <c r="F26" s="64"/>
      <c r="G26" s="65"/>
      <c r="H26" s="65"/>
      <c r="I26" s="65"/>
      <c r="J26" s="66" t="str">
        <f t="shared" si="3"/>
        <v/>
      </c>
      <c r="K26" s="67" t="str">
        <f t="shared" si="4"/>
        <v/>
      </c>
      <c r="L26" s="68"/>
      <c r="M26" s="41" t="str">
        <f t="shared" si="6"/>
        <v>ok</v>
      </c>
      <c r="N26" s="69"/>
      <c r="O26" s="74" t="e">
        <f t="shared" si="1"/>
        <v>#DIV/0!</v>
      </c>
      <c r="P26" s="71"/>
      <c r="Q26" s="74" t="e">
        <f t="shared" si="2"/>
        <v>#DIV/0!</v>
      </c>
      <c r="R26" s="75"/>
      <c r="S26" s="75"/>
      <c r="T26" s="73" t="e">
        <f t="shared" si="5"/>
        <v>#DIV/0!</v>
      </c>
    </row>
    <row r="27" spans="1:20" ht="17.100000000000001" customHeight="1">
      <c r="A27" s="60">
        <v>11</v>
      </c>
      <c r="B27" s="61"/>
      <c r="C27" s="62"/>
      <c r="D27" s="63" t="str">
        <f t="shared" si="0"/>
        <v/>
      </c>
      <c r="E27" s="64"/>
      <c r="F27" s="64"/>
      <c r="G27" s="76"/>
      <c r="H27" s="76"/>
      <c r="I27" s="76"/>
      <c r="J27" s="66" t="str">
        <f t="shared" si="3"/>
        <v/>
      </c>
      <c r="K27" s="67" t="str">
        <f t="shared" si="4"/>
        <v/>
      </c>
      <c r="L27" s="68"/>
      <c r="M27" s="41" t="str">
        <f t="shared" si="6"/>
        <v>ok</v>
      </c>
      <c r="N27" s="69"/>
      <c r="O27" s="70" t="e">
        <f t="shared" si="1"/>
        <v>#DIV/0!</v>
      </c>
      <c r="P27" s="71"/>
      <c r="Q27" s="70" t="e">
        <f t="shared" si="2"/>
        <v>#DIV/0!</v>
      </c>
      <c r="R27" s="72"/>
      <c r="S27" s="72"/>
      <c r="T27" s="73" t="e">
        <f t="shared" si="5"/>
        <v>#DIV/0!</v>
      </c>
    </row>
    <row r="28" spans="1:20" ht="17.100000000000001" customHeight="1">
      <c r="A28" s="60">
        <v>12</v>
      </c>
      <c r="B28" s="61"/>
      <c r="C28" s="62"/>
      <c r="D28" s="63" t="str">
        <f t="shared" si="0"/>
        <v/>
      </c>
      <c r="E28" s="64"/>
      <c r="F28" s="64"/>
      <c r="G28" s="65"/>
      <c r="H28" s="65"/>
      <c r="I28" s="65"/>
      <c r="J28" s="66" t="str">
        <f t="shared" si="3"/>
        <v/>
      </c>
      <c r="K28" s="67" t="str">
        <f t="shared" si="4"/>
        <v/>
      </c>
      <c r="L28" s="68"/>
      <c r="M28" s="41" t="str">
        <f t="shared" si="6"/>
        <v>ok</v>
      </c>
      <c r="N28" s="69"/>
      <c r="O28" s="74" t="e">
        <f t="shared" si="1"/>
        <v>#DIV/0!</v>
      </c>
      <c r="P28" s="71"/>
      <c r="Q28" s="74" t="e">
        <f t="shared" si="2"/>
        <v>#DIV/0!</v>
      </c>
      <c r="R28" s="75"/>
      <c r="S28" s="75"/>
      <c r="T28" s="73" t="e">
        <f t="shared" si="5"/>
        <v>#DIV/0!</v>
      </c>
    </row>
    <row r="29" spans="1:20" ht="17.100000000000001" customHeight="1">
      <c r="A29" s="60">
        <v>13</v>
      </c>
      <c r="B29" s="61"/>
      <c r="C29" s="62"/>
      <c r="D29" s="63" t="str">
        <f t="shared" si="0"/>
        <v/>
      </c>
      <c r="E29" s="64"/>
      <c r="F29" s="64"/>
      <c r="G29" s="76"/>
      <c r="H29" s="76"/>
      <c r="I29" s="76"/>
      <c r="J29" s="66" t="str">
        <f t="shared" si="3"/>
        <v/>
      </c>
      <c r="K29" s="67" t="str">
        <f t="shared" si="4"/>
        <v/>
      </c>
      <c r="L29" s="68"/>
      <c r="M29" s="41" t="str">
        <f t="shared" si="6"/>
        <v>ok</v>
      </c>
      <c r="N29" s="69"/>
      <c r="O29" s="70" t="e">
        <f t="shared" si="1"/>
        <v>#DIV/0!</v>
      </c>
      <c r="P29" s="71"/>
      <c r="Q29" s="70" t="e">
        <f t="shared" si="2"/>
        <v>#DIV/0!</v>
      </c>
      <c r="R29" s="72"/>
      <c r="S29" s="72"/>
      <c r="T29" s="73" t="e">
        <f t="shared" si="5"/>
        <v>#DIV/0!</v>
      </c>
    </row>
    <row r="30" spans="1:20" ht="17.100000000000001" customHeight="1">
      <c r="A30" s="60">
        <v>14</v>
      </c>
      <c r="B30" s="61"/>
      <c r="C30" s="62"/>
      <c r="D30" s="63" t="str">
        <f t="shared" si="0"/>
        <v/>
      </c>
      <c r="E30" s="64"/>
      <c r="F30" s="64"/>
      <c r="G30" s="65"/>
      <c r="H30" s="65"/>
      <c r="I30" s="65"/>
      <c r="J30" s="66" t="str">
        <f t="shared" si="3"/>
        <v/>
      </c>
      <c r="K30" s="67" t="str">
        <f t="shared" si="4"/>
        <v/>
      </c>
      <c r="L30" s="68"/>
      <c r="M30" s="41" t="str">
        <f t="shared" si="6"/>
        <v>ok</v>
      </c>
      <c r="N30" s="69"/>
      <c r="O30" s="74" t="e">
        <f t="shared" si="1"/>
        <v>#DIV/0!</v>
      </c>
      <c r="P30" s="71"/>
      <c r="Q30" s="74" t="e">
        <f t="shared" si="2"/>
        <v>#DIV/0!</v>
      </c>
      <c r="R30" s="75"/>
      <c r="S30" s="75"/>
      <c r="T30" s="73" t="e">
        <f t="shared" si="5"/>
        <v>#DIV/0!</v>
      </c>
    </row>
    <row r="31" spans="1:20" ht="17.100000000000001" customHeight="1">
      <c r="A31" s="60">
        <v>15</v>
      </c>
      <c r="B31" s="61"/>
      <c r="C31" s="62"/>
      <c r="D31" s="63" t="str">
        <f t="shared" si="0"/>
        <v/>
      </c>
      <c r="E31" s="64"/>
      <c r="F31" s="64"/>
      <c r="G31" s="76"/>
      <c r="H31" s="76"/>
      <c r="I31" s="76"/>
      <c r="J31" s="66" t="str">
        <f t="shared" si="3"/>
        <v/>
      </c>
      <c r="K31" s="67" t="str">
        <f t="shared" si="4"/>
        <v/>
      </c>
      <c r="L31" s="68"/>
      <c r="M31" s="41" t="str">
        <f t="shared" si="6"/>
        <v>ok</v>
      </c>
      <c r="N31" s="69"/>
      <c r="O31" s="70" t="e">
        <f t="shared" si="1"/>
        <v>#DIV/0!</v>
      </c>
      <c r="P31" s="71"/>
      <c r="Q31" s="70" t="e">
        <f t="shared" si="2"/>
        <v>#DIV/0!</v>
      </c>
      <c r="R31" s="72"/>
      <c r="S31" s="72"/>
      <c r="T31" s="73" t="e">
        <f t="shared" si="5"/>
        <v>#DIV/0!</v>
      </c>
    </row>
    <row r="32" spans="1:20" ht="17.100000000000001" customHeight="1">
      <c r="A32" s="60">
        <v>16</v>
      </c>
      <c r="B32" s="61"/>
      <c r="C32" s="62"/>
      <c r="D32" s="63" t="str">
        <f t="shared" si="0"/>
        <v/>
      </c>
      <c r="E32" s="64"/>
      <c r="F32" s="64"/>
      <c r="G32" s="65"/>
      <c r="H32" s="65"/>
      <c r="I32" s="65"/>
      <c r="J32" s="66" t="str">
        <f t="shared" si="3"/>
        <v/>
      </c>
      <c r="K32" s="67" t="str">
        <f t="shared" si="4"/>
        <v/>
      </c>
      <c r="L32" s="68"/>
      <c r="M32" s="41" t="str">
        <f t="shared" si="6"/>
        <v>ok</v>
      </c>
      <c r="N32" s="69"/>
      <c r="O32" s="74" t="e">
        <f t="shared" si="1"/>
        <v>#DIV/0!</v>
      </c>
      <c r="P32" s="71"/>
      <c r="Q32" s="74" t="e">
        <f t="shared" si="2"/>
        <v>#DIV/0!</v>
      </c>
      <c r="R32" s="75"/>
      <c r="S32" s="75"/>
      <c r="T32" s="73" t="e">
        <f t="shared" si="5"/>
        <v>#DIV/0!</v>
      </c>
    </row>
    <row r="33" spans="1:23" ht="17.100000000000001" customHeight="1">
      <c r="A33" s="60">
        <v>17</v>
      </c>
      <c r="B33" s="61"/>
      <c r="C33" s="62"/>
      <c r="D33" s="63" t="str">
        <f t="shared" si="0"/>
        <v/>
      </c>
      <c r="E33" s="64"/>
      <c r="F33" s="64"/>
      <c r="G33" s="76"/>
      <c r="H33" s="76"/>
      <c r="I33" s="76"/>
      <c r="J33" s="66" t="str">
        <f t="shared" si="3"/>
        <v/>
      </c>
      <c r="K33" s="67" t="str">
        <f t="shared" si="4"/>
        <v/>
      </c>
      <c r="L33" s="68"/>
      <c r="M33" s="41" t="str">
        <f t="shared" si="6"/>
        <v>ok</v>
      </c>
      <c r="N33" s="69"/>
      <c r="O33" s="70" t="e">
        <f t="shared" si="1"/>
        <v>#DIV/0!</v>
      </c>
      <c r="P33" s="71"/>
      <c r="Q33" s="70" t="e">
        <f t="shared" si="2"/>
        <v>#DIV/0!</v>
      </c>
      <c r="R33" s="72"/>
      <c r="S33" s="72"/>
      <c r="T33" s="73" t="e">
        <f t="shared" si="5"/>
        <v>#DIV/0!</v>
      </c>
    </row>
    <row r="34" spans="1:23" ht="17.100000000000001" customHeight="1">
      <c r="A34" s="60">
        <v>18</v>
      </c>
      <c r="B34" s="61"/>
      <c r="C34" s="62"/>
      <c r="D34" s="63" t="str">
        <f t="shared" si="0"/>
        <v/>
      </c>
      <c r="E34" s="64"/>
      <c r="F34" s="64"/>
      <c r="G34" s="65"/>
      <c r="H34" s="65"/>
      <c r="I34" s="65"/>
      <c r="J34" s="66" t="str">
        <f t="shared" si="3"/>
        <v/>
      </c>
      <c r="K34" s="67" t="str">
        <f t="shared" si="4"/>
        <v/>
      </c>
      <c r="L34" s="68"/>
      <c r="M34" s="41" t="str">
        <f t="shared" si="6"/>
        <v>ok</v>
      </c>
      <c r="N34" s="69"/>
      <c r="O34" s="74" t="e">
        <f t="shared" si="1"/>
        <v>#DIV/0!</v>
      </c>
      <c r="P34" s="71"/>
      <c r="Q34" s="74" t="e">
        <f t="shared" si="2"/>
        <v>#DIV/0!</v>
      </c>
      <c r="R34" s="75"/>
      <c r="S34" s="75"/>
      <c r="T34" s="73" t="e">
        <f t="shared" si="5"/>
        <v>#DIV/0!</v>
      </c>
    </row>
    <row r="35" spans="1:23" ht="17.100000000000001" customHeight="1">
      <c r="A35" s="60">
        <v>19</v>
      </c>
      <c r="B35" s="61"/>
      <c r="C35" s="62"/>
      <c r="D35" s="63" t="str">
        <f t="shared" si="0"/>
        <v/>
      </c>
      <c r="E35" s="64"/>
      <c r="F35" s="64"/>
      <c r="G35" s="76"/>
      <c r="H35" s="76"/>
      <c r="I35" s="76"/>
      <c r="J35" s="66" t="str">
        <f t="shared" si="3"/>
        <v/>
      </c>
      <c r="K35" s="67" t="str">
        <f t="shared" si="4"/>
        <v/>
      </c>
      <c r="L35" s="68"/>
      <c r="M35" s="41" t="str">
        <f t="shared" si="6"/>
        <v>ok</v>
      </c>
      <c r="N35" s="69"/>
      <c r="O35" s="70" t="e">
        <f t="shared" si="1"/>
        <v>#DIV/0!</v>
      </c>
      <c r="P35" s="71"/>
      <c r="Q35" s="70" t="e">
        <f t="shared" si="2"/>
        <v>#DIV/0!</v>
      </c>
      <c r="R35" s="72"/>
      <c r="S35" s="72"/>
      <c r="T35" s="73" t="e">
        <f t="shared" si="5"/>
        <v>#DIV/0!</v>
      </c>
    </row>
    <row r="36" spans="1:23" ht="17.100000000000001" customHeight="1">
      <c r="A36" s="60">
        <v>20</v>
      </c>
      <c r="B36" s="61"/>
      <c r="C36" s="62"/>
      <c r="D36" s="63" t="str">
        <f t="shared" si="0"/>
        <v/>
      </c>
      <c r="E36" s="64"/>
      <c r="F36" s="64"/>
      <c r="G36" s="65"/>
      <c r="H36" s="65"/>
      <c r="I36" s="65"/>
      <c r="J36" s="66" t="str">
        <f t="shared" si="3"/>
        <v/>
      </c>
      <c r="K36" s="67" t="str">
        <f t="shared" si="4"/>
        <v/>
      </c>
      <c r="L36" s="68"/>
      <c r="M36" s="41" t="str">
        <f t="shared" si="6"/>
        <v>ok</v>
      </c>
      <c r="N36" s="69"/>
      <c r="O36" s="74" t="e">
        <f t="shared" si="1"/>
        <v>#DIV/0!</v>
      </c>
      <c r="P36" s="71"/>
      <c r="Q36" s="74" t="e">
        <f t="shared" si="2"/>
        <v>#DIV/0!</v>
      </c>
      <c r="R36" s="75"/>
      <c r="S36" s="75"/>
      <c r="T36" s="73" t="e">
        <f t="shared" si="5"/>
        <v>#DIV/0!</v>
      </c>
    </row>
    <row r="37" spans="1:23" s="31" customFormat="1" ht="17.100000000000001" customHeight="1">
      <c r="A37" s="41"/>
      <c r="B37" s="41"/>
      <c r="C37" s="41"/>
      <c r="D37" s="41"/>
      <c r="E37" s="41"/>
      <c r="F37" s="41"/>
      <c r="G37" s="41"/>
      <c r="H37" s="41"/>
      <c r="J37" s="41"/>
      <c r="K37" s="41"/>
      <c r="L37" s="77" t="s">
        <v>38</v>
      </c>
      <c r="M37" s="41"/>
      <c r="O37" s="31" t="s">
        <v>39</v>
      </c>
      <c r="U37" s="41"/>
      <c r="V37" s="41"/>
      <c r="W37" s="41"/>
    </row>
    <row r="39" spans="1:23" s="31" customFormat="1">
      <c r="A39" s="41"/>
      <c r="B39" s="41"/>
      <c r="C39" s="41"/>
      <c r="D39" s="41"/>
      <c r="E39" s="41"/>
      <c r="F39" s="41"/>
      <c r="G39" s="41"/>
      <c r="H39" s="41"/>
      <c r="I39" s="41"/>
      <c r="J39" s="78"/>
      <c r="K39" s="41"/>
      <c r="L39" s="41"/>
      <c r="M39" s="41"/>
      <c r="U39" s="41"/>
      <c r="V39" s="41"/>
      <c r="W39" s="41"/>
    </row>
  </sheetData>
  <sheetProtection algorithmName="SHA-512" hashValue="JoMDPKHiBhv3P8cZJeaqnp1jBRPEPtOqaXzkuwn3rlkQ7ugDW3AL/5/0eVm0d+5l4RdDxuAWIcFY2yuVztdJNw==" saltValue="y8ijika8BgtXZqk4jAjf6A==" spinCount="100000" sheet="1" objects="1" scenarios="1"/>
  <mergeCells count="38">
    <mergeCell ref="A3:C3"/>
    <mergeCell ref="D3:F3"/>
    <mergeCell ref="G3:I3"/>
    <mergeCell ref="J3:L3"/>
    <mergeCell ref="A4:C4"/>
    <mergeCell ref="G4:I4"/>
    <mergeCell ref="A5:C5"/>
    <mergeCell ref="D5:F5"/>
    <mergeCell ref="G5:I5"/>
    <mergeCell ref="J5:L5"/>
    <mergeCell ref="A6:C6"/>
    <mergeCell ref="D6:F6"/>
    <mergeCell ref="G6:I6"/>
    <mergeCell ref="N6:T13"/>
    <mergeCell ref="A7:C7"/>
    <mergeCell ref="D7:F7"/>
    <mergeCell ref="G8:I8"/>
    <mergeCell ref="G7:I7"/>
    <mergeCell ref="J7:L7"/>
    <mergeCell ref="G10:L10"/>
    <mergeCell ref="G11:L12"/>
    <mergeCell ref="A8:C8"/>
    <mergeCell ref="D8:F8"/>
    <mergeCell ref="G9:I9"/>
    <mergeCell ref="J8:L8"/>
    <mergeCell ref="J9:L9"/>
    <mergeCell ref="A14:A16"/>
    <mergeCell ref="B14:B16"/>
    <mergeCell ref="C14:C16"/>
    <mergeCell ref="F14:I14"/>
    <mergeCell ref="L14:L16"/>
    <mergeCell ref="T15:T16"/>
    <mergeCell ref="R14:S14"/>
    <mergeCell ref="N15:O15"/>
    <mergeCell ref="P15:Q15"/>
    <mergeCell ref="R15:R16"/>
    <mergeCell ref="S15:S16"/>
    <mergeCell ref="N14:Q14"/>
  </mergeCells>
  <phoneticPr fontId="1"/>
  <conditionalFormatting sqref="T17:T36">
    <cfRule type="cellIs" dxfId="3" priority="5" stopIfTrue="1" operator="greaterThanOrEqual">
      <formula>$K17</formula>
    </cfRule>
    <cfRule type="cellIs" dxfId="2" priority="6" stopIfTrue="1" operator="lessThan">
      <formula>$K17</formula>
    </cfRule>
  </conditionalFormatting>
  <conditionalFormatting sqref="L1519">
    <cfRule type="expression" dxfId="1" priority="4" stopIfTrue="1">
      <formula>$K1519&gt;=$L1519</formula>
    </cfRule>
  </conditionalFormatting>
  <conditionalFormatting sqref="L17:L36">
    <cfRule type="expression" dxfId="0" priority="3">
      <formula>$K17&gt;$L17</formula>
    </cfRule>
  </conditionalFormatting>
  <dataValidations count="3">
    <dataValidation type="custom" errorStyle="information" allowBlank="1" showInputMessage="1" showErrorMessage="1" errorTitle="エラーですよ" error="下限額を下回ってます。_x000a_確認して下さい。" sqref="L17:L36">
      <formula1>L17&gt;=K17</formula1>
    </dataValidation>
    <dataValidation type="list" allowBlank="1" showInputMessage="1" showErrorMessage="1" sqref="C12">
      <formula1>"初回分,年度切替分,最終回分"</formula1>
    </dataValidation>
    <dataValidation type="list" allowBlank="1" showInputMessage="1" showErrorMessage="1" sqref="A10">
      <formula1>"☑,□"</formula1>
    </dataValidation>
  </dataValidations>
  <printOptions horizontalCentered="1"/>
  <pageMargins left="0.39370078740157483" right="0.39370078740157483" top="0.70866141732283472" bottom="0.59055118110236227" header="0.31496062992125984" footer="0.31496062992125984"/>
  <pageSetup paperSize="9" scale="81" orientation="landscape" r:id="rId1"/>
  <headerFooter alignWithMargins="0"/>
  <ignoredErrors>
    <ignoredError sqref="J6:L6 J7:L7 J5 J8:J9 E5:F5 E4 E3:F3 D6:F8 D3 D4 F4 D5"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基本情報入力シート</vt:lpstr>
      <vt:lpstr>R6年度用</vt:lpstr>
      <vt:lpstr>'R6年度用'!Print_Area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Sasaya</cp:lastModifiedBy>
  <cp:lastPrinted>2024-01-10T02:02:08Z</cp:lastPrinted>
  <dcterms:created xsi:type="dcterms:W3CDTF">2023-03-27T09:17:57Z</dcterms:created>
  <dcterms:modified xsi:type="dcterms:W3CDTF">2024-04-23T06:44:36Z</dcterms:modified>
</cp:coreProperties>
</file>