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0305" yWindow="-15" windowWidth="10200" windowHeight="868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データシート" sheetId="8" state="hidden" r:id="rId13"/>
  </sheets>
  <calcPr calcId="145621"/>
</workbook>
</file>

<file path=xl/calcChain.xml><?xml version="1.0" encoding="utf-8"?>
<calcChain xmlns="http://schemas.openxmlformats.org/spreadsheetml/2006/main">
  <c r="BG34" i="9" l="1"/>
  <c r="AO34" i="9"/>
  <c r="W38"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BW43" i="9" l="1"/>
  <c r="BE43" i="9"/>
  <c r="AM43" i="9"/>
  <c r="U43" i="9"/>
  <c r="C43" i="9"/>
  <c r="BW42" i="9"/>
  <c r="BE42" i="9"/>
  <c r="AM42" i="9"/>
  <c r="U42" i="9"/>
  <c r="C42" i="9"/>
  <c r="BW41" i="9"/>
  <c r="BE41" i="9"/>
  <c r="AM41" i="9"/>
  <c r="U41" i="9"/>
  <c r="C41" i="9"/>
  <c r="BW40" i="9"/>
  <c r="BE40" i="9"/>
  <c r="AM40" i="9"/>
  <c r="U40" i="9"/>
  <c r="C40" i="9"/>
  <c r="BW39" i="9"/>
  <c r="BE39" i="9"/>
  <c r="AM39" i="9"/>
  <c r="U39" i="9"/>
  <c r="C39" i="9"/>
  <c r="BW38" i="9"/>
  <c r="BE38" i="9"/>
  <c r="AM38" i="9"/>
  <c r="BW37" i="9"/>
  <c r="BE37" i="9"/>
  <c r="AM37" i="9"/>
  <c r="BW36" i="9"/>
  <c r="BE36" i="9"/>
  <c r="AM36" i="9"/>
  <c r="BW35" i="9"/>
  <c r="BE35" i="9"/>
  <c r="AM35" i="9"/>
  <c r="CO34" i="9"/>
  <c r="CO35" i="9" s="1"/>
  <c r="CO36" i="9" s="1"/>
  <c r="CO37" i="9" s="1"/>
  <c r="CO38" i="9" s="1"/>
  <c r="CO39" i="9" s="1"/>
  <c r="CO40" i="9" s="1"/>
  <c r="CO41" i="9" s="1"/>
  <c r="CO42" i="9" s="1"/>
  <c r="CO43" i="9" s="1"/>
  <c r="BW34" i="9"/>
  <c r="C34" i="9"/>
  <c r="C35" i="9" s="1"/>
  <c r="U34" i="9" l="1"/>
  <c r="U35" i="9" s="1"/>
  <c r="U36" i="9" s="1"/>
  <c r="U37" i="9" s="1"/>
  <c r="U38" i="9" s="1"/>
  <c r="C36" i="9"/>
  <c r="C37" i="9" s="1"/>
  <c r="C38"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BE34" i="9"/>
</calcChain>
</file>

<file path=xl/sharedStrings.xml><?xml version="1.0" encoding="utf-8"?>
<sst xmlns="http://schemas.openxmlformats.org/spreadsheetml/2006/main" count="971" uniqueCount="558">
  <si>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</si>
  <si>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</si>
  <si>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</si>
  <si>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</si>
  <si>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</si>
  <si>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</si>
  <si>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</si>
  <si>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</si>
  <si>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</si>
  <si>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</si>
  <si>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</si>
  <si>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</si>
  <si>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</si>
  <si>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</si>
  <si>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</si>
  <si>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</si>
  <si>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</si>
  <si>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</si>
  <si>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</si>
  <si>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</si>
  <si>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</si>
  <si>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</si>
  <si>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</si>
  <si>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</si>
  <si>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</si>
  <si>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</si>
  <si>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</si>
  <si>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</si>
  <si>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</si>
  <si>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</si>
  <si>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</si>
  <si>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</si>
  <si>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</si>
  <si>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</si>
  <si>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</si>
  <si>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</si>
  <si>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</si>
  <si>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</si>
  <si>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</si>
  <si>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</si>
  <si>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</si>
  <si>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</si>
  <si>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</si>
  <si>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</si>
  <si>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</si>
  <si>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</si>
  <si>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</si>
  <si>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</si>
  <si>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</si>
  <si>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</si>
  <si>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</si>
  <si>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</si>
  <si>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</si>
  <si>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</si>
  <si>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</si>
  <si>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</si>
  <si>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</si>
  <si>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</si>
  <si>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</si>
  <si>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</si>
  <si>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</si>
  <si>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</si>
  <si>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</si>
  <si>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</si>
  <si>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</si>
  <si>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</si>
  <si>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</si>
  <si>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</si>
  <si>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</si>
  <si>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政令指定都市</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</si>
  <si>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</si>
  <si>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</si>
  <si>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</si>
  <si>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</si>
  <si>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</si>
  <si>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</si>
  <si>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</si>
  <si>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</si>
  <si>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</si>
  <si>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</si>
  <si>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</si>
  <si>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</si>
  <si>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相模原市</t>
    <phoneticPr fontId="5"/>
  </si>
  <si>
    <t>地方交付税種地</t>
    <rPh sb="0" eb="2">
      <t>チホウ</t>
    </rPh>
    <rPh sb="2" eb="5">
      <t>コウフゼイ</t>
    </rPh>
    <rPh sb="5" eb="6">
      <t>シュ</t>
    </rPh>
    <rPh sb="6" eb="7">
      <t>チ</t>
    </rPh>
    <phoneticPr fontId="5"/>
  </si>
  <si>
    <t>1-7</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</si>
  <si>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</si>
  <si>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</si>
  <si>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</si>
  <si>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</si>
  <si>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</si>
  <si>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</si>
  <si>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</si>
  <si>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</si>
  <si>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</si>
  <si>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</si>
  <si>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</si>
  <si>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</si>
  <si>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</si>
  <si>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</si>
  <si>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</si>
  <si>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</si>
  <si>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</si>
  <si>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</si>
  <si>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</si>
  <si>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</si>
  <si>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</si>
  <si>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</si>
  <si>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</si>
  <si>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0.5</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</si>
  <si>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</si>
  <si>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</si>
  <si>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</si>
  <si>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</si>
  <si>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</si>
  <si>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</si>
  <si>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</si>
  <si>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</si>
  <si>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</si>
  <si>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</si>
  <si>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</si>
  <si>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</si>
  <si>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</si>
  <si>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</si>
  <si>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</si>
  <si>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</si>
  <si>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</si>
  <si>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</si>
  <si>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</si>
  <si>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</si>
  <si>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</si>
  <si>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</si>
  <si>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</si>
  <si>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</si>
  <si>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</si>
  <si>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</si>
  <si>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</si>
  <si>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18"/>
  </si>
  <si>
    <t>うち日本人(％)</t>
    <phoneticPr fontId="5"/>
  </si>
  <si>
    <t>-0.1</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</si>
  <si>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</si>
  <si>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</si>
  <si>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</si>
  <si>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</si>
  <si>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</si>
  <si>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</si>
  <si>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</si>
  <si>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</si>
  <si>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</si>
  <si>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</si>
  <si>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</si>
  <si>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</si>
  <si>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</si>
  <si>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</si>
  <si>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</si>
  <si>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</si>
  <si>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</si>
  <si>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</si>
  <si>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</si>
  <si>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</si>
  <si>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</si>
  <si>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</si>
  <si>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</si>
  <si>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</si>
  <si>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</si>
  <si>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</si>
  <si>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</si>
  <si>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</si>
  <si>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</si>
  <si>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</si>
  <si>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</si>
  <si>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</si>
  <si>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</si>
  <si>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</si>
  <si>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</si>
  <si>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</si>
  <si>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</si>
  <si>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</si>
  <si>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</si>
  <si>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</si>
  <si>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</si>
  <si>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</si>
  <si>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</si>
  <si>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</si>
  <si>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</si>
  <si>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</si>
  <si>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</si>
  <si>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</si>
  <si>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</si>
  <si>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</si>
  <si>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</si>
  <si>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</si>
  <si>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</si>
  <si>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</si>
  <si>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</si>
  <si>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</si>
  <si>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</si>
  <si>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</si>
  <si>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神奈川県相模原市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</si>
  <si>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</si>
  <si>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</si>
  <si>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</si>
  <si>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</si>
  <si>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</si>
  <si>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</si>
  <si>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</si>
  <si>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</si>
  <si>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</si>
  <si>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</si>
  <si>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</si>
  <si>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</si>
  <si>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</si>
  <si>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</si>
  <si>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</si>
  <si>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</si>
  <si>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</si>
  <si>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</si>
  <si>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</si>
  <si>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</si>
  <si>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</si>
  <si>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</si>
  <si>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</si>
  <si>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</si>
  <si>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</si>
  <si>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</si>
  <si>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</si>
  <si>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</si>
  <si>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</si>
  <si>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</si>
  <si>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</si>
  <si>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</si>
  <si>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</si>
  <si>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</si>
  <si>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</si>
  <si>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</si>
  <si>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</si>
  <si>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</si>
  <si>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</si>
  <si>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</si>
  <si>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</si>
  <si>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</si>
  <si>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</si>
  <si>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</si>
  <si>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</si>
  <si>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</si>
  <si>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</si>
  <si>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</si>
  <si>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</si>
  <si>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</si>
  <si>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</si>
  <si>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</si>
  <si>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</si>
  <si>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</si>
  <si>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</si>
  <si>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</si>
  <si>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</si>
  <si>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</si>
  <si>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</si>
  <si>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</si>
  <si>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</si>
  <si>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</si>
  <si>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</si>
  <si>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</si>
  <si>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</si>
  <si>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</si>
  <si>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</si>
  <si>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</si>
  <si>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</si>
  <si>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</si>
  <si>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</si>
  <si>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</si>
  <si>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</si>
  <si>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</si>
  <si>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</si>
  <si>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</si>
  <si>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</si>
  <si>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</si>
  <si>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</si>
  <si>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</si>
  <si>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</si>
  <si>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</si>
  <si>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</si>
  <si>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</si>
  <si>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</si>
  <si>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</si>
  <si>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</si>
  <si>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</si>
  <si>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</si>
  <si>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</si>
  <si>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</si>
  <si>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</si>
  <si>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</si>
  <si>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</si>
  <si>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</si>
  <si>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</si>
  <si>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</si>
  <si>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</si>
  <si>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</si>
  <si>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</si>
  <si>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</si>
  <si>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</si>
  <si>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</si>
  <si>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</si>
  <si>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</si>
  <si>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</si>
  <si>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</si>
  <si>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</si>
  <si>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</si>
  <si>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</si>
  <si>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</si>
  <si>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</si>
  <si>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</si>
  <si>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</si>
  <si>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</si>
  <si>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</si>
  <si>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</si>
  <si>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駐車場整備</t>
    <phoneticPr fontId="18"/>
  </si>
  <si>
    <t>加入世帯数(世帯)</t>
  </si>
  <si>
    <t>　　うち一部事務組合負担金</t>
    <phoneticPr fontId="5"/>
  </si>
  <si>
    <t>簡易水道</t>
    <phoneticPr fontId="5"/>
  </si>
  <si>
    <t>被保険者数(人)</t>
  </si>
  <si>
    <t>　繰出金</t>
    <phoneticPr fontId="5"/>
  </si>
  <si>
    <t>上水道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</si>
  <si>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</si>
  <si>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</si>
  <si>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</si>
  <si>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</si>
  <si>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</si>
  <si>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</si>
  <si>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</si>
  <si>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</si>
  <si>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</si>
  <si>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</si>
  <si>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</si>
  <si>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</si>
  <si>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</si>
  <si>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</si>
  <si>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</si>
  <si>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</si>
  <si>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</si>
  <si>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</si>
  <si>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</si>
  <si>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</si>
  <si>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</si>
  <si>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</si>
  <si>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</si>
  <si>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</si>
  <si>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神奈川県相模原市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</si>
  <si>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</si>
  <si>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</si>
  <si>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</si>
  <si>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</si>
  <si>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</si>
  <si>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</si>
  <si>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</si>
  <si>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</si>
  <si>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</si>
  <si>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</si>
  <si>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</si>
  <si>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</si>
  <si>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</si>
  <si>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</si>
  <si>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</si>
  <si>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</si>
  <si>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</si>
  <si>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</si>
  <si>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</si>
  <si>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</si>
  <si>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母子父子寡婦福祉資金貸付事業特別会計</t>
    <phoneticPr fontId="5"/>
  </si>
  <si>
    <t>公債管理特別会計</t>
    <phoneticPr fontId="5"/>
  </si>
  <si>
    <t>公共用地先行取得事業特別会計</t>
    <phoneticPr fontId="5"/>
  </si>
  <si>
    <t>麻溝台・新磯野第一整備地区土地区画整理事業特別会計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</si>
  <si>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</si>
  <si>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</si>
  <si>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</si>
  <si>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</si>
  <si>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</si>
  <si>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</si>
  <si>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</si>
  <si>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</si>
  <si>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</si>
  <si>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</si>
  <si>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</si>
  <si>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</si>
  <si>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</si>
  <si>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国民健康保険事業特別会計（事業勘定）</t>
    <phoneticPr fontId="5"/>
  </si>
  <si>
    <t>国民健康保険事業特別会計（直営診療勘定）</t>
    <phoneticPr fontId="5"/>
  </si>
  <si>
    <t>自動車駐車場事業特別会計</t>
    <phoneticPr fontId="5"/>
  </si>
  <si>
    <t>介護保険事業特別会計</t>
    <phoneticPr fontId="5"/>
  </si>
  <si>
    <t>後期高齢者医療事業特別会計</t>
    <phoneticPr fontId="5"/>
  </si>
  <si>
    <t>下水道事業会計</t>
    <phoneticPr fontId="5"/>
  </si>
  <si>
    <t>法適用企業</t>
    <phoneticPr fontId="5"/>
  </si>
  <si>
    <t>簡易水道事業特別会計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</si>
  <si>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</si>
  <si>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</si>
  <si>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</si>
  <si>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</si>
  <si>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</si>
  <si>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</si>
  <si>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</si>
  <si>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</si>
  <si>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</si>
  <si>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</si>
  <si>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</si>
  <si>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</si>
  <si>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</si>
  <si>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</si>
  <si>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</si>
  <si>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</si>
  <si>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</si>
  <si>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</si>
  <si>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</si>
  <si>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</si>
  <si>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</si>
  <si>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</si>
  <si>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</si>
  <si>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</si>
  <si>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</si>
  <si>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</si>
  <si>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</si>
  <si>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</si>
  <si>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</si>
  <si>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</si>
  <si>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</si>
  <si>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</si>
  <si>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</si>
  <si>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</si>
  <si>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</si>
  <si>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</si>
  <si>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</si>
  <si>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</si>
  <si>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</si>
  <si>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</si>
  <si>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</si>
  <si>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</si>
  <si>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</si>
  <si>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</si>
  <si>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</si>
  <si>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</si>
  <si>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</si>
  <si>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</si>
  <si>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</si>
  <si>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</si>
  <si>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</si>
  <si>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</si>
  <si>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</si>
  <si>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</si>
  <si>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</si>
  <si>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</si>
  <si>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</si>
  <si>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</si>
  <si>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</si>
  <si>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</si>
  <si>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</si>
  <si>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</si>
  <si>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</si>
  <si>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</si>
  <si>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</si>
  <si>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</si>
  <si>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</si>
  <si>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</si>
  <si>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</si>
  <si>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</si>
  <si>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</si>
  <si>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</si>
  <si>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</si>
  <si>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</si>
  <si>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</si>
  <si>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</si>
  <si>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</si>
  <si>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</si>
  <si>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</si>
  <si>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</si>
  <si>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</si>
  <si>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</si>
  <si>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</si>
  <si>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</si>
  <si>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</si>
  <si>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</si>
  <si>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</si>
  <si>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</si>
  <si>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</si>
  <si>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</si>
  <si>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</si>
  <si>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</si>
  <si>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</si>
  <si>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</si>
  <si>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</si>
  <si>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</si>
  <si>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</si>
  <si>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</si>
  <si>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</si>
  <si>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</si>
  <si>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</si>
  <si>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</si>
  <si>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</si>
  <si>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</si>
  <si>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</si>
  <si>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</si>
  <si>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</si>
  <si>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</si>
  <si>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</si>
  <si>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</si>
  <si>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</si>
  <si>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</si>
  <si>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</si>
  <si>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</si>
  <si>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</si>
  <si>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</si>
  <si>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</si>
  <si>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</si>
  <si>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</si>
  <si>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</si>
  <si>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</si>
  <si>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</si>
  <si>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</si>
  <si>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</si>
  <si>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</si>
  <si>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</si>
  <si>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</si>
  <si>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</si>
  <si>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</si>
  <si>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</si>
  <si>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</si>
  <si>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</si>
  <si>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</si>
  <si>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</si>
  <si>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</si>
  <si>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</si>
  <si>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1.58</t>
  </si>
  <si>
    <t>▲ 1.54</t>
  </si>
  <si>
    <t>▲ 3.69</t>
  </si>
  <si>
    <t>▲ 3.34</t>
  </si>
  <si>
    <t>▲ 6.38</t>
  </si>
  <si>
    <t>一般会計</t>
  </si>
  <si>
    <t>国民健康保険事業特別会計（事業勘定）</t>
  </si>
  <si>
    <t>下水道事業会計</t>
  </si>
  <si>
    <t>介護保険事業特別会計</t>
  </si>
  <si>
    <t>後期高齢者医療事業特別会計</t>
  </si>
  <si>
    <t>自動車駐車場事業特別会計</t>
  </si>
  <si>
    <t>簡易水道事業特別会計</t>
  </si>
  <si>
    <t>麻溝台・新磯野第一整備地区土地区画整理事業特別会計</t>
  </si>
  <si>
    <t>その他会計（赤字）</t>
  </si>
  <si>
    <t>その他会計（黒字）</t>
  </si>
  <si>
    <t>-</t>
    <phoneticPr fontId="2"/>
  </si>
  <si>
    <t>-</t>
    <phoneticPr fontId="2"/>
  </si>
  <si>
    <t>○</t>
  </si>
  <si>
    <t>相模原市土地開発公社</t>
  </si>
  <si>
    <t>相模原市まち・みどり公社</t>
  </si>
  <si>
    <t>相模原市社会福祉協議会</t>
  </si>
  <si>
    <t>相模原市民文化財団</t>
    <rPh sb="0" eb="3">
      <t>サガミハラ</t>
    </rPh>
    <rPh sb="3" eb="5">
      <t>シミン</t>
    </rPh>
    <rPh sb="5" eb="7">
      <t>ブンカ</t>
    </rPh>
    <rPh sb="7" eb="9">
      <t>ザイダン</t>
    </rPh>
    <phoneticPr fontId="5"/>
  </si>
  <si>
    <t>相模原市体育協会</t>
    <rPh sb="0" eb="4">
      <t>サガミハラシ</t>
    </rPh>
    <rPh sb="4" eb="6">
      <t>タイイク</t>
    </rPh>
    <rPh sb="6" eb="8">
      <t>キョウカイ</t>
    </rPh>
    <phoneticPr fontId="5"/>
  </si>
  <si>
    <t>相模原市勤労者福祉サービスセンター</t>
    <rPh sb="0" eb="4">
      <t>サガミハラシ</t>
    </rPh>
    <rPh sb="4" eb="6">
      <t>キンロウ</t>
    </rPh>
    <rPh sb="6" eb="7">
      <t>シャ</t>
    </rPh>
    <rPh sb="7" eb="9">
      <t>フクシ</t>
    </rPh>
    <phoneticPr fontId="5"/>
  </si>
  <si>
    <t>相模原市産業振興財団</t>
    <rPh sb="0" eb="4">
      <t>サガミハラシ</t>
    </rPh>
    <rPh sb="4" eb="6">
      <t>サンギョウ</t>
    </rPh>
    <rPh sb="6" eb="8">
      <t>シンコウ</t>
    </rPh>
    <rPh sb="8" eb="10">
      <t>ザイダン</t>
    </rPh>
    <phoneticPr fontId="5"/>
  </si>
  <si>
    <t>相模原市シルバー人材センター</t>
    <rPh sb="0" eb="4">
      <t>サガミハラシ</t>
    </rPh>
    <rPh sb="8" eb="10">
      <t>ジンザイ</t>
    </rPh>
    <phoneticPr fontId="5"/>
  </si>
  <si>
    <t>相模原市防災協会</t>
    <rPh sb="0" eb="4">
      <t>サガミハラシ</t>
    </rPh>
    <rPh sb="4" eb="6">
      <t>ボウサイ</t>
    </rPh>
    <rPh sb="6" eb="8">
      <t>キョウカイ</t>
    </rPh>
    <phoneticPr fontId="5"/>
  </si>
  <si>
    <t>さがみはら産業創造センター</t>
    <rPh sb="5" eb="7">
      <t>サンギョウ</t>
    </rPh>
    <rPh sb="7" eb="9">
      <t>ソウゾウ</t>
    </rPh>
    <phoneticPr fontId="5"/>
  </si>
  <si>
    <t>相模原市社会福祉事業団</t>
    <rPh sb="0" eb="4">
      <t>サガミハラシ</t>
    </rPh>
    <rPh sb="4" eb="6">
      <t>シャカイ</t>
    </rPh>
    <rPh sb="6" eb="8">
      <t>フクシ</t>
    </rPh>
    <rPh sb="8" eb="11">
      <t>ジギョウダン</t>
    </rPh>
    <phoneticPr fontId="5"/>
  </si>
  <si>
    <t>相模原市健康福祉財団</t>
    <rPh sb="0" eb="4">
      <t>サガミハラシ</t>
    </rPh>
    <rPh sb="4" eb="6">
      <t>ケンコウ</t>
    </rPh>
    <rPh sb="6" eb="8">
      <t>フクシ</t>
    </rPh>
    <rPh sb="8" eb="10">
      <t>ザイダン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</si>
</sst>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7">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s>
  <fonts count="30">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38">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cellStyleXfs>
  <cellXfs count="119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26" fillId="0" borderId="109" xfId="33" applyFont="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12" xfId="32" applyNumberFormat="1" applyFont="1" applyBorder="1" applyAlignment="1" applyProtection="1">
      <alignment horizontal="right" vertical="center" shrinkToFit="1"/>
      <protection locked="0"/>
    </xf>
    <xf numFmtId="177" fontId="26" fillId="0" borderId="120" xfId="32" applyNumberFormat="1" applyFont="1" applyBorder="1" applyAlignment="1" applyProtection="1">
      <alignment horizontal="right" vertical="center" shrinkToFit="1"/>
      <protection locked="0"/>
    </xf>
    <xf numFmtId="177" fontId="26" fillId="0" borderId="98" xfId="32" applyNumberFormat="1" applyFont="1" applyBorder="1" applyAlignment="1" applyProtection="1">
      <alignment horizontal="right" vertical="center" shrinkToFit="1"/>
      <protection locked="0"/>
    </xf>
    <xf numFmtId="177" fontId="26" fillId="0" borderId="99" xfId="32" applyNumberFormat="1" applyFont="1" applyBorder="1" applyAlignment="1" applyProtection="1">
      <alignment horizontal="right" vertical="center" shrinkToFit="1"/>
      <protection locked="0"/>
    </xf>
    <xf numFmtId="177" fontId="26" fillId="0" borderId="107"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10"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cellXfs>
  <cellStyles count="38">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47129</c:v>
                </c:pt>
                <c:pt idx="1">
                  <c:v>50848</c:v>
                </c:pt>
                <c:pt idx="2">
                  <c:v>53572</c:v>
                </c:pt>
                <c:pt idx="3">
                  <c:v>51898</c:v>
                </c:pt>
                <c:pt idx="4">
                  <c:v>51684</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59815</c:v>
                </c:pt>
                <c:pt idx="1">
                  <c:v>45453</c:v>
                </c:pt>
                <c:pt idx="2">
                  <c:v>42531</c:v>
                </c:pt>
                <c:pt idx="3">
                  <c:v>33612</c:v>
                </c:pt>
                <c:pt idx="4">
                  <c:v>24118</c:v>
                </c:pt>
              </c:numCache>
            </c:numRef>
          </c:val>
          <c:smooth val="0"/>
        </c:ser>
        <c:dLbls>
          <c:showLegendKey val="0"/>
          <c:showVal val="0"/>
          <c:showCatName val="0"/>
          <c:showSerName val="0"/>
          <c:showPercent val="0"/>
          <c:showBubbleSize val="0"/>
        </c:dLbls>
        <c:marker val="1"/>
        <c:smooth val="0"/>
        <c:axId val="193299584"/>
        <c:axId val="193301504"/>
      </c:lineChart>
      <c:catAx>
        <c:axId val="193299584"/>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93301504"/>
        <c:crosses val="autoZero"/>
        <c:auto val="1"/>
        <c:lblAlgn val="ctr"/>
        <c:lblOffset val="100"/>
        <c:tickLblSkip val="1"/>
        <c:tickMarkSkip val="1"/>
        <c:noMultiLvlLbl val="0"/>
      </c:catAx>
      <c:valAx>
        <c:axId val="193301504"/>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9329958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4.7</c:v>
                </c:pt>
                <c:pt idx="1">
                  <c:v>5.03</c:v>
                </c:pt>
                <c:pt idx="2">
                  <c:v>4.93</c:v>
                </c:pt>
                <c:pt idx="3">
                  <c:v>5.07</c:v>
                </c:pt>
                <c:pt idx="4">
                  <c:v>4.47</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9.35</c:v>
                </c:pt>
                <c:pt idx="1">
                  <c:v>9.6999999999999993</c:v>
                </c:pt>
                <c:pt idx="2">
                  <c:v>8.82</c:v>
                </c:pt>
                <c:pt idx="3">
                  <c:v>7.86</c:v>
                </c:pt>
                <c:pt idx="4">
                  <c:v>4.9000000000000004</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212614144"/>
        <c:axId val="21262041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-1.58</c:v>
                </c:pt>
                <c:pt idx="1">
                  <c:v>-1.54</c:v>
                </c:pt>
                <c:pt idx="2">
                  <c:v>-3.69</c:v>
                </c:pt>
                <c:pt idx="3">
                  <c:v>-3.34</c:v>
                </c:pt>
                <c:pt idx="4">
                  <c:v>-6.38</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212614144"/>
        <c:axId val="212620416"/>
      </c:lineChart>
      <c:catAx>
        <c:axId val="2126141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12620416"/>
        <c:crosses val="autoZero"/>
        <c:auto val="1"/>
        <c:lblAlgn val="ctr"/>
        <c:lblOffset val="100"/>
        <c:tickLblSkip val="1"/>
        <c:tickMarkSkip val="1"/>
        <c:noMultiLvlLbl val="0"/>
      </c:catAx>
      <c:valAx>
        <c:axId val="2126204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126141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0.2</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麻溝台・新磯野第一整備地区土地区画整理事業特別会計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0</c:v>
                </c:pt>
                <c:pt idx="1">
                  <c:v>0</c:v>
                </c:pt>
                <c:pt idx="2">
                  <c:v>0</c:v>
                </c:pt>
                <c:pt idx="3">
                  <c:v>0</c:v>
                </c:pt>
                <c:pt idx="4">
                  <c:v>#N/A</c:v>
                </c:pt>
                <c:pt idx="5">
                  <c:v>0</c:v>
                </c:pt>
                <c:pt idx="6">
                  <c:v>#N/A</c:v>
                </c:pt>
                <c:pt idx="7">
                  <c:v>0</c:v>
                </c:pt>
                <c:pt idx="8">
                  <c:v>#N/A</c:v>
                </c:pt>
                <c:pt idx="9">
                  <c:v>0.01</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簡易水道事業特別会計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0.03</c:v>
                </c:pt>
                <c:pt idx="2">
                  <c:v>#N/A</c:v>
                </c:pt>
                <c:pt idx="3">
                  <c:v>0.02</c:v>
                </c:pt>
                <c:pt idx="4">
                  <c:v>#N/A</c:v>
                </c:pt>
                <c:pt idx="5">
                  <c:v>0.02</c:v>
                </c:pt>
                <c:pt idx="6">
                  <c:v>#N/A</c:v>
                </c:pt>
                <c:pt idx="7">
                  <c:v>0.02</c:v>
                </c:pt>
                <c:pt idx="8">
                  <c:v>#N/A</c:v>
                </c:pt>
                <c:pt idx="9">
                  <c:v>0.03</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自動車駐車場事業特別会計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0.18</c:v>
                </c:pt>
                <c:pt idx="2">
                  <c:v>#N/A</c:v>
                </c:pt>
                <c:pt idx="3">
                  <c:v>0.25</c:v>
                </c:pt>
                <c:pt idx="4">
                  <c:v>#N/A</c:v>
                </c:pt>
                <c:pt idx="5">
                  <c:v>0.16</c:v>
                </c:pt>
                <c:pt idx="6">
                  <c:v>#N/A</c:v>
                </c:pt>
                <c:pt idx="7">
                  <c:v>0.13</c:v>
                </c:pt>
                <c:pt idx="8">
                  <c:v>#N/A</c:v>
                </c:pt>
                <c:pt idx="9">
                  <c:v>0.12</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0.19</c:v>
                </c:pt>
                <c:pt idx="2">
                  <c:v>#N/A</c:v>
                </c:pt>
                <c:pt idx="3">
                  <c:v>0.08</c:v>
                </c:pt>
                <c:pt idx="4">
                  <c:v>#N/A</c:v>
                </c:pt>
                <c:pt idx="5">
                  <c:v>0.09</c:v>
                </c:pt>
                <c:pt idx="6">
                  <c:v>#N/A</c:v>
                </c:pt>
                <c:pt idx="7">
                  <c:v>0.09</c:v>
                </c:pt>
                <c:pt idx="8">
                  <c:v>#N/A</c:v>
                </c:pt>
                <c:pt idx="9">
                  <c:v>0.31</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0.75</c:v>
                </c:pt>
                <c:pt idx="2">
                  <c:v>#N/A</c:v>
                </c:pt>
                <c:pt idx="3">
                  <c:v>0.43</c:v>
                </c:pt>
                <c:pt idx="4">
                  <c:v>#N/A</c:v>
                </c:pt>
                <c:pt idx="5">
                  <c:v>0.22</c:v>
                </c:pt>
                <c:pt idx="6">
                  <c:v>#N/A</c:v>
                </c:pt>
                <c:pt idx="7">
                  <c:v>0.41</c:v>
                </c:pt>
                <c:pt idx="8">
                  <c:v>#N/A</c:v>
                </c:pt>
                <c:pt idx="9">
                  <c:v>0.68</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0</c:v>
                </c:pt>
                <c:pt idx="1">
                  <c:v>0</c:v>
                </c:pt>
                <c:pt idx="2">
                  <c:v>#N/A</c:v>
                </c:pt>
                <c:pt idx="3">
                  <c:v>0.44</c:v>
                </c:pt>
                <c:pt idx="4">
                  <c:v>#N/A</c:v>
                </c:pt>
                <c:pt idx="5">
                  <c:v>0.37</c:v>
                </c:pt>
                <c:pt idx="6">
                  <c:v>#N/A</c:v>
                </c:pt>
                <c:pt idx="7">
                  <c:v>0.21</c:v>
                </c:pt>
                <c:pt idx="8">
                  <c:v>#N/A</c:v>
                </c:pt>
                <c:pt idx="9">
                  <c:v>0.72</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国民健康保険事業特別会計（事業勘定）</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1.05</c:v>
                </c:pt>
                <c:pt idx="2">
                  <c:v>#N/A</c:v>
                </c:pt>
                <c:pt idx="3">
                  <c:v>1.33</c:v>
                </c:pt>
                <c:pt idx="4">
                  <c:v>#N/A</c:v>
                </c:pt>
                <c:pt idx="5">
                  <c:v>1.1100000000000001</c:v>
                </c:pt>
                <c:pt idx="6">
                  <c:v>#N/A</c:v>
                </c:pt>
                <c:pt idx="7">
                  <c:v>1.06</c:v>
                </c:pt>
                <c:pt idx="8">
                  <c:v>#N/A</c:v>
                </c:pt>
                <c:pt idx="9">
                  <c:v>1.44</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4.6900000000000004</c:v>
                </c:pt>
                <c:pt idx="2">
                  <c:v>#N/A</c:v>
                </c:pt>
                <c:pt idx="3">
                  <c:v>5.0199999999999996</c:v>
                </c:pt>
                <c:pt idx="4">
                  <c:v>#N/A</c:v>
                </c:pt>
                <c:pt idx="5">
                  <c:v>4.92</c:v>
                </c:pt>
                <c:pt idx="6">
                  <c:v>#N/A</c:v>
                </c:pt>
                <c:pt idx="7">
                  <c:v>5.0599999999999996</c:v>
                </c:pt>
                <c:pt idx="8">
                  <c:v>#N/A</c:v>
                </c:pt>
                <c:pt idx="9">
                  <c:v>4.51</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212931328"/>
        <c:axId val="212932864"/>
      </c:barChart>
      <c:catAx>
        <c:axId val="2129313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12932864"/>
        <c:crosses val="autoZero"/>
        <c:auto val="1"/>
        <c:lblAlgn val="ctr"/>
        <c:lblOffset val="100"/>
        <c:tickLblSkip val="1"/>
        <c:tickMarkSkip val="1"/>
        <c:noMultiLvlLbl val="0"/>
      </c:catAx>
      <c:valAx>
        <c:axId val="2129328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1293132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20268</c:v>
                </c:pt>
                <c:pt idx="5">
                  <c:v>23409</c:v>
                </c:pt>
                <c:pt idx="8">
                  <c:v>24960</c:v>
                </c:pt>
                <c:pt idx="11">
                  <c:v>24935</c:v>
                </c:pt>
                <c:pt idx="14">
                  <c:v>25834</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6</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984</c:v>
                </c:pt>
                <c:pt idx="3">
                  <c:v>1485</c:v>
                </c:pt>
                <c:pt idx="6">
                  <c:v>1472</c:v>
                </c:pt>
                <c:pt idx="9">
                  <c:v>1366</c:v>
                </c:pt>
                <c:pt idx="12">
                  <c:v>979</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2048</c:v>
                </c:pt>
                <c:pt idx="3">
                  <c:v>4260</c:v>
                </c:pt>
                <c:pt idx="6">
                  <c:v>4178</c:v>
                </c:pt>
                <c:pt idx="9">
                  <c:v>4329</c:v>
                </c:pt>
                <c:pt idx="12">
                  <c:v>4571</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833</c:v>
                </c:pt>
                <c:pt idx="3">
                  <c:v>1167</c:v>
                </c:pt>
                <c:pt idx="6">
                  <c:v>1500</c:v>
                </c:pt>
                <c:pt idx="9">
                  <c:v>1833</c:v>
                </c:pt>
                <c:pt idx="12">
                  <c:v>2160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20526</c:v>
                </c:pt>
                <c:pt idx="3">
                  <c:v>21465</c:v>
                </c:pt>
                <c:pt idx="6">
                  <c:v>21210</c:v>
                </c:pt>
                <c:pt idx="9">
                  <c:v>21100</c:v>
                </c:pt>
                <c:pt idx="12">
                  <c:v>21827</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213303296"/>
        <c:axId val="21330521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4129</c:v>
                </c:pt>
                <c:pt idx="2">
                  <c:v>#N/A</c:v>
                </c:pt>
                <c:pt idx="3">
                  <c:v>#N/A</c:v>
                </c:pt>
                <c:pt idx="4">
                  <c:v>4968</c:v>
                </c:pt>
                <c:pt idx="5">
                  <c:v>#N/A</c:v>
                </c:pt>
                <c:pt idx="6">
                  <c:v>#N/A</c:v>
                </c:pt>
                <c:pt idx="7">
                  <c:v>3400</c:v>
                </c:pt>
                <c:pt idx="8">
                  <c:v>#N/A</c:v>
                </c:pt>
                <c:pt idx="9">
                  <c:v>#N/A</c:v>
                </c:pt>
                <c:pt idx="10">
                  <c:v>3693</c:v>
                </c:pt>
                <c:pt idx="11">
                  <c:v>#N/A</c:v>
                </c:pt>
                <c:pt idx="12">
                  <c:v>#N/A</c:v>
                </c:pt>
                <c:pt idx="13">
                  <c:v>3703</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213303296"/>
        <c:axId val="213305216"/>
      </c:lineChart>
      <c:catAx>
        <c:axId val="2133032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13305216"/>
        <c:crosses val="autoZero"/>
        <c:auto val="1"/>
        <c:lblAlgn val="ctr"/>
        <c:lblOffset val="100"/>
        <c:tickLblSkip val="1"/>
        <c:tickMarkSkip val="1"/>
        <c:noMultiLvlLbl val="0"/>
      </c:catAx>
      <c:valAx>
        <c:axId val="2133052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133032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201830</c:v>
                </c:pt>
                <c:pt idx="5">
                  <c:v>211738</c:v>
                </c:pt>
                <c:pt idx="8">
                  <c:v>219547</c:v>
                </c:pt>
                <c:pt idx="11">
                  <c:v>221372</c:v>
                </c:pt>
                <c:pt idx="14">
                  <c:v>222324</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90309</c:v>
                </c:pt>
                <c:pt idx="5">
                  <c:v>91428</c:v>
                </c:pt>
                <c:pt idx="8">
                  <c:v>87667</c:v>
                </c:pt>
                <c:pt idx="11">
                  <c:v>82545</c:v>
                </c:pt>
                <c:pt idx="14">
                  <c:v>78352</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24692</c:v>
                </c:pt>
                <c:pt idx="5">
                  <c:v>25847</c:v>
                </c:pt>
                <c:pt idx="8">
                  <c:v>26076</c:v>
                </c:pt>
                <c:pt idx="11">
                  <c:v>26426</c:v>
                </c:pt>
                <c:pt idx="14">
                  <c:v>25043</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5735</c:v>
                </c:pt>
                <c:pt idx="3">
                  <c:v>2773</c:v>
                </c:pt>
                <c:pt idx="6">
                  <c:v>3027</c:v>
                </c:pt>
                <c:pt idx="9">
                  <c:v>2603</c:v>
                </c:pt>
                <c:pt idx="12">
                  <c:v>2612</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40108</c:v>
                </c:pt>
                <c:pt idx="3">
                  <c:v>38453</c:v>
                </c:pt>
                <c:pt idx="6">
                  <c:v>35157</c:v>
                </c:pt>
                <c:pt idx="9">
                  <c:v>32428</c:v>
                </c:pt>
                <c:pt idx="12">
                  <c:v>31721</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42315</c:v>
                </c:pt>
                <c:pt idx="3">
                  <c:v>48059</c:v>
                </c:pt>
                <c:pt idx="6">
                  <c:v>45796</c:v>
                </c:pt>
                <c:pt idx="9">
                  <c:v>43155</c:v>
                </c:pt>
                <c:pt idx="12">
                  <c:v>41289</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37192</c:v>
                </c:pt>
                <c:pt idx="3">
                  <c:v>34541</c:v>
                </c:pt>
                <c:pt idx="6">
                  <c:v>31542</c:v>
                </c:pt>
                <c:pt idx="9">
                  <c:v>28798</c:v>
                </c:pt>
                <c:pt idx="12">
                  <c:v>26353</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243602</c:v>
                </c:pt>
                <c:pt idx="3">
                  <c:v>253620</c:v>
                </c:pt>
                <c:pt idx="6">
                  <c:v>266630</c:v>
                </c:pt>
                <c:pt idx="9">
                  <c:v>270808</c:v>
                </c:pt>
                <c:pt idx="12">
                  <c:v>269193</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204641024"/>
        <c:axId val="204642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52121</c:v>
                </c:pt>
                <c:pt idx="2">
                  <c:v>#N/A</c:v>
                </c:pt>
                <c:pt idx="3">
                  <c:v>#N/A</c:v>
                </c:pt>
                <c:pt idx="4">
                  <c:v>48434</c:v>
                </c:pt>
                <c:pt idx="5">
                  <c:v>#N/A</c:v>
                </c:pt>
                <c:pt idx="6">
                  <c:v>#N/A</c:v>
                </c:pt>
                <c:pt idx="7">
                  <c:v>48863</c:v>
                </c:pt>
                <c:pt idx="8">
                  <c:v>#N/A</c:v>
                </c:pt>
                <c:pt idx="9">
                  <c:v>#N/A</c:v>
                </c:pt>
                <c:pt idx="10">
                  <c:v>47450</c:v>
                </c:pt>
                <c:pt idx="11">
                  <c:v>#N/A</c:v>
                </c:pt>
                <c:pt idx="12">
                  <c:v>#N/A</c:v>
                </c:pt>
                <c:pt idx="13">
                  <c:v>45450</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204641024"/>
        <c:axId val="204642944"/>
      </c:lineChart>
      <c:catAx>
        <c:axId val="204641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04642944"/>
        <c:crosses val="autoZero"/>
        <c:auto val="1"/>
        <c:lblAlgn val="ctr"/>
        <c:lblOffset val="100"/>
        <c:tickLblSkip val="1"/>
        <c:tickMarkSkip val="1"/>
        <c:noMultiLvlLbl val="0"/>
      </c:catAx>
      <c:valAx>
        <c:axId val="204642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04641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神奈川県相模原市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tx1"/>
              </a:solidFill>
              <a:latin typeface="ＭＳ ゴシック" pitchFamily="49" charset="-128"/>
              <a:ea typeface="ＭＳ ゴシック" pitchFamily="49" charset="-128"/>
            </a:rPr>
            <a:t>　債務負担行為に基づく支出は減少したが、元利償還金や満期一括償還地方債に係る年度割り相当額、公営企業債の元利償還金に対する繰入金の増加により地方交付税において基準財政需要額に算入される公債費等は増加となっている。</a:t>
          </a:r>
        </a:p>
        <a:p>
          <a:r>
            <a:rPr kumimoji="1" lang="ja-JP" altLang="en-US" sz="1400">
              <a:solidFill>
                <a:schemeClr val="tx1"/>
              </a:solidFill>
              <a:latin typeface="ＭＳ ゴシック" pitchFamily="49" charset="-128"/>
              <a:ea typeface="ＭＳ ゴシック" pitchFamily="49" charset="-128"/>
            </a:rPr>
            <a:t>　実質公債費比率の分子としては、公債費と分子より控除される償還のための特定財源がほぼ同額の増加となり、数値はほぼ横ばいとなっている。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神奈川県相模原市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tx1"/>
              </a:solidFill>
              <a:latin typeface="ＭＳ ゴシック" pitchFamily="49" charset="-128"/>
              <a:ea typeface="ＭＳ ゴシック" pitchFamily="49" charset="-128"/>
            </a:rPr>
            <a:t>　投資的経費の減少などにより一般会計等に係る地方債の現在高は減少したが、交付税措置される元利償還金の割合が高まったことにより基準財政需要額に算入される公債費も増加となっている。</a:t>
          </a:r>
        </a:p>
        <a:p>
          <a:r>
            <a:rPr kumimoji="1" lang="ja-JP" altLang="en-US" sz="1400">
              <a:solidFill>
                <a:schemeClr val="tx1"/>
              </a:solidFill>
              <a:latin typeface="ＭＳ ゴシック" pitchFamily="49" charset="-128"/>
              <a:ea typeface="ＭＳ ゴシック" pitchFamily="49" charset="-128"/>
            </a:rPr>
            <a:t>　年度によって、若干の増減はあるものの、将来負担比率の分子の数値は、減少傾向となっている。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神奈川県相模原市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716,981
704,467
328.66
257,348,347
250,133,191
6,332,313
141,603,637
259,875,224</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2.9
36.5</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政令市</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[0.93]</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6/20</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0.91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FF0000"/>
              </a:solidFill>
              <a:latin typeface="ＭＳ Ｐゴシック"/>
            </a:rPr>
            <a:t>　</a:t>
          </a:r>
          <a:r>
            <a:rPr kumimoji="1" lang="ja-JP" altLang="en-US" sz="1100">
              <a:solidFill>
                <a:sysClr val="windowText" lastClr="000000"/>
              </a:solidFill>
              <a:latin typeface="ＭＳ Ｐゴシック"/>
            </a:rPr>
            <a:t>財政力指数については、平成２８年度は固定資産税や地方消費税交付金等の増により基準財政収入額は１．５％増加したものの、社会福祉費や高齢者保健福祉費などの増により基準財政需要額も２．３％増加したため、結果として「０．９３」となり、昨年度と横ばいの結果となった。</a:t>
          </a:r>
        </a:p>
        <a:p>
          <a:r>
            <a:rPr kumimoji="1" lang="ja-JP" altLang="en-US" sz="1100">
              <a:solidFill>
                <a:sysClr val="windowText" lastClr="000000"/>
              </a:solidFill>
              <a:latin typeface="ＭＳ Ｐゴシック"/>
            </a:rPr>
            <a:t>　類似団体との比較においては比較的、高い指数を保っているものの、本市では、今後も基準財政収入額の伸びと比べ、基準財政需要額の伸びが高まると考えられ、財政力指数も低下していくことが見込まれる。</a:t>
          </a:r>
          <a:endParaRPr kumimoji="1" lang="en-US" altLang="ja-JP" sz="1100">
            <a:solidFill>
              <a:sysClr val="windowText" lastClr="000000"/>
            </a:solidFill>
            <a:latin typeface="ＭＳ Ｐゴシック"/>
          </a:endParaRPr>
        </a:p>
        <a:p>
          <a:r>
            <a:rPr kumimoji="1" lang="ja-JP" altLang="en-US" sz="1100">
              <a:solidFill>
                <a:sysClr val="windowText" lastClr="000000"/>
              </a:solidFill>
              <a:latin typeface="ＭＳ Ｐゴシック"/>
            </a:rPr>
            <a:t>　　健全な財政を維持するため、</a:t>
          </a:r>
          <a:r>
            <a:rPr kumimoji="1" lang="ja-JP" altLang="ja-JP" sz="1100">
              <a:solidFill>
                <a:schemeClr val="dk1"/>
              </a:solidFill>
              <a:effectLst/>
              <a:latin typeface="+mn-lt"/>
              <a:ea typeface="+mn-ea"/>
              <a:cs typeface="+mn-cs"/>
            </a:rPr>
            <a:t>「さがみはら都市経営指針実行計画」</a:t>
          </a:r>
          <a:r>
            <a:rPr kumimoji="1" lang="ja-JP" altLang="en-US" sz="1100">
              <a:solidFill>
                <a:sysClr val="windowText" lastClr="000000"/>
              </a:solidFill>
              <a:latin typeface="ＭＳ Ｐゴシック"/>
            </a:rPr>
            <a:t>に基づき、引き続き行政改革に取り組む。</a:t>
          </a:r>
        </a:p>
        <a:p>
          <a:endParaRPr kumimoji="1" lang="ja-JP" altLang="en-US" sz="1100">
            <a:solidFill>
              <a:sysClr val="windowText" lastClr="000000"/>
            </a:solidFill>
            <a:latin typeface="ＭＳ Ｐゴシック"/>
          </a:endParaRPr>
        </a:p>
        <a:p>
          <a:endParaRPr kumimoji="1" lang="ja-JP" altLang="en-US" sz="1100">
            <a:solidFill>
              <a:srgbClr val="FF0000"/>
            </a:solidFill>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44</xdr:row>
      <xdr:rowOff>165100</xdr:rowOff>
    </xdr:from>
    <xdr:to>
      <xdr:col>8</xdr:col>
      <xdr:colOff>355600</xdr:colOff>
      <xdr:row>44</xdr:row>
      <xdr:rowOff>165100</xdr:rowOff>
    </xdr:to>
    <xdr:cxnSp macro="">
      <xdr:nvCxnSpPr>
        <xdr:cNvPr id="50" name="直線コネクタ 49"/>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0.70</a:t>
          </a:r>
          <a:endParaRPr kumimoji="1" lang="ja-JP" altLang="en-US" sz="1000">
            <a:latin typeface="ＭＳ Ｐゴシック"/>
          </a:endParaRPr>
        </a:p>
      </xdr:txBody>
    </xdr:sp>
    <xdr:clientData/>
  </xdr:oneCellAnchor>
  <xdr:twoCellAnchor>
    <xdr:from>
      <xdr:col>1</xdr:col>
      <xdr:colOff>76200</xdr:colOff>
      <xdr:row>42</xdr:row>
      <xdr:rowOff>25400</xdr:rowOff>
    </xdr:from>
    <xdr:to>
      <xdr:col>8</xdr:col>
      <xdr:colOff>355600</xdr:colOff>
      <xdr:row>42</xdr:row>
      <xdr:rowOff>25400</xdr:rowOff>
    </xdr:to>
    <xdr:cxnSp macro="">
      <xdr:nvCxnSpPr>
        <xdr:cNvPr id="52" name="直線コネクタ 51"/>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39</xdr:row>
      <xdr:rowOff>57150</xdr:rowOff>
    </xdr:from>
    <xdr:to>
      <xdr:col>8</xdr:col>
      <xdr:colOff>355600</xdr:colOff>
      <xdr:row>39</xdr:row>
      <xdr:rowOff>57150</xdr:rowOff>
    </xdr:to>
    <xdr:cxnSp macro="">
      <xdr:nvCxnSpPr>
        <xdr:cNvPr id="54" name="直線コネクタ 53"/>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36</xdr:row>
      <xdr:rowOff>88900</xdr:rowOff>
    </xdr:from>
    <xdr:to>
      <xdr:col>8</xdr:col>
      <xdr:colOff>355600</xdr:colOff>
      <xdr:row>36</xdr:row>
      <xdr:rowOff>88900</xdr:rowOff>
    </xdr:to>
    <xdr:cxnSp macro="">
      <xdr:nvCxnSpPr>
        <xdr:cNvPr id="56" name="直線コネクタ 55"/>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58" name="直線コネクタ 57"/>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0"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88900</xdr:rowOff>
    </xdr:from>
    <xdr:to>
      <xdr:col>7</xdr:col>
      <xdr:colOff>152400</xdr:colOff>
      <xdr:row>44</xdr:row>
      <xdr:rowOff>68580</xdr:rowOff>
    </xdr:to>
    <xdr:cxnSp macro="">
      <xdr:nvCxnSpPr>
        <xdr:cNvPr id="61" name="直線コネクタ 60"/>
        <xdr:cNvCxnSpPr/>
      </xdr:nvCxnSpPr>
      <xdr:spPr>
        <a:xfrm flipV="1">
          <a:off x="4953000" y="626110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40657</xdr:rowOff>
    </xdr:from>
    <xdr:ext cx="762000" cy="259045"/>
    <xdr:sp macro="" textlink="">
      <xdr:nvSpPr>
        <xdr:cNvPr id="62" name="財政力最小値テキスト"/>
        <xdr:cNvSpPr txBox="1"/>
      </xdr:nvSpPr>
      <xdr:spPr>
        <a:xfrm>
          <a:off x="5041900" y="758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0.72</a:t>
          </a:r>
          <a:endParaRPr kumimoji="1" lang="ja-JP" altLang="en-US" sz="1000" b="1">
            <a:latin typeface="ＭＳ Ｐゴシック"/>
          </a:endParaRPr>
        </a:p>
      </xdr:txBody>
    </xdr:sp>
    <xdr:clientData/>
  </xdr:oneCellAnchor>
  <xdr:twoCellAnchor>
    <xdr:from>
      <xdr:col>7</xdr:col>
      <xdr:colOff>63500</xdr:colOff>
      <xdr:row>44</xdr:row>
      <xdr:rowOff>68580</xdr:rowOff>
    </xdr:from>
    <xdr:to>
      <xdr:col>7</xdr:col>
      <xdr:colOff>241300</xdr:colOff>
      <xdr:row>44</xdr:row>
      <xdr:rowOff>68580</xdr:rowOff>
    </xdr:to>
    <xdr:cxnSp macro="">
      <xdr:nvCxnSpPr>
        <xdr:cNvPr id="63" name="直線コネクタ 62"/>
        <xdr:cNvCxnSpPr/>
      </xdr:nvCxnSpPr>
      <xdr:spPr>
        <a:xfrm>
          <a:off x="4864100" y="761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3827</xdr:rowOff>
    </xdr:from>
    <xdr:ext cx="762000" cy="259045"/>
    <xdr:sp macro="" textlink="">
      <xdr:nvSpPr>
        <xdr:cNvPr id="64"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a:t>
          </a:r>
          <a:endParaRPr kumimoji="1" lang="ja-JP" altLang="en-US" sz="1000" b="1">
            <a:latin typeface="ＭＳ Ｐゴシック"/>
          </a:endParaRPr>
        </a:p>
      </xdr:txBody>
    </xdr:sp>
    <xdr:clientData/>
  </xdr:oneCellAnchor>
  <xdr:twoCellAnchor>
    <xdr:from>
      <xdr:col>7</xdr:col>
      <xdr:colOff>63500</xdr:colOff>
      <xdr:row>36</xdr:row>
      <xdr:rowOff>88900</xdr:rowOff>
    </xdr:from>
    <xdr:to>
      <xdr:col>7</xdr:col>
      <xdr:colOff>241300</xdr:colOff>
      <xdr:row>36</xdr:row>
      <xdr:rowOff>88900</xdr:rowOff>
    </xdr:to>
    <xdr:cxnSp macro="">
      <xdr:nvCxnSpPr>
        <xdr:cNvPr id="65" name="直線コネクタ 64"/>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38</xdr:row>
      <xdr:rowOff>83820</xdr:rowOff>
    </xdr:from>
    <xdr:to>
      <xdr:col>7</xdr:col>
      <xdr:colOff>152400</xdr:colOff>
      <xdr:row>38</xdr:row>
      <xdr:rowOff>83820</xdr:rowOff>
    </xdr:to>
    <xdr:cxnSp macro="">
      <xdr:nvCxnSpPr>
        <xdr:cNvPr id="66" name="直線コネクタ 65"/>
        <xdr:cNvCxnSpPr/>
      </xdr:nvCxnSpPr>
      <xdr:spPr>
        <a:xfrm>
          <a:off x="4114800" y="65989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39</xdr:row>
      <xdr:rowOff>123207</xdr:rowOff>
    </xdr:from>
    <xdr:ext cx="762000" cy="259045"/>
    <xdr:sp macro="" textlink="">
      <xdr:nvSpPr>
        <xdr:cNvPr id="67" name="財政力平均値テキスト"/>
        <xdr:cNvSpPr txBox="1"/>
      </xdr:nvSpPr>
      <xdr:spPr>
        <a:xfrm>
          <a:off x="5041900" y="6809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0.87</a:t>
          </a:r>
          <a:endParaRPr kumimoji="1" lang="ja-JP" altLang="en-US" sz="1000" b="1">
            <a:solidFill>
              <a:srgbClr val="000080"/>
            </a:solidFill>
            <a:latin typeface="ＭＳ Ｐゴシック"/>
          </a:endParaRPr>
        </a:p>
      </xdr:txBody>
    </xdr:sp>
    <xdr:clientData/>
  </xdr:oneCellAnchor>
  <xdr:twoCellAnchor>
    <xdr:from>
      <xdr:col>7</xdr:col>
      <xdr:colOff>101600</xdr:colOff>
      <xdr:row>39</xdr:row>
      <xdr:rowOff>151130</xdr:rowOff>
    </xdr:from>
    <xdr:to>
      <xdr:col>7</xdr:col>
      <xdr:colOff>203200</xdr:colOff>
      <xdr:row>40</xdr:row>
      <xdr:rowOff>81280</xdr:rowOff>
    </xdr:to>
    <xdr:sp macro="" textlink="">
      <xdr:nvSpPr>
        <xdr:cNvPr id="68" name="フローチャート : 判断 67"/>
        <xdr:cNvSpPr/>
      </xdr:nvSpPr>
      <xdr:spPr>
        <a:xfrm>
          <a:off x="49022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38</xdr:row>
      <xdr:rowOff>35560</xdr:rowOff>
    </xdr:from>
    <xdr:to>
      <xdr:col>6</xdr:col>
      <xdr:colOff>0</xdr:colOff>
      <xdr:row>38</xdr:row>
      <xdr:rowOff>83820</xdr:rowOff>
    </xdr:to>
    <xdr:cxnSp macro="">
      <xdr:nvCxnSpPr>
        <xdr:cNvPr id="69" name="直線コネクタ 68"/>
        <xdr:cNvCxnSpPr/>
      </xdr:nvCxnSpPr>
      <xdr:spPr>
        <a:xfrm>
          <a:off x="3225800" y="655066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40</xdr:row>
      <xdr:rowOff>27940</xdr:rowOff>
    </xdr:from>
    <xdr:to>
      <xdr:col>6</xdr:col>
      <xdr:colOff>50800</xdr:colOff>
      <xdr:row>40</xdr:row>
      <xdr:rowOff>129540</xdr:rowOff>
    </xdr:to>
    <xdr:sp macro="" textlink="">
      <xdr:nvSpPr>
        <xdr:cNvPr id="70" name="フローチャート : 判断 69"/>
        <xdr:cNvSpPr/>
      </xdr:nvSpPr>
      <xdr:spPr>
        <a:xfrm>
          <a:off x="4064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114317</xdr:rowOff>
    </xdr:from>
    <xdr:ext cx="736600" cy="259045"/>
    <xdr:sp macro="" textlink="">
      <xdr:nvSpPr>
        <xdr:cNvPr id="71" name="テキスト ボックス 70"/>
        <xdr:cNvSpPr txBox="1"/>
      </xdr:nvSpPr>
      <xdr:spPr>
        <a:xfrm>
          <a:off x="3733800" y="6972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0.86</a:t>
          </a:r>
          <a:endParaRPr kumimoji="1" lang="ja-JP" altLang="en-US" sz="1000" b="1">
            <a:solidFill>
              <a:srgbClr val="000080"/>
            </a:solidFill>
            <a:latin typeface="ＭＳ Ｐゴシック"/>
          </a:endParaRPr>
        </a:p>
      </xdr:txBody>
    </xdr:sp>
    <xdr:clientData/>
  </xdr:oneCellAnchor>
  <xdr:twoCellAnchor>
    <xdr:from>
      <xdr:col>3</xdr:col>
      <xdr:colOff>279400</xdr:colOff>
      <xdr:row>37</xdr:row>
      <xdr:rowOff>158750</xdr:rowOff>
    </xdr:from>
    <xdr:to>
      <xdr:col>4</xdr:col>
      <xdr:colOff>482600</xdr:colOff>
      <xdr:row>38</xdr:row>
      <xdr:rowOff>35560</xdr:rowOff>
    </xdr:to>
    <xdr:cxnSp macro="">
      <xdr:nvCxnSpPr>
        <xdr:cNvPr id="72" name="直線コネクタ 71"/>
        <xdr:cNvCxnSpPr/>
      </xdr:nvCxnSpPr>
      <xdr:spPr>
        <a:xfrm>
          <a:off x="2336800" y="650240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40</xdr:row>
      <xdr:rowOff>76200</xdr:rowOff>
    </xdr:from>
    <xdr:to>
      <xdr:col>4</xdr:col>
      <xdr:colOff>533400</xdr:colOff>
      <xdr:row>41</xdr:row>
      <xdr:rowOff>6350</xdr:rowOff>
    </xdr:to>
    <xdr:sp macro="" textlink="">
      <xdr:nvSpPr>
        <xdr:cNvPr id="73" name="フローチャート : 判断 72"/>
        <xdr:cNvSpPr/>
      </xdr:nvSpPr>
      <xdr:spPr>
        <a:xfrm>
          <a:off x="3175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162577</xdr:rowOff>
    </xdr:from>
    <xdr:ext cx="762000" cy="259045"/>
    <xdr:sp macro="" textlink="">
      <xdr:nvSpPr>
        <xdr:cNvPr id="74" name="テキスト ボックス 73"/>
        <xdr:cNvSpPr txBox="1"/>
      </xdr:nvSpPr>
      <xdr:spPr>
        <a:xfrm>
          <a:off x="2844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0.85</a:t>
          </a:r>
          <a:endParaRPr kumimoji="1" lang="ja-JP" altLang="en-US" sz="1000" b="1">
            <a:solidFill>
              <a:srgbClr val="000080"/>
            </a:solidFill>
            <a:latin typeface="ＭＳ Ｐゴシック"/>
          </a:endParaRPr>
        </a:p>
      </xdr:txBody>
    </xdr:sp>
    <xdr:clientData/>
  </xdr:oneCellAnchor>
  <xdr:twoCellAnchor>
    <xdr:from>
      <xdr:col>2</xdr:col>
      <xdr:colOff>76200</xdr:colOff>
      <xdr:row>37</xdr:row>
      <xdr:rowOff>110490</xdr:rowOff>
    </xdr:from>
    <xdr:to>
      <xdr:col>3</xdr:col>
      <xdr:colOff>279400</xdr:colOff>
      <xdr:row>37</xdr:row>
      <xdr:rowOff>158750</xdr:rowOff>
    </xdr:to>
    <xdr:cxnSp macro="">
      <xdr:nvCxnSpPr>
        <xdr:cNvPr id="75" name="直線コネクタ 74"/>
        <xdr:cNvCxnSpPr/>
      </xdr:nvCxnSpPr>
      <xdr:spPr>
        <a:xfrm>
          <a:off x="1447800" y="645414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40</xdr:row>
      <xdr:rowOff>76200</xdr:rowOff>
    </xdr:from>
    <xdr:to>
      <xdr:col>3</xdr:col>
      <xdr:colOff>330200</xdr:colOff>
      <xdr:row>41</xdr:row>
      <xdr:rowOff>6350</xdr:rowOff>
    </xdr:to>
    <xdr:sp macro="" textlink="">
      <xdr:nvSpPr>
        <xdr:cNvPr id="76" name="フローチャート : 判断 75"/>
        <xdr:cNvSpPr/>
      </xdr:nvSpPr>
      <xdr:spPr>
        <a:xfrm>
          <a:off x="2286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162577</xdr:rowOff>
    </xdr:from>
    <xdr:ext cx="762000" cy="259045"/>
    <xdr:sp macro="" textlink="">
      <xdr:nvSpPr>
        <xdr:cNvPr id="77" name="テキスト ボックス 76"/>
        <xdr:cNvSpPr txBox="1"/>
      </xdr:nvSpPr>
      <xdr:spPr>
        <a:xfrm>
          <a:off x="1955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0.85</a:t>
          </a:r>
          <a:endParaRPr kumimoji="1" lang="ja-JP" altLang="en-US" sz="1000" b="1">
            <a:solidFill>
              <a:srgbClr val="000080"/>
            </a:solidFill>
            <a:latin typeface="ＭＳ Ｐゴシック"/>
          </a:endParaRPr>
        </a:p>
      </xdr:txBody>
    </xdr:sp>
    <xdr:clientData/>
  </xdr:oneCellAnchor>
  <xdr:twoCellAnchor>
    <xdr:from>
      <xdr:col>2</xdr:col>
      <xdr:colOff>25400</xdr:colOff>
      <xdr:row>40</xdr:row>
      <xdr:rowOff>124460</xdr:rowOff>
    </xdr:from>
    <xdr:to>
      <xdr:col>2</xdr:col>
      <xdr:colOff>127000</xdr:colOff>
      <xdr:row>41</xdr:row>
      <xdr:rowOff>54610</xdr:rowOff>
    </xdr:to>
    <xdr:sp macro="" textlink="">
      <xdr:nvSpPr>
        <xdr:cNvPr id="78" name="フローチャート : 判断 77"/>
        <xdr:cNvSpPr/>
      </xdr:nvSpPr>
      <xdr:spPr>
        <a:xfrm>
          <a:off x="1397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39387</xdr:rowOff>
    </xdr:from>
    <xdr:ext cx="762000" cy="259045"/>
    <xdr:sp macro="" textlink="">
      <xdr:nvSpPr>
        <xdr:cNvPr id="79" name="テキスト ボックス 78"/>
        <xdr:cNvSpPr txBox="1"/>
      </xdr:nvSpPr>
      <xdr:spPr>
        <a:xfrm>
          <a:off x="1066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0.84</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0" name="テキスト ボックス 79"/>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1" name="テキスト ボックス 80"/>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2" name="テキスト ボックス 81"/>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3" name="テキスト ボックス 82"/>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4" name="テキスト ボックス 83"/>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38</xdr:row>
      <xdr:rowOff>33020</xdr:rowOff>
    </xdr:from>
    <xdr:to>
      <xdr:col>7</xdr:col>
      <xdr:colOff>203200</xdr:colOff>
      <xdr:row>38</xdr:row>
      <xdr:rowOff>134620</xdr:rowOff>
    </xdr:to>
    <xdr:sp macro="" textlink="">
      <xdr:nvSpPr>
        <xdr:cNvPr id="85" name="円/楕円 84"/>
        <xdr:cNvSpPr/>
      </xdr:nvSpPr>
      <xdr:spPr>
        <a:xfrm>
          <a:off x="49022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37</xdr:row>
      <xdr:rowOff>49547</xdr:rowOff>
    </xdr:from>
    <xdr:ext cx="762000" cy="259045"/>
    <xdr:sp macro="" textlink="">
      <xdr:nvSpPr>
        <xdr:cNvPr id="86" name="財政力該当値テキスト"/>
        <xdr:cNvSpPr txBox="1"/>
      </xdr:nvSpPr>
      <xdr:spPr>
        <a:xfrm>
          <a:off x="5041900" y="639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0.93</a:t>
          </a:r>
          <a:endParaRPr kumimoji="1" lang="ja-JP" altLang="en-US" sz="1000" b="1">
            <a:solidFill>
              <a:srgbClr val="FF0000"/>
            </a:solidFill>
            <a:latin typeface="ＭＳ Ｐゴシック"/>
          </a:endParaRPr>
        </a:p>
      </xdr:txBody>
    </xdr:sp>
    <xdr:clientData/>
  </xdr:oneCellAnchor>
  <xdr:twoCellAnchor>
    <xdr:from>
      <xdr:col>5</xdr:col>
      <xdr:colOff>635000</xdr:colOff>
      <xdr:row>38</xdr:row>
      <xdr:rowOff>33020</xdr:rowOff>
    </xdr:from>
    <xdr:to>
      <xdr:col>6</xdr:col>
      <xdr:colOff>50800</xdr:colOff>
      <xdr:row>38</xdr:row>
      <xdr:rowOff>134620</xdr:rowOff>
    </xdr:to>
    <xdr:sp macro="" textlink="">
      <xdr:nvSpPr>
        <xdr:cNvPr id="87" name="円/楕円 86"/>
        <xdr:cNvSpPr/>
      </xdr:nvSpPr>
      <xdr:spPr>
        <a:xfrm>
          <a:off x="40640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36</xdr:row>
      <xdr:rowOff>144797</xdr:rowOff>
    </xdr:from>
    <xdr:ext cx="736600" cy="259045"/>
    <xdr:sp macro="" textlink="">
      <xdr:nvSpPr>
        <xdr:cNvPr id="88" name="テキスト ボックス 87"/>
        <xdr:cNvSpPr txBox="1"/>
      </xdr:nvSpPr>
      <xdr:spPr>
        <a:xfrm>
          <a:off x="3733800" y="6316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0.93</a:t>
          </a:r>
          <a:endParaRPr kumimoji="1" lang="ja-JP" altLang="en-US" sz="1000" b="1">
            <a:solidFill>
              <a:srgbClr val="FF0000"/>
            </a:solidFill>
            <a:latin typeface="ＭＳ Ｐゴシック"/>
          </a:endParaRPr>
        </a:p>
      </xdr:txBody>
    </xdr:sp>
    <xdr:clientData/>
  </xdr:oneCellAnchor>
  <xdr:twoCellAnchor>
    <xdr:from>
      <xdr:col>4</xdr:col>
      <xdr:colOff>431800</xdr:colOff>
      <xdr:row>37</xdr:row>
      <xdr:rowOff>156210</xdr:rowOff>
    </xdr:from>
    <xdr:to>
      <xdr:col>4</xdr:col>
      <xdr:colOff>533400</xdr:colOff>
      <xdr:row>38</xdr:row>
      <xdr:rowOff>86360</xdr:rowOff>
    </xdr:to>
    <xdr:sp macro="" textlink="">
      <xdr:nvSpPr>
        <xdr:cNvPr id="89" name="円/楕円 88"/>
        <xdr:cNvSpPr/>
      </xdr:nvSpPr>
      <xdr:spPr>
        <a:xfrm>
          <a:off x="3175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36</xdr:row>
      <xdr:rowOff>96537</xdr:rowOff>
    </xdr:from>
    <xdr:ext cx="762000" cy="259045"/>
    <xdr:sp macro="" textlink="">
      <xdr:nvSpPr>
        <xdr:cNvPr id="90" name="テキスト ボックス 89"/>
        <xdr:cNvSpPr txBox="1"/>
      </xdr:nvSpPr>
      <xdr:spPr>
        <a:xfrm>
          <a:off x="2844800" y="626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0.94</a:t>
          </a:r>
          <a:endParaRPr kumimoji="1" lang="ja-JP" altLang="en-US" sz="1000" b="1">
            <a:solidFill>
              <a:srgbClr val="FF0000"/>
            </a:solidFill>
            <a:latin typeface="ＭＳ Ｐゴシック"/>
          </a:endParaRPr>
        </a:p>
      </xdr:txBody>
    </xdr:sp>
    <xdr:clientData/>
  </xdr:oneCellAnchor>
  <xdr:twoCellAnchor>
    <xdr:from>
      <xdr:col>3</xdr:col>
      <xdr:colOff>228600</xdr:colOff>
      <xdr:row>37</xdr:row>
      <xdr:rowOff>107950</xdr:rowOff>
    </xdr:from>
    <xdr:to>
      <xdr:col>3</xdr:col>
      <xdr:colOff>330200</xdr:colOff>
      <xdr:row>38</xdr:row>
      <xdr:rowOff>38100</xdr:rowOff>
    </xdr:to>
    <xdr:sp macro="" textlink="">
      <xdr:nvSpPr>
        <xdr:cNvPr id="91" name="円/楕円 90"/>
        <xdr:cNvSpPr/>
      </xdr:nvSpPr>
      <xdr:spPr>
        <a:xfrm>
          <a:off x="2286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36</xdr:row>
      <xdr:rowOff>48277</xdr:rowOff>
    </xdr:from>
    <xdr:ext cx="762000" cy="259045"/>
    <xdr:sp macro="" textlink="">
      <xdr:nvSpPr>
        <xdr:cNvPr id="92" name="テキスト ボックス 91"/>
        <xdr:cNvSpPr txBox="1"/>
      </xdr:nvSpPr>
      <xdr:spPr>
        <a:xfrm>
          <a:off x="1955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0.95</a:t>
          </a:r>
          <a:endParaRPr kumimoji="1" lang="ja-JP" altLang="en-US" sz="1000" b="1">
            <a:solidFill>
              <a:srgbClr val="FF0000"/>
            </a:solidFill>
            <a:latin typeface="ＭＳ Ｐゴシック"/>
          </a:endParaRPr>
        </a:p>
      </xdr:txBody>
    </xdr:sp>
    <xdr:clientData/>
  </xdr:oneCellAnchor>
  <xdr:twoCellAnchor>
    <xdr:from>
      <xdr:col>2</xdr:col>
      <xdr:colOff>25400</xdr:colOff>
      <xdr:row>37</xdr:row>
      <xdr:rowOff>59690</xdr:rowOff>
    </xdr:from>
    <xdr:to>
      <xdr:col>2</xdr:col>
      <xdr:colOff>127000</xdr:colOff>
      <xdr:row>37</xdr:row>
      <xdr:rowOff>161290</xdr:rowOff>
    </xdr:to>
    <xdr:sp macro="" textlink="">
      <xdr:nvSpPr>
        <xdr:cNvPr id="93" name="円/楕円 92"/>
        <xdr:cNvSpPr/>
      </xdr:nvSpPr>
      <xdr:spPr>
        <a:xfrm>
          <a:off x="13970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36</xdr:row>
      <xdr:rowOff>17</xdr:rowOff>
    </xdr:from>
    <xdr:ext cx="762000" cy="259045"/>
    <xdr:sp macro="" textlink="">
      <xdr:nvSpPr>
        <xdr:cNvPr id="94" name="テキスト ボックス 93"/>
        <xdr:cNvSpPr txBox="1"/>
      </xdr:nvSpPr>
      <xdr:spPr>
        <a:xfrm>
          <a:off x="1066800" y="617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0.96</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5" name="正方形/長方形 94"/>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6" name="テキスト ボックス 95"/>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7" name="テキスト ボックス 96"/>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[102.5%]</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98" name="正方形/長方形 97"/>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99" name="正方形/長方形 98"/>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20/20</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0" name="正方形/長方形 99"/>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1" name="正方形/長方形 100"/>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2" name="正方形/長方形 101"/>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3" name="正方形/長方形 102"/>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98.4</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4" name="正方形/長方形 103"/>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5" name="正方形/長方形 104"/>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6" name="正方形/長方形 105"/>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7" name="テキスト ボックス 106"/>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経常収支比率については、平成２８年度は地方交付税などの減による経常一般財源が約３２億円（△２．２％）減額となった一方、扶助費等の経常経費が約３４億円（＋２．４％）増加したため、「１０２．５」となり前年度の「９８．０」を４．５ポイント上回り、本市財政が硬直化している状況を表している。</a:t>
          </a:r>
          <a:endParaRPr kumimoji="1" lang="en-US" altLang="ja-JP" sz="1300">
            <a:latin typeface="ＭＳ Ｐゴシック"/>
          </a:endParaRPr>
        </a:p>
        <a:p>
          <a:r>
            <a:rPr kumimoji="1" lang="ja-JP" altLang="en-US" sz="1300">
              <a:latin typeface="ＭＳ Ｐゴシック"/>
            </a:rPr>
            <a:t>　市税等の収納率向上に向けた取組等を実施し、自主財源の確保に力を入れるとともに、市単独扶助費等の見直しによる扶助費の抑制や、市債の発行額の抑制を図る等、経常経費の抑制に努める。</a:t>
          </a:r>
        </a:p>
      </xdr:txBody>
    </xdr:sp>
    <xdr:clientData/>
  </xdr:twoCellAnchor>
  <xdr:oneCellAnchor>
    <xdr:from>
      <xdr:col>1</xdr:col>
      <xdr:colOff>38100</xdr:colOff>
      <xdr:row>54</xdr:row>
      <xdr:rowOff>139700</xdr:rowOff>
    </xdr:from>
    <xdr:ext cx="298543" cy="225703"/>
    <xdr:sp macro="" textlink="">
      <xdr:nvSpPr>
        <xdr:cNvPr id="108" name="テキスト ボックス 107"/>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09" name="直線コネクタ 108"/>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xdr:col>
      <xdr:colOff>76200</xdr:colOff>
      <xdr:row>67</xdr:row>
      <xdr:rowOff>169635</xdr:rowOff>
    </xdr:from>
    <xdr:to>
      <xdr:col>8</xdr:col>
      <xdr:colOff>355600</xdr:colOff>
      <xdr:row>67</xdr:row>
      <xdr:rowOff>169635</xdr:rowOff>
    </xdr:to>
    <xdr:cxnSp macro="">
      <xdr:nvCxnSpPr>
        <xdr:cNvPr id="111" name="直線コネクタ 110"/>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2" name="テキスト ボックス 111"/>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xdr:col>
      <xdr:colOff>76200</xdr:colOff>
      <xdr:row>65</xdr:row>
      <xdr:rowOff>167822</xdr:rowOff>
    </xdr:from>
    <xdr:to>
      <xdr:col>8</xdr:col>
      <xdr:colOff>355600</xdr:colOff>
      <xdr:row>65</xdr:row>
      <xdr:rowOff>167822</xdr:rowOff>
    </xdr:to>
    <xdr:cxnSp macro="">
      <xdr:nvCxnSpPr>
        <xdr:cNvPr id="113" name="直線コネクタ 112"/>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4" name="テキスト ボックス 113"/>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xdr:col>
      <xdr:colOff>76200</xdr:colOff>
      <xdr:row>63</xdr:row>
      <xdr:rowOff>166007</xdr:rowOff>
    </xdr:from>
    <xdr:to>
      <xdr:col>8</xdr:col>
      <xdr:colOff>355600</xdr:colOff>
      <xdr:row>63</xdr:row>
      <xdr:rowOff>166007</xdr:rowOff>
    </xdr:to>
    <xdr:cxnSp macro="">
      <xdr:nvCxnSpPr>
        <xdr:cNvPr id="115" name="直線コネクタ 114"/>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6" name="テキスト ボックス 115"/>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xdr:col>
      <xdr:colOff>76200</xdr:colOff>
      <xdr:row>61</xdr:row>
      <xdr:rowOff>164193</xdr:rowOff>
    </xdr:from>
    <xdr:to>
      <xdr:col>8</xdr:col>
      <xdr:colOff>355600</xdr:colOff>
      <xdr:row>61</xdr:row>
      <xdr:rowOff>164193</xdr:rowOff>
    </xdr:to>
    <xdr:cxnSp macro="">
      <xdr:nvCxnSpPr>
        <xdr:cNvPr id="117" name="直線コネクタ 116"/>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8" name="テキスト ボックス 117"/>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xdr:col>
      <xdr:colOff>76200</xdr:colOff>
      <xdr:row>59</xdr:row>
      <xdr:rowOff>162378</xdr:rowOff>
    </xdr:from>
    <xdr:to>
      <xdr:col>8</xdr:col>
      <xdr:colOff>355600</xdr:colOff>
      <xdr:row>59</xdr:row>
      <xdr:rowOff>162378</xdr:rowOff>
    </xdr:to>
    <xdr:cxnSp macro="">
      <xdr:nvCxnSpPr>
        <xdr:cNvPr id="119" name="直線コネクタ 118"/>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0" name="テキスト ボックス 119"/>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57</xdr:row>
      <xdr:rowOff>160565</xdr:rowOff>
    </xdr:from>
    <xdr:to>
      <xdr:col>8</xdr:col>
      <xdr:colOff>355600</xdr:colOff>
      <xdr:row>57</xdr:row>
      <xdr:rowOff>160565</xdr:rowOff>
    </xdr:to>
    <xdr:cxnSp macro="">
      <xdr:nvCxnSpPr>
        <xdr:cNvPr id="121" name="直線コネクタ 120"/>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2" name="テキスト ボックス 121"/>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87.0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84.0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115509</xdr:rowOff>
    </xdr:from>
    <xdr:to>
      <xdr:col>7</xdr:col>
      <xdr:colOff>152400</xdr:colOff>
      <xdr:row>68</xdr:row>
      <xdr:rowOff>55638</xdr:rowOff>
    </xdr:to>
    <xdr:cxnSp macro="">
      <xdr:nvCxnSpPr>
        <xdr:cNvPr id="126" name="直線コネクタ 125"/>
        <xdr:cNvCxnSpPr/>
      </xdr:nvCxnSpPr>
      <xdr:spPr>
        <a:xfrm flipV="1">
          <a:off x="4953000" y="10059609"/>
          <a:ext cx="0" cy="16546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68</xdr:row>
      <xdr:rowOff>27715</xdr:rowOff>
    </xdr:from>
    <xdr:ext cx="762000" cy="259045"/>
    <xdr:sp macro="" textlink="">
      <xdr:nvSpPr>
        <xdr:cNvPr id="127" name="財政構造の弾力性最小値テキスト"/>
        <xdr:cNvSpPr txBox="1"/>
      </xdr:nvSpPr>
      <xdr:spPr>
        <a:xfrm>
          <a:off x="5041900" y="11686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102.5</a:t>
          </a:r>
          <a:endParaRPr kumimoji="1" lang="ja-JP" altLang="en-US" sz="1000" b="1">
            <a:latin typeface="ＭＳ Ｐゴシック"/>
          </a:endParaRPr>
        </a:p>
      </xdr:txBody>
    </xdr:sp>
    <xdr:clientData/>
  </xdr:oneCellAnchor>
  <xdr:twoCellAnchor>
    <xdr:from>
      <xdr:col>7</xdr:col>
      <xdr:colOff>63500</xdr:colOff>
      <xdr:row>68</xdr:row>
      <xdr:rowOff>55638</xdr:rowOff>
    </xdr:from>
    <xdr:to>
      <xdr:col>7</xdr:col>
      <xdr:colOff>241300</xdr:colOff>
      <xdr:row>68</xdr:row>
      <xdr:rowOff>55638</xdr:rowOff>
    </xdr:to>
    <xdr:cxnSp macro="">
      <xdr:nvCxnSpPr>
        <xdr:cNvPr id="128" name="直線コネクタ 127"/>
        <xdr:cNvCxnSpPr/>
      </xdr:nvCxnSpPr>
      <xdr:spPr>
        <a:xfrm>
          <a:off x="4864100" y="11714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30436</xdr:rowOff>
    </xdr:from>
    <xdr:ext cx="762000" cy="259045"/>
    <xdr:sp macro="" textlink="">
      <xdr:nvSpPr>
        <xdr:cNvPr id="129" name="財政構造の弾力性最大値テキスト"/>
        <xdr:cNvSpPr txBox="1"/>
      </xdr:nvSpPr>
      <xdr:spPr>
        <a:xfrm>
          <a:off x="5041900" y="9803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88.1</a:t>
          </a:r>
          <a:endParaRPr kumimoji="1" lang="ja-JP" altLang="en-US" sz="1000" b="1">
            <a:latin typeface="ＭＳ Ｐゴシック"/>
          </a:endParaRPr>
        </a:p>
      </xdr:txBody>
    </xdr:sp>
    <xdr:clientData/>
  </xdr:oneCellAnchor>
  <xdr:twoCellAnchor>
    <xdr:from>
      <xdr:col>7</xdr:col>
      <xdr:colOff>63500</xdr:colOff>
      <xdr:row>58</xdr:row>
      <xdr:rowOff>115509</xdr:rowOff>
    </xdr:from>
    <xdr:to>
      <xdr:col>7</xdr:col>
      <xdr:colOff>241300</xdr:colOff>
      <xdr:row>58</xdr:row>
      <xdr:rowOff>115509</xdr:rowOff>
    </xdr:to>
    <xdr:cxnSp macro="">
      <xdr:nvCxnSpPr>
        <xdr:cNvPr id="130" name="直線コネクタ 129"/>
        <xdr:cNvCxnSpPr/>
      </xdr:nvCxnSpPr>
      <xdr:spPr>
        <a:xfrm>
          <a:off x="4864100" y="10059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65</xdr:row>
      <xdr:rowOff>52917</xdr:rowOff>
    </xdr:from>
    <xdr:to>
      <xdr:col>7</xdr:col>
      <xdr:colOff>152400</xdr:colOff>
      <xdr:row>68</xdr:row>
      <xdr:rowOff>55638</xdr:rowOff>
    </xdr:to>
    <xdr:cxnSp macro="">
      <xdr:nvCxnSpPr>
        <xdr:cNvPr id="131" name="直線コネクタ 130"/>
        <xdr:cNvCxnSpPr/>
      </xdr:nvCxnSpPr>
      <xdr:spPr>
        <a:xfrm>
          <a:off x="4114800" y="11197167"/>
          <a:ext cx="838200" cy="517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144132</xdr:rowOff>
    </xdr:from>
    <xdr:ext cx="762000" cy="259045"/>
    <xdr:sp macro="" textlink="">
      <xdr:nvSpPr>
        <xdr:cNvPr id="132" name="財政構造の弾力性平均値テキスト"/>
        <xdr:cNvSpPr txBox="1"/>
      </xdr:nvSpPr>
      <xdr:spPr>
        <a:xfrm>
          <a:off x="5041900" y="109454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97.6</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127605</xdr:rowOff>
    </xdr:from>
    <xdr:to>
      <xdr:col>7</xdr:col>
      <xdr:colOff>203200</xdr:colOff>
      <xdr:row>65</xdr:row>
      <xdr:rowOff>57755</xdr:rowOff>
    </xdr:to>
    <xdr:sp macro="" textlink="">
      <xdr:nvSpPr>
        <xdr:cNvPr id="133" name="フローチャート : 判断 132"/>
        <xdr:cNvSpPr/>
      </xdr:nvSpPr>
      <xdr:spPr>
        <a:xfrm>
          <a:off x="4902200" y="1110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65</xdr:row>
      <xdr:rowOff>52917</xdr:rowOff>
    </xdr:from>
    <xdr:to>
      <xdr:col>6</xdr:col>
      <xdr:colOff>0</xdr:colOff>
      <xdr:row>65</xdr:row>
      <xdr:rowOff>64407</xdr:rowOff>
    </xdr:to>
    <xdr:cxnSp macro="">
      <xdr:nvCxnSpPr>
        <xdr:cNvPr id="134" name="直線コネクタ 133"/>
        <xdr:cNvCxnSpPr/>
      </xdr:nvCxnSpPr>
      <xdr:spPr>
        <a:xfrm flipV="1">
          <a:off x="3225800" y="11197167"/>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46265</xdr:rowOff>
    </xdr:from>
    <xdr:to>
      <xdr:col>6</xdr:col>
      <xdr:colOff>50800</xdr:colOff>
      <xdr:row>63</xdr:row>
      <xdr:rowOff>147865</xdr:rowOff>
    </xdr:to>
    <xdr:sp macro="" textlink="">
      <xdr:nvSpPr>
        <xdr:cNvPr id="135" name="フローチャート : 判断 134"/>
        <xdr:cNvSpPr/>
      </xdr:nvSpPr>
      <xdr:spPr>
        <a:xfrm>
          <a:off x="4064000" y="1084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158042</xdr:rowOff>
    </xdr:from>
    <xdr:ext cx="736600" cy="259045"/>
    <xdr:sp macro="" textlink="">
      <xdr:nvSpPr>
        <xdr:cNvPr id="136" name="テキスト ボックス 135"/>
        <xdr:cNvSpPr txBox="1"/>
      </xdr:nvSpPr>
      <xdr:spPr>
        <a:xfrm>
          <a:off x="3733800" y="1061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95.4</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109462</xdr:rowOff>
    </xdr:from>
    <xdr:to>
      <xdr:col>4</xdr:col>
      <xdr:colOff>482600</xdr:colOff>
      <xdr:row>65</xdr:row>
      <xdr:rowOff>64407</xdr:rowOff>
    </xdr:to>
    <xdr:cxnSp macro="">
      <xdr:nvCxnSpPr>
        <xdr:cNvPr id="137" name="直線コネクタ 136"/>
        <xdr:cNvCxnSpPr/>
      </xdr:nvCxnSpPr>
      <xdr:spPr>
        <a:xfrm>
          <a:off x="2336800" y="11082262"/>
          <a:ext cx="889000" cy="12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64</xdr:row>
      <xdr:rowOff>12700</xdr:rowOff>
    </xdr:from>
    <xdr:to>
      <xdr:col>4</xdr:col>
      <xdr:colOff>533400</xdr:colOff>
      <xdr:row>64</xdr:row>
      <xdr:rowOff>114300</xdr:rowOff>
    </xdr:to>
    <xdr:sp macro="" textlink="">
      <xdr:nvSpPr>
        <xdr:cNvPr id="138" name="フローチャート : 判断 137"/>
        <xdr:cNvSpPr/>
      </xdr:nvSpPr>
      <xdr:spPr>
        <a:xfrm>
          <a:off x="3175000" y="1098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124477</xdr:rowOff>
    </xdr:from>
    <xdr:ext cx="762000" cy="259045"/>
    <xdr:sp macro="" textlink="">
      <xdr:nvSpPr>
        <xdr:cNvPr id="139" name="テキスト ボックス 138"/>
        <xdr:cNvSpPr txBox="1"/>
      </xdr:nvSpPr>
      <xdr:spPr>
        <a:xfrm>
          <a:off x="2844800" y="1075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96.6</a:t>
          </a:r>
          <a:endParaRPr kumimoji="1" lang="ja-JP" altLang="en-US" sz="1000" b="1">
            <a:solidFill>
              <a:srgbClr val="000080"/>
            </a:solidFill>
            <a:latin typeface="ＭＳ Ｐゴシック"/>
          </a:endParaRPr>
        </a:p>
      </xdr:txBody>
    </xdr:sp>
    <xdr:clientData/>
  </xdr:oneCellAnchor>
  <xdr:twoCellAnchor>
    <xdr:from>
      <xdr:col>2</xdr:col>
      <xdr:colOff>76200</xdr:colOff>
      <xdr:row>63</xdr:row>
      <xdr:rowOff>97065</xdr:rowOff>
    </xdr:from>
    <xdr:to>
      <xdr:col>3</xdr:col>
      <xdr:colOff>279400</xdr:colOff>
      <xdr:row>64</xdr:row>
      <xdr:rowOff>109462</xdr:rowOff>
    </xdr:to>
    <xdr:cxnSp macro="">
      <xdr:nvCxnSpPr>
        <xdr:cNvPr id="140" name="直線コネクタ 139"/>
        <xdr:cNvCxnSpPr/>
      </xdr:nvCxnSpPr>
      <xdr:spPr>
        <a:xfrm>
          <a:off x="1447800" y="10898415"/>
          <a:ext cx="889000" cy="183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46265</xdr:rowOff>
    </xdr:from>
    <xdr:to>
      <xdr:col>3</xdr:col>
      <xdr:colOff>330200</xdr:colOff>
      <xdr:row>63</xdr:row>
      <xdr:rowOff>147865</xdr:rowOff>
    </xdr:to>
    <xdr:sp macro="" textlink="">
      <xdr:nvSpPr>
        <xdr:cNvPr id="141" name="フローチャート : 判断 140"/>
        <xdr:cNvSpPr/>
      </xdr:nvSpPr>
      <xdr:spPr>
        <a:xfrm>
          <a:off x="2286000" y="1084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158042</xdr:rowOff>
    </xdr:from>
    <xdr:ext cx="762000" cy="259045"/>
    <xdr:sp macro="" textlink="">
      <xdr:nvSpPr>
        <xdr:cNvPr id="142" name="テキスト ボックス 141"/>
        <xdr:cNvSpPr txBox="1"/>
      </xdr:nvSpPr>
      <xdr:spPr>
        <a:xfrm>
          <a:off x="1955800" y="1061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95.4</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115207</xdr:rowOff>
    </xdr:from>
    <xdr:to>
      <xdr:col>2</xdr:col>
      <xdr:colOff>127000</xdr:colOff>
      <xdr:row>64</xdr:row>
      <xdr:rowOff>45357</xdr:rowOff>
    </xdr:to>
    <xdr:sp macro="" textlink="">
      <xdr:nvSpPr>
        <xdr:cNvPr id="143" name="フローチャート : 判断 142"/>
        <xdr:cNvSpPr/>
      </xdr:nvSpPr>
      <xdr:spPr>
        <a:xfrm>
          <a:off x="1397000" y="1091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30134</xdr:rowOff>
    </xdr:from>
    <xdr:ext cx="762000" cy="259045"/>
    <xdr:sp macro="" textlink="">
      <xdr:nvSpPr>
        <xdr:cNvPr id="144" name="テキスト ボックス 143"/>
        <xdr:cNvSpPr txBox="1"/>
      </xdr:nvSpPr>
      <xdr:spPr>
        <a:xfrm>
          <a:off x="1066800" y="1100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96.0</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68</xdr:row>
      <xdr:rowOff>4838</xdr:rowOff>
    </xdr:from>
    <xdr:to>
      <xdr:col>7</xdr:col>
      <xdr:colOff>203200</xdr:colOff>
      <xdr:row>68</xdr:row>
      <xdr:rowOff>106438</xdr:rowOff>
    </xdr:to>
    <xdr:sp macro="" textlink="">
      <xdr:nvSpPr>
        <xdr:cNvPr id="150" name="円/楕円 149"/>
        <xdr:cNvSpPr/>
      </xdr:nvSpPr>
      <xdr:spPr>
        <a:xfrm>
          <a:off x="4902200" y="11663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67</xdr:row>
      <xdr:rowOff>72165</xdr:rowOff>
    </xdr:from>
    <xdr:ext cx="762000" cy="259045"/>
    <xdr:sp macro="" textlink="">
      <xdr:nvSpPr>
        <xdr:cNvPr id="151" name="財政構造の弾力性該当値テキスト"/>
        <xdr:cNvSpPr txBox="1"/>
      </xdr:nvSpPr>
      <xdr:spPr>
        <a:xfrm>
          <a:off x="5041900" y="11559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102.5</a:t>
          </a:r>
          <a:endParaRPr kumimoji="1" lang="ja-JP" altLang="en-US" sz="1000" b="1">
            <a:solidFill>
              <a:srgbClr val="FF0000"/>
            </a:solidFill>
            <a:latin typeface="ＭＳ Ｐゴシック"/>
          </a:endParaRPr>
        </a:p>
      </xdr:txBody>
    </xdr:sp>
    <xdr:clientData/>
  </xdr:oneCellAnchor>
  <xdr:twoCellAnchor>
    <xdr:from>
      <xdr:col>5</xdr:col>
      <xdr:colOff>635000</xdr:colOff>
      <xdr:row>65</xdr:row>
      <xdr:rowOff>2117</xdr:rowOff>
    </xdr:from>
    <xdr:to>
      <xdr:col>6</xdr:col>
      <xdr:colOff>50800</xdr:colOff>
      <xdr:row>65</xdr:row>
      <xdr:rowOff>103717</xdr:rowOff>
    </xdr:to>
    <xdr:sp macro="" textlink="">
      <xdr:nvSpPr>
        <xdr:cNvPr id="152" name="円/楕円 151"/>
        <xdr:cNvSpPr/>
      </xdr:nvSpPr>
      <xdr:spPr>
        <a:xfrm>
          <a:off x="4064000" y="1114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88494</xdr:rowOff>
    </xdr:from>
    <xdr:ext cx="736600" cy="259045"/>
    <xdr:sp macro="" textlink="">
      <xdr:nvSpPr>
        <xdr:cNvPr id="153" name="テキスト ボックス 152"/>
        <xdr:cNvSpPr txBox="1"/>
      </xdr:nvSpPr>
      <xdr:spPr>
        <a:xfrm>
          <a:off x="3733800" y="1123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98.0</a:t>
          </a:r>
          <a:endParaRPr kumimoji="1" lang="ja-JP" altLang="en-US" sz="1000" b="1">
            <a:solidFill>
              <a:srgbClr val="FF0000"/>
            </a:solidFill>
            <a:latin typeface="ＭＳ Ｐゴシック"/>
          </a:endParaRPr>
        </a:p>
      </xdr:txBody>
    </xdr:sp>
    <xdr:clientData/>
  </xdr:oneCellAnchor>
  <xdr:twoCellAnchor>
    <xdr:from>
      <xdr:col>4</xdr:col>
      <xdr:colOff>431800</xdr:colOff>
      <xdr:row>65</xdr:row>
      <xdr:rowOff>13607</xdr:rowOff>
    </xdr:from>
    <xdr:to>
      <xdr:col>4</xdr:col>
      <xdr:colOff>533400</xdr:colOff>
      <xdr:row>65</xdr:row>
      <xdr:rowOff>115207</xdr:rowOff>
    </xdr:to>
    <xdr:sp macro="" textlink="">
      <xdr:nvSpPr>
        <xdr:cNvPr id="154" name="円/楕円 153"/>
        <xdr:cNvSpPr/>
      </xdr:nvSpPr>
      <xdr:spPr>
        <a:xfrm>
          <a:off x="3175000" y="1115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99984</xdr:rowOff>
    </xdr:from>
    <xdr:ext cx="762000" cy="259045"/>
    <xdr:sp macro="" textlink="">
      <xdr:nvSpPr>
        <xdr:cNvPr id="155" name="テキスト ボックス 154"/>
        <xdr:cNvSpPr txBox="1"/>
      </xdr:nvSpPr>
      <xdr:spPr>
        <a:xfrm>
          <a:off x="2844800" y="1124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98.1</a:t>
          </a:r>
          <a:endParaRPr kumimoji="1" lang="ja-JP" altLang="en-US" sz="1000" b="1">
            <a:solidFill>
              <a:srgbClr val="FF0000"/>
            </a:solidFill>
            <a:latin typeface="ＭＳ Ｐゴシック"/>
          </a:endParaRPr>
        </a:p>
      </xdr:txBody>
    </xdr:sp>
    <xdr:clientData/>
  </xdr:oneCellAnchor>
  <xdr:twoCellAnchor>
    <xdr:from>
      <xdr:col>3</xdr:col>
      <xdr:colOff>228600</xdr:colOff>
      <xdr:row>64</xdr:row>
      <xdr:rowOff>58662</xdr:rowOff>
    </xdr:from>
    <xdr:to>
      <xdr:col>3</xdr:col>
      <xdr:colOff>330200</xdr:colOff>
      <xdr:row>64</xdr:row>
      <xdr:rowOff>160262</xdr:rowOff>
    </xdr:to>
    <xdr:sp macro="" textlink="">
      <xdr:nvSpPr>
        <xdr:cNvPr id="156" name="円/楕円 155"/>
        <xdr:cNvSpPr/>
      </xdr:nvSpPr>
      <xdr:spPr>
        <a:xfrm>
          <a:off x="2286000" y="1103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145039</xdr:rowOff>
    </xdr:from>
    <xdr:ext cx="762000" cy="259045"/>
    <xdr:sp macro="" textlink="">
      <xdr:nvSpPr>
        <xdr:cNvPr id="157" name="テキスト ボックス 156"/>
        <xdr:cNvSpPr txBox="1"/>
      </xdr:nvSpPr>
      <xdr:spPr>
        <a:xfrm>
          <a:off x="1955800" y="11117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97.0</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46265</xdr:rowOff>
    </xdr:from>
    <xdr:to>
      <xdr:col>2</xdr:col>
      <xdr:colOff>127000</xdr:colOff>
      <xdr:row>63</xdr:row>
      <xdr:rowOff>147865</xdr:rowOff>
    </xdr:to>
    <xdr:sp macro="" textlink="">
      <xdr:nvSpPr>
        <xdr:cNvPr id="158" name="円/楕円 157"/>
        <xdr:cNvSpPr/>
      </xdr:nvSpPr>
      <xdr:spPr>
        <a:xfrm>
          <a:off x="1397000" y="1084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158042</xdr:rowOff>
    </xdr:from>
    <xdr:ext cx="762000" cy="259045"/>
    <xdr:sp macro="" textlink="">
      <xdr:nvSpPr>
        <xdr:cNvPr id="159" name="テキスト ボックス 158"/>
        <xdr:cNvSpPr txBox="1"/>
      </xdr:nvSpPr>
      <xdr:spPr>
        <a:xfrm>
          <a:off x="1066800" y="1061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95.4</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[108,787</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7/20</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104,308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人件費の決算額については、国勢調査に係る報酬が約２．６億円（△０．０％）減となった一方、人事委員会勧告に基づく給与改定などにより、職員給与が約２．６億円（＋０．０％）増となった。</a:t>
          </a:r>
          <a:endParaRPr kumimoji="1" lang="en-US" altLang="ja-JP" sz="1300">
            <a:latin typeface="ＭＳ Ｐゴシック"/>
          </a:endParaRPr>
        </a:p>
        <a:p>
          <a:r>
            <a:rPr kumimoji="1" lang="ja-JP" altLang="en-US" sz="1300">
              <a:latin typeface="ＭＳ Ｐゴシック"/>
            </a:rPr>
            <a:t>　物件費の決算額については、ごみ収集方法の変更などに伴う循環型社会普及啓発事業及び個別予防接種事業の増などによる衛生費の増額などにより、約０．１億円（＋０．０％）増となった。</a:t>
          </a:r>
          <a:endParaRPr kumimoji="1" lang="en-US" altLang="ja-JP" sz="1300">
            <a:latin typeface="ＭＳ Ｐゴシック"/>
          </a:endParaRPr>
        </a:p>
        <a:p>
          <a:r>
            <a:rPr kumimoji="1" lang="ja-JP" altLang="en-US" sz="1300">
              <a:latin typeface="ＭＳ Ｐゴシック"/>
            </a:rPr>
            <a:t>　類似団体平均よりは下回っているものの、引き続き経費の削減に努める。</a:t>
          </a: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6" name="直線コネクタ 175"/>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8" name="直線コネクタ 177"/>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80" name="直線コネクタ 179"/>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2" name="直線コネクタ 181"/>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4" name="直線コネクタ 183"/>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77098</xdr:rowOff>
    </xdr:from>
    <xdr:to>
      <xdr:col>7</xdr:col>
      <xdr:colOff>152400</xdr:colOff>
      <xdr:row>89</xdr:row>
      <xdr:rowOff>40822</xdr:rowOff>
    </xdr:to>
    <xdr:cxnSp macro="">
      <xdr:nvCxnSpPr>
        <xdr:cNvPr id="187" name="直線コネクタ 186"/>
        <xdr:cNvCxnSpPr/>
      </xdr:nvCxnSpPr>
      <xdr:spPr>
        <a:xfrm flipV="1">
          <a:off x="4953000" y="13793098"/>
          <a:ext cx="0" cy="15067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12899</xdr:rowOff>
    </xdr:from>
    <xdr:ext cx="762000" cy="259045"/>
    <xdr:sp macro="" textlink="">
      <xdr:nvSpPr>
        <xdr:cNvPr id="188" name="人件費・物件費等の状況最小値テキスト"/>
        <xdr:cNvSpPr txBox="1"/>
      </xdr:nvSpPr>
      <xdr:spPr>
        <a:xfrm>
          <a:off x="5041900" y="1527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158,797</a:t>
          </a:r>
          <a:endParaRPr kumimoji="1" lang="ja-JP" altLang="en-US" sz="1000" b="1">
            <a:latin typeface="ＭＳ Ｐゴシック"/>
          </a:endParaRPr>
        </a:p>
      </xdr:txBody>
    </xdr:sp>
    <xdr:clientData/>
  </xdr:oneCellAnchor>
  <xdr:twoCellAnchor>
    <xdr:from>
      <xdr:col>7</xdr:col>
      <xdr:colOff>63500</xdr:colOff>
      <xdr:row>89</xdr:row>
      <xdr:rowOff>40822</xdr:rowOff>
    </xdr:from>
    <xdr:to>
      <xdr:col>7</xdr:col>
      <xdr:colOff>241300</xdr:colOff>
      <xdr:row>89</xdr:row>
      <xdr:rowOff>40822</xdr:rowOff>
    </xdr:to>
    <xdr:cxnSp macro="">
      <xdr:nvCxnSpPr>
        <xdr:cNvPr id="189" name="直線コネクタ 188"/>
        <xdr:cNvCxnSpPr/>
      </xdr:nvCxnSpPr>
      <xdr:spPr>
        <a:xfrm>
          <a:off x="4864100" y="15299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163475</xdr:rowOff>
    </xdr:from>
    <xdr:ext cx="762000" cy="259045"/>
    <xdr:sp macro="" textlink="">
      <xdr:nvSpPr>
        <xdr:cNvPr id="190" name="人件費・物件費等の状況最大値テキスト"/>
        <xdr:cNvSpPr txBox="1"/>
      </xdr:nvSpPr>
      <xdr:spPr>
        <a:xfrm>
          <a:off x="5041900" y="13536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96,353</a:t>
          </a:r>
          <a:endParaRPr kumimoji="1" lang="ja-JP" altLang="en-US" sz="1000" b="1">
            <a:latin typeface="ＭＳ Ｐゴシック"/>
          </a:endParaRPr>
        </a:p>
      </xdr:txBody>
    </xdr:sp>
    <xdr:clientData/>
  </xdr:oneCellAnchor>
  <xdr:twoCellAnchor>
    <xdr:from>
      <xdr:col>7</xdr:col>
      <xdr:colOff>63500</xdr:colOff>
      <xdr:row>80</xdr:row>
      <xdr:rowOff>77098</xdr:rowOff>
    </xdr:from>
    <xdr:to>
      <xdr:col>7</xdr:col>
      <xdr:colOff>241300</xdr:colOff>
      <xdr:row>80</xdr:row>
      <xdr:rowOff>77098</xdr:rowOff>
    </xdr:to>
    <xdr:cxnSp macro="">
      <xdr:nvCxnSpPr>
        <xdr:cNvPr id="191" name="直線コネクタ 190"/>
        <xdr:cNvCxnSpPr/>
      </xdr:nvCxnSpPr>
      <xdr:spPr>
        <a:xfrm>
          <a:off x="4864100" y="13793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34230</xdr:rowOff>
    </xdr:from>
    <xdr:to>
      <xdr:col>7</xdr:col>
      <xdr:colOff>152400</xdr:colOff>
      <xdr:row>82</xdr:row>
      <xdr:rowOff>39153</xdr:rowOff>
    </xdr:to>
    <xdr:cxnSp macro="">
      <xdr:nvCxnSpPr>
        <xdr:cNvPr id="192" name="直線コネクタ 191"/>
        <xdr:cNvCxnSpPr/>
      </xdr:nvCxnSpPr>
      <xdr:spPr>
        <a:xfrm flipV="1">
          <a:off x="4114800" y="14093130"/>
          <a:ext cx="838200" cy="4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48649</xdr:rowOff>
    </xdr:from>
    <xdr:ext cx="762000" cy="259045"/>
    <xdr:sp macro="" textlink="">
      <xdr:nvSpPr>
        <xdr:cNvPr id="193" name="人件費・物件費等の状況平均値テキスト"/>
        <xdr:cNvSpPr txBox="1"/>
      </xdr:nvSpPr>
      <xdr:spPr>
        <a:xfrm>
          <a:off x="5041900" y="14107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112,647</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76572</xdr:rowOff>
    </xdr:from>
    <xdr:to>
      <xdr:col>7</xdr:col>
      <xdr:colOff>203200</xdr:colOff>
      <xdr:row>83</xdr:row>
      <xdr:rowOff>6722</xdr:rowOff>
    </xdr:to>
    <xdr:sp macro="" textlink="">
      <xdr:nvSpPr>
        <xdr:cNvPr id="194" name="フローチャート : 判断 193"/>
        <xdr:cNvSpPr/>
      </xdr:nvSpPr>
      <xdr:spPr>
        <a:xfrm>
          <a:off x="4902200" y="1413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39153</xdr:rowOff>
    </xdr:from>
    <xdr:to>
      <xdr:col>6</xdr:col>
      <xdr:colOff>0</xdr:colOff>
      <xdr:row>82</xdr:row>
      <xdr:rowOff>47213</xdr:rowOff>
    </xdr:to>
    <xdr:cxnSp macro="">
      <xdr:nvCxnSpPr>
        <xdr:cNvPr id="195" name="直線コネクタ 194"/>
        <xdr:cNvCxnSpPr/>
      </xdr:nvCxnSpPr>
      <xdr:spPr>
        <a:xfrm flipV="1">
          <a:off x="3225800" y="14098053"/>
          <a:ext cx="889000" cy="8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40450</xdr:rowOff>
    </xdr:from>
    <xdr:to>
      <xdr:col>6</xdr:col>
      <xdr:colOff>50800</xdr:colOff>
      <xdr:row>82</xdr:row>
      <xdr:rowOff>142050</xdr:rowOff>
    </xdr:to>
    <xdr:sp macro="" textlink="">
      <xdr:nvSpPr>
        <xdr:cNvPr id="196" name="フローチャート : 判断 195"/>
        <xdr:cNvSpPr/>
      </xdr:nvSpPr>
      <xdr:spPr>
        <a:xfrm>
          <a:off x="4064000" y="1409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126827</xdr:rowOff>
    </xdr:from>
    <xdr:ext cx="736600" cy="259045"/>
    <xdr:sp macro="" textlink="">
      <xdr:nvSpPr>
        <xdr:cNvPr id="197" name="テキスト ボックス 196"/>
        <xdr:cNvSpPr txBox="1"/>
      </xdr:nvSpPr>
      <xdr:spPr>
        <a:xfrm>
          <a:off x="3733800" y="14185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111,150</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77791</xdr:rowOff>
    </xdr:from>
    <xdr:to>
      <xdr:col>4</xdr:col>
      <xdr:colOff>482600</xdr:colOff>
      <xdr:row>82</xdr:row>
      <xdr:rowOff>47213</xdr:rowOff>
    </xdr:to>
    <xdr:cxnSp macro="">
      <xdr:nvCxnSpPr>
        <xdr:cNvPr id="198" name="直線コネクタ 197"/>
        <xdr:cNvCxnSpPr/>
      </xdr:nvCxnSpPr>
      <xdr:spPr>
        <a:xfrm>
          <a:off x="2336800" y="13965241"/>
          <a:ext cx="889000" cy="140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30049</xdr:rowOff>
    </xdr:from>
    <xdr:to>
      <xdr:col>4</xdr:col>
      <xdr:colOff>533400</xdr:colOff>
      <xdr:row>82</xdr:row>
      <xdr:rowOff>131649</xdr:rowOff>
    </xdr:to>
    <xdr:sp macro="" textlink="">
      <xdr:nvSpPr>
        <xdr:cNvPr id="199" name="フローチャート : 判断 198"/>
        <xdr:cNvSpPr/>
      </xdr:nvSpPr>
      <xdr:spPr>
        <a:xfrm>
          <a:off x="3175000" y="14088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116426</xdr:rowOff>
    </xdr:from>
    <xdr:ext cx="762000" cy="259045"/>
    <xdr:sp macro="" textlink="">
      <xdr:nvSpPr>
        <xdr:cNvPr id="200" name="テキスト ボックス 199"/>
        <xdr:cNvSpPr txBox="1"/>
      </xdr:nvSpPr>
      <xdr:spPr>
        <a:xfrm>
          <a:off x="2844800" y="14175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110,719</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77791</xdr:rowOff>
    </xdr:from>
    <xdr:to>
      <xdr:col>3</xdr:col>
      <xdr:colOff>279400</xdr:colOff>
      <xdr:row>81</xdr:row>
      <xdr:rowOff>116737</xdr:rowOff>
    </xdr:to>
    <xdr:cxnSp macro="">
      <xdr:nvCxnSpPr>
        <xdr:cNvPr id="201" name="直線コネクタ 200"/>
        <xdr:cNvCxnSpPr/>
      </xdr:nvCxnSpPr>
      <xdr:spPr>
        <a:xfrm flipV="1">
          <a:off x="1447800" y="13965241"/>
          <a:ext cx="889000" cy="38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111037</xdr:rowOff>
    </xdr:from>
    <xdr:to>
      <xdr:col>3</xdr:col>
      <xdr:colOff>330200</xdr:colOff>
      <xdr:row>82</xdr:row>
      <xdr:rowOff>41187</xdr:rowOff>
    </xdr:to>
    <xdr:sp macro="" textlink="">
      <xdr:nvSpPr>
        <xdr:cNvPr id="202" name="フローチャート : 判断 201"/>
        <xdr:cNvSpPr/>
      </xdr:nvSpPr>
      <xdr:spPr>
        <a:xfrm>
          <a:off x="2286000" y="13998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25964</xdr:rowOff>
    </xdr:from>
    <xdr:ext cx="762000" cy="259045"/>
    <xdr:sp macro="" textlink="">
      <xdr:nvSpPr>
        <xdr:cNvPr id="203" name="テキスト ボックス 202"/>
        <xdr:cNvSpPr txBox="1"/>
      </xdr:nvSpPr>
      <xdr:spPr>
        <a:xfrm>
          <a:off x="1955800" y="14084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106,970</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160237</xdr:rowOff>
    </xdr:from>
    <xdr:to>
      <xdr:col>2</xdr:col>
      <xdr:colOff>127000</xdr:colOff>
      <xdr:row>82</xdr:row>
      <xdr:rowOff>90387</xdr:rowOff>
    </xdr:to>
    <xdr:sp macro="" textlink="">
      <xdr:nvSpPr>
        <xdr:cNvPr id="204" name="フローチャート : 判断 203"/>
        <xdr:cNvSpPr/>
      </xdr:nvSpPr>
      <xdr:spPr>
        <a:xfrm>
          <a:off x="1397000" y="1404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75164</xdr:rowOff>
    </xdr:from>
    <xdr:ext cx="762000" cy="259045"/>
    <xdr:sp macro="" textlink="">
      <xdr:nvSpPr>
        <xdr:cNvPr id="205" name="テキスト ボックス 204"/>
        <xdr:cNvSpPr txBox="1"/>
      </xdr:nvSpPr>
      <xdr:spPr>
        <a:xfrm>
          <a:off x="1066800" y="14134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109,009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81</xdr:row>
      <xdr:rowOff>154880</xdr:rowOff>
    </xdr:from>
    <xdr:to>
      <xdr:col>7</xdr:col>
      <xdr:colOff>203200</xdr:colOff>
      <xdr:row>82</xdr:row>
      <xdr:rowOff>85030</xdr:rowOff>
    </xdr:to>
    <xdr:sp macro="" textlink="">
      <xdr:nvSpPr>
        <xdr:cNvPr id="211" name="円/楕円 210"/>
        <xdr:cNvSpPr/>
      </xdr:nvSpPr>
      <xdr:spPr>
        <a:xfrm>
          <a:off x="4902200" y="1404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171407</xdr:rowOff>
    </xdr:from>
    <xdr:ext cx="762000" cy="259045"/>
    <xdr:sp macro="" textlink="">
      <xdr:nvSpPr>
        <xdr:cNvPr id="212" name="人件費・物件費等の状況該当値テキスト"/>
        <xdr:cNvSpPr txBox="1"/>
      </xdr:nvSpPr>
      <xdr:spPr>
        <a:xfrm>
          <a:off x="5041900" y="13887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108,787</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159803</xdr:rowOff>
    </xdr:from>
    <xdr:to>
      <xdr:col>6</xdr:col>
      <xdr:colOff>50800</xdr:colOff>
      <xdr:row>82</xdr:row>
      <xdr:rowOff>89953</xdr:rowOff>
    </xdr:to>
    <xdr:sp macro="" textlink="">
      <xdr:nvSpPr>
        <xdr:cNvPr id="213" name="円/楕円 212"/>
        <xdr:cNvSpPr/>
      </xdr:nvSpPr>
      <xdr:spPr>
        <a:xfrm>
          <a:off x="4064000" y="1404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100130</xdr:rowOff>
    </xdr:from>
    <xdr:ext cx="736600" cy="259045"/>
    <xdr:sp macro="" textlink="">
      <xdr:nvSpPr>
        <xdr:cNvPr id="214" name="テキスト ボックス 213"/>
        <xdr:cNvSpPr txBox="1"/>
      </xdr:nvSpPr>
      <xdr:spPr>
        <a:xfrm>
          <a:off x="3733800" y="138161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108,991</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167863</xdr:rowOff>
    </xdr:from>
    <xdr:to>
      <xdr:col>4</xdr:col>
      <xdr:colOff>533400</xdr:colOff>
      <xdr:row>82</xdr:row>
      <xdr:rowOff>98013</xdr:rowOff>
    </xdr:to>
    <xdr:sp macro="" textlink="">
      <xdr:nvSpPr>
        <xdr:cNvPr id="215" name="円/楕円 214"/>
        <xdr:cNvSpPr/>
      </xdr:nvSpPr>
      <xdr:spPr>
        <a:xfrm>
          <a:off x="3175000" y="1405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108190</xdr:rowOff>
    </xdr:from>
    <xdr:ext cx="762000" cy="259045"/>
    <xdr:sp macro="" textlink="">
      <xdr:nvSpPr>
        <xdr:cNvPr id="216" name="テキスト ボックス 215"/>
        <xdr:cNvSpPr txBox="1"/>
      </xdr:nvSpPr>
      <xdr:spPr>
        <a:xfrm>
          <a:off x="2844800" y="1382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109,325</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26991</xdr:rowOff>
    </xdr:from>
    <xdr:to>
      <xdr:col>3</xdr:col>
      <xdr:colOff>330200</xdr:colOff>
      <xdr:row>81</xdr:row>
      <xdr:rowOff>128591</xdr:rowOff>
    </xdr:to>
    <xdr:sp macro="" textlink="">
      <xdr:nvSpPr>
        <xdr:cNvPr id="217" name="円/楕円 216"/>
        <xdr:cNvSpPr/>
      </xdr:nvSpPr>
      <xdr:spPr>
        <a:xfrm>
          <a:off x="2286000" y="13914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138768</xdr:rowOff>
    </xdr:from>
    <xdr:ext cx="762000" cy="259045"/>
    <xdr:sp macro="" textlink="">
      <xdr:nvSpPr>
        <xdr:cNvPr id="218" name="テキスト ボックス 217"/>
        <xdr:cNvSpPr txBox="1"/>
      </xdr:nvSpPr>
      <xdr:spPr>
        <a:xfrm>
          <a:off x="1955800" y="13683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103,487</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65937</xdr:rowOff>
    </xdr:from>
    <xdr:to>
      <xdr:col>2</xdr:col>
      <xdr:colOff>127000</xdr:colOff>
      <xdr:row>81</xdr:row>
      <xdr:rowOff>167537</xdr:rowOff>
    </xdr:to>
    <xdr:sp macro="" textlink="">
      <xdr:nvSpPr>
        <xdr:cNvPr id="219" name="円/楕円 218"/>
        <xdr:cNvSpPr/>
      </xdr:nvSpPr>
      <xdr:spPr>
        <a:xfrm>
          <a:off x="1397000" y="13953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6264</xdr:rowOff>
    </xdr:from>
    <xdr:ext cx="762000" cy="259045"/>
    <xdr:sp macro="" textlink="">
      <xdr:nvSpPr>
        <xdr:cNvPr id="220" name="テキスト ボックス 219"/>
        <xdr:cNvSpPr txBox="1"/>
      </xdr:nvSpPr>
      <xdr:spPr>
        <a:xfrm>
          <a:off x="1066800" y="13722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105,101</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[99.9]</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9/20</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平成</a:t>
          </a:r>
          <a:r>
            <a:rPr kumimoji="1" lang="ja-JP" altLang="ja-JP" sz="1100">
              <a:solidFill>
                <a:schemeClr val="dk1"/>
              </a:solidFill>
              <a:effectLst/>
              <a:latin typeface="+mn-lt"/>
              <a:ea typeface="+mn-ea"/>
              <a:cs typeface="+mn-cs"/>
            </a:rPr>
            <a:t>２４</a:t>
          </a:r>
          <a:r>
            <a:rPr kumimoji="1" lang="ja-JP" altLang="en-US" sz="1100">
              <a:solidFill>
                <a:schemeClr val="dk1"/>
              </a:solidFill>
              <a:effectLst/>
              <a:latin typeface="+mn-lt"/>
              <a:ea typeface="+mn-ea"/>
              <a:cs typeface="+mn-cs"/>
            </a:rPr>
            <a:t>年度</a:t>
          </a:r>
          <a:r>
            <a:rPr kumimoji="1" lang="ja-JP" altLang="ja-JP" sz="1100">
              <a:solidFill>
                <a:schemeClr val="dk1"/>
              </a:solidFill>
              <a:effectLst/>
              <a:latin typeface="+mn-lt"/>
              <a:ea typeface="+mn-ea"/>
              <a:cs typeface="+mn-cs"/>
            </a:rPr>
            <a:t>について、国家公務員の時限的な給与減額措置により、相対的に値が上昇している（措置がないとした場合の参考値は１００．２で</a:t>
          </a:r>
          <a:r>
            <a:rPr kumimoji="1" lang="ja-JP" altLang="en-US" sz="1100">
              <a:solidFill>
                <a:schemeClr val="dk1"/>
              </a:solidFill>
              <a:effectLst/>
              <a:latin typeface="+mn-lt"/>
              <a:ea typeface="+mn-ea"/>
              <a:cs typeface="+mn-cs"/>
            </a:rPr>
            <a:t>平成</a:t>
          </a:r>
          <a:r>
            <a:rPr kumimoji="1" lang="ja-JP" altLang="ja-JP" sz="1100">
              <a:solidFill>
                <a:schemeClr val="dk1"/>
              </a:solidFill>
              <a:effectLst/>
              <a:latin typeface="+mn-lt"/>
              <a:ea typeface="+mn-ea"/>
              <a:cs typeface="+mn-cs"/>
            </a:rPr>
            <a:t>２５</a:t>
          </a:r>
          <a:r>
            <a:rPr kumimoji="1" lang="ja-JP" altLang="en-US" sz="1100">
              <a:solidFill>
                <a:schemeClr val="dk1"/>
              </a:solidFill>
              <a:effectLst/>
              <a:latin typeface="+mn-lt"/>
              <a:ea typeface="+mn-ea"/>
              <a:cs typeface="+mn-cs"/>
            </a:rPr>
            <a:t>年度</a:t>
          </a:r>
          <a:r>
            <a:rPr kumimoji="1" lang="ja-JP" altLang="ja-JP" sz="1100">
              <a:solidFill>
                <a:schemeClr val="dk1"/>
              </a:solidFill>
              <a:effectLst/>
              <a:latin typeface="+mn-lt"/>
              <a:ea typeface="+mn-ea"/>
              <a:cs typeface="+mn-cs"/>
            </a:rPr>
            <a:t>と同水準）。Ｈ２６</a:t>
          </a:r>
          <a:r>
            <a:rPr kumimoji="1" lang="ja-JP" altLang="en-US" sz="1100">
              <a:solidFill>
                <a:schemeClr val="dk1"/>
              </a:solidFill>
              <a:effectLst/>
              <a:latin typeface="+mn-lt"/>
              <a:ea typeface="+mn-ea"/>
              <a:cs typeface="+mn-cs"/>
            </a:rPr>
            <a:t>年度</a:t>
          </a:r>
          <a:r>
            <a:rPr kumimoji="1" lang="ja-JP" altLang="ja-JP" sz="1100">
              <a:solidFill>
                <a:schemeClr val="dk1"/>
              </a:solidFill>
              <a:effectLst/>
              <a:latin typeface="+mn-lt"/>
              <a:ea typeface="+mn-ea"/>
              <a:cs typeface="+mn-cs"/>
            </a:rPr>
            <a:t>からＨ２７</a:t>
          </a:r>
          <a:r>
            <a:rPr kumimoji="1" lang="ja-JP" altLang="en-US" sz="1100">
              <a:solidFill>
                <a:schemeClr val="dk1"/>
              </a:solidFill>
              <a:effectLst/>
              <a:latin typeface="+mn-lt"/>
              <a:ea typeface="+mn-ea"/>
              <a:cs typeface="+mn-cs"/>
            </a:rPr>
            <a:t>年度</a:t>
          </a:r>
          <a:r>
            <a:rPr kumimoji="1" lang="ja-JP" altLang="ja-JP" sz="1100">
              <a:solidFill>
                <a:schemeClr val="dk1"/>
              </a:solidFill>
              <a:effectLst/>
              <a:latin typeface="+mn-lt"/>
              <a:ea typeface="+mn-ea"/>
              <a:cs typeface="+mn-cs"/>
            </a:rPr>
            <a:t>にかけての変化は給与制度の総合的見直しを実施し、給料表の引き下げ改定を行ったためである。今年度については採用・退職による人員構成の変動等に伴い、類似団体平均の９９．９となっている。今後も引き続き給与水準の適正化に努めていく。</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114.0</a:t>
          </a:r>
          <a:endParaRPr kumimoji="1" lang="ja-JP" altLang="en-US" sz="1000">
            <a:latin typeface="ＭＳ Ｐゴシック"/>
          </a:endParaRPr>
        </a:p>
      </xdr:txBody>
    </xdr:sp>
    <xdr:clientData/>
  </xdr:oneCellAnchor>
  <xdr:twoCellAnchor>
    <xdr:from>
      <xdr:col>18</xdr:col>
      <xdr:colOff>482600</xdr:colOff>
      <xdr:row>90</xdr:row>
      <xdr:rowOff>79375</xdr:rowOff>
    </xdr:from>
    <xdr:to>
      <xdr:col>26</xdr:col>
      <xdr:colOff>76200</xdr:colOff>
      <xdr:row>90</xdr:row>
      <xdr:rowOff>79375</xdr:rowOff>
    </xdr:to>
    <xdr:cxnSp macro="">
      <xdr:nvCxnSpPr>
        <xdr:cNvPr id="236" name="直線コネクタ 235"/>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108602</xdr:rowOff>
    </xdr:from>
    <xdr:ext cx="762000" cy="259045"/>
    <xdr:sp macro="" textlink="">
      <xdr:nvSpPr>
        <xdr:cNvPr id="237" name="テキスト ボックス 236"/>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88</xdr:row>
      <xdr:rowOff>120650</xdr:rowOff>
    </xdr:from>
    <xdr:to>
      <xdr:col>26</xdr:col>
      <xdr:colOff>76200</xdr:colOff>
      <xdr:row>88</xdr:row>
      <xdr:rowOff>120650</xdr:rowOff>
    </xdr:to>
    <xdr:cxnSp macro="">
      <xdr:nvCxnSpPr>
        <xdr:cNvPr id="238" name="直線コネクタ 237"/>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149877</xdr:rowOff>
    </xdr:from>
    <xdr:ext cx="762000" cy="259045"/>
    <xdr:sp macro="" textlink="">
      <xdr:nvSpPr>
        <xdr:cNvPr id="239" name="テキスト ボックス 238"/>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86</xdr:row>
      <xdr:rowOff>161925</xdr:rowOff>
    </xdr:from>
    <xdr:to>
      <xdr:col>26</xdr:col>
      <xdr:colOff>76200</xdr:colOff>
      <xdr:row>86</xdr:row>
      <xdr:rowOff>161925</xdr:rowOff>
    </xdr:to>
    <xdr:cxnSp macro="">
      <xdr:nvCxnSpPr>
        <xdr:cNvPr id="240" name="直線コネクタ 239"/>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19702</xdr:rowOff>
    </xdr:from>
    <xdr:ext cx="762000" cy="259045"/>
    <xdr:sp macro="" textlink="">
      <xdr:nvSpPr>
        <xdr:cNvPr id="241" name="テキスト ボックス 240"/>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83</xdr:row>
      <xdr:rowOff>73025</xdr:rowOff>
    </xdr:from>
    <xdr:to>
      <xdr:col>26</xdr:col>
      <xdr:colOff>76200</xdr:colOff>
      <xdr:row>83</xdr:row>
      <xdr:rowOff>73025</xdr:rowOff>
    </xdr:to>
    <xdr:cxnSp macro="">
      <xdr:nvCxnSpPr>
        <xdr:cNvPr id="244" name="直線コネクタ 243"/>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102252</xdr:rowOff>
    </xdr:from>
    <xdr:ext cx="762000" cy="259045"/>
    <xdr:sp macro="" textlink="">
      <xdr:nvSpPr>
        <xdr:cNvPr id="245" name="テキスト ボックス 244"/>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81</xdr:row>
      <xdr:rowOff>114300</xdr:rowOff>
    </xdr:from>
    <xdr:to>
      <xdr:col>26</xdr:col>
      <xdr:colOff>76200</xdr:colOff>
      <xdr:row>81</xdr:row>
      <xdr:rowOff>114300</xdr:rowOff>
    </xdr:to>
    <xdr:cxnSp macro="">
      <xdr:nvCxnSpPr>
        <xdr:cNvPr id="246" name="直線コネクタ 245"/>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143527</xdr:rowOff>
    </xdr:from>
    <xdr:ext cx="762000" cy="259045"/>
    <xdr:sp macro="" textlink="">
      <xdr:nvSpPr>
        <xdr:cNvPr id="247" name="テキスト ボックス 246"/>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79</xdr:row>
      <xdr:rowOff>155575</xdr:rowOff>
    </xdr:from>
    <xdr:to>
      <xdr:col>26</xdr:col>
      <xdr:colOff>76200</xdr:colOff>
      <xdr:row>79</xdr:row>
      <xdr:rowOff>155575</xdr:rowOff>
    </xdr:to>
    <xdr:cxnSp macro="">
      <xdr:nvCxnSpPr>
        <xdr:cNvPr id="248" name="直線コネクタ 247"/>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13352</xdr:rowOff>
    </xdr:from>
    <xdr:ext cx="762000" cy="259045"/>
    <xdr:sp macro="" textlink="">
      <xdr:nvSpPr>
        <xdr:cNvPr id="249" name="テキスト ボックス 248"/>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104775</xdr:rowOff>
    </xdr:from>
    <xdr:to>
      <xdr:col>24</xdr:col>
      <xdr:colOff>558800</xdr:colOff>
      <xdr:row>86</xdr:row>
      <xdr:rowOff>21166</xdr:rowOff>
    </xdr:to>
    <xdr:cxnSp macro="">
      <xdr:nvCxnSpPr>
        <xdr:cNvPr id="253" name="直線コネクタ 252"/>
        <xdr:cNvCxnSpPr/>
      </xdr:nvCxnSpPr>
      <xdr:spPr>
        <a:xfrm flipV="1">
          <a:off x="17018000" y="13820775"/>
          <a:ext cx="0" cy="9450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164693</xdr:rowOff>
    </xdr:from>
    <xdr:ext cx="762000" cy="259045"/>
    <xdr:sp macro="" textlink="">
      <xdr:nvSpPr>
        <xdr:cNvPr id="254" name="給与水準   （国との比較）最小値テキスト"/>
        <xdr:cNvSpPr txBox="1"/>
      </xdr:nvSpPr>
      <xdr:spPr>
        <a:xfrm>
          <a:off x="17106900" y="14737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103.6</a:t>
          </a:r>
          <a:endParaRPr kumimoji="1" lang="ja-JP" altLang="en-US" sz="1000" b="1">
            <a:latin typeface="ＭＳ Ｐゴシック"/>
          </a:endParaRPr>
        </a:p>
      </xdr:txBody>
    </xdr:sp>
    <xdr:clientData/>
  </xdr:oneCellAnchor>
  <xdr:twoCellAnchor>
    <xdr:from>
      <xdr:col>24</xdr:col>
      <xdr:colOff>469900</xdr:colOff>
      <xdr:row>86</xdr:row>
      <xdr:rowOff>21166</xdr:rowOff>
    </xdr:from>
    <xdr:to>
      <xdr:col>24</xdr:col>
      <xdr:colOff>647700</xdr:colOff>
      <xdr:row>86</xdr:row>
      <xdr:rowOff>21166</xdr:rowOff>
    </xdr:to>
    <xdr:cxnSp macro="">
      <xdr:nvCxnSpPr>
        <xdr:cNvPr id="255" name="直線コネクタ 254"/>
        <xdr:cNvCxnSpPr/>
      </xdr:nvCxnSpPr>
      <xdr:spPr>
        <a:xfrm>
          <a:off x="16929100" y="14765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19702</xdr:rowOff>
    </xdr:from>
    <xdr:ext cx="762000" cy="259045"/>
    <xdr:sp macro="" textlink="">
      <xdr:nvSpPr>
        <xdr:cNvPr id="256" name="給与水準   （国との比較）最大値テキスト"/>
        <xdr:cNvSpPr txBox="1"/>
      </xdr:nvSpPr>
      <xdr:spPr>
        <a:xfrm>
          <a:off x="17106900" y="1356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94.2</a:t>
          </a:r>
          <a:endParaRPr kumimoji="1" lang="ja-JP" altLang="en-US" sz="1000" b="1">
            <a:latin typeface="ＭＳ Ｐゴシック"/>
          </a:endParaRPr>
        </a:p>
      </xdr:txBody>
    </xdr:sp>
    <xdr:clientData/>
  </xdr:oneCellAnchor>
  <xdr:twoCellAnchor>
    <xdr:from>
      <xdr:col>24</xdr:col>
      <xdr:colOff>469900</xdr:colOff>
      <xdr:row>80</xdr:row>
      <xdr:rowOff>104775</xdr:rowOff>
    </xdr:from>
    <xdr:to>
      <xdr:col>24</xdr:col>
      <xdr:colOff>647700</xdr:colOff>
      <xdr:row>80</xdr:row>
      <xdr:rowOff>104775</xdr:rowOff>
    </xdr:to>
    <xdr:cxnSp macro="">
      <xdr:nvCxnSpPr>
        <xdr:cNvPr id="257" name="直線コネクタ 256"/>
        <xdr:cNvCxnSpPr/>
      </xdr:nvCxnSpPr>
      <xdr:spPr>
        <a:xfrm>
          <a:off x="16929100" y="1382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83</xdr:row>
      <xdr:rowOff>123296</xdr:rowOff>
    </xdr:from>
    <xdr:to>
      <xdr:col>24</xdr:col>
      <xdr:colOff>558800</xdr:colOff>
      <xdr:row>83</xdr:row>
      <xdr:rowOff>163513</xdr:rowOff>
    </xdr:to>
    <xdr:cxnSp macro="">
      <xdr:nvCxnSpPr>
        <xdr:cNvPr id="258" name="直線コネクタ 257"/>
        <xdr:cNvCxnSpPr/>
      </xdr:nvCxnSpPr>
      <xdr:spPr>
        <a:xfrm>
          <a:off x="16179800" y="14353646"/>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129240</xdr:rowOff>
    </xdr:from>
    <xdr:ext cx="762000" cy="259045"/>
    <xdr:sp macro="" textlink="">
      <xdr:nvSpPr>
        <xdr:cNvPr id="259" name="給与水準   （国との比較）平均値テキスト"/>
        <xdr:cNvSpPr txBox="1"/>
      </xdr:nvSpPr>
      <xdr:spPr>
        <a:xfrm>
          <a:off x="17106900" y="141881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99.9</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112713</xdr:rowOff>
    </xdr:from>
    <xdr:to>
      <xdr:col>24</xdr:col>
      <xdr:colOff>609600</xdr:colOff>
      <xdr:row>84</xdr:row>
      <xdr:rowOff>42863</xdr:rowOff>
    </xdr:to>
    <xdr:sp macro="" textlink="">
      <xdr:nvSpPr>
        <xdr:cNvPr id="260" name="フローチャート : 判断 259"/>
        <xdr:cNvSpPr/>
      </xdr:nvSpPr>
      <xdr:spPr>
        <a:xfrm>
          <a:off x="16967200" y="14343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123296</xdr:rowOff>
    </xdr:from>
    <xdr:to>
      <xdr:col>23</xdr:col>
      <xdr:colOff>406400</xdr:colOff>
      <xdr:row>84</xdr:row>
      <xdr:rowOff>12171</xdr:rowOff>
    </xdr:to>
    <xdr:cxnSp macro="">
      <xdr:nvCxnSpPr>
        <xdr:cNvPr id="261" name="直線コネクタ 260"/>
        <xdr:cNvCxnSpPr/>
      </xdr:nvCxnSpPr>
      <xdr:spPr>
        <a:xfrm flipV="1">
          <a:off x="15290800" y="14353646"/>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132821</xdr:rowOff>
    </xdr:from>
    <xdr:to>
      <xdr:col>23</xdr:col>
      <xdr:colOff>457200</xdr:colOff>
      <xdr:row>84</xdr:row>
      <xdr:rowOff>62971</xdr:rowOff>
    </xdr:to>
    <xdr:sp macro="" textlink="">
      <xdr:nvSpPr>
        <xdr:cNvPr id="262" name="フローチャート : 判断 261"/>
        <xdr:cNvSpPr/>
      </xdr:nvSpPr>
      <xdr:spPr>
        <a:xfrm>
          <a:off x="16129000" y="14363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47748</xdr:rowOff>
    </xdr:from>
    <xdr:ext cx="736600" cy="259045"/>
    <xdr:sp macro="" textlink="">
      <xdr:nvSpPr>
        <xdr:cNvPr id="263" name="テキスト ボックス 262"/>
        <xdr:cNvSpPr txBox="1"/>
      </xdr:nvSpPr>
      <xdr:spPr>
        <a:xfrm>
          <a:off x="15798800" y="14449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100.1</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12171</xdr:rowOff>
    </xdr:from>
    <xdr:to>
      <xdr:col>22</xdr:col>
      <xdr:colOff>203200</xdr:colOff>
      <xdr:row>84</xdr:row>
      <xdr:rowOff>12171</xdr:rowOff>
    </xdr:to>
    <xdr:cxnSp macro="">
      <xdr:nvCxnSpPr>
        <xdr:cNvPr id="264" name="直線コネクタ 263"/>
        <xdr:cNvCxnSpPr/>
      </xdr:nvCxnSpPr>
      <xdr:spPr>
        <a:xfrm>
          <a:off x="14401800" y="144139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71966</xdr:rowOff>
    </xdr:from>
    <xdr:to>
      <xdr:col>22</xdr:col>
      <xdr:colOff>254000</xdr:colOff>
      <xdr:row>85</xdr:row>
      <xdr:rowOff>2116</xdr:rowOff>
    </xdr:to>
    <xdr:sp macro="" textlink="">
      <xdr:nvSpPr>
        <xdr:cNvPr id="265" name="フローチャート : 判断 264"/>
        <xdr:cNvSpPr/>
      </xdr:nvSpPr>
      <xdr:spPr>
        <a:xfrm>
          <a:off x="15240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158343</xdr:rowOff>
    </xdr:from>
    <xdr:ext cx="762000" cy="259045"/>
    <xdr:sp macro="" textlink="">
      <xdr:nvSpPr>
        <xdr:cNvPr id="266" name="テキスト ボックス 265"/>
        <xdr:cNvSpPr txBox="1"/>
      </xdr:nvSpPr>
      <xdr:spPr>
        <a:xfrm>
          <a:off x="149098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101.2</a:t>
          </a:r>
          <a:endParaRPr kumimoji="1" lang="ja-JP" altLang="en-US" sz="1000" b="1">
            <a:solidFill>
              <a:srgbClr val="000080"/>
            </a:solidFill>
            <a:latin typeface="ＭＳ Ｐゴシック"/>
          </a:endParaRPr>
        </a:p>
      </xdr:txBody>
    </xdr:sp>
    <xdr:clientData/>
  </xdr:oneCellAnchor>
  <xdr:twoCellAnchor>
    <xdr:from>
      <xdr:col>19</xdr:col>
      <xdr:colOff>482600</xdr:colOff>
      <xdr:row>84</xdr:row>
      <xdr:rowOff>12171</xdr:rowOff>
    </xdr:from>
    <xdr:to>
      <xdr:col>21</xdr:col>
      <xdr:colOff>0</xdr:colOff>
      <xdr:row>88</xdr:row>
      <xdr:rowOff>170921</xdr:rowOff>
    </xdr:to>
    <xdr:cxnSp macro="">
      <xdr:nvCxnSpPr>
        <xdr:cNvPr id="267" name="直線コネクタ 266"/>
        <xdr:cNvCxnSpPr/>
      </xdr:nvCxnSpPr>
      <xdr:spPr>
        <a:xfrm flipV="1">
          <a:off x="13512800" y="14413971"/>
          <a:ext cx="889000" cy="844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11641</xdr:rowOff>
    </xdr:from>
    <xdr:to>
      <xdr:col>21</xdr:col>
      <xdr:colOff>50800</xdr:colOff>
      <xdr:row>84</xdr:row>
      <xdr:rowOff>113241</xdr:rowOff>
    </xdr:to>
    <xdr:sp macro="" textlink="">
      <xdr:nvSpPr>
        <xdr:cNvPr id="268" name="フローチャート : 判断 267"/>
        <xdr:cNvSpPr/>
      </xdr:nvSpPr>
      <xdr:spPr>
        <a:xfrm>
          <a:off x="14351000" y="144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98018</xdr:rowOff>
    </xdr:from>
    <xdr:ext cx="762000" cy="259045"/>
    <xdr:sp macro="" textlink="">
      <xdr:nvSpPr>
        <xdr:cNvPr id="269" name="テキスト ボックス 268"/>
        <xdr:cNvSpPr txBox="1"/>
      </xdr:nvSpPr>
      <xdr:spPr>
        <a:xfrm>
          <a:off x="14020800" y="14499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100.6</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8996</xdr:rowOff>
    </xdr:from>
    <xdr:to>
      <xdr:col>19</xdr:col>
      <xdr:colOff>533400</xdr:colOff>
      <xdr:row>89</xdr:row>
      <xdr:rowOff>110596</xdr:rowOff>
    </xdr:to>
    <xdr:sp macro="" textlink="">
      <xdr:nvSpPr>
        <xdr:cNvPr id="270" name="フローチャート : 判断 269"/>
        <xdr:cNvSpPr/>
      </xdr:nvSpPr>
      <xdr:spPr>
        <a:xfrm>
          <a:off x="13462000" y="1526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95373</xdr:rowOff>
    </xdr:from>
    <xdr:ext cx="762000" cy="259045"/>
    <xdr:sp macro="" textlink="">
      <xdr:nvSpPr>
        <xdr:cNvPr id="271" name="テキスト ボックス 270"/>
        <xdr:cNvSpPr txBox="1"/>
      </xdr:nvSpPr>
      <xdr:spPr>
        <a:xfrm>
          <a:off x="13131800" y="15354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109.1</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83</xdr:row>
      <xdr:rowOff>112713</xdr:rowOff>
    </xdr:from>
    <xdr:to>
      <xdr:col>24</xdr:col>
      <xdr:colOff>609600</xdr:colOff>
      <xdr:row>84</xdr:row>
      <xdr:rowOff>42863</xdr:rowOff>
    </xdr:to>
    <xdr:sp macro="" textlink="">
      <xdr:nvSpPr>
        <xdr:cNvPr id="277" name="円/楕円 276"/>
        <xdr:cNvSpPr/>
      </xdr:nvSpPr>
      <xdr:spPr>
        <a:xfrm>
          <a:off x="16967200" y="1434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84790</xdr:rowOff>
    </xdr:from>
    <xdr:ext cx="762000" cy="259045"/>
    <xdr:sp macro="" textlink="">
      <xdr:nvSpPr>
        <xdr:cNvPr id="278" name="給与水準   （国との比較）該当値テキスト"/>
        <xdr:cNvSpPr txBox="1"/>
      </xdr:nvSpPr>
      <xdr:spPr>
        <a:xfrm>
          <a:off x="17106900" y="1431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99.9</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72496</xdr:rowOff>
    </xdr:from>
    <xdr:to>
      <xdr:col>23</xdr:col>
      <xdr:colOff>457200</xdr:colOff>
      <xdr:row>84</xdr:row>
      <xdr:rowOff>2646</xdr:rowOff>
    </xdr:to>
    <xdr:sp macro="" textlink="">
      <xdr:nvSpPr>
        <xdr:cNvPr id="279" name="円/楕円 278"/>
        <xdr:cNvSpPr/>
      </xdr:nvSpPr>
      <xdr:spPr>
        <a:xfrm>
          <a:off x="16129000" y="1430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12823</xdr:rowOff>
    </xdr:from>
    <xdr:ext cx="736600" cy="259045"/>
    <xdr:sp macro="" textlink="">
      <xdr:nvSpPr>
        <xdr:cNvPr id="280" name="テキスト ボックス 279"/>
        <xdr:cNvSpPr txBox="1"/>
      </xdr:nvSpPr>
      <xdr:spPr>
        <a:xfrm>
          <a:off x="15798800" y="140717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99.5</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132821</xdr:rowOff>
    </xdr:from>
    <xdr:to>
      <xdr:col>22</xdr:col>
      <xdr:colOff>254000</xdr:colOff>
      <xdr:row>84</xdr:row>
      <xdr:rowOff>62971</xdr:rowOff>
    </xdr:to>
    <xdr:sp macro="" textlink="">
      <xdr:nvSpPr>
        <xdr:cNvPr id="281" name="円/楕円 280"/>
        <xdr:cNvSpPr/>
      </xdr:nvSpPr>
      <xdr:spPr>
        <a:xfrm>
          <a:off x="15240000" y="14363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73148</xdr:rowOff>
    </xdr:from>
    <xdr:ext cx="762000" cy="259045"/>
    <xdr:sp macro="" textlink="">
      <xdr:nvSpPr>
        <xdr:cNvPr id="282" name="テキスト ボックス 281"/>
        <xdr:cNvSpPr txBox="1"/>
      </xdr:nvSpPr>
      <xdr:spPr>
        <a:xfrm>
          <a:off x="14909800" y="14132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100.1</a:t>
          </a:r>
          <a:endParaRPr kumimoji="1" lang="ja-JP" altLang="en-US" sz="1000" b="1">
            <a:solidFill>
              <a:srgbClr val="FF0000"/>
            </a:solidFill>
            <a:latin typeface="ＭＳ Ｐゴシック"/>
          </a:endParaRPr>
        </a:p>
      </xdr:txBody>
    </xdr:sp>
    <xdr:clientData/>
  </xdr:oneCellAnchor>
  <xdr:twoCellAnchor>
    <xdr:from>
      <xdr:col>20</xdr:col>
      <xdr:colOff>635000</xdr:colOff>
      <xdr:row>83</xdr:row>
      <xdr:rowOff>132821</xdr:rowOff>
    </xdr:from>
    <xdr:to>
      <xdr:col>21</xdr:col>
      <xdr:colOff>50800</xdr:colOff>
      <xdr:row>84</xdr:row>
      <xdr:rowOff>62971</xdr:rowOff>
    </xdr:to>
    <xdr:sp macro="" textlink="">
      <xdr:nvSpPr>
        <xdr:cNvPr id="283" name="円/楕円 282"/>
        <xdr:cNvSpPr/>
      </xdr:nvSpPr>
      <xdr:spPr>
        <a:xfrm>
          <a:off x="14351000" y="14363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82</xdr:row>
      <xdr:rowOff>73148</xdr:rowOff>
    </xdr:from>
    <xdr:ext cx="762000" cy="259045"/>
    <xdr:sp macro="" textlink="">
      <xdr:nvSpPr>
        <xdr:cNvPr id="284" name="テキスト ボックス 283"/>
        <xdr:cNvSpPr txBox="1"/>
      </xdr:nvSpPr>
      <xdr:spPr>
        <a:xfrm>
          <a:off x="14020800" y="14132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100.1</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120121</xdr:rowOff>
    </xdr:from>
    <xdr:to>
      <xdr:col>19</xdr:col>
      <xdr:colOff>533400</xdr:colOff>
      <xdr:row>89</xdr:row>
      <xdr:rowOff>50271</xdr:rowOff>
    </xdr:to>
    <xdr:sp macro="" textlink="">
      <xdr:nvSpPr>
        <xdr:cNvPr id="285" name="円/楕円 284"/>
        <xdr:cNvSpPr/>
      </xdr:nvSpPr>
      <xdr:spPr>
        <a:xfrm>
          <a:off x="13462000" y="15207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60448</xdr:rowOff>
    </xdr:from>
    <xdr:ext cx="762000" cy="259045"/>
    <xdr:sp macro="" textlink="">
      <xdr:nvSpPr>
        <xdr:cNvPr id="286" name="テキスト ボックス 285"/>
        <xdr:cNvSpPr txBox="1"/>
      </xdr:nvSpPr>
      <xdr:spPr>
        <a:xfrm>
          <a:off x="13131800" y="14976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108.5</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[10.32</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6/20</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8.78</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新たに策定した職員定数管理計画に基づき、職員数の抑制を図った結果、類似団体平均を下回っている。</a:t>
          </a:r>
          <a:endParaRPr lang="ja-JP" altLang="ja-JP" sz="1400">
            <a:effectLst/>
          </a:endParaRPr>
        </a:p>
        <a:p>
          <a:r>
            <a:rPr kumimoji="1" lang="ja-JP" altLang="ja-JP" sz="1100" baseline="0">
              <a:solidFill>
                <a:schemeClr val="dk1"/>
              </a:solidFill>
              <a:effectLst/>
              <a:latin typeface="+mn-lt"/>
              <a:ea typeface="+mn-ea"/>
              <a:cs typeface="+mn-cs"/>
            </a:rPr>
            <a:t>　なお、県費負担教職員の権限委譲に伴い、職員数が大きく変動している。</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67</xdr:row>
      <xdr:rowOff>31750</xdr:rowOff>
    </xdr:from>
    <xdr:to>
      <xdr:col>26</xdr:col>
      <xdr:colOff>76200</xdr:colOff>
      <xdr:row>67</xdr:row>
      <xdr:rowOff>31750</xdr:rowOff>
    </xdr:to>
    <xdr:cxnSp macro="">
      <xdr:nvCxnSpPr>
        <xdr:cNvPr id="303" name="直線コネクタ 302"/>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60977</xdr:rowOff>
    </xdr:from>
    <xdr:ext cx="762000" cy="259045"/>
    <xdr:sp macro="" textlink="">
      <xdr:nvSpPr>
        <xdr:cNvPr id="304" name="テキスト ボックス 303"/>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64</xdr:row>
      <xdr:rowOff>63500</xdr:rowOff>
    </xdr:from>
    <xdr:to>
      <xdr:col>26</xdr:col>
      <xdr:colOff>76200</xdr:colOff>
      <xdr:row>64</xdr:row>
      <xdr:rowOff>63500</xdr:rowOff>
    </xdr:to>
    <xdr:cxnSp macro="">
      <xdr:nvCxnSpPr>
        <xdr:cNvPr id="305" name="直線コネクタ 304"/>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92727</xdr:rowOff>
    </xdr:from>
    <xdr:ext cx="762000" cy="259045"/>
    <xdr:sp macro="" textlink="">
      <xdr:nvSpPr>
        <xdr:cNvPr id="306" name="テキスト ボックス 305"/>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61</xdr:row>
      <xdr:rowOff>95250</xdr:rowOff>
    </xdr:from>
    <xdr:to>
      <xdr:col>26</xdr:col>
      <xdr:colOff>76200</xdr:colOff>
      <xdr:row>61</xdr:row>
      <xdr:rowOff>95250</xdr:rowOff>
    </xdr:to>
    <xdr:cxnSp macro="">
      <xdr:nvCxnSpPr>
        <xdr:cNvPr id="307" name="直線コネクタ 306"/>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124477</xdr:rowOff>
    </xdr:from>
    <xdr:ext cx="762000" cy="259045"/>
    <xdr:sp macro="" textlink="">
      <xdr:nvSpPr>
        <xdr:cNvPr id="308" name="テキスト ボックス 307"/>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58</xdr:row>
      <xdr:rowOff>127000</xdr:rowOff>
    </xdr:from>
    <xdr:to>
      <xdr:col>26</xdr:col>
      <xdr:colOff>76200</xdr:colOff>
      <xdr:row>58</xdr:row>
      <xdr:rowOff>127000</xdr:rowOff>
    </xdr:to>
    <xdr:cxnSp macro="">
      <xdr:nvCxnSpPr>
        <xdr:cNvPr id="309" name="直線コネクタ 308"/>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156227</xdr:rowOff>
    </xdr:from>
    <xdr:ext cx="762000" cy="259045"/>
    <xdr:sp macro="" textlink="">
      <xdr:nvSpPr>
        <xdr:cNvPr id="310" name="テキスト ボックス 309"/>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63</xdr:row>
      <xdr:rowOff>114300</xdr:rowOff>
    </xdr:from>
    <xdr:to>
      <xdr:col>24</xdr:col>
      <xdr:colOff>558800</xdr:colOff>
      <xdr:row>67</xdr:row>
      <xdr:rowOff>108966</xdr:rowOff>
    </xdr:to>
    <xdr:cxnSp macro="">
      <xdr:nvCxnSpPr>
        <xdr:cNvPr id="314" name="直線コネクタ 313"/>
        <xdr:cNvCxnSpPr/>
      </xdr:nvCxnSpPr>
      <xdr:spPr>
        <a:xfrm flipV="1">
          <a:off x="17018000" y="10915650"/>
          <a:ext cx="0" cy="6804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81043</xdr:rowOff>
    </xdr:from>
    <xdr:ext cx="762000" cy="259045"/>
    <xdr:sp macro="" textlink="">
      <xdr:nvSpPr>
        <xdr:cNvPr id="315" name="定員管理の状況最小値テキスト"/>
        <xdr:cNvSpPr txBox="1"/>
      </xdr:nvSpPr>
      <xdr:spPr>
        <a:xfrm>
          <a:off x="17106900" y="11568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12.32</a:t>
          </a:r>
          <a:endParaRPr kumimoji="1" lang="ja-JP" altLang="en-US" sz="1000" b="1">
            <a:latin typeface="ＭＳ Ｐゴシック"/>
          </a:endParaRPr>
        </a:p>
      </xdr:txBody>
    </xdr:sp>
    <xdr:clientData/>
  </xdr:oneCellAnchor>
  <xdr:twoCellAnchor>
    <xdr:from>
      <xdr:col>24</xdr:col>
      <xdr:colOff>469900</xdr:colOff>
      <xdr:row>67</xdr:row>
      <xdr:rowOff>108966</xdr:rowOff>
    </xdr:from>
    <xdr:to>
      <xdr:col>24</xdr:col>
      <xdr:colOff>647700</xdr:colOff>
      <xdr:row>67</xdr:row>
      <xdr:rowOff>108966</xdr:rowOff>
    </xdr:to>
    <xdr:cxnSp macro="">
      <xdr:nvCxnSpPr>
        <xdr:cNvPr id="316" name="直線コネクタ 315"/>
        <xdr:cNvCxnSpPr/>
      </xdr:nvCxnSpPr>
      <xdr:spPr>
        <a:xfrm>
          <a:off x="16929100" y="11596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62</xdr:row>
      <xdr:rowOff>29227</xdr:rowOff>
    </xdr:from>
    <xdr:ext cx="762000" cy="259045"/>
    <xdr:sp macro="" textlink="">
      <xdr:nvSpPr>
        <xdr:cNvPr id="317" name="定員管理の状況最大値テキスト"/>
        <xdr:cNvSpPr txBox="1"/>
      </xdr:nvSpPr>
      <xdr:spPr>
        <a:xfrm>
          <a:off x="17106900" y="1065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9.50</a:t>
          </a:r>
          <a:endParaRPr kumimoji="1" lang="ja-JP" altLang="en-US" sz="1000" b="1">
            <a:latin typeface="ＭＳ Ｐゴシック"/>
          </a:endParaRPr>
        </a:p>
      </xdr:txBody>
    </xdr:sp>
    <xdr:clientData/>
  </xdr:oneCellAnchor>
  <xdr:twoCellAnchor>
    <xdr:from>
      <xdr:col>24</xdr:col>
      <xdr:colOff>469900</xdr:colOff>
      <xdr:row>63</xdr:row>
      <xdr:rowOff>114300</xdr:rowOff>
    </xdr:from>
    <xdr:to>
      <xdr:col>24</xdr:col>
      <xdr:colOff>647700</xdr:colOff>
      <xdr:row>63</xdr:row>
      <xdr:rowOff>114300</xdr:rowOff>
    </xdr:to>
    <xdr:cxnSp macro="">
      <xdr:nvCxnSpPr>
        <xdr:cNvPr id="318" name="直線コネクタ 317"/>
        <xdr:cNvCxnSpPr/>
      </xdr:nvCxnSpPr>
      <xdr:spPr>
        <a:xfrm>
          <a:off x="16929100" y="1091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59</xdr:row>
      <xdr:rowOff>11049</xdr:rowOff>
    </xdr:from>
    <xdr:to>
      <xdr:col>24</xdr:col>
      <xdr:colOff>558800</xdr:colOff>
      <xdr:row>64</xdr:row>
      <xdr:rowOff>140716</xdr:rowOff>
    </xdr:to>
    <xdr:cxnSp macro="">
      <xdr:nvCxnSpPr>
        <xdr:cNvPr id="319" name="直線コネクタ 318"/>
        <xdr:cNvCxnSpPr/>
      </xdr:nvCxnSpPr>
      <xdr:spPr>
        <a:xfrm>
          <a:off x="16179800" y="10126599"/>
          <a:ext cx="838200" cy="986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64</xdr:row>
      <xdr:rowOff>165752</xdr:rowOff>
    </xdr:from>
    <xdr:ext cx="762000" cy="259045"/>
    <xdr:sp macro="" textlink="">
      <xdr:nvSpPr>
        <xdr:cNvPr id="320" name="定員管理の状況平均値テキスト"/>
        <xdr:cNvSpPr txBox="1"/>
      </xdr:nvSpPr>
      <xdr:spPr>
        <a:xfrm>
          <a:off x="17106900" y="11138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10.75</a:t>
          </a:r>
          <a:endParaRPr kumimoji="1" lang="ja-JP" altLang="en-US" sz="1000" b="1">
            <a:solidFill>
              <a:srgbClr val="000080"/>
            </a:solidFill>
            <a:latin typeface="ＭＳ Ｐゴシック"/>
          </a:endParaRPr>
        </a:p>
      </xdr:txBody>
    </xdr:sp>
    <xdr:clientData/>
  </xdr:oneCellAnchor>
  <xdr:twoCellAnchor>
    <xdr:from>
      <xdr:col>24</xdr:col>
      <xdr:colOff>508000</xdr:colOff>
      <xdr:row>65</xdr:row>
      <xdr:rowOff>22225</xdr:rowOff>
    </xdr:from>
    <xdr:to>
      <xdr:col>24</xdr:col>
      <xdr:colOff>609600</xdr:colOff>
      <xdr:row>65</xdr:row>
      <xdr:rowOff>123825</xdr:rowOff>
    </xdr:to>
    <xdr:sp macro="" textlink="">
      <xdr:nvSpPr>
        <xdr:cNvPr id="321" name="フローチャート : 判断 320"/>
        <xdr:cNvSpPr/>
      </xdr:nvSpPr>
      <xdr:spPr>
        <a:xfrm>
          <a:off x="16967200" y="1116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59</xdr:row>
      <xdr:rowOff>11049</xdr:rowOff>
    </xdr:from>
    <xdr:to>
      <xdr:col>23</xdr:col>
      <xdr:colOff>406400</xdr:colOff>
      <xdr:row>59</xdr:row>
      <xdr:rowOff>23114</xdr:rowOff>
    </xdr:to>
    <xdr:cxnSp macro="">
      <xdr:nvCxnSpPr>
        <xdr:cNvPr id="322" name="直線コネクタ 321"/>
        <xdr:cNvCxnSpPr/>
      </xdr:nvCxnSpPr>
      <xdr:spPr>
        <a:xfrm flipV="1">
          <a:off x="15290800" y="10126599"/>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59</xdr:row>
      <xdr:rowOff>35052</xdr:rowOff>
    </xdr:from>
    <xdr:to>
      <xdr:col>23</xdr:col>
      <xdr:colOff>457200</xdr:colOff>
      <xdr:row>59</xdr:row>
      <xdr:rowOff>136652</xdr:rowOff>
    </xdr:to>
    <xdr:sp macro="" textlink="">
      <xdr:nvSpPr>
        <xdr:cNvPr id="323" name="フローチャート : 判断 322"/>
        <xdr:cNvSpPr/>
      </xdr:nvSpPr>
      <xdr:spPr>
        <a:xfrm>
          <a:off x="16129000" y="1015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121429</xdr:rowOff>
    </xdr:from>
    <xdr:ext cx="736600" cy="259045"/>
    <xdr:sp macro="" textlink="">
      <xdr:nvSpPr>
        <xdr:cNvPr id="324" name="テキスト ボックス 323"/>
        <xdr:cNvSpPr txBox="1"/>
      </xdr:nvSpPr>
      <xdr:spPr>
        <a:xfrm>
          <a:off x="15798800" y="102369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6.54</a:t>
          </a:r>
          <a:endParaRPr kumimoji="1" lang="ja-JP" altLang="en-US" sz="1000" b="1">
            <a:solidFill>
              <a:srgbClr val="000080"/>
            </a:solidFill>
            <a:latin typeface="ＭＳ Ｐゴシック"/>
          </a:endParaRPr>
        </a:p>
      </xdr:txBody>
    </xdr:sp>
    <xdr:clientData/>
  </xdr:oneCellAnchor>
  <xdr:twoCellAnchor>
    <xdr:from>
      <xdr:col>21</xdr:col>
      <xdr:colOff>0</xdr:colOff>
      <xdr:row>59</xdr:row>
      <xdr:rowOff>18288</xdr:rowOff>
    </xdr:from>
    <xdr:to>
      <xdr:col>22</xdr:col>
      <xdr:colOff>203200</xdr:colOff>
      <xdr:row>59</xdr:row>
      <xdr:rowOff>23114</xdr:rowOff>
    </xdr:to>
    <xdr:cxnSp macro="">
      <xdr:nvCxnSpPr>
        <xdr:cNvPr id="325" name="直線コネクタ 324"/>
        <xdr:cNvCxnSpPr/>
      </xdr:nvCxnSpPr>
      <xdr:spPr>
        <a:xfrm>
          <a:off x="14401800" y="10133838"/>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59</xdr:row>
      <xdr:rowOff>37465</xdr:rowOff>
    </xdr:from>
    <xdr:to>
      <xdr:col>22</xdr:col>
      <xdr:colOff>254000</xdr:colOff>
      <xdr:row>59</xdr:row>
      <xdr:rowOff>139065</xdr:rowOff>
    </xdr:to>
    <xdr:sp macro="" textlink="">
      <xdr:nvSpPr>
        <xdr:cNvPr id="326" name="フローチャート : 判断 325"/>
        <xdr:cNvSpPr/>
      </xdr:nvSpPr>
      <xdr:spPr>
        <a:xfrm>
          <a:off x="15240000" y="1015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123842</xdr:rowOff>
    </xdr:from>
    <xdr:ext cx="762000" cy="259045"/>
    <xdr:sp macro="" textlink="">
      <xdr:nvSpPr>
        <xdr:cNvPr id="327" name="テキスト ボックス 326"/>
        <xdr:cNvSpPr txBox="1"/>
      </xdr:nvSpPr>
      <xdr:spPr>
        <a:xfrm>
          <a:off x="14909800" y="1023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6.55</a:t>
          </a:r>
          <a:endParaRPr kumimoji="1" lang="ja-JP" altLang="en-US" sz="1000" b="1">
            <a:solidFill>
              <a:srgbClr val="000080"/>
            </a:solidFill>
            <a:latin typeface="ＭＳ Ｐゴシック"/>
          </a:endParaRPr>
        </a:p>
      </xdr:txBody>
    </xdr:sp>
    <xdr:clientData/>
  </xdr:oneCellAnchor>
  <xdr:twoCellAnchor>
    <xdr:from>
      <xdr:col>19</xdr:col>
      <xdr:colOff>482600</xdr:colOff>
      <xdr:row>58</xdr:row>
      <xdr:rowOff>165608</xdr:rowOff>
    </xdr:from>
    <xdr:to>
      <xdr:col>21</xdr:col>
      <xdr:colOff>0</xdr:colOff>
      <xdr:row>59</xdr:row>
      <xdr:rowOff>18288</xdr:rowOff>
    </xdr:to>
    <xdr:cxnSp macro="">
      <xdr:nvCxnSpPr>
        <xdr:cNvPr id="328" name="直線コネクタ 327"/>
        <xdr:cNvCxnSpPr/>
      </xdr:nvCxnSpPr>
      <xdr:spPr>
        <a:xfrm>
          <a:off x="13512800" y="10109708"/>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59</xdr:row>
      <xdr:rowOff>47117</xdr:rowOff>
    </xdr:from>
    <xdr:to>
      <xdr:col>21</xdr:col>
      <xdr:colOff>50800</xdr:colOff>
      <xdr:row>59</xdr:row>
      <xdr:rowOff>148717</xdr:rowOff>
    </xdr:to>
    <xdr:sp macro="" textlink="">
      <xdr:nvSpPr>
        <xdr:cNvPr id="329" name="フローチャート : 判断 328"/>
        <xdr:cNvSpPr/>
      </xdr:nvSpPr>
      <xdr:spPr>
        <a:xfrm>
          <a:off x="14351000" y="1016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133494</xdr:rowOff>
    </xdr:from>
    <xdr:ext cx="762000" cy="259045"/>
    <xdr:sp macro="" textlink="">
      <xdr:nvSpPr>
        <xdr:cNvPr id="330" name="テキスト ボックス 329"/>
        <xdr:cNvSpPr txBox="1"/>
      </xdr:nvSpPr>
      <xdr:spPr>
        <a:xfrm>
          <a:off x="14020800" y="10249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6.59</a:t>
          </a:r>
          <a:endParaRPr kumimoji="1" lang="ja-JP" altLang="en-US" sz="1000" b="1">
            <a:solidFill>
              <a:srgbClr val="000080"/>
            </a:solidFill>
            <a:latin typeface="ＭＳ Ｐゴシック"/>
          </a:endParaRPr>
        </a:p>
      </xdr:txBody>
    </xdr:sp>
    <xdr:clientData/>
  </xdr:oneCellAnchor>
  <xdr:twoCellAnchor>
    <xdr:from>
      <xdr:col>19</xdr:col>
      <xdr:colOff>431800</xdr:colOff>
      <xdr:row>59</xdr:row>
      <xdr:rowOff>54356</xdr:rowOff>
    </xdr:from>
    <xdr:to>
      <xdr:col>19</xdr:col>
      <xdr:colOff>533400</xdr:colOff>
      <xdr:row>59</xdr:row>
      <xdr:rowOff>155956</xdr:rowOff>
    </xdr:to>
    <xdr:sp macro="" textlink="">
      <xdr:nvSpPr>
        <xdr:cNvPr id="331" name="フローチャート : 判断 330"/>
        <xdr:cNvSpPr/>
      </xdr:nvSpPr>
      <xdr:spPr>
        <a:xfrm>
          <a:off x="13462000" y="1016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140733</xdr:rowOff>
    </xdr:from>
    <xdr:ext cx="762000" cy="259045"/>
    <xdr:sp macro="" textlink="">
      <xdr:nvSpPr>
        <xdr:cNvPr id="332" name="テキスト ボックス 331"/>
        <xdr:cNvSpPr txBox="1"/>
      </xdr:nvSpPr>
      <xdr:spPr>
        <a:xfrm>
          <a:off x="13131800" y="10256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6.62</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64</xdr:row>
      <xdr:rowOff>89916</xdr:rowOff>
    </xdr:from>
    <xdr:to>
      <xdr:col>24</xdr:col>
      <xdr:colOff>609600</xdr:colOff>
      <xdr:row>65</xdr:row>
      <xdr:rowOff>20066</xdr:rowOff>
    </xdr:to>
    <xdr:sp macro="" textlink="">
      <xdr:nvSpPr>
        <xdr:cNvPr id="338" name="円/楕円 337"/>
        <xdr:cNvSpPr/>
      </xdr:nvSpPr>
      <xdr:spPr>
        <a:xfrm>
          <a:off x="16967200" y="1106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63</xdr:row>
      <xdr:rowOff>106443</xdr:rowOff>
    </xdr:from>
    <xdr:ext cx="762000" cy="259045"/>
    <xdr:sp macro="" textlink="">
      <xdr:nvSpPr>
        <xdr:cNvPr id="339" name="定員管理の状況該当値テキスト"/>
        <xdr:cNvSpPr txBox="1"/>
      </xdr:nvSpPr>
      <xdr:spPr>
        <a:xfrm>
          <a:off x="17106900" y="1090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10.32</a:t>
          </a:r>
          <a:endParaRPr kumimoji="1" lang="ja-JP" altLang="en-US" sz="1000" b="1">
            <a:solidFill>
              <a:srgbClr val="FF0000"/>
            </a:solidFill>
            <a:latin typeface="ＭＳ Ｐゴシック"/>
          </a:endParaRPr>
        </a:p>
      </xdr:txBody>
    </xdr:sp>
    <xdr:clientData/>
  </xdr:oneCellAnchor>
  <xdr:twoCellAnchor>
    <xdr:from>
      <xdr:col>23</xdr:col>
      <xdr:colOff>355600</xdr:colOff>
      <xdr:row>58</xdr:row>
      <xdr:rowOff>131699</xdr:rowOff>
    </xdr:from>
    <xdr:to>
      <xdr:col>23</xdr:col>
      <xdr:colOff>457200</xdr:colOff>
      <xdr:row>59</xdr:row>
      <xdr:rowOff>61849</xdr:rowOff>
    </xdr:to>
    <xdr:sp macro="" textlink="">
      <xdr:nvSpPr>
        <xdr:cNvPr id="340" name="円/楕円 339"/>
        <xdr:cNvSpPr/>
      </xdr:nvSpPr>
      <xdr:spPr>
        <a:xfrm>
          <a:off x="16129000" y="10075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57</xdr:row>
      <xdr:rowOff>72026</xdr:rowOff>
    </xdr:from>
    <xdr:ext cx="736600" cy="259045"/>
    <xdr:sp macro="" textlink="">
      <xdr:nvSpPr>
        <xdr:cNvPr id="341" name="テキスト ボックス 340"/>
        <xdr:cNvSpPr txBox="1"/>
      </xdr:nvSpPr>
      <xdr:spPr>
        <a:xfrm>
          <a:off x="15798800" y="9844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6.23</a:t>
          </a:r>
          <a:endParaRPr kumimoji="1" lang="ja-JP" altLang="en-US" sz="1000" b="1">
            <a:solidFill>
              <a:srgbClr val="FF0000"/>
            </a:solidFill>
            <a:latin typeface="ＭＳ Ｐゴシック"/>
          </a:endParaRPr>
        </a:p>
      </xdr:txBody>
    </xdr:sp>
    <xdr:clientData/>
  </xdr:oneCellAnchor>
  <xdr:twoCellAnchor>
    <xdr:from>
      <xdr:col>22</xdr:col>
      <xdr:colOff>152400</xdr:colOff>
      <xdr:row>58</xdr:row>
      <xdr:rowOff>143764</xdr:rowOff>
    </xdr:from>
    <xdr:to>
      <xdr:col>22</xdr:col>
      <xdr:colOff>254000</xdr:colOff>
      <xdr:row>59</xdr:row>
      <xdr:rowOff>73914</xdr:rowOff>
    </xdr:to>
    <xdr:sp macro="" textlink="">
      <xdr:nvSpPr>
        <xdr:cNvPr id="342" name="円/楕円 341"/>
        <xdr:cNvSpPr/>
      </xdr:nvSpPr>
      <xdr:spPr>
        <a:xfrm>
          <a:off x="15240000" y="1008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57</xdr:row>
      <xdr:rowOff>84091</xdr:rowOff>
    </xdr:from>
    <xdr:ext cx="762000" cy="259045"/>
    <xdr:sp macro="" textlink="">
      <xdr:nvSpPr>
        <xdr:cNvPr id="343" name="テキスト ボックス 342"/>
        <xdr:cNvSpPr txBox="1"/>
      </xdr:nvSpPr>
      <xdr:spPr>
        <a:xfrm>
          <a:off x="14909800" y="9856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6.28</a:t>
          </a:r>
          <a:endParaRPr kumimoji="1" lang="ja-JP" altLang="en-US" sz="1000" b="1">
            <a:solidFill>
              <a:srgbClr val="FF0000"/>
            </a:solidFill>
            <a:latin typeface="ＭＳ Ｐゴシック"/>
          </a:endParaRPr>
        </a:p>
      </xdr:txBody>
    </xdr:sp>
    <xdr:clientData/>
  </xdr:oneCellAnchor>
  <xdr:twoCellAnchor>
    <xdr:from>
      <xdr:col>20</xdr:col>
      <xdr:colOff>635000</xdr:colOff>
      <xdr:row>58</xdr:row>
      <xdr:rowOff>138938</xdr:rowOff>
    </xdr:from>
    <xdr:to>
      <xdr:col>21</xdr:col>
      <xdr:colOff>50800</xdr:colOff>
      <xdr:row>59</xdr:row>
      <xdr:rowOff>69088</xdr:rowOff>
    </xdr:to>
    <xdr:sp macro="" textlink="">
      <xdr:nvSpPr>
        <xdr:cNvPr id="344" name="円/楕円 343"/>
        <xdr:cNvSpPr/>
      </xdr:nvSpPr>
      <xdr:spPr>
        <a:xfrm>
          <a:off x="14351000" y="1008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57</xdr:row>
      <xdr:rowOff>79265</xdr:rowOff>
    </xdr:from>
    <xdr:ext cx="762000" cy="259045"/>
    <xdr:sp macro="" textlink="">
      <xdr:nvSpPr>
        <xdr:cNvPr id="345" name="テキスト ボックス 344"/>
        <xdr:cNvSpPr txBox="1"/>
      </xdr:nvSpPr>
      <xdr:spPr>
        <a:xfrm>
          <a:off x="14020800" y="9851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6.26</a:t>
          </a:r>
          <a:endParaRPr kumimoji="1" lang="ja-JP" altLang="en-US" sz="1000" b="1">
            <a:solidFill>
              <a:srgbClr val="FF0000"/>
            </a:solidFill>
            <a:latin typeface="ＭＳ Ｐゴシック"/>
          </a:endParaRPr>
        </a:p>
      </xdr:txBody>
    </xdr:sp>
    <xdr:clientData/>
  </xdr:oneCellAnchor>
  <xdr:twoCellAnchor>
    <xdr:from>
      <xdr:col>19</xdr:col>
      <xdr:colOff>431800</xdr:colOff>
      <xdr:row>58</xdr:row>
      <xdr:rowOff>114808</xdr:rowOff>
    </xdr:from>
    <xdr:to>
      <xdr:col>19</xdr:col>
      <xdr:colOff>533400</xdr:colOff>
      <xdr:row>59</xdr:row>
      <xdr:rowOff>44958</xdr:rowOff>
    </xdr:to>
    <xdr:sp macro="" textlink="">
      <xdr:nvSpPr>
        <xdr:cNvPr id="346" name="円/楕円 345"/>
        <xdr:cNvSpPr/>
      </xdr:nvSpPr>
      <xdr:spPr>
        <a:xfrm>
          <a:off x="13462000" y="1005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57</xdr:row>
      <xdr:rowOff>55135</xdr:rowOff>
    </xdr:from>
    <xdr:ext cx="762000" cy="259045"/>
    <xdr:sp macro="" textlink="">
      <xdr:nvSpPr>
        <xdr:cNvPr id="347" name="テキスト ボックス 346"/>
        <xdr:cNvSpPr txBox="1"/>
      </xdr:nvSpPr>
      <xdr:spPr>
        <a:xfrm>
          <a:off x="13131800" y="9827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6.16</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[2.9%]</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a:rPr>
            <a:t>　基準財政需要額に算入される公債費等や分母となる標準財政規模が増加したことにより、前年度の比率より０．３ポイント減少することとなった。</a:t>
          </a:r>
        </a:p>
        <a:p>
          <a:r>
            <a:rPr kumimoji="1" lang="ja-JP" altLang="en-US" sz="1300">
              <a:solidFill>
                <a:schemeClr val="tx1"/>
              </a:solidFill>
              <a:latin typeface="ＭＳ Ｐゴシック"/>
            </a:rPr>
            <a:t>　「さがみはら都市経営指針実行計画」に基づく市債の発行抑制等により、類似団体平均を大きく下回った数値ではあるが、引き続き厳しい財政運営が求められるため、今後も市債の適正な発行に努める。</a:t>
          </a: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64" name="直線コネクタ 363"/>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65" name="テキスト ボックス 364"/>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66" name="直線コネクタ 365"/>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67" name="テキスト ボックス 366"/>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68" name="直線コネクタ 367"/>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69" name="テキスト ボックス 368"/>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70" name="直線コネクタ 369"/>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71" name="テキスト ボックス 370"/>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72" name="直線コネクタ 371"/>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73" name="テキスト ボックス 372"/>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74" name="直線コネクタ 373"/>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34</xdr:row>
      <xdr:rowOff>151691</xdr:rowOff>
    </xdr:from>
    <xdr:ext cx="762000" cy="259045"/>
    <xdr:sp macro="" textlink="">
      <xdr:nvSpPr>
        <xdr:cNvPr id="375" name="テキスト ボックス 374"/>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32</xdr:row>
      <xdr:rowOff>149877</xdr:rowOff>
    </xdr:from>
    <xdr:ext cx="762000" cy="259045"/>
    <xdr:sp macro="" textlink="">
      <xdr:nvSpPr>
        <xdr:cNvPr id="377" name="テキスト ボックス 376"/>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110974</xdr:rowOff>
    </xdr:from>
    <xdr:to>
      <xdr:col>24</xdr:col>
      <xdr:colOff>558800</xdr:colOff>
      <xdr:row>45</xdr:row>
      <xdr:rowOff>51102</xdr:rowOff>
    </xdr:to>
    <xdr:cxnSp macro="">
      <xdr:nvCxnSpPr>
        <xdr:cNvPr id="379" name="直線コネクタ 378"/>
        <xdr:cNvCxnSpPr/>
      </xdr:nvCxnSpPr>
      <xdr:spPr>
        <a:xfrm flipV="1">
          <a:off x="17018000" y="6111724"/>
          <a:ext cx="0" cy="16546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23179</xdr:rowOff>
    </xdr:from>
    <xdr:ext cx="762000" cy="259045"/>
    <xdr:sp macro="" textlink="">
      <xdr:nvSpPr>
        <xdr:cNvPr id="380" name="公債費負担の状況最小値テキスト"/>
        <xdr:cNvSpPr txBox="1"/>
      </xdr:nvSpPr>
      <xdr:spPr>
        <a:xfrm>
          <a:off x="17106900" y="773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17.3</a:t>
          </a:r>
          <a:endParaRPr kumimoji="1" lang="ja-JP" altLang="en-US" sz="1000" b="1">
            <a:latin typeface="ＭＳ Ｐゴシック"/>
          </a:endParaRPr>
        </a:p>
      </xdr:txBody>
    </xdr:sp>
    <xdr:clientData/>
  </xdr:oneCellAnchor>
  <xdr:twoCellAnchor>
    <xdr:from>
      <xdr:col>24</xdr:col>
      <xdr:colOff>469900</xdr:colOff>
      <xdr:row>45</xdr:row>
      <xdr:rowOff>51102</xdr:rowOff>
    </xdr:from>
    <xdr:to>
      <xdr:col>24</xdr:col>
      <xdr:colOff>647700</xdr:colOff>
      <xdr:row>45</xdr:row>
      <xdr:rowOff>51102</xdr:rowOff>
    </xdr:to>
    <xdr:cxnSp macro="">
      <xdr:nvCxnSpPr>
        <xdr:cNvPr id="381" name="直線コネクタ 380"/>
        <xdr:cNvCxnSpPr/>
      </xdr:nvCxnSpPr>
      <xdr:spPr>
        <a:xfrm>
          <a:off x="16929100" y="776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25901</xdr:rowOff>
    </xdr:from>
    <xdr:ext cx="762000" cy="259045"/>
    <xdr:sp macro="" textlink="">
      <xdr:nvSpPr>
        <xdr:cNvPr id="382" name="公債費負担の状況最大値テキスト"/>
        <xdr:cNvSpPr txBox="1"/>
      </xdr:nvSpPr>
      <xdr:spPr>
        <a:xfrm>
          <a:off x="17106900" y="585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a:t>
          </a:r>
          <a:endParaRPr kumimoji="1" lang="ja-JP" altLang="en-US" sz="1000" b="1">
            <a:latin typeface="ＭＳ Ｐゴシック"/>
          </a:endParaRPr>
        </a:p>
      </xdr:txBody>
    </xdr:sp>
    <xdr:clientData/>
  </xdr:oneCellAnchor>
  <xdr:twoCellAnchor>
    <xdr:from>
      <xdr:col>24</xdr:col>
      <xdr:colOff>469900</xdr:colOff>
      <xdr:row>35</xdr:row>
      <xdr:rowOff>110974</xdr:rowOff>
    </xdr:from>
    <xdr:to>
      <xdr:col>24</xdr:col>
      <xdr:colOff>647700</xdr:colOff>
      <xdr:row>35</xdr:row>
      <xdr:rowOff>110974</xdr:rowOff>
    </xdr:to>
    <xdr:cxnSp macro="">
      <xdr:nvCxnSpPr>
        <xdr:cNvPr id="383" name="直線コネクタ 382"/>
        <xdr:cNvCxnSpPr/>
      </xdr:nvCxnSpPr>
      <xdr:spPr>
        <a:xfrm>
          <a:off x="16929100" y="6111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35</xdr:row>
      <xdr:rowOff>110974</xdr:rowOff>
    </xdr:from>
    <xdr:to>
      <xdr:col>24</xdr:col>
      <xdr:colOff>558800</xdr:colOff>
      <xdr:row>35</xdr:row>
      <xdr:rowOff>145445</xdr:rowOff>
    </xdr:to>
    <xdr:cxnSp macro="">
      <xdr:nvCxnSpPr>
        <xdr:cNvPr id="384" name="直線コネクタ 383"/>
        <xdr:cNvCxnSpPr/>
      </xdr:nvCxnSpPr>
      <xdr:spPr>
        <a:xfrm flipV="1">
          <a:off x="16179800" y="6111724"/>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25296</xdr:rowOff>
    </xdr:from>
    <xdr:ext cx="762000" cy="259045"/>
    <xdr:sp macro="" textlink="">
      <xdr:nvSpPr>
        <xdr:cNvPr id="385" name="公債費負担の状況平均値テキスト"/>
        <xdr:cNvSpPr txBox="1"/>
      </xdr:nvSpPr>
      <xdr:spPr>
        <a:xfrm>
          <a:off x="17106900" y="68832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53219</xdr:rowOff>
    </xdr:from>
    <xdr:to>
      <xdr:col>24</xdr:col>
      <xdr:colOff>609600</xdr:colOff>
      <xdr:row>40</xdr:row>
      <xdr:rowOff>154819</xdr:rowOff>
    </xdr:to>
    <xdr:sp macro="" textlink="">
      <xdr:nvSpPr>
        <xdr:cNvPr id="386" name="フローチャート : 判断 385"/>
        <xdr:cNvSpPr/>
      </xdr:nvSpPr>
      <xdr:spPr>
        <a:xfrm>
          <a:off x="16967200" y="691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35</xdr:row>
      <xdr:rowOff>145445</xdr:rowOff>
    </xdr:from>
    <xdr:to>
      <xdr:col>23</xdr:col>
      <xdr:colOff>406400</xdr:colOff>
      <xdr:row>35</xdr:row>
      <xdr:rowOff>168426</xdr:rowOff>
    </xdr:to>
    <xdr:cxnSp macro="">
      <xdr:nvCxnSpPr>
        <xdr:cNvPr id="387" name="直線コネクタ 386"/>
        <xdr:cNvCxnSpPr/>
      </xdr:nvCxnSpPr>
      <xdr:spPr>
        <a:xfrm flipV="1">
          <a:off x="15290800" y="6146195"/>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122162</xdr:rowOff>
    </xdr:from>
    <xdr:to>
      <xdr:col>23</xdr:col>
      <xdr:colOff>457200</xdr:colOff>
      <xdr:row>41</xdr:row>
      <xdr:rowOff>52312</xdr:rowOff>
    </xdr:to>
    <xdr:sp macro="" textlink="">
      <xdr:nvSpPr>
        <xdr:cNvPr id="388" name="フローチャート : 判断 387"/>
        <xdr:cNvSpPr/>
      </xdr:nvSpPr>
      <xdr:spPr>
        <a:xfrm>
          <a:off x="16129000" y="698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37089</xdr:rowOff>
    </xdr:from>
    <xdr:ext cx="736600" cy="259045"/>
    <xdr:sp macro="" textlink="">
      <xdr:nvSpPr>
        <xdr:cNvPr id="389" name="テキスト ボックス 388"/>
        <xdr:cNvSpPr txBox="1"/>
      </xdr:nvSpPr>
      <xdr:spPr>
        <a:xfrm>
          <a:off x="15798800" y="70665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twoCellAnchor>
    <xdr:from>
      <xdr:col>21</xdr:col>
      <xdr:colOff>0</xdr:colOff>
      <xdr:row>35</xdr:row>
      <xdr:rowOff>168426</xdr:rowOff>
    </xdr:from>
    <xdr:to>
      <xdr:col>22</xdr:col>
      <xdr:colOff>203200</xdr:colOff>
      <xdr:row>36</xdr:row>
      <xdr:rowOff>54428</xdr:rowOff>
    </xdr:to>
    <xdr:cxnSp macro="">
      <xdr:nvCxnSpPr>
        <xdr:cNvPr id="390" name="直線コネクタ 389"/>
        <xdr:cNvCxnSpPr/>
      </xdr:nvCxnSpPr>
      <xdr:spPr>
        <a:xfrm flipV="1">
          <a:off x="14401800" y="6169176"/>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156633</xdr:rowOff>
    </xdr:from>
    <xdr:to>
      <xdr:col>22</xdr:col>
      <xdr:colOff>254000</xdr:colOff>
      <xdr:row>41</xdr:row>
      <xdr:rowOff>86783</xdr:rowOff>
    </xdr:to>
    <xdr:sp macro="" textlink="">
      <xdr:nvSpPr>
        <xdr:cNvPr id="391" name="フローチャート : 判断 390"/>
        <xdr:cNvSpPr/>
      </xdr:nvSpPr>
      <xdr:spPr>
        <a:xfrm>
          <a:off x="15240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71560</xdr:rowOff>
    </xdr:from>
    <xdr:ext cx="762000" cy="259045"/>
    <xdr:sp macro="" textlink="">
      <xdr:nvSpPr>
        <xdr:cNvPr id="392" name="テキスト ボックス 391"/>
        <xdr:cNvSpPr txBox="1"/>
      </xdr:nvSpPr>
      <xdr:spPr>
        <a:xfrm>
          <a:off x="14909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19</xdr:col>
      <xdr:colOff>482600</xdr:colOff>
      <xdr:row>36</xdr:row>
      <xdr:rowOff>42938</xdr:rowOff>
    </xdr:from>
    <xdr:to>
      <xdr:col>21</xdr:col>
      <xdr:colOff>0</xdr:colOff>
      <xdr:row>36</xdr:row>
      <xdr:rowOff>54428</xdr:rowOff>
    </xdr:to>
    <xdr:cxnSp macro="">
      <xdr:nvCxnSpPr>
        <xdr:cNvPr id="393" name="直線コネクタ 392"/>
        <xdr:cNvCxnSpPr/>
      </xdr:nvCxnSpPr>
      <xdr:spPr>
        <a:xfrm>
          <a:off x="13512800" y="621513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156633</xdr:rowOff>
    </xdr:from>
    <xdr:to>
      <xdr:col>21</xdr:col>
      <xdr:colOff>50800</xdr:colOff>
      <xdr:row>41</xdr:row>
      <xdr:rowOff>86783</xdr:rowOff>
    </xdr:to>
    <xdr:sp macro="" textlink="">
      <xdr:nvSpPr>
        <xdr:cNvPr id="394" name="フローチャート : 判断 393"/>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71560</xdr:rowOff>
    </xdr:from>
    <xdr:ext cx="762000" cy="259045"/>
    <xdr:sp macro="" textlink="">
      <xdr:nvSpPr>
        <xdr:cNvPr id="395" name="テキスト ボックス 394"/>
        <xdr:cNvSpPr txBox="1"/>
      </xdr:nvSpPr>
      <xdr:spPr>
        <a:xfrm>
          <a:off x="14020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19655</xdr:rowOff>
    </xdr:from>
    <xdr:to>
      <xdr:col>19</xdr:col>
      <xdr:colOff>533400</xdr:colOff>
      <xdr:row>41</xdr:row>
      <xdr:rowOff>121255</xdr:rowOff>
    </xdr:to>
    <xdr:sp macro="" textlink="">
      <xdr:nvSpPr>
        <xdr:cNvPr id="396" name="フローチャート : 判断 395"/>
        <xdr:cNvSpPr/>
      </xdr:nvSpPr>
      <xdr:spPr>
        <a:xfrm>
          <a:off x="13462000" y="704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106032</xdr:rowOff>
    </xdr:from>
    <xdr:ext cx="762000" cy="259045"/>
    <xdr:sp macro="" textlink="">
      <xdr:nvSpPr>
        <xdr:cNvPr id="397" name="テキスト ボックス 396"/>
        <xdr:cNvSpPr txBox="1"/>
      </xdr:nvSpPr>
      <xdr:spPr>
        <a:xfrm>
          <a:off x="13131800" y="713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35</xdr:row>
      <xdr:rowOff>60174</xdr:rowOff>
    </xdr:from>
    <xdr:to>
      <xdr:col>24</xdr:col>
      <xdr:colOff>609600</xdr:colOff>
      <xdr:row>35</xdr:row>
      <xdr:rowOff>161774</xdr:rowOff>
    </xdr:to>
    <xdr:sp macro="" textlink="">
      <xdr:nvSpPr>
        <xdr:cNvPr id="403" name="円/楕円 402"/>
        <xdr:cNvSpPr/>
      </xdr:nvSpPr>
      <xdr:spPr>
        <a:xfrm>
          <a:off x="16967200" y="6060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34</xdr:row>
      <xdr:rowOff>152901</xdr:rowOff>
    </xdr:from>
    <xdr:ext cx="762000" cy="259045"/>
    <xdr:sp macro="" textlink="">
      <xdr:nvSpPr>
        <xdr:cNvPr id="404" name="公債費負担の状況該当値テキスト"/>
        <xdr:cNvSpPr txBox="1"/>
      </xdr:nvSpPr>
      <xdr:spPr>
        <a:xfrm>
          <a:off x="17106900" y="5982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2.9</a:t>
          </a:r>
          <a:endParaRPr kumimoji="1" lang="ja-JP" altLang="en-US" sz="1000" b="1">
            <a:solidFill>
              <a:srgbClr val="FF0000"/>
            </a:solidFill>
            <a:latin typeface="ＭＳ Ｐゴシック"/>
          </a:endParaRPr>
        </a:p>
      </xdr:txBody>
    </xdr:sp>
    <xdr:clientData/>
  </xdr:oneCellAnchor>
  <xdr:twoCellAnchor>
    <xdr:from>
      <xdr:col>23</xdr:col>
      <xdr:colOff>355600</xdr:colOff>
      <xdr:row>35</xdr:row>
      <xdr:rowOff>94645</xdr:rowOff>
    </xdr:from>
    <xdr:to>
      <xdr:col>23</xdr:col>
      <xdr:colOff>457200</xdr:colOff>
      <xdr:row>36</xdr:row>
      <xdr:rowOff>24795</xdr:rowOff>
    </xdr:to>
    <xdr:sp macro="" textlink="">
      <xdr:nvSpPr>
        <xdr:cNvPr id="405" name="円/楕円 404"/>
        <xdr:cNvSpPr/>
      </xdr:nvSpPr>
      <xdr:spPr>
        <a:xfrm>
          <a:off x="16129000" y="609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34</xdr:row>
      <xdr:rowOff>34972</xdr:rowOff>
    </xdr:from>
    <xdr:ext cx="736600" cy="259045"/>
    <xdr:sp macro="" textlink="">
      <xdr:nvSpPr>
        <xdr:cNvPr id="406" name="テキスト ボックス 405"/>
        <xdr:cNvSpPr txBox="1"/>
      </xdr:nvSpPr>
      <xdr:spPr>
        <a:xfrm>
          <a:off x="15798800" y="5864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a:t>
          </a:r>
          <a:endParaRPr kumimoji="1" lang="ja-JP" altLang="en-US" sz="1000" b="1">
            <a:solidFill>
              <a:srgbClr val="FF0000"/>
            </a:solidFill>
            <a:latin typeface="ＭＳ Ｐゴシック"/>
          </a:endParaRPr>
        </a:p>
      </xdr:txBody>
    </xdr:sp>
    <xdr:clientData/>
  </xdr:oneCellAnchor>
  <xdr:twoCellAnchor>
    <xdr:from>
      <xdr:col>22</xdr:col>
      <xdr:colOff>152400</xdr:colOff>
      <xdr:row>35</xdr:row>
      <xdr:rowOff>117626</xdr:rowOff>
    </xdr:from>
    <xdr:to>
      <xdr:col>22</xdr:col>
      <xdr:colOff>254000</xdr:colOff>
      <xdr:row>36</xdr:row>
      <xdr:rowOff>47776</xdr:rowOff>
    </xdr:to>
    <xdr:sp macro="" textlink="">
      <xdr:nvSpPr>
        <xdr:cNvPr id="407" name="円/楕円 406"/>
        <xdr:cNvSpPr/>
      </xdr:nvSpPr>
      <xdr:spPr>
        <a:xfrm>
          <a:off x="15240000" y="611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34</xdr:row>
      <xdr:rowOff>57953</xdr:rowOff>
    </xdr:from>
    <xdr:ext cx="762000" cy="259045"/>
    <xdr:sp macro="" textlink="">
      <xdr:nvSpPr>
        <xdr:cNvPr id="408" name="テキスト ボックス 407"/>
        <xdr:cNvSpPr txBox="1"/>
      </xdr:nvSpPr>
      <xdr:spPr>
        <a:xfrm>
          <a:off x="14909800" y="588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a:t>
          </a:r>
          <a:endParaRPr kumimoji="1" lang="ja-JP" altLang="en-US" sz="1000" b="1">
            <a:solidFill>
              <a:srgbClr val="FF0000"/>
            </a:solidFill>
            <a:latin typeface="ＭＳ Ｐゴシック"/>
          </a:endParaRPr>
        </a:p>
      </xdr:txBody>
    </xdr:sp>
    <xdr:clientData/>
  </xdr:oneCellAnchor>
  <xdr:twoCellAnchor>
    <xdr:from>
      <xdr:col>20</xdr:col>
      <xdr:colOff>635000</xdr:colOff>
      <xdr:row>36</xdr:row>
      <xdr:rowOff>3628</xdr:rowOff>
    </xdr:from>
    <xdr:to>
      <xdr:col>21</xdr:col>
      <xdr:colOff>50800</xdr:colOff>
      <xdr:row>36</xdr:row>
      <xdr:rowOff>105228</xdr:rowOff>
    </xdr:to>
    <xdr:sp macro="" textlink="">
      <xdr:nvSpPr>
        <xdr:cNvPr id="409" name="円/楕円 408"/>
        <xdr:cNvSpPr/>
      </xdr:nvSpPr>
      <xdr:spPr>
        <a:xfrm>
          <a:off x="14351000" y="617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34</xdr:row>
      <xdr:rowOff>115405</xdr:rowOff>
    </xdr:from>
    <xdr:ext cx="762000" cy="259045"/>
    <xdr:sp macro="" textlink="">
      <xdr:nvSpPr>
        <xdr:cNvPr id="410" name="テキスト ボックス 409"/>
        <xdr:cNvSpPr txBox="1"/>
      </xdr:nvSpPr>
      <xdr:spPr>
        <a:xfrm>
          <a:off x="14020800" y="5944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3.9</a:t>
          </a:r>
          <a:endParaRPr kumimoji="1" lang="ja-JP" altLang="en-US" sz="1000" b="1">
            <a:solidFill>
              <a:srgbClr val="FF0000"/>
            </a:solidFill>
            <a:latin typeface="ＭＳ Ｐゴシック"/>
          </a:endParaRPr>
        </a:p>
      </xdr:txBody>
    </xdr:sp>
    <xdr:clientData/>
  </xdr:oneCellAnchor>
  <xdr:twoCellAnchor>
    <xdr:from>
      <xdr:col>19</xdr:col>
      <xdr:colOff>431800</xdr:colOff>
      <xdr:row>35</xdr:row>
      <xdr:rowOff>163588</xdr:rowOff>
    </xdr:from>
    <xdr:to>
      <xdr:col>19</xdr:col>
      <xdr:colOff>533400</xdr:colOff>
      <xdr:row>36</xdr:row>
      <xdr:rowOff>93738</xdr:rowOff>
    </xdr:to>
    <xdr:sp macro="" textlink="">
      <xdr:nvSpPr>
        <xdr:cNvPr id="411" name="円/楕円 410"/>
        <xdr:cNvSpPr/>
      </xdr:nvSpPr>
      <xdr:spPr>
        <a:xfrm>
          <a:off x="13462000" y="6164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34</xdr:row>
      <xdr:rowOff>103915</xdr:rowOff>
    </xdr:from>
    <xdr:ext cx="762000" cy="259045"/>
    <xdr:sp macro="" textlink="">
      <xdr:nvSpPr>
        <xdr:cNvPr id="412" name="テキスト ボックス 411"/>
        <xdr:cNvSpPr txBox="1"/>
      </xdr:nvSpPr>
      <xdr:spPr>
        <a:xfrm>
          <a:off x="13131800" y="593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[36.5%]</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5/20</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101.5</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a:rPr>
            <a:t>　 将来負担額については、下水道事業などの地方債残高が減少したことから、全体として比率が減少した。</a:t>
          </a:r>
        </a:p>
        <a:p>
          <a:r>
            <a:rPr kumimoji="1" lang="ja-JP" altLang="en-US" sz="1300">
              <a:solidFill>
                <a:schemeClr val="tx1"/>
              </a:solidFill>
              <a:latin typeface="ＭＳ Ｐゴシック"/>
            </a:rPr>
            <a:t>　類似団体平均を大きく下回っている要因としては、「さがみはら都市経営指針実行計画」に基づく市債の発行抑制により、将来負担額が減少していることがあげられる。後世への負担を軽減するよう、今後も市債の適正な発行に努める。</a:t>
          </a:r>
        </a:p>
      </xdr:txBody>
    </xdr:sp>
    <xdr:clientData/>
  </xdr:twoCellAnchor>
  <xdr:oneCellAnchor>
    <xdr:from>
      <xdr:col>18</xdr:col>
      <xdr:colOff>444500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9" name="直線コネクタ 428"/>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30" name="テキスト ボックス 429"/>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31" name="直線コネクタ 430"/>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32" name="テキスト ボックス 431"/>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3" name="直線コネクタ 432"/>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4" name="テキスト ボックス 433"/>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5" name="直線コネクタ 434"/>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6" name="テキスト ボックス 435"/>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20</xdr:row>
      <xdr:rowOff>113741</xdr:rowOff>
    </xdr:to>
    <xdr:cxnSp macro="">
      <xdr:nvCxnSpPr>
        <xdr:cNvPr id="439" name="直線コネクタ 438"/>
        <xdr:cNvCxnSpPr/>
      </xdr:nvCxnSpPr>
      <xdr:spPr>
        <a:xfrm flipV="1">
          <a:off x="17018000" y="2451100"/>
          <a:ext cx="0" cy="10916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20</xdr:row>
      <xdr:rowOff>85818</xdr:rowOff>
    </xdr:from>
    <xdr:ext cx="762000" cy="259045"/>
    <xdr:sp macro="" textlink="">
      <xdr:nvSpPr>
        <xdr:cNvPr id="440" name="将来負担の状況最小値テキスト"/>
        <xdr:cNvSpPr txBox="1"/>
      </xdr:nvSpPr>
      <xdr:spPr>
        <a:xfrm>
          <a:off x="17106900" y="3514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226.2</a:t>
          </a:r>
          <a:endParaRPr kumimoji="1" lang="ja-JP" altLang="en-US" sz="1000" b="1">
            <a:latin typeface="ＭＳ Ｐゴシック"/>
          </a:endParaRPr>
        </a:p>
      </xdr:txBody>
    </xdr:sp>
    <xdr:clientData/>
  </xdr:oneCellAnchor>
  <xdr:twoCellAnchor>
    <xdr:from>
      <xdr:col>24</xdr:col>
      <xdr:colOff>469900</xdr:colOff>
      <xdr:row>20</xdr:row>
      <xdr:rowOff>113741</xdr:rowOff>
    </xdr:from>
    <xdr:to>
      <xdr:col>24</xdr:col>
      <xdr:colOff>647700</xdr:colOff>
      <xdr:row>20</xdr:row>
      <xdr:rowOff>113741</xdr:rowOff>
    </xdr:to>
    <xdr:cxnSp macro="">
      <xdr:nvCxnSpPr>
        <xdr:cNvPr id="441" name="直線コネクタ 440"/>
        <xdr:cNvCxnSpPr/>
      </xdr:nvCxnSpPr>
      <xdr:spPr>
        <a:xfrm>
          <a:off x="16929100" y="3542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42"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3" name="直線コネクタ 442"/>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15</xdr:row>
      <xdr:rowOff>55499</xdr:rowOff>
    </xdr:from>
    <xdr:to>
      <xdr:col>24</xdr:col>
      <xdr:colOff>558800</xdr:colOff>
      <xdr:row>15</xdr:row>
      <xdr:rowOff>62255</xdr:rowOff>
    </xdr:to>
    <xdr:cxnSp macro="">
      <xdr:nvCxnSpPr>
        <xdr:cNvPr id="444" name="直線コネクタ 443"/>
        <xdr:cNvCxnSpPr/>
      </xdr:nvCxnSpPr>
      <xdr:spPr>
        <a:xfrm flipV="1">
          <a:off x="16179800" y="2627249"/>
          <a:ext cx="838200" cy="6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17</xdr:row>
      <xdr:rowOff>16095</xdr:rowOff>
    </xdr:from>
    <xdr:ext cx="762000" cy="259045"/>
    <xdr:sp macro="" textlink="">
      <xdr:nvSpPr>
        <xdr:cNvPr id="445" name="将来負担の状況平均値テキスト"/>
        <xdr:cNvSpPr txBox="1"/>
      </xdr:nvSpPr>
      <xdr:spPr>
        <a:xfrm>
          <a:off x="17106900" y="29307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115.7</a:t>
          </a:r>
          <a:endParaRPr kumimoji="1" lang="ja-JP" altLang="en-US" sz="1000" b="1">
            <a:solidFill>
              <a:srgbClr val="000080"/>
            </a:solidFill>
            <a:latin typeface="ＭＳ Ｐゴシック"/>
          </a:endParaRPr>
        </a:p>
      </xdr:txBody>
    </xdr:sp>
    <xdr:clientData/>
  </xdr:oneCellAnchor>
  <xdr:twoCellAnchor>
    <xdr:from>
      <xdr:col>24</xdr:col>
      <xdr:colOff>508000</xdr:colOff>
      <xdr:row>17</xdr:row>
      <xdr:rowOff>44018</xdr:rowOff>
    </xdr:from>
    <xdr:to>
      <xdr:col>24</xdr:col>
      <xdr:colOff>609600</xdr:colOff>
      <xdr:row>17</xdr:row>
      <xdr:rowOff>145618</xdr:rowOff>
    </xdr:to>
    <xdr:sp macro="" textlink="">
      <xdr:nvSpPr>
        <xdr:cNvPr id="446" name="フローチャート : 判断 445"/>
        <xdr:cNvSpPr/>
      </xdr:nvSpPr>
      <xdr:spPr>
        <a:xfrm>
          <a:off x="16967200" y="2958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15</xdr:row>
      <xdr:rowOff>62255</xdr:rowOff>
    </xdr:from>
    <xdr:to>
      <xdr:col>23</xdr:col>
      <xdr:colOff>406400</xdr:colOff>
      <xdr:row>15</xdr:row>
      <xdr:rowOff>73355</xdr:rowOff>
    </xdr:to>
    <xdr:cxnSp macro="">
      <xdr:nvCxnSpPr>
        <xdr:cNvPr id="447" name="直線コネクタ 446"/>
        <xdr:cNvCxnSpPr/>
      </xdr:nvCxnSpPr>
      <xdr:spPr>
        <a:xfrm flipV="1">
          <a:off x="15290800" y="2634005"/>
          <a:ext cx="889000" cy="11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17</xdr:row>
      <xdr:rowOff>85039</xdr:rowOff>
    </xdr:from>
    <xdr:to>
      <xdr:col>23</xdr:col>
      <xdr:colOff>457200</xdr:colOff>
      <xdr:row>18</xdr:row>
      <xdr:rowOff>15189</xdr:rowOff>
    </xdr:to>
    <xdr:sp macro="" textlink="">
      <xdr:nvSpPr>
        <xdr:cNvPr id="448" name="フローチャート : 判断 447"/>
        <xdr:cNvSpPr/>
      </xdr:nvSpPr>
      <xdr:spPr>
        <a:xfrm>
          <a:off x="16129000" y="2999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17</xdr:row>
      <xdr:rowOff>171416</xdr:rowOff>
    </xdr:from>
    <xdr:ext cx="736600" cy="259045"/>
    <xdr:sp macro="" textlink="">
      <xdr:nvSpPr>
        <xdr:cNvPr id="449" name="テキスト ボックス 448"/>
        <xdr:cNvSpPr txBox="1"/>
      </xdr:nvSpPr>
      <xdr:spPr>
        <a:xfrm>
          <a:off x="15798800" y="3086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124.2</a:t>
          </a:r>
          <a:endParaRPr kumimoji="1" lang="ja-JP" altLang="en-US" sz="1000" b="1">
            <a:solidFill>
              <a:srgbClr val="000080"/>
            </a:solidFill>
            <a:latin typeface="ＭＳ Ｐゴシック"/>
          </a:endParaRPr>
        </a:p>
      </xdr:txBody>
    </xdr:sp>
    <xdr:clientData/>
  </xdr:oneCellAnchor>
  <xdr:twoCellAnchor>
    <xdr:from>
      <xdr:col>21</xdr:col>
      <xdr:colOff>0</xdr:colOff>
      <xdr:row>15</xdr:row>
      <xdr:rowOff>71425</xdr:rowOff>
    </xdr:from>
    <xdr:to>
      <xdr:col>22</xdr:col>
      <xdr:colOff>203200</xdr:colOff>
      <xdr:row>15</xdr:row>
      <xdr:rowOff>73355</xdr:rowOff>
    </xdr:to>
    <xdr:cxnSp macro="">
      <xdr:nvCxnSpPr>
        <xdr:cNvPr id="450" name="直線コネクタ 449"/>
        <xdr:cNvCxnSpPr/>
      </xdr:nvCxnSpPr>
      <xdr:spPr>
        <a:xfrm>
          <a:off x="14401800" y="2643175"/>
          <a:ext cx="889000" cy="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17</xdr:row>
      <xdr:rowOff>124612</xdr:rowOff>
    </xdr:from>
    <xdr:to>
      <xdr:col>22</xdr:col>
      <xdr:colOff>254000</xdr:colOff>
      <xdr:row>18</xdr:row>
      <xdr:rowOff>54762</xdr:rowOff>
    </xdr:to>
    <xdr:sp macro="" textlink="">
      <xdr:nvSpPr>
        <xdr:cNvPr id="451" name="フローチャート : 判断 450"/>
        <xdr:cNvSpPr/>
      </xdr:nvSpPr>
      <xdr:spPr>
        <a:xfrm>
          <a:off x="15240000" y="3039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18</xdr:row>
      <xdr:rowOff>39539</xdr:rowOff>
    </xdr:from>
    <xdr:ext cx="762000" cy="259045"/>
    <xdr:sp macro="" textlink="">
      <xdr:nvSpPr>
        <xdr:cNvPr id="452" name="テキスト ボックス 451"/>
        <xdr:cNvSpPr txBox="1"/>
      </xdr:nvSpPr>
      <xdr:spPr>
        <a:xfrm>
          <a:off x="14909800" y="3125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132.4</a:t>
          </a:r>
          <a:endParaRPr kumimoji="1" lang="ja-JP" altLang="en-US" sz="1000" b="1">
            <a:solidFill>
              <a:srgbClr val="000080"/>
            </a:solidFill>
            <a:latin typeface="ＭＳ Ｐゴシック"/>
          </a:endParaRPr>
        </a:p>
      </xdr:txBody>
    </xdr:sp>
    <xdr:clientData/>
  </xdr:oneCellAnchor>
  <xdr:twoCellAnchor>
    <xdr:from>
      <xdr:col>19</xdr:col>
      <xdr:colOff>482600</xdr:colOff>
      <xdr:row>15</xdr:row>
      <xdr:rowOff>71425</xdr:rowOff>
    </xdr:from>
    <xdr:to>
      <xdr:col>21</xdr:col>
      <xdr:colOff>0</xdr:colOff>
      <xdr:row>15</xdr:row>
      <xdr:rowOff>87833</xdr:rowOff>
    </xdr:to>
    <xdr:cxnSp macro="">
      <xdr:nvCxnSpPr>
        <xdr:cNvPr id="453" name="直線コネクタ 452"/>
        <xdr:cNvCxnSpPr/>
      </xdr:nvCxnSpPr>
      <xdr:spPr>
        <a:xfrm flipV="1">
          <a:off x="13512800" y="2643175"/>
          <a:ext cx="889000" cy="16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17</xdr:row>
      <xdr:rowOff>156464</xdr:rowOff>
    </xdr:from>
    <xdr:to>
      <xdr:col>21</xdr:col>
      <xdr:colOff>50800</xdr:colOff>
      <xdr:row>18</xdr:row>
      <xdr:rowOff>86614</xdr:rowOff>
    </xdr:to>
    <xdr:sp macro="" textlink="">
      <xdr:nvSpPr>
        <xdr:cNvPr id="454" name="フローチャート : 判断 453"/>
        <xdr:cNvSpPr/>
      </xdr:nvSpPr>
      <xdr:spPr>
        <a:xfrm>
          <a:off x="14351000" y="307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18</xdr:row>
      <xdr:rowOff>71391</xdr:rowOff>
    </xdr:from>
    <xdr:ext cx="762000" cy="259045"/>
    <xdr:sp macro="" textlink="">
      <xdr:nvSpPr>
        <xdr:cNvPr id="455" name="テキスト ボックス 454"/>
        <xdr:cNvSpPr txBox="1"/>
      </xdr:nvSpPr>
      <xdr:spPr>
        <a:xfrm>
          <a:off x="14020800" y="315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139.0</a:t>
          </a:r>
          <a:endParaRPr kumimoji="1" lang="ja-JP" altLang="en-US" sz="1000" b="1">
            <a:solidFill>
              <a:srgbClr val="000080"/>
            </a:solidFill>
            <a:latin typeface="ＭＳ Ｐゴシック"/>
          </a:endParaRPr>
        </a:p>
      </xdr:txBody>
    </xdr:sp>
    <xdr:clientData/>
  </xdr:oneCellAnchor>
  <xdr:twoCellAnchor>
    <xdr:from>
      <xdr:col>19</xdr:col>
      <xdr:colOff>431800</xdr:colOff>
      <xdr:row>18</xdr:row>
      <xdr:rowOff>40513</xdr:rowOff>
    </xdr:from>
    <xdr:to>
      <xdr:col>19</xdr:col>
      <xdr:colOff>533400</xdr:colOff>
      <xdr:row>18</xdr:row>
      <xdr:rowOff>142113</xdr:rowOff>
    </xdr:to>
    <xdr:sp macro="" textlink="">
      <xdr:nvSpPr>
        <xdr:cNvPr id="456" name="フローチャート : 判断 455"/>
        <xdr:cNvSpPr/>
      </xdr:nvSpPr>
      <xdr:spPr>
        <a:xfrm>
          <a:off x="13462000" y="3126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18</xdr:row>
      <xdr:rowOff>126890</xdr:rowOff>
    </xdr:from>
    <xdr:ext cx="762000" cy="259045"/>
    <xdr:sp macro="" textlink="">
      <xdr:nvSpPr>
        <xdr:cNvPr id="457" name="テキスト ボックス 456"/>
        <xdr:cNvSpPr txBox="1"/>
      </xdr:nvSpPr>
      <xdr:spPr>
        <a:xfrm>
          <a:off x="13131800" y="3212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150.5</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15</xdr:row>
      <xdr:rowOff>4699</xdr:rowOff>
    </xdr:from>
    <xdr:to>
      <xdr:col>24</xdr:col>
      <xdr:colOff>609600</xdr:colOff>
      <xdr:row>15</xdr:row>
      <xdr:rowOff>106299</xdr:rowOff>
    </xdr:to>
    <xdr:sp macro="" textlink="">
      <xdr:nvSpPr>
        <xdr:cNvPr id="463" name="円/楕円 462"/>
        <xdr:cNvSpPr/>
      </xdr:nvSpPr>
      <xdr:spPr>
        <a:xfrm>
          <a:off x="16967200" y="2576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14</xdr:row>
      <xdr:rowOff>21226</xdr:rowOff>
    </xdr:from>
    <xdr:ext cx="762000" cy="259045"/>
    <xdr:sp macro="" textlink="">
      <xdr:nvSpPr>
        <xdr:cNvPr id="464" name="将来負担の状況該当値テキスト"/>
        <xdr:cNvSpPr txBox="1"/>
      </xdr:nvSpPr>
      <xdr:spPr>
        <a:xfrm>
          <a:off x="17106900" y="2421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36.5</a:t>
          </a:r>
          <a:endParaRPr kumimoji="1" lang="ja-JP" altLang="en-US" sz="1000" b="1">
            <a:solidFill>
              <a:srgbClr val="FF0000"/>
            </a:solidFill>
            <a:latin typeface="ＭＳ Ｐゴシック"/>
          </a:endParaRPr>
        </a:p>
      </xdr:txBody>
    </xdr:sp>
    <xdr:clientData/>
  </xdr:oneCellAnchor>
  <xdr:twoCellAnchor>
    <xdr:from>
      <xdr:col>23</xdr:col>
      <xdr:colOff>355600</xdr:colOff>
      <xdr:row>15</xdr:row>
      <xdr:rowOff>11455</xdr:rowOff>
    </xdr:from>
    <xdr:to>
      <xdr:col>23</xdr:col>
      <xdr:colOff>457200</xdr:colOff>
      <xdr:row>15</xdr:row>
      <xdr:rowOff>113055</xdr:rowOff>
    </xdr:to>
    <xdr:sp macro="" textlink="">
      <xdr:nvSpPr>
        <xdr:cNvPr id="465" name="円/楕円 464"/>
        <xdr:cNvSpPr/>
      </xdr:nvSpPr>
      <xdr:spPr>
        <a:xfrm>
          <a:off x="16129000" y="2583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123232</xdr:rowOff>
    </xdr:from>
    <xdr:ext cx="736600" cy="259045"/>
    <xdr:sp macro="" textlink="">
      <xdr:nvSpPr>
        <xdr:cNvPr id="466" name="テキスト ボックス 465"/>
        <xdr:cNvSpPr txBox="1"/>
      </xdr:nvSpPr>
      <xdr:spPr>
        <a:xfrm>
          <a:off x="15798800" y="2352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37.9</a:t>
          </a:r>
          <a:endParaRPr kumimoji="1" lang="ja-JP" altLang="en-US" sz="1000" b="1">
            <a:solidFill>
              <a:srgbClr val="FF0000"/>
            </a:solidFill>
            <a:latin typeface="ＭＳ Ｐゴシック"/>
          </a:endParaRPr>
        </a:p>
      </xdr:txBody>
    </xdr:sp>
    <xdr:clientData/>
  </xdr:oneCellAnchor>
  <xdr:twoCellAnchor>
    <xdr:from>
      <xdr:col>22</xdr:col>
      <xdr:colOff>152400</xdr:colOff>
      <xdr:row>15</xdr:row>
      <xdr:rowOff>22555</xdr:rowOff>
    </xdr:from>
    <xdr:to>
      <xdr:col>22</xdr:col>
      <xdr:colOff>254000</xdr:colOff>
      <xdr:row>15</xdr:row>
      <xdr:rowOff>124155</xdr:rowOff>
    </xdr:to>
    <xdr:sp macro="" textlink="">
      <xdr:nvSpPr>
        <xdr:cNvPr id="467" name="円/楕円 466"/>
        <xdr:cNvSpPr/>
      </xdr:nvSpPr>
      <xdr:spPr>
        <a:xfrm>
          <a:off x="15240000" y="259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134332</xdr:rowOff>
    </xdr:from>
    <xdr:ext cx="762000" cy="259045"/>
    <xdr:sp macro="" textlink="">
      <xdr:nvSpPr>
        <xdr:cNvPr id="468" name="テキスト ボックス 467"/>
        <xdr:cNvSpPr txBox="1"/>
      </xdr:nvSpPr>
      <xdr:spPr>
        <a:xfrm>
          <a:off x="14909800" y="2363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40.2</a:t>
          </a:r>
          <a:endParaRPr kumimoji="1" lang="ja-JP" altLang="en-US" sz="1000" b="1">
            <a:solidFill>
              <a:srgbClr val="FF0000"/>
            </a:solidFill>
            <a:latin typeface="ＭＳ Ｐゴシック"/>
          </a:endParaRPr>
        </a:p>
      </xdr:txBody>
    </xdr:sp>
    <xdr:clientData/>
  </xdr:oneCellAnchor>
  <xdr:twoCellAnchor>
    <xdr:from>
      <xdr:col>20</xdr:col>
      <xdr:colOff>635000</xdr:colOff>
      <xdr:row>15</xdr:row>
      <xdr:rowOff>20625</xdr:rowOff>
    </xdr:from>
    <xdr:to>
      <xdr:col>21</xdr:col>
      <xdr:colOff>50800</xdr:colOff>
      <xdr:row>15</xdr:row>
      <xdr:rowOff>122225</xdr:rowOff>
    </xdr:to>
    <xdr:sp macro="" textlink="">
      <xdr:nvSpPr>
        <xdr:cNvPr id="469" name="円/楕円 468"/>
        <xdr:cNvSpPr/>
      </xdr:nvSpPr>
      <xdr:spPr>
        <a:xfrm>
          <a:off x="14351000" y="259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132402</xdr:rowOff>
    </xdr:from>
    <xdr:ext cx="762000" cy="259045"/>
    <xdr:sp macro="" textlink="">
      <xdr:nvSpPr>
        <xdr:cNvPr id="470" name="テキスト ボックス 469"/>
        <xdr:cNvSpPr txBox="1"/>
      </xdr:nvSpPr>
      <xdr:spPr>
        <a:xfrm>
          <a:off x="14020800" y="2361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39.8</a:t>
          </a:r>
          <a:endParaRPr kumimoji="1" lang="ja-JP" altLang="en-US" sz="1000" b="1">
            <a:solidFill>
              <a:srgbClr val="FF0000"/>
            </a:solidFill>
            <a:latin typeface="ＭＳ Ｐゴシック"/>
          </a:endParaRPr>
        </a:p>
      </xdr:txBody>
    </xdr:sp>
    <xdr:clientData/>
  </xdr:oneCellAnchor>
  <xdr:twoCellAnchor>
    <xdr:from>
      <xdr:col>19</xdr:col>
      <xdr:colOff>431800</xdr:colOff>
      <xdr:row>15</xdr:row>
      <xdr:rowOff>37033</xdr:rowOff>
    </xdr:from>
    <xdr:to>
      <xdr:col>19</xdr:col>
      <xdr:colOff>533400</xdr:colOff>
      <xdr:row>15</xdr:row>
      <xdr:rowOff>138633</xdr:rowOff>
    </xdr:to>
    <xdr:sp macro="" textlink="">
      <xdr:nvSpPr>
        <xdr:cNvPr id="471" name="円/楕円 470"/>
        <xdr:cNvSpPr/>
      </xdr:nvSpPr>
      <xdr:spPr>
        <a:xfrm>
          <a:off x="13462000" y="2608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148810</xdr:rowOff>
    </xdr:from>
    <xdr:ext cx="762000" cy="259045"/>
    <xdr:sp macro="" textlink="">
      <xdr:nvSpPr>
        <xdr:cNvPr id="472" name="テキスト ボックス 471"/>
        <xdr:cNvSpPr txBox="1"/>
      </xdr:nvSpPr>
      <xdr:spPr>
        <a:xfrm>
          <a:off x="13131800" y="2377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43.2</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神奈川県相模原市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716,981
704,467
328.66
257,348,347
250,133,191
6,332,313
141,603,637
259,875,224</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2.9
36.5</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政令市</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19/20</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人件費については、ラスパイレス指数や人口</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人当たりの人件費は類似団体の平均値を下回っているものの、経常一般財源に対する人件費の割合は類似団体の平均値を上回る値で推移している。</a:t>
          </a:r>
          <a:endParaRPr lang="ja-JP" altLang="ja-JP" sz="1400">
            <a:effectLst/>
          </a:endParaRPr>
        </a:p>
        <a:p>
          <a:r>
            <a:rPr kumimoji="1" lang="ja-JP" altLang="ja-JP" sz="1100">
              <a:solidFill>
                <a:schemeClr val="dk1"/>
              </a:solidFill>
              <a:effectLst/>
              <a:latin typeface="+mn-lt"/>
              <a:ea typeface="+mn-ea"/>
              <a:cs typeface="+mn-cs"/>
            </a:rPr>
            <a:t>　今後についても、適正な定数管理などにより、人件費の抑制に努めるとともに、自主財源の確保など経常一般財源の増額を図り、人件費の占める割合の低下に努める。</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33.0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95250</xdr:rowOff>
    </xdr:from>
    <xdr:to>
      <xdr:col>7</xdr:col>
      <xdr:colOff>15875</xdr:colOff>
      <xdr:row>41</xdr:row>
      <xdr:rowOff>44450</xdr:rowOff>
    </xdr:to>
    <xdr:cxnSp macro="">
      <xdr:nvCxnSpPr>
        <xdr:cNvPr id="61" name="直線コネクタ 60"/>
        <xdr:cNvCxnSpPr/>
      </xdr:nvCxnSpPr>
      <xdr:spPr>
        <a:xfrm flipV="1">
          <a:off x="4826000" y="57531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16527</xdr:rowOff>
    </xdr:from>
    <xdr:ext cx="762000" cy="259045"/>
    <xdr:sp macro="" textlink="">
      <xdr:nvSpPr>
        <xdr:cNvPr id="62" name="人件費最小値テキスト"/>
        <xdr:cNvSpPr txBox="1"/>
      </xdr:nvSpPr>
      <xdr:spPr>
        <a:xfrm>
          <a:off x="4914900" y="704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29.2</a:t>
          </a:r>
          <a:endParaRPr kumimoji="1" lang="ja-JP" altLang="en-US" sz="1000" b="1">
            <a:latin typeface="ＭＳ Ｐゴシック"/>
          </a:endParaRPr>
        </a:p>
      </xdr:txBody>
    </xdr:sp>
    <xdr:clientData/>
  </xdr:oneCellAnchor>
  <xdr:twoCellAnchor>
    <xdr:from>
      <xdr:col>6</xdr:col>
      <xdr:colOff>612775</xdr:colOff>
      <xdr:row>41</xdr:row>
      <xdr:rowOff>44450</xdr:rowOff>
    </xdr:from>
    <xdr:to>
      <xdr:col>7</xdr:col>
      <xdr:colOff>104775</xdr:colOff>
      <xdr:row>41</xdr:row>
      <xdr:rowOff>44450</xdr:rowOff>
    </xdr:to>
    <xdr:cxnSp macro="">
      <xdr:nvCxnSpPr>
        <xdr:cNvPr id="63" name="直線コネクタ 62"/>
        <xdr:cNvCxnSpPr/>
      </xdr:nvCxnSpPr>
      <xdr:spPr>
        <a:xfrm>
          <a:off x="4737100" y="707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10177</xdr:rowOff>
    </xdr:from>
    <xdr:ext cx="762000" cy="259045"/>
    <xdr:sp macro="" textlink="">
      <xdr:nvSpPr>
        <xdr:cNvPr id="64" name="人件費最大値テキスト"/>
        <xdr:cNvSpPr txBox="1"/>
      </xdr:nvSpPr>
      <xdr:spPr>
        <a:xfrm>
          <a:off x="4914900" y="549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18.8</a:t>
          </a:r>
          <a:endParaRPr kumimoji="1" lang="ja-JP" altLang="en-US" sz="1000" b="1">
            <a:latin typeface="ＭＳ Ｐゴシック"/>
          </a:endParaRPr>
        </a:p>
      </xdr:txBody>
    </xdr:sp>
    <xdr:clientData/>
  </xdr:oneCellAnchor>
  <xdr:twoCellAnchor>
    <xdr:from>
      <xdr:col>6</xdr:col>
      <xdr:colOff>612775</xdr:colOff>
      <xdr:row>33</xdr:row>
      <xdr:rowOff>95250</xdr:rowOff>
    </xdr:from>
    <xdr:to>
      <xdr:col>7</xdr:col>
      <xdr:colOff>104775</xdr:colOff>
      <xdr:row>33</xdr:row>
      <xdr:rowOff>95250</xdr:rowOff>
    </xdr:to>
    <xdr:cxnSp macro="">
      <xdr:nvCxnSpPr>
        <xdr:cNvPr id="65" name="直線コネクタ 64"/>
        <xdr:cNvCxnSpPr/>
      </xdr:nvCxnSpPr>
      <xdr:spPr>
        <a:xfrm>
          <a:off x="4737100" y="575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39</xdr:row>
      <xdr:rowOff>107950</xdr:rowOff>
    </xdr:from>
    <xdr:to>
      <xdr:col>7</xdr:col>
      <xdr:colOff>15875</xdr:colOff>
      <xdr:row>40</xdr:row>
      <xdr:rowOff>63500</xdr:rowOff>
    </xdr:to>
    <xdr:cxnSp macro="">
      <xdr:nvCxnSpPr>
        <xdr:cNvPr id="66" name="直線コネクタ 65"/>
        <xdr:cNvCxnSpPr/>
      </xdr:nvCxnSpPr>
      <xdr:spPr>
        <a:xfrm>
          <a:off x="3987800" y="6794500"/>
          <a:ext cx="8382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156227</xdr:rowOff>
    </xdr:from>
    <xdr:ext cx="762000" cy="259045"/>
    <xdr:sp macro="" textlink="">
      <xdr:nvSpPr>
        <xdr:cNvPr id="67" name="人件費平均値テキスト"/>
        <xdr:cNvSpPr txBox="1"/>
      </xdr:nvSpPr>
      <xdr:spPr>
        <a:xfrm>
          <a:off x="4914900" y="6156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139700</xdr:rowOff>
    </xdr:from>
    <xdr:to>
      <xdr:col>7</xdr:col>
      <xdr:colOff>66675</xdr:colOff>
      <xdr:row>37</xdr:row>
      <xdr:rowOff>69850</xdr:rowOff>
    </xdr:to>
    <xdr:sp macro="" textlink="">
      <xdr:nvSpPr>
        <xdr:cNvPr id="68" name="フローチャート : 判断 67"/>
        <xdr:cNvSpPr/>
      </xdr:nvSpPr>
      <xdr:spPr>
        <a:xfrm>
          <a:off x="47752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39</xdr:row>
      <xdr:rowOff>107950</xdr:rowOff>
    </xdr:from>
    <xdr:to>
      <xdr:col>5</xdr:col>
      <xdr:colOff>549275</xdr:colOff>
      <xdr:row>40</xdr:row>
      <xdr:rowOff>0</xdr:rowOff>
    </xdr:to>
    <xdr:cxnSp macro="">
      <xdr:nvCxnSpPr>
        <xdr:cNvPr id="69" name="直線コネクタ 68"/>
        <xdr:cNvCxnSpPr/>
      </xdr:nvCxnSpPr>
      <xdr:spPr>
        <a:xfrm flipV="1">
          <a:off x="3098800" y="67945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88900</xdr:rowOff>
    </xdr:from>
    <xdr:to>
      <xdr:col>5</xdr:col>
      <xdr:colOff>600075</xdr:colOff>
      <xdr:row>37</xdr:row>
      <xdr:rowOff>19050</xdr:rowOff>
    </xdr:to>
    <xdr:sp macro="" textlink="">
      <xdr:nvSpPr>
        <xdr:cNvPr id="70" name="フローチャート : 判断 69"/>
        <xdr:cNvSpPr/>
      </xdr:nvSpPr>
      <xdr:spPr>
        <a:xfrm>
          <a:off x="39370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29227</xdr:rowOff>
    </xdr:from>
    <xdr:ext cx="736600" cy="259045"/>
    <xdr:sp macro="" textlink="">
      <xdr:nvSpPr>
        <xdr:cNvPr id="71" name="テキスト ボックス 70"/>
        <xdr:cNvSpPr txBox="1"/>
      </xdr:nvSpPr>
      <xdr:spPr>
        <a:xfrm>
          <a:off x="3606800" y="602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23.2</a:t>
          </a:r>
          <a:endParaRPr kumimoji="1" lang="ja-JP" altLang="en-US" sz="1000" b="1">
            <a:solidFill>
              <a:srgbClr val="000080"/>
            </a:solidFill>
            <a:latin typeface="ＭＳ Ｐゴシック"/>
          </a:endParaRPr>
        </a:p>
      </xdr:txBody>
    </xdr:sp>
    <xdr:clientData/>
  </xdr:oneCellAnchor>
  <xdr:twoCellAnchor>
    <xdr:from>
      <xdr:col>3</xdr:col>
      <xdr:colOff>142875</xdr:colOff>
      <xdr:row>39</xdr:row>
      <xdr:rowOff>146050</xdr:rowOff>
    </xdr:from>
    <xdr:to>
      <xdr:col>4</xdr:col>
      <xdr:colOff>346075</xdr:colOff>
      <xdr:row>40</xdr:row>
      <xdr:rowOff>0</xdr:rowOff>
    </xdr:to>
    <xdr:cxnSp macro="">
      <xdr:nvCxnSpPr>
        <xdr:cNvPr id="72" name="直線コネクタ 71"/>
        <xdr:cNvCxnSpPr/>
      </xdr:nvCxnSpPr>
      <xdr:spPr>
        <a:xfrm>
          <a:off x="2209800" y="68326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139700</xdr:rowOff>
    </xdr:from>
    <xdr:to>
      <xdr:col>4</xdr:col>
      <xdr:colOff>396875</xdr:colOff>
      <xdr:row>37</xdr:row>
      <xdr:rowOff>69850</xdr:rowOff>
    </xdr:to>
    <xdr:sp macro="" textlink="">
      <xdr:nvSpPr>
        <xdr:cNvPr id="73" name="フローチャート : 判断 72"/>
        <xdr:cNvSpPr/>
      </xdr:nvSpPr>
      <xdr:spPr>
        <a:xfrm>
          <a:off x="3048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80027</xdr:rowOff>
    </xdr:from>
    <xdr:ext cx="762000" cy="259045"/>
    <xdr:sp macro="" textlink="">
      <xdr:nvSpPr>
        <xdr:cNvPr id="74" name="テキスト ボックス 73"/>
        <xdr:cNvSpPr txBox="1"/>
      </xdr:nvSpPr>
      <xdr:spPr>
        <a:xfrm>
          <a:off x="27178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39</xdr:row>
      <xdr:rowOff>146050</xdr:rowOff>
    </xdr:from>
    <xdr:to>
      <xdr:col>3</xdr:col>
      <xdr:colOff>142875</xdr:colOff>
      <xdr:row>40</xdr:row>
      <xdr:rowOff>114300</xdr:rowOff>
    </xdr:to>
    <xdr:cxnSp macro="">
      <xdr:nvCxnSpPr>
        <xdr:cNvPr id="75" name="直線コネクタ 74"/>
        <xdr:cNvCxnSpPr/>
      </xdr:nvCxnSpPr>
      <xdr:spPr>
        <a:xfrm flipV="1">
          <a:off x="1320800" y="68326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127000</xdr:rowOff>
    </xdr:from>
    <xdr:to>
      <xdr:col>3</xdr:col>
      <xdr:colOff>193675</xdr:colOff>
      <xdr:row>37</xdr:row>
      <xdr:rowOff>57150</xdr:rowOff>
    </xdr:to>
    <xdr:sp macro="" textlink="">
      <xdr:nvSpPr>
        <xdr:cNvPr id="76" name="フローチャート : 判断 75"/>
        <xdr:cNvSpPr/>
      </xdr:nvSpPr>
      <xdr:spPr>
        <a:xfrm>
          <a:off x="215900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67327</xdr:rowOff>
    </xdr:from>
    <xdr:ext cx="762000" cy="259045"/>
    <xdr:sp macro="" textlink="">
      <xdr:nvSpPr>
        <xdr:cNvPr id="77" name="テキスト ボックス 76"/>
        <xdr:cNvSpPr txBox="1"/>
      </xdr:nvSpPr>
      <xdr:spPr>
        <a:xfrm>
          <a:off x="1828800" y="606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23.5</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120650</xdr:rowOff>
    </xdr:from>
    <xdr:to>
      <xdr:col>1</xdr:col>
      <xdr:colOff>676275</xdr:colOff>
      <xdr:row>38</xdr:row>
      <xdr:rowOff>50800</xdr:rowOff>
    </xdr:to>
    <xdr:sp macro="" textlink="">
      <xdr:nvSpPr>
        <xdr:cNvPr id="78" name="フローチャート : 判断 77"/>
        <xdr:cNvSpPr/>
      </xdr:nvSpPr>
      <xdr:spPr>
        <a:xfrm>
          <a:off x="12700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60977</xdr:rowOff>
    </xdr:from>
    <xdr:ext cx="762000" cy="259045"/>
    <xdr:sp macro="" textlink="">
      <xdr:nvSpPr>
        <xdr:cNvPr id="79" name="テキスト ボックス 78"/>
        <xdr:cNvSpPr txBox="1"/>
      </xdr:nvSpPr>
      <xdr:spPr>
        <a:xfrm>
          <a:off x="939800" y="623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24.8</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40</xdr:row>
      <xdr:rowOff>12700</xdr:rowOff>
    </xdr:from>
    <xdr:to>
      <xdr:col>7</xdr:col>
      <xdr:colOff>66675</xdr:colOff>
      <xdr:row>40</xdr:row>
      <xdr:rowOff>114300</xdr:rowOff>
    </xdr:to>
    <xdr:sp macro="" textlink="">
      <xdr:nvSpPr>
        <xdr:cNvPr id="85" name="円/楕円 84"/>
        <xdr:cNvSpPr/>
      </xdr:nvSpPr>
      <xdr:spPr>
        <a:xfrm>
          <a:off x="4775200" y="687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39</xdr:row>
      <xdr:rowOff>156227</xdr:rowOff>
    </xdr:from>
    <xdr:ext cx="762000" cy="259045"/>
    <xdr:sp macro="" textlink="">
      <xdr:nvSpPr>
        <xdr:cNvPr id="86" name="人件費該当値テキスト"/>
        <xdr:cNvSpPr txBox="1"/>
      </xdr:nvSpPr>
      <xdr:spPr>
        <a:xfrm>
          <a:off x="49149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28.0</a:t>
          </a:r>
          <a:endParaRPr kumimoji="1" lang="ja-JP" altLang="en-US" sz="1000" b="1">
            <a:solidFill>
              <a:srgbClr val="FF0000"/>
            </a:solidFill>
            <a:latin typeface="ＭＳ Ｐゴシック"/>
          </a:endParaRPr>
        </a:p>
      </xdr:txBody>
    </xdr:sp>
    <xdr:clientData/>
  </xdr:oneCellAnchor>
  <xdr:twoCellAnchor>
    <xdr:from>
      <xdr:col>5</xdr:col>
      <xdr:colOff>498475</xdr:colOff>
      <xdr:row>39</xdr:row>
      <xdr:rowOff>57150</xdr:rowOff>
    </xdr:from>
    <xdr:to>
      <xdr:col>5</xdr:col>
      <xdr:colOff>600075</xdr:colOff>
      <xdr:row>39</xdr:row>
      <xdr:rowOff>158750</xdr:rowOff>
    </xdr:to>
    <xdr:sp macro="" textlink="">
      <xdr:nvSpPr>
        <xdr:cNvPr id="87" name="円/楕円 86"/>
        <xdr:cNvSpPr/>
      </xdr:nvSpPr>
      <xdr:spPr>
        <a:xfrm>
          <a:off x="39370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39</xdr:row>
      <xdr:rowOff>143527</xdr:rowOff>
    </xdr:from>
    <xdr:ext cx="736600" cy="259045"/>
    <xdr:sp macro="" textlink="">
      <xdr:nvSpPr>
        <xdr:cNvPr id="88" name="テキスト ボックス 87"/>
        <xdr:cNvSpPr txBox="1"/>
      </xdr:nvSpPr>
      <xdr:spPr>
        <a:xfrm>
          <a:off x="3606800" y="683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27.0</a:t>
          </a:r>
          <a:endParaRPr kumimoji="1" lang="ja-JP" altLang="en-US" sz="1000" b="1">
            <a:solidFill>
              <a:srgbClr val="FF0000"/>
            </a:solidFill>
            <a:latin typeface="ＭＳ Ｐゴシック"/>
          </a:endParaRPr>
        </a:p>
      </xdr:txBody>
    </xdr:sp>
    <xdr:clientData/>
  </xdr:oneCellAnchor>
  <xdr:twoCellAnchor>
    <xdr:from>
      <xdr:col>4</xdr:col>
      <xdr:colOff>295275</xdr:colOff>
      <xdr:row>39</xdr:row>
      <xdr:rowOff>120650</xdr:rowOff>
    </xdr:from>
    <xdr:to>
      <xdr:col>4</xdr:col>
      <xdr:colOff>396875</xdr:colOff>
      <xdr:row>40</xdr:row>
      <xdr:rowOff>50800</xdr:rowOff>
    </xdr:to>
    <xdr:sp macro="" textlink="">
      <xdr:nvSpPr>
        <xdr:cNvPr id="89" name="円/楕円 88"/>
        <xdr:cNvSpPr/>
      </xdr:nvSpPr>
      <xdr:spPr>
        <a:xfrm>
          <a:off x="3048000" y="680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40</xdr:row>
      <xdr:rowOff>35577</xdr:rowOff>
    </xdr:from>
    <xdr:ext cx="762000" cy="259045"/>
    <xdr:sp macro="" textlink="">
      <xdr:nvSpPr>
        <xdr:cNvPr id="90" name="テキスト ボックス 89"/>
        <xdr:cNvSpPr txBox="1"/>
      </xdr:nvSpPr>
      <xdr:spPr>
        <a:xfrm>
          <a:off x="2717800" y="689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27.5</a:t>
          </a:r>
          <a:endParaRPr kumimoji="1" lang="ja-JP" altLang="en-US" sz="1000" b="1">
            <a:solidFill>
              <a:srgbClr val="FF0000"/>
            </a:solidFill>
            <a:latin typeface="ＭＳ Ｐゴシック"/>
          </a:endParaRPr>
        </a:p>
      </xdr:txBody>
    </xdr:sp>
    <xdr:clientData/>
  </xdr:oneCellAnchor>
  <xdr:twoCellAnchor>
    <xdr:from>
      <xdr:col>3</xdr:col>
      <xdr:colOff>92075</xdr:colOff>
      <xdr:row>39</xdr:row>
      <xdr:rowOff>95250</xdr:rowOff>
    </xdr:from>
    <xdr:to>
      <xdr:col>3</xdr:col>
      <xdr:colOff>193675</xdr:colOff>
      <xdr:row>40</xdr:row>
      <xdr:rowOff>25400</xdr:rowOff>
    </xdr:to>
    <xdr:sp macro="" textlink="">
      <xdr:nvSpPr>
        <xdr:cNvPr id="91" name="円/楕円 90"/>
        <xdr:cNvSpPr/>
      </xdr:nvSpPr>
      <xdr:spPr>
        <a:xfrm>
          <a:off x="2159000" y="67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40</xdr:row>
      <xdr:rowOff>10177</xdr:rowOff>
    </xdr:from>
    <xdr:ext cx="762000" cy="259045"/>
    <xdr:sp macro="" textlink="">
      <xdr:nvSpPr>
        <xdr:cNvPr id="92" name="テキスト ボックス 91"/>
        <xdr:cNvSpPr txBox="1"/>
      </xdr:nvSpPr>
      <xdr:spPr>
        <a:xfrm>
          <a:off x="1828800" y="686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27.3</a:t>
          </a:r>
          <a:endParaRPr kumimoji="1" lang="ja-JP" altLang="en-US" sz="1000" b="1">
            <a:solidFill>
              <a:srgbClr val="FF0000"/>
            </a:solidFill>
            <a:latin typeface="ＭＳ Ｐゴシック"/>
          </a:endParaRPr>
        </a:p>
      </xdr:txBody>
    </xdr:sp>
    <xdr:clientData/>
  </xdr:oneCellAnchor>
  <xdr:twoCellAnchor>
    <xdr:from>
      <xdr:col>1</xdr:col>
      <xdr:colOff>574675</xdr:colOff>
      <xdr:row>40</xdr:row>
      <xdr:rowOff>63500</xdr:rowOff>
    </xdr:from>
    <xdr:to>
      <xdr:col>1</xdr:col>
      <xdr:colOff>676275</xdr:colOff>
      <xdr:row>40</xdr:row>
      <xdr:rowOff>165100</xdr:rowOff>
    </xdr:to>
    <xdr:sp macro="" textlink="">
      <xdr:nvSpPr>
        <xdr:cNvPr id="93" name="円/楕円 92"/>
        <xdr:cNvSpPr/>
      </xdr:nvSpPr>
      <xdr:spPr>
        <a:xfrm>
          <a:off x="1270000" y="69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40</xdr:row>
      <xdr:rowOff>149877</xdr:rowOff>
    </xdr:from>
    <xdr:ext cx="762000" cy="259045"/>
    <xdr:sp macro="" textlink="">
      <xdr:nvSpPr>
        <xdr:cNvPr id="94" name="テキスト ボックス 93"/>
        <xdr:cNvSpPr txBox="1"/>
      </xdr:nvSpPr>
      <xdr:spPr>
        <a:xfrm>
          <a:off x="939800" y="700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28.4</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19/20</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物件費については、類似団体平均と比較して５．４％高い。</a:t>
          </a:r>
          <a:endParaRPr kumimoji="1" lang="en-US" altLang="ja-JP" sz="1300">
            <a:latin typeface="ＭＳ Ｐゴシック"/>
          </a:endParaRPr>
        </a:p>
        <a:p>
          <a:r>
            <a:rPr kumimoji="1" lang="ja-JP" altLang="en-US" sz="1300">
              <a:latin typeface="ＭＳ Ｐゴシック"/>
            </a:rPr>
            <a:t>　平成２８年度は、ごみ収集方法の変更や個別予防接種事業の増などにより、衛生費が増額している。昨今の厳しい財政状況の中、事業の効率化を促進し、物件費の抑制に努める。</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101600</xdr:rowOff>
    </xdr:from>
    <xdr:to>
      <xdr:col>24</xdr:col>
      <xdr:colOff>31750</xdr:colOff>
      <xdr:row>21</xdr:row>
      <xdr:rowOff>146050</xdr:rowOff>
    </xdr:to>
    <xdr:cxnSp macro="">
      <xdr:nvCxnSpPr>
        <xdr:cNvPr id="122" name="直線コネクタ 121"/>
        <xdr:cNvCxnSpPr/>
      </xdr:nvCxnSpPr>
      <xdr:spPr>
        <a:xfrm flipV="1">
          <a:off x="16510000" y="2159000"/>
          <a:ext cx="0" cy="1587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118127</xdr:rowOff>
    </xdr:from>
    <xdr:ext cx="762000" cy="259045"/>
    <xdr:sp macro="" textlink="">
      <xdr:nvSpPr>
        <xdr:cNvPr id="123" name="物件費最小値テキスト"/>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21.0</a:t>
          </a:r>
          <a:endParaRPr kumimoji="1" lang="ja-JP" altLang="en-US" sz="1000" b="1">
            <a:latin typeface="ＭＳ Ｐゴシック"/>
          </a:endParaRPr>
        </a:p>
      </xdr:txBody>
    </xdr:sp>
    <xdr:clientData/>
  </xdr:oneCellAnchor>
  <xdr:twoCellAnchor>
    <xdr:from>
      <xdr:col>23</xdr:col>
      <xdr:colOff>628650</xdr:colOff>
      <xdr:row>21</xdr:row>
      <xdr:rowOff>146050</xdr:rowOff>
    </xdr:from>
    <xdr:to>
      <xdr:col>24</xdr:col>
      <xdr:colOff>120650</xdr:colOff>
      <xdr:row>21</xdr:row>
      <xdr:rowOff>146050</xdr:rowOff>
    </xdr:to>
    <xdr:cxnSp macro="">
      <xdr:nvCxnSpPr>
        <xdr:cNvPr id="124" name="直線コネクタ 123"/>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16527</xdr:rowOff>
    </xdr:from>
    <xdr:ext cx="762000" cy="259045"/>
    <xdr:sp macro="" textlink="">
      <xdr:nvSpPr>
        <xdr:cNvPr id="125" name="物件費最大値テキスト"/>
        <xdr:cNvSpPr txBox="1"/>
      </xdr:nvSpPr>
      <xdr:spPr>
        <a:xfrm>
          <a:off x="16598900" y="190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a:t>
          </a:r>
          <a:endParaRPr kumimoji="1" lang="ja-JP" altLang="en-US" sz="1000" b="1">
            <a:latin typeface="ＭＳ Ｐゴシック"/>
          </a:endParaRPr>
        </a:p>
      </xdr:txBody>
    </xdr:sp>
    <xdr:clientData/>
  </xdr:oneCellAnchor>
  <xdr:twoCellAnchor>
    <xdr:from>
      <xdr:col>23</xdr:col>
      <xdr:colOff>628650</xdr:colOff>
      <xdr:row>12</xdr:row>
      <xdr:rowOff>101600</xdr:rowOff>
    </xdr:from>
    <xdr:to>
      <xdr:col>24</xdr:col>
      <xdr:colOff>120650</xdr:colOff>
      <xdr:row>12</xdr:row>
      <xdr:rowOff>101600</xdr:rowOff>
    </xdr:to>
    <xdr:cxnSp macro="">
      <xdr:nvCxnSpPr>
        <xdr:cNvPr id="126" name="直線コネクタ 125"/>
        <xdr:cNvCxnSpPr/>
      </xdr:nvCxnSpPr>
      <xdr:spPr>
        <a:xfrm>
          <a:off x="16421100" y="21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20</xdr:row>
      <xdr:rowOff>12700</xdr:rowOff>
    </xdr:from>
    <xdr:to>
      <xdr:col>24</xdr:col>
      <xdr:colOff>31750</xdr:colOff>
      <xdr:row>20</xdr:row>
      <xdr:rowOff>12700</xdr:rowOff>
    </xdr:to>
    <xdr:cxnSp macro="">
      <xdr:nvCxnSpPr>
        <xdr:cNvPr id="127" name="直線コネクタ 126"/>
        <xdr:cNvCxnSpPr/>
      </xdr:nvCxnSpPr>
      <xdr:spPr>
        <a:xfrm>
          <a:off x="15671800" y="3441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14</xdr:row>
      <xdr:rowOff>149877</xdr:rowOff>
    </xdr:from>
    <xdr:ext cx="762000" cy="259045"/>
    <xdr:sp macro="" textlink="">
      <xdr:nvSpPr>
        <xdr:cNvPr id="128" name="物件費平均値テキスト"/>
        <xdr:cNvSpPr txBox="1"/>
      </xdr:nvSpPr>
      <xdr:spPr>
        <a:xfrm>
          <a:off x="16598900" y="2550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133350</xdr:rowOff>
    </xdr:from>
    <xdr:to>
      <xdr:col>24</xdr:col>
      <xdr:colOff>82550</xdr:colOff>
      <xdr:row>16</xdr:row>
      <xdr:rowOff>63500</xdr:rowOff>
    </xdr:to>
    <xdr:sp macro="" textlink="">
      <xdr:nvSpPr>
        <xdr:cNvPr id="129" name="フローチャート : 判断 128"/>
        <xdr:cNvSpPr/>
      </xdr:nvSpPr>
      <xdr:spPr>
        <a:xfrm>
          <a:off x="164592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20</xdr:row>
      <xdr:rowOff>12700</xdr:rowOff>
    </xdr:from>
    <xdr:to>
      <xdr:col>22</xdr:col>
      <xdr:colOff>565150</xdr:colOff>
      <xdr:row>20</xdr:row>
      <xdr:rowOff>63500</xdr:rowOff>
    </xdr:to>
    <xdr:cxnSp macro="">
      <xdr:nvCxnSpPr>
        <xdr:cNvPr id="130" name="直線コネクタ 129"/>
        <xdr:cNvCxnSpPr/>
      </xdr:nvCxnSpPr>
      <xdr:spPr>
        <a:xfrm flipV="1">
          <a:off x="14782800" y="34417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82550</xdr:rowOff>
    </xdr:from>
    <xdr:to>
      <xdr:col>22</xdr:col>
      <xdr:colOff>615950</xdr:colOff>
      <xdr:row>16</xdr:row>
      <xdr:rowOff>12700</xdr:rowOff>
    </xdr:to>
    <xdr:sp macro="" textlink="">
      <xdr:nvSpPr>
        <xdr:cNvPr id="131" name="フローチャート : 判断 130"/>
        <xdr:cNvSpPr/>
      </xdr:nvSpPr>
      <xdr:spPr>
        <a:xfrm>
          <a:off x="15621000" y="265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22877</xdr:rowOff>
    </xdr:from>
    <xdr:ext cx="736600" cy="259045"/>
    <xdr:sp macro="" textlink="">
      <xdr:nvSpPr>
        <xdr:cNvPr id="132" name="テキスト ボックス 131"/>
        <xdr:cNvSpPr txBox="1"/>
      </xdr:nvSpPr>
      <xdr:spPr>
        <a:xfrm>
          <a:off x="15290800" y="242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20</xdr:col>
      <xdr:colOff>158750</xdr:colOff>
      <xdr:row>20</xdr:row>
      <xdr:rowOff>25400</xdr:rowOff>
    </xdr:from>
    <xdr:to>
      <xdr:col>21</xdr:col>
      <xdr:colOff>361950</xdr:colOff>
      <xdr:row>20</xdr:row>
      <xdr:rowOff>63500</xdr:rowOff>
    </xdr:to>
    <xdr:cxnSp macro="">
      <xdr:nvCxnSpPr>
        <xdr:cNvPr id="133" name="直線コネクタ 132"/>
        <xdr:cNvCxnSpPr/>
      </xdr:nvCxnSpPr>
      <xdr:spPr>
        <a:xfrm>
          <a:off x="13893800" y="3454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95250</xdr:rowOff>
    </xdr:from>
    <xdr:to>
      <xdr:col>21</xdr:col>
      <xdr:colOff>412750</xdr:colOff>
      <xdr:row>16</xdr:row>
      <xdr:rowOff>25400</xdr:rowOff>
    </xdr:to>
    <xdr:sp macro="" textlink="">
      <xdr:nvSpPr>
        <xdr:cNvPr id="134" name="フローチャート : 判断 133"/>
        <xdr:cNvSpPr/>
      </xdr:nvSpPr>
      <xdr:spPr>
        <a:xfrm>
          <a:off x="14732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35577</xdr:rowOff>
    </xdr:from>
    <xdr:ext cx="762000" cy="259045"/>
    <xdr:sp macro="" textlink="">
      <xdr:nvSpPr>
        <xdr:cNvPr id="135" name="テキスト ボックス 134"/>
        <xdr:cNvSpPr txBox="1"/>
      </xdr:nvSpPr>
      <xdr:spPr>
        <a:xfrm>
          <a:off x="14401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641350</xdr:colOff>
      <xdr:row>19</xdr:row>
      <xdr:rowOff>158750</xdr:rowOff>
    </xdr:from>
    <xdr:to>
      <xdr:col>20</xdr:col>
      <xdr:colOff>158750</xdr:colOff>
      <xdr:row>20</xdr:row>
      <xdr:rowOff>25400</xdr:rowOff>
    </xdr:to>
    <xdr:cxnSp macro="">
      <xdr:nvCxnSpPr>
        <xdr:cNvPr id="136" name="直線コネクタ 135"/>
        <xdr:cNvCxnSpPr/>
      </xdr:nvCxnSpPr>
      <xdr:spPr>
        <a:xfrm>
          <a:off x="13004800" y="3416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19050</xdr:rowOff>
    </xdr:from>
    <xdr:to>
      <xdr:col>20</xdr:col>
      <xdr:colOff>209550</xdr:colOff>
      <xdr:row>15</xdr:row>
      <xdr:rowOff>120650</xdr:rowOff>
    </xdr:to>
    <xdr:sp macro="" textlink="">
      <xdr:nvSpPr>
        <xdr:cNvPr id="137" name="フローチャート : 判断 136"/>
        <xdr:cNvSpPr/>
      </xdr:nvSpPr>
      <xdr:spPr>
        <a:xfrm>
          <a:off x="13843000" y="259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130827</xdr:rowOff>
    </xdr:from>
    <xdr:ext cx="762000" cy="259045"/>
    <xdr:sp macro="" textlink="">
      <xdr:nvSpPr>
        <xdr:cNvPr id="138" name="テキスト ボックス 137"/>
        <xdr:cNvSpPr txBox="1"/>
      </xdr:nvSpPr>
      <xdr:spPr>
        <a:xfrm>
          <a:off x="13512800" y="23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18</xdr:col>
      <xdr:colOff>590550</xdr:colOff>
      <xdr:row>14</xdr:row>
      <xdr:rowOff>152400</xdr:rowOff>
    </xdr:from>
    <xdr:to>
      <xdr:col>19</xdr:col>
      <xdr:colOff>6350</xdr:colOff>
      <xdr:row>15</xdr:row>
      <xdr:rowOff>82550</xdr:rowOff>
    </xdr:to>
    <xdr:sp macro="" textlink="">
      <xdr:nvSpPr>
        <xdr:cNvPr id="139" name="フローチャート : 判断 138"/>
        <xdr:cNvSpPr/>
      </xdr:nvSpPr>
      <xdr:spPr>
        <a:xfrm>
          <a:off x="12954000" y="255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92727</xdr:rowOff>
    </xdr:from>
    <xdr:ext cx="762000" cy="259045"/>
    <xdr:sp macro="" textlink="">
      <xdr:nvSpPr>
        <xdr:cNvPr id="140" name="テキスト ボックス 139"/>
        <xdr:cNvSpPr txBox="1"/>
      </xdr:nvSpPr>
      <xdr:spPr>
        <a:xfrm>
          <a:off x="12623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19</xdr:row>
      <xdr:rowOff>133350</xdr:rowOff>
    </xdr:from>
    <xdr:to>
      <xdr:col>24</xdr:col>
      <xdr:colOff>82550</xdr:colOff>
      <xdr:row>20</xdr:row>
      <xdr:rowOff>63500</xdr:rowOff>
    </xdr:to>
    <xdr:sp macro="" textlink="">
      <xdr:nvSpPr>
        <xdr:cNvPr id="146" name="円/楕円 145"/>
        <xdr:cNvSpPr/>
      </xdr:nvSpPr>
      <xdr:spPr>
        <a:xfrm>
          <a:off x="16459200" y="339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19</xdr:row>
      <xdr:rowOff>105427</xdr:rowOff>
    </xdr:from>
    <xdr:ext cx="762000" cy="259045"/>
    <xdr:sp macro="" textlink="">
      <xdr:nvSpPr>
        <xdr:cNvPr id="147" name="物件費該当値テキスト"/>
        <xdr:cNvSpPr txBox="1"/>
      </xdr:nvSpPr>
      <xdr:spPr>
        <a:xfrm>
          <a:off x="16598900" y="336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18.6</a:t>
          </a:r>
          <a:endParaRPr kumimoji="1" lang="ja-JP" altLang="en-US" sz="1000" b="1">
            <a:solidFill>
              <a:srgbClr val="FF0000"/>
            </a:solidFill>
            <a:latin typeface="ＭＳ Ｐゴシック"/>
          </a:endParaRPr>
        </a:p>
      </xdr:txBody>
    </xdr:sp>
    <xdr:clientData/>
  </xdr:oneCellAnchor>
  <xdr:twoCellAnchor>
    <xdr:from>
      <xdr:col>22</xdr:col>
      <xdr:colOff>514350</xdr:colOff>
      <xdr:row>19</xdr:row>
      <xdr:rowOff>133350</xdr:rowOff>
    </xdr:from>
    <xdr:to>
      <xdr:col>22</xdr:col>
      <xdr:colOff>615950</xdr:colOff>
      <xdr:row>20</xdr:row>
      <xdr:rowOff>63500</xdr:rowOff>
    </xdr:to>
    <xdr:sp macro="" textlink="">
      <xdr:nvSpPr>
        <xdr:cNvPr id="148" name="円/楕円 147"/>
        <xdr:cNvSpPr/>
      </xdr:nvSpPr>
      <xdr:spPr>
        <a:xfrm>
          <a:off x="15621000" y="339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20</xdr:row>
      <xdr:rowOff>48277</xdr:rowOff>
    </xdr:from>
    <xdr:ext cx="736600" cy="259045"/>
    <xdr:sp macro="" textlink="">
      <xdr:nvSpPr>
        <xdr:cNvPr id="149" name="テキスト ボックス 148"/>
        <xdr:cNvSpPr txBox="1"/>
      </xdr:nvSpPr>
      <xdr:spPr>
        <a:xfrm>
          <a:off x="15290800" y="347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18.6</a:t>
          </a:r>
          <a:endParaRPr kumimoji="1" lang="ja-JP" altLang="en-US" sz="1000" b="1">
            <a:solidFill>
              <a:srgbClr val="FF0000"/>
            </a:solidFill>
            <a:latin typeface="ＭＳ Ｐゴシック"/>
          </a:endParaRPr>
        </a:p>
      </xdr:txBody>
    </xdr:sp>
    <xdr:clientData/>
  </xdr:oneCellAnchor>
  <xdr:twoCellAnchor>
    <xdr:from>
      <xdr:col>21</xdr:col>
      <xdr:colOff>311150</xdr:colOff>
      <xdr:row>20</xdr:row>
      <xdr:rowOff>12700</xdr:rowOff>
    </xdr:from>
    <xdr:to>
      <xdr:col>21</xdr:col>
      <xdr:colOff>412750</xdr:colOff>
      <xdr:row>20</xdr:row>
      <xdr:rowOff>114300</xdr:rowOff>
    </xdr:to>
    <xdr:sp macro="" textlink="">
      <xdr:nvSpPr>
        <xdr:cNvPr id="150" name="円/楕円 149"/>
        <xdr:cNvSpPr/>
      </xdr:nvSpPr>
      <xdr:spPr>
        <a:xfrm>
          <a:off x="14732000" y="344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20</xdr:row>
      <xdr:rowOff>99077</xdr:rowOff>
    </xdr:from>
    <xdr:ext cx="762000" cy="259045"/>
    <xdr:sp macro="" textlink="">
      <xdr:nvSpPr>
        <xdr:cNvPr id="151" name="テキスト ボックス 150"/>
        <xdr:cNvSpPr txBox="1"/>
      </xdr:nvSpPr>
      <xdr:spPr>
        <a:xfrm>
          <a:off x="144018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19.0</a:t>
          </a:r>
          <a:endParaRPr kumimoji="1" lang="ja-JP" altLang="en-US" sz="1000" b="1">
            <a:solidFill>
              <a:srgbClr val="FF0000"/>
            </a:solidFill>
            <a:latin typeface="ＭＳ Ｐゴシック"/>
          </a:endParaRPr>
        </a:p>
      </xdr:txBody>
    </xdr:sp>
    <xdr:clientData/>
  </xdr:oneCellAnchor>
  <xdr:twoCellAnchor>
    <xdr:from>
      <xdr:col>20</xdr:col>
      <xdr:colOff>107950</xdr:colOff>
      <xdr:row>19</xdr:row>
      <xdr:rowOff>146050</xdr:rowOff>
    </xdr:from>
    <xdr:to>
      <xdr:col>20</xdr:col>
      <xdr:colOff>209550</xdr:colOff>
      <xdr:row>20</xdr:row>
      <xdr:rowOff>76200</xdr:rowOff>
    </xdr:to>
    <xdr:sp macro="" textlink="">
      <xdr:nvSpPr>
        <xdr:cNvPr id="152" name="円/楕円 151"/>
        <xdr:cNvSpPr/>
      </xdr:nvSpPr>
      <xdr:spPr>
        <a:xfrm>
          <a:off x="13843000" y="340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20</xdr:row>
      <xdr:rowOff>60977</xdr:rowOff>
    </xdr:from>
    <xdr:ext cx="762000" cy="259045"/>
    <xdr:sp macro="" textlink="">
      <xdr:nvSpPr>
        <xdr:cNvPr id="153" name="テキスト ボックス 152"/>
        <xdr:cNvSpPr txBox="1"/>
      </xdr:nvSpPr>
      <xdr:spPr>
        <a:xfrm>
          <a:off x="135128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18.7</a:t>
          </a:r>
          <a:endParaRPr kumimoji="1" lang="ja-JP" altLang="en-US" sz="1000" b="1">
            <a:solidFill>
              <a:srgbClr val="FF0000"/>
            </a:solidFill>
            <a:latin typeface="ＭＳ Ｐゴシック"/>
          </a:endParaRPr>
        </a:p>
      </xdr:txBody>
    </xdr:sp>
    <xdr:clientData/>
  </xdr:oneCellAnchor>
  <xdr:twoCellAnchor>
    <xdr:from>
      <xdr:col>18</xdr:col>
      <xdr:colOff>590550</xdr:colOff>
      <xdr:row>19</xdr:row>
      <xdr:rowOff>107950</xdr:rowOff>
    </xdr:from>
    <xdr:to>
      <xdr:col>19</xdr:col>
      <xdr:colOff>6350</xdr:colOff>
      <xdr:row>20</xdr:row>
      <xdr:rowOff>38100</xdr:rowOff>
    </xdr:to>
    <xdr:sp macro="" textlink="">
      <xdr:nvSpPr>
        <xdr:cNvPr id="154" name="円/楕円 153"/>
        <xdr:cNvSpPr/>
      </xdr:nvSpPr>
      <xdr:spPr>
        <a:xfrm>
          <a:off x="12954000" y="336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20</xdr:row>
      <xdr:rowOff>22877</xdr:rowOff>
    </xdr:from>
    <xdr:ext cx="762000" cy="259045"/>
    <xdr:sp macro="" textlink="">
      <xdr:nvSpPr>
        <xdr:cNvPr id="155" name="テキスト ボックス 154"/>
        <xdr:cNvSpPr txBox="1"/>
      </xdr:nvSpPr>
      <xdr:spPr>
        <a:xfrm>
          <a:off x="12623800" y="345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18.4</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17/20</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扶助費については、類似団体平均を上回っている。平成２８年度については、保育所や幼稚園などへの施設型給付費の増や、障害児者介護給付費などの増により、１．３ポイントの上昇となっている。</a:t>
          </a:r>
          <a:endParaRPr kumimoji="1" lang="en-US" altLang="ja-JP" sz="1300">
            <a:latin typeface="ＭＳ Ｐゴシック"/>
          </a:endParaRPr>
        </a:p>
        <a:p>
          <a:r>
            <a:rPr kumimoji="1" lang="ja-JP" altLang="en-US" sz="1300">
              <a:latin typeface="ＭＳ Ｐゴシック"/>
            </a:rPr>
            <a:t>　扶助費の増加が、経常収支比率の悪化の大きな要因となっていることから、市単独扶助費等の見直しを進めて行くことで、引き続き抑制に努める。</a:t>
          </a: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22.0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69850</xdr:rowOff>
    </xdr:from>
    <xdr:to>
      <xdr:col>7</xdr:col>
      <xdr:colOff>15875</xdr:colOff>
      <xdr:row>61</xdr:row>
      <xdr:rowOff>146050</xdr:rowOff>
    </xdr:to>
    <xdr:cxnSp macro="">
      <xdr:nvCxnSpPr>
        <xdr:cNvPr id="183" name="直線コネクタ 182"/>
        <xdr:cNvCxnSpPr/>
      </xdr:nvCxnSpPr>
      <xdr:spPr>
        <a:xfrm flipV="1">
          <a:off x="4826000" y="898525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118127</xdr:rowOff>
    </xdr:from>
    <xdr:ext cx="762000" cy="259045"/>
    <xdr:sp macro="" textlink="">
      <xdr:nvSpPr>
        <xdr:cNvPr id="184" name="扶助費最小値テキスト"/>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20.0</a:t>
          </a:r>
          <a:endParaRPr kumimoji="1" lang="ja-JP" altLang="en-US" sz="1000" b="1">
            <a:latin typeface="ＭＳ Ｐゴシック"/>
          </a:endParaRPr>
        </a:p>
      </xdr:txBody>
    </xdr:sp>
    <xdr:clientData/>
  </xdr:oneCellAnchor>
  <xdr:twoCellAnchor>
    <xdr:from>
      <xdr:col>6</xdr:col>
      <xdr:colOff>612775</xdr:colOff>
      <xdr:row>61</xdr:row>
      <xdr:rowOff>146050</xdr:rowOff>
    </xdr:from>
    <xdr:to>
      <xdr:col>7</xdr:col>
      <xdr:colOff>104775</xdr:colOff>
      <xdr:row>61</xdr:row>
      <xdr:rowOff>146050</xdr:rowOff>
    </xdr:to>
    <xdr:cxnSp macro="">
      <xdr:nvCxnSpPr>
        <xdr:cNvPr id="185" name="直線コネクタ 184"/>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50</xdr:row>
      <xdr:rowOff>156227</xdr:rowOff>
    </xdr:from>
    <xdr:ext cx="762000" cy="259045"/>
    <xdr:sp macro="" textlink="">
      <xdr:nvSpPr>
        <xdr:cNvPr id="186" name="扶助費最大値テキスト"/>
        <xdr:cNvSpPr txBox="1"/>
      </xdr:nvSpPr>
      <xdr:spPr>
        <a:xfrm>
          <a:off x="4914900" y="872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11.5</a:t>
          </a:r>
          <a:endParaRPr kumimoji="1" lang="ja-JP" altLang="en-US" sz="1000" b="1">
            <a:latin typeface="ＭＳ Ｐゴシック"/>
          </a:endParaRPr>
        </a:p>
      </xdr:txBody>
    </xdr:sp>
    <xdr:clientData/>
  </xdr:oneCellAnchor>
  <xdr:twoCellAnchor>
    <xdr:from>
      <xdr:col>6</xdr:col>
      <xdr:colOff>612775</xdr:colOff>
      <xdr:row>52</xdr:row>
      <xdr:rowOff>69850</xdr:rowOff>
    </xdr:from>
    <xdr:to>
      <xdr:col>7</xdr:col>
      <xdr:colOff>104775</xdr:colOff>
      <xdr:row>52</xdr:row>
      <xdr:rowOff>69850</xdr:rowOff>
    </xdr:to>
    <xdr:cxnSp macro="">
      <xdr:nvCxnSpPr>
        <xdr:cNvPr id="187" name="直線コネクタ 186"/>
        <xdr:cNvCxnSpPr/>
      </xdr:nvCxnSpPr>
      <xdr:spPr>
        <a:xfrm>
          <a:off x="4737100" y="8985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59</xdr:row>
      <xdr:rowOff>165100</xdr:rowOff>
    </xdr:from>
    <xdr:to>
      <xdr:col>7</xdr:col>
      <xdr:colOff>15875</xdr:colOff>
      <xdr:row>61</xdr:row>
      <xdr:rowOff>69850</xdr:rowOff>
    </xdr:to>
    <xdr:cxnSp macro="">
      <xdr:nvCxnSpPr>
        <xdr:cNvPr id="188" name="直線コネクタ 187"/>
        <xdr:cNvCxnSpPr/>
      </xdr:nvCxnSpPr>
      <xdr:spPr>
        <a:xfrm>
          <a:off x="3987800" y="10280650"/>
          <a:ext cx="8382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57</xdr:row>
      <xdr:rowOff>73677</xdr:rowOff>
    </xdr:from>
    <xdr:ext cx="762000" cy="259045"/>
    <xdr:sp macro="" textlink="">
      <xdr:nvSpPr>
        <xdr:cNvPr id="189" name="扶助費平均値テキスト"/>
        <xdr:cNvSpPr txBox="1"/>
      </xdr:nvSpPr>
      <xdr:spPr>
        <a:xfrm>
          <a:off x="4914900" y="9846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17.1</a:t>
          </a:r>
          <a:endParaRPr kumimoji="1" lang="ja-JP" altLang="en-US" sz="1000" b="1">
            <a:solidFill>
              <a:srgbClr val="000080"/>
            </a:solidFill>
            <a:latin typeface="ＭＳ Ｐゴシック"/>
          </a:endParaRPr>
        </a:p>
      </xdr:txBody>
    </xdr:sp>
    <xdr:clientData/>
  </xdr:oneCellAnchor>
  <xdr:twoCellAnchor>
    <xdr:from>
      <xdr:col>6</xdr:col>
      <xdr:colOff>650875</xdr:colOff>
      <xdr:row>58</xdr:row>
      <xdr:rowOff>57150</xdr:rowOff>
    </xdr:from>
    <xdr:to>
      <xdr:col>7</xdr:col>
      <xdr:colOff>66675</xdr:colOff>
      <xdr:row>58</xdr:row>
      <xdr:rowOff>158750</xdr:rowOff>
    </xdr:to>
    <xdr:sp macro="" textlink="">
      <xdr:nvSpPr>
        <xdr:cNvPr id="190" name="フローチャート : 判断 189"/>
        <xdr:cNvSpPr/>
      </xdr:nvSpPr>
      <xdr:spPr>
        <a:xfrm>
          <a:off x="4775200" y="1000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59</xdr:row>
      <xdr:rowOff>69850</xdr:rowOff>
    </xdr:from>
    <xdr:to>
      <xdr:col>5</xdr:col>
      <xdr:colOff>549275</xdr:colOff>
      <xdr:row>59</xdr:row>
      <xdr:rowOff>165100</xdr:rowOff>
    </xdr:to>
    <xdr:cxnSp macro="">
      <xdr:nvCxnSpPr>
        <xdr:cNvPr id="191" name="直線コネクタ 190"/>
        <xdr:cNvCxnSpPr/>
      </xdr:nvCxnSpPr>
      <xdr:spPr>
        <a:xfrm>
          <a:off x="3098800" y="101854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57</xdr:row>
      <xdr:rowOff>76200</xdr:rowOff>
    </xdr:from>
    <xdr:to>
      <xdr:col>5</xdr:col>
      <xdr:colOff>600075</xdr:colOff>
      <xdr:row>58</xdr:row>
      <xdr:rowOff>6350</xdr:rowOff>
    </xdr:to>
    <xdr:sp macro="" textlink="">
      <xdr:nvSpPr>
        <xdr:cNvPr id="192" name="フローチャート : 判断 191"/>
        <xdr:cNvSpPr/>
      </xdr:nvSpPr>
      <xdr:spPr>
        <a:xfrm>
          <a:off x="3937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16527</xdr:rowOff>
    </xdr:from>
    <xdr:ext cx="736600" cy="259045"/>
    <xdr:sp macro="" textlink="">
      <xdr:nvSpPr>
        <xdr:cNvPr id="193" name="テキスト ボックス 192"/>
        <xdr:cNvSpPr txBox="1"/>
      </xdr:nvSpPr>
      <xdr:spPr>
        <a:xfrm>
          <a:off x="3606800" y="9617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16.3</a:t>
          </a:r>
          <a:endParaRPr kumimoji="1" lang="ja-JP" altLang="en-US" sz="1000" b="1">
            <a:solidFill>
              <a:srgbClr val="000080"/>
            </a:solidFill>
            <a:latin typeface="ＭＳ Ｐゴシック"/>
          </a:endParaRPr>
        </a:p>
      </xdr:txBody>
    </xdr:sp>
    <xdr:clientData/>
  </xdr:oneCellAnchor>
  <xdr:twoCellAnchor>
    <xdr:from>
      <xdr:col>3</xdr:col>
      <xdr:colOff>142875</xdr:colOff>
      <xdr:row>58</xdr:row>
      <xdr:rowOff>165100</xdr:rowOff>
    </xdr:from>
    <xdr:to>
      <xdr:col>4</xdr:col>
      <xdr:colOff>346075</xdr:colOff>
      <xdr:row>59</xdr:row>
      <xdr:rowOff>69850</xdr:rowOff>
    </xdr:to>
    <xdr:cxnSp macro="">
      <xdr:nvCxnSpPr>
        <xdr:cNvPr id="194" name="直線コネクタ 193"/>
        <xdr:cNvCxnSpPr/>
      </xdr:nvCxnSpPr>
      <xdr:spPr>
        <a:xfrm>
          <a:off x="2209800" y="10109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57</xdr:row>
      <xdr:rowOff>152400</xdr:rowOff>
    </xdr:from>
    <xdr:to>
      <xdr:col>4</xdr:col>
      <xdr:colOff>396875</xdr:colOff>
      <xdr:row>58</xdr:row>
      <xdr:rowOff>82550</xdr:rowOff>
    </xdr:to>
    <xdr:sp macro="" textlink="">
      <xdr:nvSpPr>
        <xdr:cNvPr id="195" name="フローチャート : 判断 194"/>
        <xdr:cNvSpPr/>
      </xdr:nvSpPr>
      <xdr:spPr>
        <a:xfrm>
          <a:off x="3048000" y="992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92727</xdr:rowOff>
    </xdr:from>
    <xdr:ext cx="762000" cy="259045"/>
    <xdr:sp macro="" textlink="">
      <xdr:nvSpPr>
        <xdr:cNvPr id="196" name="テキスト ボックス 195"/>
        <xdr:cNvSpPr txBox="1"/>
      </xdr:nvSpPr>
      <xdr:spPr>
        <a:xfrm>
          <a:off x="2717800" y="969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16.7</a:t>
          </a:r>
          <a:endParaRPr kumimoji="1" lang="ja-JP" altLang="en-US" sz="1000" b="1">
            <a:solidFill>
              <a:srgbClr val="000080"/>
            </a:solidFill>
            <a:latin typeface="ＭＳ Ｐゴシック"/>
          </a:endParaRPr>
        </a:p>
      </xdr:txBody>
    </xdr:sp>
    <xdr:clientData/>
  </xdr:oneCellAnchor>
  <xdr:twoCellAnchor>
    <xdr:from>
      <xdr:col>1</xdr:col>
      <xdr:colOff>625475</xdr:colOff>
      <xdr:row>57</xdr:row>
      <xdr:rowOff>165100</xdr:rowOff>
    </xdr:from>
    <xdr:to>
      <xdr:col>3</xdr:col>
      <xdr:colOff>142875</xdr:colOff>
      <xdr:row>58</xdr:row>
      <xdr:rowOff>165100</xdr:rowOff>
    </xdr:to>
    <xdr:cxnSp macro="">
      <xdr:nvCxnSpPr>
        <xdr:cNvPr id="197" name="直線コネクタ 196"/>
        <xdr:cNvCxnSpPr/>
      </xdr:nvCxnSpPr>
      <xdr:spPr>
        <a:xfrm>
          <a:off x="1320800" y="993775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57</xdr:row>
      <xdr:rowOff>38100</xdr:rowOff>
    </xdr:from>
    <xdr:to>
      <xdr:col>3</xdr:col>
      <xdr:colOff>193675</xdr:colOff>
      <xdr:row>57</xdr:row>
      <xdr:rowOff>139700</xdr:rowOff>
    </xdr:to>
    <xdr:sp macro="" textlink="">
      <xdr:nvSpPr>
        <xdr:cNvPr id="198" name="フローチャート : 判断 197"/>
        <xdr:cNvSpPr/>
      </xdr:nvSpPr>
      <xdr:spPr>
        <a:xfrm>
          <a:off x="2159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149877</xdr:rowOff>
    </xdr:from>
    <xdr:ext cx="762000" cy="259045"/>
    <xdr:sp macro="" textlink="">
      <xdr:nvSpPr>
        <xdr:cNvPr id="199" name="テキスト ボックス 198"/>
        <xdr:cNvSpPr txBox="1"/>
      </xdr:nvSpPr>
      <xdr:spPr>
        <a:xfrm>
          <a:off x="1828800" y="957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16.1</a:t>
          </a:r>
          <a:endParaRPr kumimoji="1" lang="ja-JP" altLang="en-US" sz="1000" b="1">
            <a:solidFill>
              <a:srgbClr val="000080"/>
            </a:solidFill>
            <a:latin typeface="ＭＳ Ｐゴシック"/>
          </a:endParaRPr>
        </a:p>
      </xdr:txBody>
    </xdr:sp>
    <xdr:clientData/>
  </xdr:oneCellAnchor>
  <xdr:twoCellAnchor>
    <xdr:from>
      <xdr:col>1</xdr:col>
      <xdr:colOff>574675</xdr:colOff>
      <xdr:row>57</xdr:row>
      <xdr:rowOff>0</xdr:rowOff>
    </xdr:from>
    <xdr:to>
      <xdr:col>1</xdr:col>
      <xdr:colOff>676275</xdr:colOff>
      <xdr:row>57</xdr:row>
      <xdr:rowOff>101600</xdr:rowOff>
    </xdr:to>
    <xdr:sp macro="" textlink="">
      <xdr:nvSpPr>
        <xdr:cNvPr id="200" name="フローチャート : 判断 199"/>
        <xdr:cNvSpPr/>
      </xdr:nvSpPr>
      <xdr:spPr>
        <a:xfrm>
          <a:off x="1270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111777</xdr:rowOff>
    </xdr:from>
    <xdr:ext cx="762000" cy="259045"/>
    <xdr:sp macro="" textlink="">
      <xdr:nvSpPr>
        <xdr:cNvPr id="201" name="テキスト ボックス 200"/>
        <xdr:cNvSpPr txBox="1"/>
      </xdr:nvSpPr>
      <xdr:spPr>
        <a:xfrm>
          <a:off x="939800" y="954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61</xdr:row>
      <xdr:rowOff>19050</xdr:rowOff>
    </xdr:from>
    <xdr:to>
      <xdr:col>7</xdr:col>
      <xdr:colOff>66675</xdr:colOff>
      <xdr:row>61</xdr:row>
      <xdr:rowOff>120650</xdr:rowOff>
    </xdr:to>
    <xdr:sp macro="" textlink="">
      <xdr:nvSpPr>
        <xdr:cNvPr id="207" name="円/楕円 206"/>
        <xdr:cNvSpPr/>
      </xdr:nvSpPr>
      <xdr:spPr>
        <a:xfrm>
          <a:off x="47752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60</xdr:row>
      <xdr:rowOff>99077</xdr:rowOff>
    </xdr:from>
    <xdr:ext cx="762000" cy="259045"/>
    <xdr:sp macro="" textlink="">
      <xdr:nvSpPr>
        <xdr:cNvPr id="208" name="扶助費該当値テキスト"/>
        <xdr:cNvSpPr txBox="1"/>
      </xdr:nvSpPr>
      <xdr:spPr>
        <a:xfrm>
          <a:off x="4914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19.6</a:t>
          </a:r>
          <a:endParaRPr kumimoji="1" lang="ja-JP" altLang="en-US" sz="1000" b="1">
            <a:solidFill>
              <a:srgbClr val="FF0000"/>
            </a:solidFill>
            <a:latin typeface="ＭＳ Ｐゴシック"/>
          </a:endParaRPr>
        </a:p>
      </xdr:txBody>
    </xdr:sp>
    <xdr:clientData/>
  </xdr:oneCellAnchor>
  <xdr:twoCellAnchor>
    <xdr:from>
      <xdr:col>5</xdr:col>
      <xdr:colOff>498475</xdr:colOff>
      <xdr:row>59</xdr:row>
      <xdr:rowOff>114300</xdr:rowOff>
    </xdr:from>
    <xdr:to>
      <xdr:col>5</xdr:col>
      <xdr:colOff>600075</xdr:colOff>
      <xdr:row>60</xdr:row>
      <xdr:rowOff>44450</xdr:rowOff>
    </xdr:to>
    <xdr:sp macro="" textlink="">
      <xdr:nvSpPr>
        <xdr:cNvPr id="209" name="円/楕円 208"/>
        <xdr:cNvSpPr/>
      </xdr:nvSpPr>
      <xdr:spPr>
        <a:xfrm>
          <a:off x="3937000" y="1022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60</xdr:row>
      <xdr:rowOff>29227</xdr:rowOff>
    </xdr:from>
    <xdr:ext cx="736600" cy="259045"/>
    <xdr:sp macro="" textlink="">
      <xdr:nvSpPr>
        <xdr:cNvPr id="210" name="テキスト ボックス 209"/>
        <xdr:cNvSpPr txBox="1"/>
      </xdr:nvSpPr>
      <xdr:spPr>
        <a:xfrm>
          <a:off x="3606800" y="10316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18.3</a:t>
          </a:r>
          <a:endParaRPr kumimoji="1" lang="ja-JP" altLang="en-US" sz="1000" b="1">
            <a:solidFill>
              <a:srgbClr val="FF0000"/>
            </a:solidFill>
            <a:latin typeface="ＭＳ Ｐゴシック"/>
          </a:endParaRPr>
        </a:p>
      </xdr:txBody>
    </xdr:sp>
    <xdr:clientData/>
  </xdr:oneCellAnchor>
  <xdr:twoCellAnchor>
    <xdr:from>
      <xdr:col>4</xdr:col>
      <xdr:colOff>295275</xdr:colOff>
      <xdr:row>59</xdr:row>
      <xdr:rowOff>19050</xdr:rowOff>
    </xdr:from>
    <xdr:to>
      <xdr:col>4</xdr:col>
      <xdr:colOff>396875</xdr:colOff>
      <xdr:row>59</xdr:row>
      <xdr:rowOff>120650</xdr:rowOff>
    </xdr:to>
    <xdr:sp macro="" textlink="">
      <xdr:nvSpPr>
        <xdr:cNvPr id="211" name="円/楕円 210"/>
        <xdr:cNvSpPr/>
      </xdr:nvSpPr>
      <xdr:spPr>
        <a:xfrm>
          <a:off x="3048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59</xdr:row>
      <xdr:rowOff>105427</xdr:rowOff>
    </xdr:from>
    <xdr:ext cx="762000" cy="259045"/>
    <xdr:sp macro="" textlink="">
      <xdr:nvSpPr>
        <xdr:cNvPr id="212" name="テキスト ボックス 211"/>
        <xdr:cNvSpPr txBox="1"/>
      </xdr:nvSpPr>
      <xdr:spPr>
        <a:xfrm>
          <a:off x="2717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17.8</a:t>
          </a:r>
          <a:endParaRPr kumimoji="1" lang="ja-JP" altLang="en-US" sz="1000" b="1">
            <a:solidFill>
              <a:srgbClr val="FF0000"/>
            </a:solidFill>
            <a:latin typeface="ＭＳ Ｐゴシック"/>
          </a:endParaRPr>
        </a:p>
      </xdr:txBody>
    </xdr:sp>
    <xdr:clientData/>
  </xdr:oneCellAnchor>
  <xdr:twoCellAnchor>
    <xdr:from>
      <xdr:col>3</xdr:col>
      <xdr:colOff>92075</xdr:colOff>
      <xdr:row>58</xdr:row>
      <xdr:rowOff>114300</xdr:rowOff>
    </xdr:from>
    <xdr:to>
      <xdr:col>3</xdr:col>
      <xdr:colOff>193675</xdr:colOff>
      <xdr:row>59</xdr:row>
      <xdr:rowOff>44450</xdr:rowOff>
    </xdr:to>
    <xdr:sp macro="" textlink="">
      <xdr:nvSpPr>
        <xdr:cNvPr id="213" name="円/楕円 212"/>
        <xdr:cNvSpPr/>
      </xdr:nvSpPr>
      <xdr:spPr>
        <a:xfrm>
          <a:off x="2159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59</xdr:row>
      <xdr:rowOff>29227</xdr:rowOff>
    </xdr:from>
    <xdr:ext cx="762000" cy="259045"/>
    <xdr:sp macro="" textlink="">
      <xdr:nvSpPr>
        <xdr:cNvPr id="214" name="テキスト ボックス 213"/>
        <xdr:cNvSpPr txBox="1"/>
      </xdr:nvSpPr>
      <xdr:spPr>
        <a:xfrm>
          <a:off x="1828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17.4</a:t>
          </a:r>
          <a:endParaRPr kumimoji="1" lang="ja-JP" altLang="en-US" sz="1000" b="1">
            <a:solidFill>
              <a:srgbClr val="FF0000"/>
            </a:solidFill>
            <a:latin typeface="ＭＳ Ｐゴシック"/>
          </a:endParaRPr>
        </a:p>
      </xdr:txBody>
    </xdr:sp>
    <xdr:clientData/>
  </xdr:oneCellAnchor>
  <xdr:twoCellAnchor>
    <xdr:from>
      <xdr:col>1</xdr:col>
      <xdr:colOff>574675</xdr:colOff>
      <xdr:row>57</xdr:row>
      <xdr:rowOff>114300</xdr:rowOff>
    </xdr:from>
    <xdr:to>
      <xdr:col>1</xdr:col>
      <xdr:colOff>676275</xdr:colOff>
      <xdr:row>58</xdr:row>
      <xdr:rowOff>44450</xdr:rowOff>
    </xdr:to>
    <xdr:sp macro="" textlink="">
      <xdr:nvSpPr>
        <xdr:cNvPr id="215" name="円/楕円 214"/>
        <xdr:cNvSpPr/>
      </xdr:nvSpPr>
      <xdr:spPr>
        <a:xfrm>
          <a:off x="12700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58</xdr:row>
      <xdr:rowOff>29227</xdr:rowOff>
    </xdr:from>
    <xdr:ext cx="762000" cy="259045"/>
    <xdr:sp macro="" textlink="">
      <xdr:nvSpPr>
        <xdr:cNvPr id="216" name="テキスト ボックス 215"/>
        <xdr:cNvSpPr txBox="1"/>
      </xdr:nvSpPr>
      <xdr:spPr>
        <a:xfrm>
          <a:off x="9398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8/20</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その他の経費については、類似団体を下回っている。主たる経費は繰出金であり、平成２８年度は、国民健康保険事業特別会計への繰出金が減額となったものの、経常一般財源が減額となったため、全体として０．６ポイントの増となっている。</a:t>
          </a:r>
          <a:endParaRPr kumimoji="1" lang="en-US" altLang="ja-JP"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62</xdr:row>
      <xdr:rowOff>29028</xdr:rowOff>
    </xdr:from>
    <xdr:to>
      <xdr:col>24</xdr:col>
      <xdr:colOff>590550</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60</xdr:row>
      <xdr:rowOff>45357</xdr:rowOff>
    </xdr:from>
    <xdr:to>
      <xdr:col>24</xdr:col>
      <xdr:colOff>590550</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18</xdr:col>
      <xdr:colOff>82550</xdr:colOff>
      <xdr:row>58</xdr:row>
      <xdr:rowOff>61685</xdr:rowOff>
    </xdr:from>
    <xdr:to>
      <xdr:col>24</xdr:col>
      <xdr:colOff>590550</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18</xdr:col>
      <xdr:colOff>82550</xdr:colOff>
      <xdr:row>56</xdr:row>
      <xdr:rowOff>78015</xdr:rowOff>
    </xdr:from>
    <xdr:to>
      <xdr:col>24</xdr:col>
      <xdr:colOff>590550</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54</xdr:row>
      <xdr:rowOff>94343</xdr:rowOff>
    </xdr:from>
    <xdr:to>
      <xdr:col>24</xdr:col>
      <xdr:colOff>590550</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110672</xdr:rowOff>
    </xdr:from>
    <xdr:to>
      <xdr:col>24</xdr:col>
      <xdr:colOff>590550</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4535</xdr:rowOff>
    </xdr:from>
    <xdr:to>
      <xdr:col>24</xdr:col>
      <xdr:colOff>31750</xdr:colOff>
      <xdr:row>61</xdr:row>
      <xdr:rowOff>86178</xdr:rowOff>
    </xdr:to>
    <xdr:cxnSp macro="">
      <xdr:nvCxnSpPr>
        <xdr:cNvPr id="246" name="直線コネクタ 245"/>
        <xdr:cNvCxnSpPr/>
      </xdr:nvCxnSpPr>
      <xdr:spPr>
        <a:xfrm flipV="1">
          <a:off x="16510000" y="9091385"/>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58255</xdr:rowOff>
    </xdr:from>
    <xdr:ext cx="762000" cy="259045"/>
    <xdr:sp macro="" textlink="">
      <xdr:nvSpPr>
        <xdr:cNvPr id="247" name="その他最小値テキスト"/>
        <xdr:cNvSpPr txBox="1"/>
      </xdr:nvSpPr>
      <xdr:spPr>
        <a:xfrm>
          <a:off x="1659890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17.3</a:t>
          </a:r>
          <a:endParaRPr kumimoji="1" lang="ja-JP" altLang="en-US" sz="1000" b="1">
            <a:latin typeface="ＭＳ Ｐゴシック"/>
          </a:endParaRPr>
        </a:p>
      </xdr:txBody>
    </xdr:sp>
    <xdr:clientData/>
  </xdr:oneCellAnchor>
  <xdr:twoCellAnchor>
    <xdr:from>
      <xdr:col>23</xdr:col>
      <xdr:colOff>628650</xdr:colOff>
      <xdr:row>61</xdr:row>
      <xdr:rowOff>86178</xdr:rowOff>
    </xdr:from>
    <xdr:to>
      <xdr:col>24</xdr:col>
      <xdr:colOff>120650</xdr:colOff>
      <xdr:row>61</xdr:row>
      <xdr:rowOff>86178</xdr:rowOff>
    </xdr:to>
    <xdr:cxnSp macro="">
      <xdr:nvCxnSpPr>
        <xdr:cNvPr id="248" name="直線コネクタ 247"/>
        <xdr:cNvCxnSpPr/>
      </xdr:nvCxnSpPr>
      <xdr:spPr>
        <a:xfrm>
          <a:off x="16421100" y="1054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90912</xdr:rowOff>
    </xdr:from>
    <xdr:ext cx="762000" cy="259045"/>
    <xdr:sp macro="" textlink="">
      <xdr:nvSpPr>
        <xdr:cNvPr id="249" name="その他最大値テキスト"/>
        <xdr:cNvSpPr txBox="1"/>
      </xdr:nvSpPr>
      <xdr:spPr>
        <a:xfrm>
          <a:off x="16598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a:t>
          </a:r>
          <a:endParaRPr kumimoji="1" lang="ja-JP" altLang="en-US" sz="1000" b="1">
            <a:latin typeface="ＭＳ Ｐゴシック"/>
          </a:endParaRPr>
        </a:p>
      </xdr:txBody>
    </xdr:sp>
    <xdr:clientData/>
  </xdr:oneCellAnchor>
  <xdr:twoCellAnchor>
    <xdr:from>
      <xdr:col>23</xdr:col>
      <xdr:colOff>628650</xdr:colOff>
      <xdr:row>53</xdr:row>
      <xdr:rowOff>4535</xdr:rowOff>
    </xdr:from>
    <xdr:to>
      <xdr:col>24</xdr:col>
      <xdr:colOff>120650</xdr:colOff>
      <xdr:row>53</xdr:row>
      <xdr:rowOff>4535</xdr:rowOff>
    </xdr:to>
    <xdr:cxnSp macro="">
      <xdr:nvCxnSpPr>
        <xdr:cNvPr id="250" name="直線コネクタ 249"/>
        <xdr:cNvCxnSpPr/>
      </xdr:nvCxnSpPr>
      <xdr:spPr>
        <a:xfrm>
          <a:off x="16421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55</xdr:row>
      <xdr:rowOff>20865</xdr:rowOff>
    </xdr:from>
    <xdr:to>
      <xdr:col>24</xdr:col>
      <xdr:colOff>31750</xdr:colOff>
      <xdr:row>55</xdr:row>
      <xdr:rowOff>118835</xdr:rowOff>
    </xdr:to>
    <xdr:cxnSp macro="">
      <xdr:nvCxnSpPr>
        <xdr:cNvPr id="251" name="直線コネクタ 250"/>
        <xdr:cNvCxnSpPr/>
      </xdr:nvCxnSpPr>
      <xdr:spPr>
        <a:xfrm>
          <a:off x="15671800" y="9450615"/>
          <a:ext cx="8382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154412</xdr:rowOff>
    </xdr:from>
    <xdr:ext cx="762000" cy="259045"/>
    <xdr:sp macro="" textlink="">
      <xdr:nvSpPr>
        <xdr:cNvPr id="252" name="その他平均値テキスト"/>
        <xdr:cNvSpPr txBox="1"/>
      </xdr:nvSpPr>
      <xdr:spPr>
        <a:xfrm>
          <a:off x="16598900" y="9584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10885</xdr:rowOff>
    </xdr:from>
    <xdr:to>
      <xdr:col>24</xdr:col>
      <xdr:colOff>82550</xdr:colOff>
      <xdr:row>56</xdr:row>
      <xdr:rowOff>112485</xdr:rowOff>
    </xdr:to>
    <xdr:sp macro="" textlink="">
      <xdr:nvSpPr>
        <xdr:cNvPr id="253" name="フローチャート : 判断 252"/>
        <xdr:cNvSpPr/>
      </xdr:nvSpPr>
      <xdr:spPr>
        <a:xfrm>
          <a:off x="164592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54</xdr:row>
      <xdr:rowOff>110672</xdr:rowOff>
    </xdr:from>
    <xdr:to>
      <xdr:col>22</xdr:col>
      <xdr:colOff>565150</xdr:colOff>
      <xdr:row>55</xdr:row>
      <xdr:rowOff>20865</xdr:rowOff>
    </xdr:to>
    <xdr:cxnSp macro="">
      <xdr:nvCxnSpPr>
        <xdr:cNvPr id="254" name="直線コネクタ 253"/>
        <xdr:cNvCxnSpPr/>
      </xdr:nvCxnSpPr>
      <xdr:spPr>
        <a:xfrm>
          <a:off x="14782800" y="9368972"/>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55</xdr:row>
      <xdr:rowOff>117022</xdr:rowOff>
    </xdr:from>
    <xdr:to>
      <xdr:col>22</xdr:col>
      <xdr:colOff>615950</xdr:colOff>
      <xdr:row>56</xdr:row>
      <xdr:rowOff>47172</xdr:rowOff>
    </xdr:to>
    <xdr:sp macro="" textlink="">
      <xdr:nvSpPr>
        <xdr:cNvPr id="255" name="フローチャート : 判断 254"/>
        <xdr:cNvSpPr/>
      </xdr:nvSpPr>
      <xdr:spPr>
        <a:xfrm>
          <a:off x="15621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31949</xdr:rowOff>
    </xdr:from>
    <xdr:ext cx="736600" cy="259045"/>
    <xdr:sp macro="" textlink="">
      <xdr:nvSpPr>
        <xdr:cNvPr id="256" name="テキスト ボックス 255"/>
        <xdr:cNvSpPr txBox="1"/>
      </xdr:nvSpPr>
      <xdr:spPr>
        <a:xfrm>
          <a:off x="15290800" y="9633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20</xdr:col>
      <xdr:colOff>158750</xdr:colOff>
      <xdr:row>54</xdr:row>
      <xdr:rowOff>12700</xdr:rowOff>
    </xdr:from>
    <xdr:to>
      <xdr:col>21</xdr:col>
      <xdr:colOff>361950</xdr:colOff>
      <xdr:row>54</xdr:row>
      <xdr:rowOff>110672</xdr:rowOff>
    </xdr:to>
    <xdr:cxnSp macro="">
      <xdr:nvCxnSpPr>
        <xdr:cNvPr id="257" name="直線コネクタ 256"/>
        <xdr:cNvCxnSpPr/>
      </xdr:nvCxnSpPr>
      <xdr:spPr>
        <a:xfrm>
          <a:off x="13893800" y="9271000"/>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55</xdr:row>
      <xdr:rowOff>68035</xdr:rowOff>
    </xdr:from>
    <xdr:to>
      <xdr:col>21</xdr:col>
      <xdr:colOff>412750</xdr:colOff>
      <xdr:row>55</xdr:row>
      <xdr:rowOff>169635</xdr:rowOff>
    </xdr:to>
    <xdr:sp macro="" textlink="">
      <xdr:nvSpPr>
        <xdr:cNvPr id="258" name="フローチャート : 判断 257"/>
        <xdr:cNvSpPr/>
      </xdr:nvSpPr>
      <xdr:spPr>
        <a:xfrm>
          <a:off x="14732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154412</xdr:rowOff>
    </xdr:from>
    <xdr:ext cx="762000" cy="259045"/>
    <xdr:sp macro="" textlink="">
      <xdr:nvSpPr>
        <xdr:cNvPr id="259" name="テキスト ボックス 258"/>
        <xdr:cNvSpPr txBox="1"/>
      </xdr:nvSpPr>
      <xdr:spPr>
        <a:xfrm>
          <a:off x="14401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18</xdr:col>
      <xdr:colOff>641350</xdr:colOff>
      <xdr:row>54</xdr:row>
      <xdr:rowOff>12700</xdr:rowOff>
    </xdr:from>
    <xdr:to>
      <xdr:col>20</xdr:col>
      <xdr:colOff>158750</xdr:colOff>
      <xdr:row>55</xdr:row>
      <xdr:rowOff>53522</xdr:rowOff>
    </xdr:to>
    <xdr:cxnSp macro="">
      <xdr:nvCxnSpPr>
        <xdr:cNvPr id="260" name="直線コネクタ 259"/>
        <xdr:cNvCxnSpPr/>
      </xdr:nvCxnSpPr>
      <xdr:spPr>
        <a:xfrm flipV="1">
          <a:off x="13004800" y="9271000"/>
          <a:ext cx="889000" cy="21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2722</xdr:rowOff>
    </xdr:from>
    <xdr:to>
      <xdr:col>20</xdr:col>
      <xdr:colOff>209550</xdr:colOff>
      <xdr:row>55</xdr:row>
      <xdr:rowOff>104322</xdr:rowOff>
    </xdr:to>
    <xdr:sp macro="" textlink="">
      <xdr:nvSpPr>
        <xdr:cNvPr id="261" name="フローチャート : 判断 260"/>
        <xdr:cNvSpPr/>
      </xdr:nvSpPr>
      <xdr:spPr>
        <a:xfrm>
          <a:off x="13843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89099</xdr:rowOff>
    </xdr:from>
    <xdr:ext cx="762000" cy="259045"/>
    <xdr:sp macro="" textlink="">
      <xdr:nvSpPr>
        <xdr:cNvPr id="262" name="テキスト ボックス 261"/>
        <xdr:cNvSpPr txBox="1"/>
      </xdr:nvSpPr>
      <xdr:spPr>
        <a:xfrm>
          <a:off x="13512800" y="951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18</xdr:col>
      <xdr:colOff>590550</xdr:colOff>
      <xdr:row>54</xdr:row>
      <xdr:rowOff>92528</xdr:rowOff>
    </xdr:from>
    <xdr:to>
      <xdr:col>19</xdr:col>
      <xdr:colOff>6350</xdr:colOff>
      <xdr:row>55</xdr:row>
      <xdr:rowOff>22678</xdr:rowOff>
    </xdr:to>
    <xdr:sp macro="" textlink="">
      <xdr:nvSpPr>
        <xdr:cNvPr id="263" name="フローチャート : 判断 262"/>
        <xdr:cNvSpPr/>
      </xdr:nvSpPr>
      <xdr:spPr>
        <a:xfrm>
          <a:off x="12954000" y="935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53</xdr:row>
      <xdr:rowOff>32855</xdr:rowOff>
    </xdr:from>
    <xdr:ext cx="762000" cy="259045"/>
    <xdr:sp macro="" textlink="">
      <xdr:nvSpPr>
        <xdr:cNvPr id="264" name="テキスト ボックス 263"/>
        <xdr:cNvSpPr txBox="1"/>
      </xdr:nvSpPr>
      <xdr:spPr>
        <a:xfrm>
          <a:off x="12623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55</xdr:row>
      <xdr:rowOff>68035</xdr:rowOff>
    </xdr:from>
    <xdr:to>
      <xdr:col>24</xdr:col>
      <xdr:colOff>82550</xdr:colOff>
      <xdr:row>55</xdr:row>
      <xdr:rowOff>169635</xdr:rowOff>
    </xdr:to>
    <xdr:sp macro="" textlink="">
      <xdr:nvSpPr>
        <xdr:cNvPr id="270" name="円/楕円 269"/>
        <xdr:cNvSpPr/>
      </xdr:nvSpPr>
      <xdr:spPr>
        <a:xfrm>
          <a:off x="164592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54</xdr:row>
      <xdr:rowOff>84562</xdr:rowOff>
    </xdr:from>
    <xdr:ext cx="762000" cy="259045"/>
    <xdr:sp macro="" textlink="">
      <xdr:nvSpPr>
        <xdr:cNvPr id="271" name="その他該当値テキスト"/>
        <xdr:cNvSpPr txBox="1"/>
      </xdr:nvSpPr>
      <xdr:spPr>
        <a:xfrm>
          <a:off x="165989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22</xdr:col>
      <xdr:colOff>514350</xdr:colOff>
      <xdr:row>54</xdr:row>
      <xdr:rowOff>141515</xdr:rowOff>
    </xdr:from>
    <xdr:to>
      <xdr:col>22</xdr:col>
      <xdr:colOff>615950</xdr:colOff>
      <xdr:row>55</xdr:row>
      <xdr:rowOff>71665</xdr:rowOff>
    </xdr:to>
    <xdr:sp macro="" textlink="">
      <xdr:nvSpPr>
        <xdr:cNvPr id="272" name="円/楕円 271"/>
        <xdr:cNvSpPr/>
      </xdr:nvSpPr>
      <xdr:spPr>
        <a:xfrm>
          <a:off x="15621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53</xdr:row>
      <xdr:rowOff>81842</xdr:rowOff>
    </xdr:from>
    <xdr:ext cx="736600" cy="259045"/>
    <xdr:sp macro="" textlink="">
      <xdr:nvSpPr>
        <xdr:cNvPr id="273" name="テキスト ボックス 272"/>
        <xdr:cNvSpPr txBox="1"/>
      </xdr:nvSpPr>
      <xdr:spPr>
        <a:xfrm>
          <a:off x="15290800" y="9168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21</xdr:col>
      <xdr:colOff>311150</xdr:colOff>
      <xdr:row>54</xdr:row>
      <xdr:rowOff>59872</xdr:rowOff>
    </xdr:from>
    <xdr:to>
      <xdr:col>21</xdr:col>
      <xdr:colOff>412750</xdr:colOff>
      <xdr:row>54</xdr:row>
      <xdr:rowOff>161472</xdr:rowOff>
    </xdr:to>
    <xdr:sp macro="" textlink="">
      <xdr:nvSpPr>
        <xdr:cNvPr id="274" name="円/楕円 273"/>
        <xdr:cNvSpPr/>
      </xdr:nvSpPr>
      <xdr:spPr>
        <a:xfrm>
          <a:off x="147320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53</xdr:row>
      <xdr:rowOff>199</xdr:rowOff>
    </xdr:from>
    <xdr:ext cx="762000" cy="259045"/>
    <xdr:sp macro="" textlink="">
      <xdr:nvSpPr>
        <xdr:cNvPr id="275" name="テキスト ボックス 274"/>
        <xdr:cNvSpPr txBox="1"/>
      </xdr:nvSpPr>
      <xdr:spPr>
        <a:xfrm>
          <a:off x="14401800" y="908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20</xdr:col>
      <xdr:colOff>107950</xdr:colOff>
      <xdr:row>53</xdr:row>
      <xdr:rowOff>133350</xdr:rowOff>
    </xdr:from>
    <xdr:to>
      <xdr:col>20</xdr:col>
      <xdr:colOff>209550</xdr:colOff>
      <xdr:row>54</xdr:row>
      <xdr:rowOff>63500</xdr:rowOff>
    </xdr:to>
    <xdr:sp macro="" textlink="">
      <xdr:nvSpPr>
        <xdr:cNvPr id="276" name="円/楕円 275"/>
        <xdr:cNvSpPr/>
      </xdr:nvSpPr>
      <xdr:spPr>
        <a:xfrm>
          <a:off x="13843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52</xdr:row>
      <xdr:rowOff>73677</xdr:rowOff>
    </xdr:from>
    <xdr:ext cx="762000" cy="259045"/>
    <xdr:sp macro="" textlink="">
      <xdr:nvSpPr>
        <xdr:cNvPr id="277" name="テキスト ボックス 276"/>
        <xdr:cNvSpPr txBox="1"/>
      </xdr:nvSpPr>
      <xdr:spPr>
        <a:xfrm>
          <a:off x="13512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2722</xdr:rowOff>
    </xdr:from>
    <xdr:to>
      <xdr:col>19</xdr:col>
      <xdr:colOff>6350</xdr:colOff>
      <xdr:row>55</xdr:row>
      <xdr:rowOff>104322</xdr:rowOff>
    </xdr:to>
    <xdr:sp macro="" textlink="">
      <xdr:nvSpPr>
        <xdr:cNvPr id="278" name="円/楕円 277"/>
        <xdr:cNvSpPr/>
      </xdr:nvSpPr>
      <xdr:spPr>
        <a:xfrm>
          <a:off x="12954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89099</xdr:rowOff>
    </xdr:from>
    <xdr:ext cx="762000" cy="259045"/>
    <xdr:sp macro="" textlink="">
      <xdr:nvSpPr>
        <xdr:cNvPr id="279" name="テキスト ボックス 278"/>
        <xdr:cNvSpPr txBox="1"/>
      </xdr:nvSpPr>
      <xdr:spPr>
        <a:xfrm>
          <a:off x="12623800" y="951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11/20</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補助費等については、類似団体平均を下回っているが、前年度から０．４％増加している。これは、年金生活者等支援臨時福祉給付金給付事業や既存住宅・建築物耐震化促進事業が増額となったことなどによるものである。</a:t>
          </a: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4" name="直線コネクタ 29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5" name="テキスト ボックス 294"/>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296" name="直線コネクタ 29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297" name="テキスト ボックス 296"/>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300" name="直線コネクタ 29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301" name="テキスト ボックス 300"/>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302" name="直線コネクタ 30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303" name="テキスト ボックス 302"/>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6350</xdr:rowOff>
    </xdr:from>
    <xdr:to>
      <xdr:col>24</xdr:col>
      <xdr:colOff>31750</xdr:colOff>
      <xdr:row>41</xdr:row>
      <xdr:rowOff>6350</xdr:rowOff>
    </xdr:to>
    <xdr:cxnSp macro="">
      <xdr:nvCxnSpPr>
        <xdr:cNvPr id="307" name="直線コネクタ 306"/>
        <xdr:cNvCxnSpPr/>
      </xdr:nvCxnSpPr>
      <xdr:spPr>
        <a:xfrm flipV="1">
          <a:off x="16510000" y="56642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149877</xdr:rowOff>
    </xdr:from>
    <xdr:ext cx="762000" cy="259045"/>
    <xdr:sp macro="" textlink="">
      <xdr:nvSpPr>
        <xdr:cNvPr id="308" name="補助費等最小値テキスト"/>
        <xdr:cNvSpPr txBox="1"/>
      </xdr:nvSpPr>
      <xdr:spPr>
        <a:xfrm>
          <a:off x="16598900" y="700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13.9</a:t>
          </a:r>
          <a:endParaRPr kumimoji="1" lang="ja-JP" altLang="en-US" sz="1000" b="1">
            <a:latin typeface="ＭＳ Ｐゴシック"/>
          </a:endParaRPr>
        </a:p>
      </xdr:txBody>
    </xdr:sp>
    <xdr:clientData/>
  </xdr:oneCellAnchor>
  <xdr:twoCellAnchor>
    <xdr:from>
      <xdr:col>23</xdr:col>
      <xdr:colOff>628650</xdr:colOff>
      <xdr:row>41</xdr:row>
      <xdr:rowOff>6350</xdr:rowOff>
    </xdr:from>
    <xdr:to>
      <xdr:col>24</xdr:col>
      <xdr:colOff>120650</xdr:colOff>
      <xdr:row>41</xdr:row>
      <xdr:rowOff>6350</xdr:rowOff>
    </xdr:to>
    <xdr:cxnSp macro="">
      <xdr:nvCxnSpPr>
        <xdr:cNvPr id="309" name="直線コネクタ 308"/>
        <xdr:cNvCxnSpPr/>
      </xdr:nvCxnSpPr>
      <xdr:spPr>
        <a:xfrm>
          <a:off x="16421100" y="7035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31</xdr:row>
      <xdr:rowOff>92727</xdr:rowOff>
    </xdr:from>
    <xdr:ext cx="762000" cy="259045"/>
    <xdr:sp macro="" textlink="">
      <xdr:nvSpPr>
        <xdr:cNvPr id="310" name="補助費等最大値テキスト"/>
        <xdr:cNvSpPr txBox="1"/>
      </xdr:nvSpPr>
      <xdr:spPr>
        <a:xfrm>
          <a:off x="16598900" y="540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a:t>
          </a:r>
          <a:endParaRPr kumimoji="1" lang="ja-JP" altLang="en-US" sz="1000" b="1">
            <a:latin typeface="ＭＳ Ｐゴシック"/>
          </a:endParaRPr>
        </a:p>
      </xdr:txBody>
    </xdr:sp>
    <xdr:clientData/>
  </xdr:oneCellAnchor>
  <xdr:twoCellAnchor>
    <xdr:from>
      <xdr:col>23</xdr:col>
      <xdr:colOff>628650</xdr:colOff>
      <xdr:row>33</xdr:row>
      <xdr:rowOff>6350</xdr:rowOff>
    </xdr:from>
    <xdr:to>
      <xdr:col>24</xdr:col>
      <xdr:colOff>120650</xdr:colOff>
      <xdr:row>33</xdr:row>
      <xdr:rowOff>6350</xdr:rowOff>
    </xdr:to>
    <xdr:cxnSp macro="">
      <xdr:nvCxnSpPr>
        <xdr:cNvPr id="311" name="直線コネクタ 310"/>
        <xdr:cNvCxnSpPr/>
      </xdr:nvCxnSpPr>
      <xdr:spPr>
        <a:xfrm>
          <a:off x="16421100" y="566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101600</xdr:rowOff>
    </xdr:from>
    <xdr:to>
      <xdr:col>24</xdr:col>
      <xdr:colOff>31750</xdr:colOff>
      <xdr:row>36</xdr:row>
      <xdr:rowOff>152400</xdr:rowOff>
    </xdr:to>
    <xdr:cxnSp macro="">
      <xdr:nvCxnSpPr>
        <xdr:cNvPr id="312" name="直線コネクタ 311"/>
        <xdr:cNvCxnSpPr/>
      </xdr:nvCxnSpPr>
      <xdr:spPr>
        <a:xfrm>
          <a:off x="15671800" y="62738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37</xdr:row>
      <xdr:rowOff>80027</xdr:rowOff>
    </xdr:from>
    <xdr:ext cx="762000" cy="259045"/>
    <xdr:sp macro="" textlink="">
      <xdr:nvSpPr>
        <xdr:cNvPr id="313" name="補助費等平均値テキスト"/>
        <xdr:cNvSpPr txBox="1"/>
      </xdr:nvSpPr>
      <xdr:spPr>
        <a:xfrm>
          <a:off x="16598900" y="6423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107950</xdr:rowOff>
    </xdr:from>
    <xdr:to>
      <xdr:col>24</xdr:col>
      <xdr:colOff>82550</xdr:colOff>
      <xdr:row>38</xdr:row>
      <xdr:rowOff>38100</xdr:rowOff>
    </xdr:to>
    <xdr:sp macro="" textlink="">
      <xdr:nvSpPr>
        <xdr:cNvPr id="314" name="フローチャート : 判断 313"/>
        <xdr:cNvSpPr/>
      </xdr:nvSpPr>
      <xdr:spPr>
        <a:xfrm>
          <a:off x="16459200" y="645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88900</xdr:rowOff>
    </xdr:from>
    <xdr:to>
      <xdr:col>22</xdr:col>
      <xdr:colOff>565150</xdr:colOff>
      <xdr:row>36</xdr:row>
      <xdr:rowOff>101600</xdr:rowOff>
    </xdr:to>
    <xdr:cxnSp macro="">
      <xdr:nvCxnSpPr>
        <xdr:cNvPr id="315" name="直線コネクタ 314"/>
        <xdr:cNvCxnSpPr/>
      </xdr:nvCxnSpPr>
      <xdr:spPr>
        <a:xfrm>
          <a:off x="14782800" y="62611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37</xdr:row>
      <xdr:rowOff>95250</xdr:rowOff>
    </xdr:from>
    <xdr:to>
      <xdr:col>22</xdr:col>
      <xdr:colOff>615950</xdr:colOff>
      <xdr:row>38</xdr:row>
      <xdr:rowOff>25400</xdr:rowOff>
    </xdr:to>
    <xdr:sp macro="" textlink="">
      <xdr:nvSpPr>
        <xdr:cNvPr id="316" name="フローチャート : 判断 315"/>
        <xdr:cNvSpPr/>
      </xdr:nvSpPr>
      <xdr:spPr>
        <a:xfrm>
          <a:off x="15621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38</xdr:row>
      <xdr:rowOff>10177</xdr:rowOff>
    </xdr:from>
    <xdr:ext cx="736600" cy="259045"/>
    <xdr:sp macro="" textlink="">
      <xdr:nvSpPr>
        <xdr:cNvPr id="317" name="テキスト ボックス 316"/>
        <xdr:cNvSpPr txBox="1"/>
      </xdr:nvSpPr>
      <xdr:spPr>
        <a:xfrm>
          <a:off x="15290800" y="652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88900</xdr:rowOff>
    </xdr:from>
    <xdr:to>
      <xdr:col>21</xdr:col>
      <xdr:colOff>361950</xdr:colOff>
      <xdr:row>36</xdr:row>
      <xdr:rowOff>88900</xdr:rowOff>
    </xdr:to>
    <xdr:cxnSp macro="">
      <xdr:nvCxnSpPr>
        <xdr:cNvPr id="318" name="直線コネクタ 317"/>
        <xdr:cNvCxnSpPr/>
      </xdr:nvCxnSpPr>
      <xdr:spPr>
        <a:xfrm>
          <a:off x="13893800" y="6261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37</xdr:row>
      <xdr:rowOff>133350</xdr:rowOff>
    </xdr:from>
    <xdr:to>
      <xdr:col>21</xdr:col>
      <xdr:colOff>412750</xdr:colOff>
      <xdr:row>38</xdr:row>
      <xdr:rowOff>63500</xdr:rowOff>
    </xdr:to>
    <xdr:sp macro="" textlink="">
      <xdr:nvSpPr>
        <xdr:cNvPr id="319" name="フローチャート : 判断 318"/>
        <xdr:cNvSpPr/>
      </xdr:nvSpPr>
      <xdr:spPr>
        <a:xfrm>
          <a:off x="14732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38</xdr:row>
      <xdr:rowOff>48277</xdr:rowOff>
    </xdr:from>
    <xdr:ext cx="762000" cy="259045"/>
    <xdr:sp macro="" textlink="">
      <xdr:nvSpPr>
        <xdr:cNvPr id="320" name="テキスト ボックス 319"/>
        <xdr:cNvSpPr txBox="1"/>
      </xdr:nvSpPr>
      <xdr:spPr>
        <a:xfrm>
          <a:off x="14401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a:t>
          </a:r>
          <a:endParaRPr kumimoji="1" lang="ja-JP" altLang="en-US" sz="1000" b="1">
            <a:solidFill>
              <a:srgbClr val="000080"/>
            </a:solidFill>
            <a:latin typeface="ＭＳ Ｐゴシック"/>
          </a:endParaRPr>
        </a:p>
      </xdr:txBody>
    </xdr:sp>
    <xdr:clientData/>
  </xdr:oneCellAnchor>
  <xdr:twoCellAnchor>
    <xdr:from>
      <xdr:col>18</xdr:col>
      <xdr:colOff>641350</xdr:colOff>
      <xdr:row>34</xdr:row>
      <xdr:rowOff>165100</xdr:rowOff>
    </xdr:from>
    <xdr:to>
      <xdr:col>20</xdr:col>
      <xdr:colOff>158750</xdr:colOff>
      <xdr:row>36</xdr:row>
      <xdr:rowOff>88900</xdr:rowOff>
    </xdr:to>
    <xdr:cxnSp macro="">
      <xdr:nvCxnSpPr>
        <xdr:cNvPr id="321" name="直線コネクタ 320"/>
        <xdr:cNvCxnSpPr/>
      </xdr:nvCxnSpPr>
      <xdr:spPr>
        <a:xfrm>
          <a:off x="13004800" y="59944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37</xdr:row>
      <xdr:rowOff>133350</xdr:rowOff>
    </xdr:from>
    <xdr:to>
      <xdr:col>20</xdr:col>
      <xdr:colOff>209550</xdr:colOff>
      <xdr:row>38</xdr:row>
      <xdr:rowOff>63500</xdr:rowOff>
    </xdr:to>
    <xdr:sp macro="" textlink="">
      <xdr:nvSpPr>
        <xdr:cNvPr id="322" name="フローチャート : 判断 321"/>
        <xdr:cNvSpPr/>
      </xdr:nvSpPr>
      <xdr:spPr>
        <a:xfrm>
          <a:off x="13843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38</xdr:row>
      <xdr:rowOff>48277</xdr:rowOff>
    </xdr:from>
    <xdr:ext cx="762000" cy="259045"/>
    <xdr:sp macro="" textlink="">
      <xdr:nvSpPr>
        <xdr:cNvPr id="323" name="テキスト ボックス 322"/>
        <xdr:cNvSpPr txBox="1"/>
      </xdr:nvSpPr>
      <xdr:spPr>
        <a:xfrm>
          <a:off x="13512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a:t>
          </a:r>
          <a:endParaRPr kumimoji="1" lang="ja-JP" altLang="en-US" sz="1000" b="1">
            <a:solidFill>
              <a:srgbClr val="000080"/>
            </a:solidFill>
            <a:latin typeface="ＭＳ Ｐゴシック"/>
          </a:endParaRPr>
        </a:p>
      </xdr:txBody>
    </xdr:sp>
    <xdr:clientData/>
  </xdr:oneCellAnchor>
  <xdr:twoCellAnchor>
    <xdr:from>
      <xdr:col>18</xdr:col>
      <xdr:colOff>590550</xdr:colOff>
      <xdr:row>38</xdr:row>
      <xdr:rowOff>12700</xdr:rowOff>
    </xdr:from>
    <xdr:to>
      <xdr:col>19</xdr:col>
      <xdr:colOff>6350</xdr:colOff>
      <xdr:row>38</xdr:row>
      <xdr:rowOff>114300</xdr:rowOff>
    </xdr:to>
    <xdr:sp macro="" textlink="">
      <xdr:nvSpPr>
        <xdr:cNvPr id="324" name="フローチャート : 判断 323"/>
        <xdr:cNvSpPr/>
      </xdr:nvSpPr>
      <xdr:spPr>
        <a:xfrm>
          <a:off x="12954000" y="65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38</xdr:row>
      <xdr:rowOff>99077</xdr:rowOff>
    </xdr:from>
    <xdr:ext cx="762000" cy="259045"/>
    <xdr:sp macro="" textlink="">
      <xdr:nvSpPr>
        <xdr:cNvPr id="325" name="テキスト ボックス 324"/>
        <xdr:cNvSpPr txBox="1"/>
      </xdr:nvSpPr>
      <xdr:spPr>
        <a:xfrm>
          <a:off x="12623800" y="661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36</xdr:row>
      <xdr:rowOff>101600</xdr:rowOff>
    </xdr:from>
    <xdr:to>
      <xdr:col>24</xdr:col>
      <xdr:colOff>82550</xdr:colOff>
      <xdr:row>37</xdr:row>
      <xdr:rowOff>31750</xdr:rowOff>
    </xdr:to>
    <xdr:sp macro="" textlink="">
      <xdr:nvSpPr>
        <xdr:cNvPr id="331" name="円/楕円 330"/>
        <xdr:cNvSpPr/>
      </xdr:nvSpPr>
      <xdr:spPr>
        <a:xfrm>
          <a:off x="16459200" y="627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118127</xdr:rowOff>
    </xdr:from>
    <xdr:ext cx="762000" cy="259045"/>
    <xdr:sp macro="" textlink="">
      <xdr:nvSpPr>
        <xdr:cNvPr id="332" name="補助費等該当値テキスト"/>
        <xdr:cNvSpPr txBox="1"/>
      </xdr:nvSpPr>
      <xdr:spPr>
        <a:xfrm>
          <a:off x="165989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50800</xdr:rowOff>
    </xdr:from>
    <xdr:to>
      <xdr:col>22</xdr:col>
      <xdr:colOff>615950</xdr:colOff>
      <xdr:row>36</xdr:row>
      <xdr:rowOff>152400</xdr:rowOff>
    </xdr:to>
    <xdr:sp macro="" textlink="">
      <xdr:nvSpPr>
        <xdr:cNvPr id="333" name="円/楕円 332"/>
        <xdr:cNvSpPr/>
      </xdr:nvSpPr>
      <xdr:spPr>
        <a:xfrm>
          <a:off x="15621000" y="622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162577</xdr:rowOff>
    </xdr:from>
    <xdr:ext cx="736600" cy="259045"/>
    <xdr:sp macro="" textlink="">
      <xdr:nvSpPr>
        <xdr:cNvPr id="334" name="テキスト ボックス 333"/>
        <xdr:cNvSpPr txBox="1"/>
      </xdr:nvSpPr>
      <xdr:spPr>
        <a:xfrm>
          <a:off x="15290800" y="599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38100</xdr:rowOff>
    </xdr:from>
    <xdr:to>
      <xdr:col>21</xdr:col>
      <xdr:colOff>412750</xdr:colOff>
      <xdr:row>36</xdr:row>
      <xdr:rowOff>139700</xdr:rowOff>
    </xdr:to>
    <xdr:sp macro="" textlink="">
      <xdr:nvSpPr>
        <xdr:cNvPr id="335" name="円/楕円 334"/>
        <xdr:cNvSpPr/>
      </xdr:nvSpPr>
      <xdr:spPr>
        <a:xfrm>
          <a:off x="14732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149877</xdr:rowOff>
    </xdr:from>
    <xdr:ext cx="762000" cy="259045"/>
    <xdr:sp macro="" textlink="">
      <xdr:nvSpPr>
        <xdr:cNvPr id="336" name="テキスト ボックス 335"/>
        <xdr:cNvSpPr txBox="1"/>
      </xdr:nvSpPr>
      <xdr:spPr>
        <a:xfrm>
          <a:off x="14401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38100</xdr:rowOff>
    </xdr:from>
    <xdr:to>
      <xdr:col>20</xdr:col>
      <xdr:colOff>209550</xdr:colOff>
      <xdr:row>36</xdr:row>
      <xdr:rowOff>139700</xdr:rowOff>
    </xdr:to>
    <xdr:sp macro="" textlink="">
      <xdr:nvSpPr>
        <xdr:cNvPr id="337" name="円/楕円 336"/>
        <xdr:cNvSpPr/>
      </xdr:nvSpPr>
      <xdr:spPr>
        <a:xfrm>
          <a:off x="13843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149877</xdr:rowOff>
    </xdr:from>
    <xdr:ext cx="762000" cy="259045"/>
    <xdr:sp macro="" textlink="">
      <xdr:nvSpPr>
        <xdr:cNvPr id="338" name="テキスト ボックス 337"/>
        <xdr:cNvSpPr txBox="1"/>
      </xdr:nvSpPr>
      <xdr:spPr>
        <a:xfrm>
          <a:off x="13512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a:t>
          </a:r>
          <a:endParaRPr kumimoji="1" lang="ja-JP" altLang="en-US" sz="1000" b="1">
            <a:solidFill>
              <a:srgbClr val="FF0000"/>
            </a:solidFill>
            <a:latin typeface="ＭＳ Ｐゴシック"/>
          </a:endParaRPr>
        </a:p>
      </xdr:txBody>
    </xdr:sp>
    <xdr:clientData/>
  </xdr:oneCellAnchor>
  <xdr:twoCellAnchor>
    <xdr:from>
      <xdr:col>18</xdr:col>
      <xdr:colOff>590550</xdr:colOff>
      <xdr:row>34</xdr:row>
      <xdr:rowOff>114300</xdr:rowOff>
    </xdr:from>
    <xdr:to>
      <xdr:col>19</xdr:col>
      <xdr:colOff>6350</xdr:colOff>
      <xdr:row>35</xdr:row>
      <xdr:rowOff>44450</xdr:rowOff>
    </xdr:to>
    <xdr:sp macro="" textlink="">
      <xdr:nvSpPr>
        <xdr:cNvPr id="339" name="円/楕円 338"/>
        <xdr:cNvSpPr/>
      </xdr:nvSpPr>
      <xdr:spPr>
        <a:xfrm>
          <a:off x="129540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33</xdr:row>
      <xdr:rowOff>54627</xdr:rowOff>
    </xdr:from>
    <xdr:ext cx="762000" cy="259045"/>
    <xdr:sp macro="" textlink="">
      <xdr:nvSpPr>
        <xdr:cNvPr id="340" name="テキスト ボックス 339"/>
        <xdr:cNvSpPr txBox="1"/>
      </xdr:nvSpPr>
      <xdr:spPr>
        <a:xfrm>
          <a:off x="12623800" y="571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17.0</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公債費については、「さがみはら都市経営指針実行計画」に基づく市債の発行抑制により、類似団体平均と比較して５．</a:t>
          </a:r>
          <a:r>
            <a:rPr kumimoji="1" lang="ja-JP" altLang="en-US" sz="1300">
              <a:solidFill>
                <a:schemeClr val="dk1"/>
              </a:solidFill>
              <a:effectLst/>
              <a:latin typeface="+mn-lt"/>
              <a:ea typeface="+mn-ea"/>
              <a:cs typeface="+mn-cs"/>
            </a:rPr>
            <a:t>３</a:t>
          </a:r>
          <a:r>
            <a:rPr kumimoji="1" lang="ja-JP" altLang="ja-JP" sz="1300">
              <a:solidFill>
                <a:schemeClr val="dk1"/>
              </a:solidFill>
              <a:effectLst/>
              <a:latin typeface="+mn-lt"/>
              <a:ea typeface="+mn-ea"/>
              <a:cs typeface="+mn-cs"/>
            </a:rPr>
            <a:t>ポイント低く良好な数値で推移している。今後も適正な市債発行に努める。</a:t>
          </a:r>
          <a:endParaRPr lang="ja-JP" altLang="ja-JP" sz="1300">
            <a:effectLst/>
          </a:endParaRPr>
        </a:p>
      </xdr:txBody>
    </xdr:sp>
    <xdr:clientData/>
  </xdr:twoCellAnchor>
  <xdr:oneCellAnchor>
    <xdr:from>
      <xdr:col>1</xdr:col>
      <xdr:colOff>28575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33.0</a:t>
          </a:r>
          <a:endParaRPr kumimoji="1" lang="ja-JP" altLang="en-US" sz="1000">
            <a:latin typeface="ＭＳ Ｐゴシック"/>
          </a:endParaRPr>
        </a:p>
      </xdr:txBody>
    </xdr:sp>
    <xdr:clientData/>
  </xdr:oneCellAnchor>
  <xdr:twoCellAnchor>
    <xdr:from>
      <xdr:col>1</xdr:col>
      <xdr:colOff>66675</xdr:colOff>
      <xdr:row>82</xdr:row>
      <xdr:rowOff>29029</xdr:rowOff>
    </xdr:from>
    <xdr:to>
      <xdr:col>7</xdr:col>
      <xdr:colOff>574675</xdr:colOff>
      <xdr:row>82</xdr:row>
      <xdr:rowOff>29029</xdr:rowOff>
    </xdr:to>
    <xdr:cxnSp macro="">
      <xdr:nvCxnSpPr>
        <xdr:cNvPr id="355" name="直線コネクタ 354"/>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58256</xdr:rowOff>
    </xdr:from>
    <xdr:ext cx="508000" cy="259045"/>
    <xdr:sp macro="" textlink="">
      <xdr:nvSpPr>
        <xdr:cNvPr id="356" name="テキスト ボックス 355"/>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80</xdr:row>
      <xdr:rowOff>45357</xdr:rowOff>
    </xdr:from>
    <xdr:to>
      <xdr:col>7</xdr:col>
      <xdr:colOff>574675</xdr:colOff>
      <xdr:row>80</xdr:row>
      <xdr:rowOff>45357</xdr:rowOff>
    </xdr:to>
    <xdr:cxnSp macro="">
      <xdr:nvCxnSpPr>
        <xdr:cNvPr id="357" name="直線コネクタ 356"/>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79</xdr:row>
      <xdr:rowOff>74584</xdr:rowOff>
    </xdr:from>
    <xdr:ext cx="508000" cy="259045"/>
    <xdr:sp macro="" textlink="">
      <xdr:nvSpPr>
        <xdr:cNvPr id="358" name="テキスト ボックス 357"/>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78</xdr:row>
      <xdr:rowOff>61686</xdr:rowOff>
    </xdr:from>
    <xdr:to>
      <xdr:col>7</xdr:col>
      <xdr:colOff>574675</xdr:colOff>
      <xdr:row>78</xdr:row>
      <xdr:rowOff>61686</xdr:rowOff>
    </xdr:to>
    <xdr:cxnSp macro="">
      <xdr:nvCxnSpPr>
        <xdr:cNvPr id="359" name="直線コネクタ 358"/>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90913</xdr:rowOff>
    </xdr:from>
    <xdr:ext cx="508000" cy="259045"/>
    <xdr:sp macro="" textlink="">
      <xdr:nvSpPr>
        <xdr:cNvPr id="360" name="テキスト ボックス 359"/>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76</xdr:row>
      <xdr:rowOff>78014</xdr:rowOff>
    </xdr:from>
    <xdr:to>
      <xdr:col>7</xdr:col>
      <xdr:colOff>574675</xdr:colOff>
      <xdr:row>76</xdr:row>
      <xdr:rowOff>78014</xdr:rowOff>
    </xdr:to>
    <xdr:cxnSp macro="">
      <xdr:nvCxnSpPr>
        <xdr:cNvPr id="361" name="直線コネクタ 360"/>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107241</xdr:rowOff>
    </xdr:from>
    <xdr:ext cx="508000" cy="259045"/>
    <xdr:sp macro="" textlink="">
      <xdr:nvSpPr>
        <xdr:cNvPr id="362" name="テキスト ボックス 361"/>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74</xdr:row>
      <xdr:rowOff>94343</xdr:rowOff>
    </xdr:from>
    <xdr:to>
      <xdr:col>7</xdr:col>
      <xdr:colOff>574675</xdr:colOff>
      <xdr:row>74</xdr:row>
      <xdr:rowOff>94343</xdr:rowOff>
    </xdr:to>
    <xdr:cxnSp macro="">
      <xdr:nvCxnSpPr>
        <xdr:cNvPr id="363" name="直線コネクタ 362"/>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73</xdr:row>
      <xdr:rowOff>123570</xdr:rowOff>
    </xdr:from>
    <xdr:ext cx="508000" cy="259045"/>
    <xdr:sp macro="" textlink="">
      <xdr:nvSpPr>
        <xdr:cNvPr id="364" name="テキスト ボックス 363"/>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72</xdr:row>
      <xdr:rowOff>110672</xdr:rowOff>
    </xdr:from>
    <xdr:to>
      <xdr:col>7</xdr:col>
      <xdr:colOff>574675</xdr:colOff>
      <xdr:row>72</xdr:row>
      <xdr:rowOff>110672</xdr:rowOff>
    </xdr:to>
    <xdr:cxnSp macro="">
      <xdr:nvCxnSpPr>
        <xdr:cNvPr id="365" name="直線コネクタ 364"/>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71</xdr:row>
      <xdr:rowOff>139899</xdr:rowOff>
    </xdr:from>
    <xdr:ext cx="508000" cy="259045"/>
    <xdr:sp macro="" textlink="">
      <xdr:nvSpPr>
        <xdr:cNvPr id="366" name="テキスト ボックス 365"/>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7" name="直線コネクタ 36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8" name="テキスト ボックス 367"/>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135165</xdr:rowOff>
    </xdr:from>
    <xdr:to>
      <xdr:col>7</xdr:col>
      <xdr:colOff>15875</xdr:colOff>
      <xdr:row>81</xdr:row>
      <xdr:rowOff>156936</xdr:rowOff>
    </xdr:to>
    <xdr:cxnSp macro="">
      <xdr:nvCxnSpPr>
        <xdr:cNvPr id="370" name="直線コネクタ 369"/>
        <xdr:cNvCxnSpPr/>
      </xdr:nvCxnSpPr>
      <xdr:spPr>
        <a:xfrm flipV="1">
          <a:off x="4826000" y="12651015"/>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129013</xdr:rowOff>
    </xdr:from>
    <xdr:ext cx="762000" cy="259045"/>
    <xdr:sp macro="" textlink="">
      <xdr:nvSpPr>
        <xdr:cNvPr id="371" name="公債費最小値テキスト"/>
        <xdr:cNvSpPr txBox="1"/>
      </xdr:nvSpPr>
      <xdr:spPr>
        <a:xfrm>
          <a:off x="4914900" y="14016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29.6</a:t>
          </a:r>
          <a:endParaRPr kumimoji="1" lang="ja-JP" altLang="en-US" sz="1000" b="1">
            <a:latin typeface="ＭＳ Ｐゴシック"/>
          </a:endParaRPr>
        </a:p>
      </xdr:txBody>
    </xdr:sp>
    <xdr:clientData/>
  </xdr:oneCellAnchor>
  <xdr:twoCellAnchor>
    <xdr:from>
      <xdr:col>6</xdr:col>
      <xdr:colOff>612775</xdr:colOff>
      <xdr:row>81</xdr:row>
      <xdr:rowOff>156936</xdr:rowOff>
    </xdr:from>
    <xdr:to>
      <xdr:col>7</xdr:col>
      <xdr:colOff>104775</xdr:colOff>
      <xdr:row>81</xdr:row>
      <xdr:rowOff>156936</xdr:rowOff>
    </xdr:to>
    <xdr:cxnSp macro="">
      <xdr:nvCxnSpPr>
        <xdr:cNvPr id="372" name="直線コネクタ 371"/>
        <xdr:cNvCxnSpPr/>
      </xdr:nvCxnSpPr>
      <xdr:spPr>
        <a:xfrm>
          <a:off x="4737100" y="1404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50092</xdr:rowOff>
    </xdr:from>
    <xdr:ext cx="762000" cy="259045"/>
    <xdr:sp macro="" textlink="">
      <xdr:nvSpPr>
        <xdr:cNvPr id="373" name="公債費最大値テキスト"/>
        <xdr:cNvSpPr txBox="1"/>
      </xdr:nvSpPr>
      <xdr:spPr>
        <a:xfrm>
          <a:off x="4914900" y="1239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16.8</a:t>
          </a:r>
          <a:endParaRPr kumimoji="1" lang="ja-JP" altLang="en-US" sz="1000" b="1">
            <a:latin typeface="ＭＳ Ｐゴシック"/>
          </a:endParaRPr>
        </a:p>
      </xdr:txBody>
    </xdr:sp>
    <xdr:clientData/>
  </xdr:oneCellAnchor>
  <xdr:twoCellAnchor>
    <xdr:from>
      <xdr:col>6</xdr:col>
      <xdr:colOff>612775</xdr:colOff>
      <xdr:row>73</xdr:row>
      <xdr:rowOff>135165</xdr:rowOff>
    </xdr:from>
    <xdr:to>
      <xdr:col>7</xdr:col>
      <xdr:colOff>104775</xdr:colOff>
      <xdr:row>73</xdr:row>
      <xdr:rowOff>135165</xdr:rowOff>
    </xdr:to>
    <xdr:cxnSp macro="">
      <xdr:nvCxnSpPr>
        <xdr:cNvPr id="374" name="直線コネクタ 373"/>
        <xdr:cNvCxnSpPr/>
      </xdr:nvCxnSpPr>
      <xdr:spPr>
        <a:xfrm>
          <a:off x="4737100" y="1265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73</xdr:row>
      <xdr:rowOff>4535</xdr:rowOff>
    </xdr:from>
    <xdr:to>
      <xdr:col>7</xdr:col>
      <xdr:colOff>15875</xdr:colOff>
      <xdr:row>73</xdr:row>
      <xdr:rowOff>135165</xdr:rowOff>
    </xdr:to>
    <xdr:cxnSp macro="">
      <xdr:nvCxnSpPr>
        <xdr:cNvPr id="375" name="直線コネクタ 374"/>
        <xdr:cNvCxnSpPr/>
      </xdr:nvCxnSpPr>
      <xdr:spPr>
        <a:xfrm>
          <a:off x="3987800" y="12520385"/>
          <a:ext cx="838200" cy="13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119034</xdr:rowOff>
    </xdr:from>
    <xdr:ext cx="762000" cy="259045"/>
    <xdr:sp macro="" textlink="">
      <xdr:nvSpPr>
        <xdr:cNvPr id="376" name="公債費平均値テキスト"/>
        <xdr:cNvSpPr txBox="1"/>
      </xdr:nvSpPr>
      <xdr:spPr>
        <a:xfrm>
          <a:off x="4914900" y="13149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22.1</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146957</xdr:rowOff>
    </xdr:from>
    <xdr:to>
      <xdr:col>7</xdr:col>
      <xdr:colOff>66675</xdr:colOff>
      <xdr:row>77</xdr:row>
      <xdr:rowOff>77107</xdr:rowOff>
    </xdr:to>
    <xdr:sp macro="" textlink="">
      <xdr:nvSpPr>
        <xdr:cNvPr id="377" name="フローチャート : 判断 376"/>
        <xdr:cNvSpPr/>
      </xdr:nvSpPr>
      <xdr:spPr>
        <a:xfrm>
          <a:off x="4775200" y="1317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73</xdr:row>
      <xdr:rowOff>4535</xdr:rowOff>
    </xdr:from>
    <xdr:to>
      <xdr:col>5</xdr:col>
      <xdr:colOff>549275</xdr:colOff>
      <xdr:row>73</xdr:row>
      <xdr:rowOff>37193</xdr:rowOff>
    </xdr:to>
    <xdr:cxnSp macro="">
      <xdr:nvCxnSpPr>
        <xdr:cNvPr id="378" name="直線コネクタ 377"/>
        <xdr:cNvCxnSpPr/>
      </xdr:nvCxnSpPr>
      <xdr:spPr>
        <a:xfrm flipV="1">
          <a:off x="3098800" y="125203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136071</xdr:rowOff>
    </xdr:from>
    <xdr:to>
      <xdr:col>5</xdr:col>
      <xdr:colOff>600075</xdr:colOff>
      <xdr:row>77</xdr:row>
      <xdr:rowOff>66221</xdr:rowOff>
    </xdr:to>
    <xdr:sp macro="" textlink="">
      <xdr:nvSpPr>
        <xdr:cNvPr id="379" name="フローチャート : 判断 378"/>
        <xdr:cNvSpPr/>
      </xdr:nvSpPr>
      <xdr:spPr>
        <a:xfrm>
          <a:off x="3937000" y="1316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50998</xdr:rowOff>
    </xdr:from>
    <xdr:ext cx="736600" cy="259045"/>
    <xdr:sp macro="" textlink="">
      <xdr:nvSpPr>
        <xdr:cNvPr id="380" name="テキスト ボックス 379"/>
        <xdr:cNvSpPr txBox="1"/>
      </xdr:nvSpPr>
      <xdr:spPr>
        <a:xfrm>
          <a:off x="3606800" y="13252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a:t>
          </a:r>
          <a:endParaRPr kumimoji="1" lang="ja-JP" altLang="en-US" sz="1000" b="1">
            <a:solidFill>
              <a:srgbClr val="000080"/>
            </a:solidFill>
            <a:latin typeface="ＭＳ Ｐゴシック"/>
          </a:endParaRPr>
        </a:p>
      </xdr:txBody>
    </xdr:sp>
    <xdr:clientData/>
  </xdr:oneCellAnchor>
  <xdr:twoCellAnchor>
    <xdr:from>
      <xdr:col>3</xdr:col>
      <xdr:colOff>142875</xdr:colOff>
      <xdr:row>73</xdr:row>
      <xdr:rowOff>37193</xdr:rowOff>
    </xdr:from>
    <xdr:to>
      <xdr:col>4</xdr:col>
      <xdr:colOff>346075</xdr:colOff>
      <xdr:row>73</xdr:row>
      <xdr:rowOff>80735</xdr:rowOff>
    </xdr:to>
    <xdr:cxnSp macro="">
      <xdr:nvCxnSpPr>
        <xdr:cNvPr id="381" name="直線コネクタ 380"/>
        <xdr:cNvCxnSpPr/>
      </xdr:nvCxnSpPr>
      <xdr:spPr>
        <a:xfrm flipV="1">
          <a:off x="2209800" y="12553043"/>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168729</xdr:rowOff>
    </xdr:from>
    <xdr:to>
      <xdr:col>4</xdr:col>
      <xdr:colOff>396875</xdr:colOff>
      <xdr:row>77</xdr:row>
      <xdr:rowOff>98879</xdr:rowOff>
    </xdr:to>
    <xdr:sp macro="" textlink="">
      <xdr:nvSpPr>
        <xdr:cNvPr id="382" name="フローチャート : 判断 381"/>
        <xdr:cNvSpPr/>
      </xdr:nvSpPr>
      <xdr:spPr>
        <a:xfrm>
          <a:off x="3048000" y="1319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83656</xdr:rowOff>
    </xdr:from>
    <xdr:ext cx="762000" cy="259045"/>
    <xdr:sp macro="" textlink="">
      <xdr:nvSpPr>
        <xdr:cNvPr id="383" name="テキスト ボックス 382"/>
        <xdr:cNvSpPr txBox="1"/>
      </xdr:nvSpPr>
      <xdr:spPr>
        <a:xfrm>
          <a:off x="2717800" y="13285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1</xdr:col>
      <xdr:colOff>625475</xdr:colOff>
      <xdr:row>73</xdr:row>
      <xdr:rowOff>4535</xdr:rowOff>
    </xdr:from>
    <xdr:to>
      <xdr:col>3</xdr:col>
      <xdr:colOff>142875</xdr:colOff>
      <xdr:row>73</xdr:row>
      <xdr:rowOff>80735</xdr:rowOff>
    </xdr:to>
    <xdr:cxnSp macro="">
      <xdr:nvCxnSpPr>
        <xdr:cNvPr id="384" name="直線コネクタ 383"/>
        <xdr:cNvCxnSpPr/>
      </xdr:nvCxnSpPr>
      <xdr:spPr>
        <a:xfrm>
          <a:off x="1320800" y="1252038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51707</xdr:rowOff>
    </xdr:from>
    <xdr:to>
      <xdr:col>3</xdr:col>
      <xdr:colOff>193675</xdr:colOff>
      <xdr:row>77</xdr:row>
      <xdr:rowOff>153307</xdr:rowOff>
    </xdr:to>
    <xdr:sp macro="" textlink="">
      <xdr:nvSpPr>
        <xdr:cNvPr id="385" name="フローチャート : 判断 384"/>
        <xdr:cNvSpPr/>
      </xdr:nvSpPr>
      <xdr:spPr>
        <a:xfrm>
          <a:off x="2159000" y="1325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138084</xdr:rowOff>
    </xdr:from>
    <xdr:ext cx="762000" cy="259045"/>
    <xdr:sp macro="" textlink="">
      <xdr:nvSpPr>
        <xdr:cNvPr id="386" name="テキスト ボックス 385"/>
        <xdr:cNvSpPr txBox="1"/>
      </xdr:nvSpPr>
      <xdr:spPr>
        <a:xfrm>
          <a:off x="1828800" y="1333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22.8</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40821</xdr:rowOff>
    </xdr:from>
    <xdr:to>
      <xdr:col>1</xdr:col>
      <xdr:colOff>676275</xdr:colOff>
      <xdr:row>77</xdr:row>
      <xdr:rowOff>142421</xdr:rowOff>
    </xdr:to>
    <xdr:sp macro="" textlink="">
      <xdr:nvSpPr>
        <xdr:cNvPr id="387" name="フローチャート : 判断 386"/>
        <xdr:cNvSpPr/>
      </xdr:nvSpPr>
      <xdr:spPr>
        <a:xfrm>
          <a:off x="1270000" y="13242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127198</xdr:rowOff>
    </xdr:from>
    <xdr:ext cx="762000" cy="259045"/>
    <xdr:sp macro="" textlink="">
      <xdr:nvSpPr>
        <xdr:cNvPr id="388" name="テキスト ボックス 387"/>
        <xdr:cNvSpPr txBox="1"/>
      </xdr:nvSpPr>
      <xdr:spPr>
        <a:xfrm>
          <a:off x="939800" y="13328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22.7</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9" name="テキスト ボックス 38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90" name="テキスト ボックス 38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91" name="テキスト ボックス 39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92" name="テキスト ボックス 39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3" name="テキスト ボックス 39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73</xdr:row>
      <xdr:rowOff>84365</xdr:rowOff>
    </xdr:from>
    <xdr:to>
      <xdr:col>7</xdr:col>
      <xdr:colOff>66675</xdr:colOff>
      <xdr:row>74</xdr:row>
      <xdr:rowOff>14515</xdr:rowOff>
    </xdr:to>
    <xdr:sp macro="" textlink="">
      <xdr:nvSpPr>
        <xdr:cNvPr id="394" name="円/楕円 393"/>
        <xdr:cNvSpPr/>
      </xdr:nvSpPr>
      <xdr:spPr>
        <a:xfrm>
          <a:off x="4775200" y="1260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72</xdr:row>
      <xdr:rowOff>164392</xdr:rowOff>
    </xdr:from>
    <xdr:ext cx="762000" cy="259045"/>
    <xdr:sp macro="" textlink="">
      <xdr:nvSpPr>
        <xdr:cNvPr id="395" name="公債費該当値テキスト"/>
        <xdr:cNvSpPr txBox="1"/>
      </xdr:nvSpPr>
      <xdr:spPr>
        <a:xfrm>
          <a:off x="4914900" y="1250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16.8</a:t>
          </a:r>
          <a:endParaRPr kumimoji="1" lang="ja-JP" altLang="en-US" sz="1000" b="1">
            <a:solidFill>
              <a:srgbClr val="FF0000"/>
            </a:solidFill>
            <a:latin typeface="ＭＳ Ｐゴシック"/>
          </a:endParaRPr>
        </a:p>
      </xdr:txBody>
    </xdr:sp>
    <xdr:clientData/>
  </xdr:oneCellAnchor>
  <xdr:twoCellAnchor>
    <xdr:from>
      <xdr:col>5</xdr:col>
      <xdr:colOff>498475</xdr:colOff>
      <xdr:row>72</xdr:row>
      <xdr:rowOff>125185</xdr:rowOff>
    </xdr:from>
    <xdr:to>
      <xdr:col>5</xdr:col>
      <xdr:colOff>600075</xdr:colOff>
      <xdr:row>73</xdr:row>
      <xdr:rowOff>55335</xdr:rowOff>
    </xdr:to>
    <xdr:sp macro="" textlink="">
      <xdr:nvSpPr>
        <xdr:cNvPr id="396" name="円/楕円 395"/>
        <xdr:cNvSpPr/>
      </xdr:nvSpPr>
      <xdr:spPr>
        <a:xfrm>
          <a:off x="3937000" y="1246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71</xdr:row>
      <xdr:rowOff>65512</xdr:rowOff>
    </xdr:from>
    <xdr:ext cx="736600" cy="259045"/>
    <xdr:sp macro="" textlink="">
      <xdr:nvSpPr>
        <xdr:cNvPr id="397" name="テキスト ボックス 396"/>
        <xdr:cNvSpPr txBox="1"/>
      </xdr:nvSpPr>
      <xdr:spPr>
        <a:xfrm>
          <a:off x="3606800" y="12238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4</xdr:col>
      <xdr:colOff>295275</xdr:colOff>
      <xdr:row>72</xdr:row>
      <xdr:rowOff>157843</xdr:rowOff>
    </xdr:from>
    <xdr:to>
      <xdr:col>4</xdr:col>
      <xdr:colOff>396875</xdr:colOff>
      <xdr:row>73</xdr:row>
      <xdr:rowOff>87993</xdr:rowOff>
    </xdr:to>
    <xdr:sp macro="" textlink="">
      <xdr:nvSpPr>
        <xdr:cNvPr id="398" name="円/楕円 397"/>
        <xdr:cNvSpPr/>
      </xdr:nvSpPr>
      <xdr:spPr>
        <a:xfrm>
          <a:off x="3048000" y="12502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71</xdr:row>
      <xdr:rowOff>98170</xdr:rowOff>
    </xdr:from>
    <xdr:ext cx="762000" cy="259045"/>
    <xdr:sp macro="" textlink="">
      <xdr:nvSpPr>
        <xdr:cNvPr id="399" name="テキスト ボックス 398"/>
        <xdr:cNvSpPr txBox="1"/>
      </xdr:nvSpPr>
      <xdr:spPr>
        <a:xfrm>
          <a:off x="2717800" y="1227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3</xdr:col>
      <xdr:colOff>92075</xdr:colOff>
      <xdr:row>73</xdr:row>
      <xdr:rowOff>29935</xdr:rowOff>
    </xdr:from>
    <xdr:to>
      <xdr:col>3</xdr:col>
      <xdr:colOff>193675</xdr:colOff>
      <xdr:row>73</xdr:row>
      <xdr:rowOff>131535</xdr:rowOff>
    </xdr:to>
    <xdr:sp macro="" textlink="">
      <xdr:nvSpPr>
        <xdr:cNvPr id="400" name="円/楕円 399"/>
        <xdr:cNvSpPr/>
      </xdr:nvSpPr>
      <xdr:spPr>
        <a:xfrm>
          <a:off x="2159000" y="1254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71</xdr:row>
      <xdr:rowOff>141712</xdr:rowOff>
    </xdr:from>
    <xdr:ext cx="762000" cy="259045"/>
    <xdr:sp macro="" textlink="">
      <xdr:nvSpPr>
        <xdr:cNvPr id="401" name="テキスト ボックス 400"/>
        <xdr:cNvSpPr txBox="1"/>
      </xdr:nvSpPr>
      <xdr:spPr>
        <a:xfrm>
          <a:off x="1828800" y="1231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16.3</a:t>
          </a:r>
          <a:endParaRPr kumimoji="1" lang="ja-JP" altLang="en-US" sz="1000" b="1">
            <a:solidFill>
              <a:srgbClr val="FF0000"/>
            </a:solidFill>
            <a:latin typeface="ＭＳ Ｐゴシック"/>
          </a:endParaRPr>
        </a:p>
      </xdr:txBody>
    </xdr:sp>
    <xdr:clientData/>
  </xdr:oneCellAnchor>
  <xdr:twoCellAnchor>
    <xdr:from>
      <xdr:col>1</xdr:col>
      <xdr:colOff>574675</xdr:colOff>
      <xdr:row>72</xdr:row>
      <xdr:rowOff>125185</xdr:rowOff>
    </xdr:from>
    <xdr:to>
      <xdr:col>1</xdr:col>
      <xdr:colOff>676275</xdr:colOff>
      <xdr:row>73</xdr:row>
      <xdr:rowOff>55335</xdr:rowOff>
    </xdr:to>
    <xdr:sp macro="" textlink="">
      <xdr:nvSpPr>
        <xdr:cNvPr id="402" name="円/楕円 401"/>
        <xdr:cNvSpPr/>
      </xdr:nvSpPr>
      <xdr:spPr>
        <a:xfrm>
          <a:off x="1270000" y="1246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71</xdr:row>
      <xdr:rowOff>65512</xdr:rowOff>
    </xdr:from>
    <xdr:ext cx="762000" cy="259045"/>
    <xdr:sp macro="" textlink="">
      <xdr:nvSpPr>
        <xdr:cNvPr id="403" name="テキスト ボックス 402"/>
        <xdr:cNvSpPr txBox="1"/>
      </xdr:nvSpPr>
      <xdr:spPr>
        <a:xfrm>
          <a:off x="939800" y="1223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4" name="正方形/長方形 40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5" name="正方形/長方形 40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6" name="正方形/長方形 40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20/20</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7" name="正方形/長方形 40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8" name="正方形/長方形 40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9" name="正方形/長方形 40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10" name="正方形/長方形 40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81.4</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11" name="正方形/長方形 41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12" name="正方形/長方形 41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3" name="正方形/長方形 41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4" name="テキスト ボックス 41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公債費以外としては、経常収支比率の割合が、人件費が２８％、扶助費が１９．６％、物件費が１８．６％の順で占めており、いずれも類似団体を上回っており、全体として１０．２ポイント高い数値となっている。</a:t>
          </a:r>
        </a:p>
      </xdr:txBody>
    </xdr:sp>
    <xdr:clientData/>
  </xdr:twoCellAnchor>
  <xdr:oneCellAnchor>
    <xdr:from>
      <xdr:col>18</xdr:col>
      <xdr:colOff>44450</xdr:colOff>
      <xdr:row>69</xdr:row>
      <xdr:rowOff>107950</xdr:rowOff>
    </xdr:from>
    <xdr:ext cx="298543" cy="225703"/>
    <xdr:sp macro="" textlink="">
      <xdr:nvSpPr>
        <xdr:cNvPr id="415" name="テキスト ボックス 41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6" name="直線コネクタ 41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7" name="テキスト ボックス 41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8" name="直線コネクタ 417"/>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9" name="テキスト ボックス 418"/>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20" name="直線コネクタ 419"/>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21" name="テキスト ボックス 420"/>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22" name="直線コネクタ 421"/>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23" name="テキスト ボックス 422"/>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24" name="直線コネクタ 423"/>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25" name="テキスト ボックス 424"/>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6" name="直線コネクタ 42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7" name="テキスト ボックス 42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65.0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42418</xdr:rowOff>
    </xdr:from>
    <xdr:to>
      <xdr:col>24</xdr:col>
      <xdr:colOff>31750</xdr:colOff>
      <xdr:row>81</xdr:row>
      <xdr:rowOff>133858</xdr:rowOff>
    </xdr:to>
    <xdr:cxnSp macro="">
      <xdr:nvCxnSpPr>
        <xdr:cNvPr id="429" name="直線コネクタ 428"/>
        <xdr:cNvCxnSpPr/>
      </xdr:nvCxnSpPr>
      <xdr:spPr>
        <a:xfrm flipV="1">
          <a:off x="16510000" y="12558268"/>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105935</xdr:rowOff>
    </xdr:from>
    <xdr:ext cx="762000" cy="259045"/>
    <xdr:sp macro="" textlink="">
      <xdr:nvSpPr>
        <xdr:cNvPr id="430" name="公債費以外最小値テキスト"/>
        <xdr:cNvSpPr txBox="1"/>
      </xdr:nvSpPr>
      <xdr:spPr>
        <a:xfrm>
          <a:off x="16598900" y="13993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85.7</a:t>
          </a:r>
          <a:endParaRPr kumimoji="1" lang="ja-JP" altLang="en-US" sz="1000" b="1">
            <a:latin typeface="ＭＳ Ｐゴシック"/>
          </a:endParaRPr>
        </a:p>
      </xdr:txBody>
    </xdr:sp>
    <xdr:clientData/>
  </xdr:oneCellAnchor>
  <xdr:twoCellAnchor>
    <xdr:from>
      <xdr:col>23</xdr:col>
      <xdr:colOff>628650</xdr:colOff>
      <xdr:row>81</xdr:row>
      <xdr:rowOff>133858</xdr:rowOff>
    </xdr:from>
    <xdr:to>
      <xdr:col>24</xdr:col>
      <xdr:colOff>120650</xdr:colOff>
      <xdr:row>81</xdr:row>
      <xdr:rowOff>133858</xdr:rowOff>
    </xdr:to>
    <xdr:cxnSp macro="">
      <xdr:nvCxnSpPr>
        <xdr:cNvPr id="431" name="直線コネクタ 430"/>
        <xdr:cNvCxnSpPr/>
      </xdr:nvCxnSpPr>
      <xdr:spPr>
        <a:xfrm>
          <a:off x="16421100" y="1402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128795</xdr:rowOff>
    </xdr:from>
    <xdr:ext cx="762000" cy="259045"/>
    <xdr:sp macro="" textlink="">
      <xdr:nvSpPr>
        <xdr:cNvPr id="432" name="公債費以外最大値テキスト"/>
        <xdr:cNvSpPr txBox="1"/>
      </xdr:nvSpPr>
      <xdr:spPr>
        <a:xfrm>
          <a:off x="16598900" y="12301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69.7</a:t>
          </a:r>
          <a:endParaRPr kumimoji="1" lang="ja-JP" altLang="en-US" sz="1000" b="1">
            <a:latin typeface="ＭＳ Ｐゴシック"/>
          </a:endParaRPr>
        </a:p>
      </xdr:txBody>
    </xdr:sp>
    <xdr:clientData/>
  </xdr:oneCellAnchor>
  <xdr:twoCellAnchor>
    <xdr:from>
      <xdr:col>23</xdr:col>
      <xdr:colOff>628650</xdr:colOff>
      <xdr:row>73</xdr:row>
      <xdr:rowOff>42418</xdr:rowOff>
    </xdr:from>
    <xdr:to>
      <xdr:col>24</xdr:col>
      <xdr:colOff>120650</xdr:colOff>
      <xdr:row>73</xdr:row>
      <xdr:rowOff>42418</xdr:rowOff>
    </xdr:to>
    <xdr:cxnSp macro="">
      <xdr:nvCxnSpPr>
        <xdr:cNvPr id="433" name="直線コネクタ 432"/>
        <xdr:cNvCxnSpPr/>
      </xdr:nvCxnSpPr>
      <xdr:spPr>
        <a:xfrm>
          <a:off x="16421100" y="12558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80</xdr:row>
      <xdr:rowOff>3556</xdr:rowOff>
    </xdr:from>
    <xdr:to>
      <xdr:col>24</xdr:col>
      <xdr:colOff>31750</xdr:colOff>
      <xdr:row>81</xdr:row>
      <xdr:rowOff>133858</xdr:rowOff>
    </xdr:to>
    <xdr:cxnSp macro="">
      <xdr:nvCxnSpPr>
        <xdr:cNvPr id="434" name="直線コネクタ 433"/>
        <xdr:cNvCxnSpPr/>
      </xdr:nvCxnSpPr>
      <xdr:spPr>
        <a:xfrm>
          <a:off x="15671800" y="13719556"/>
          <a:ext cx="838200" cy="30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24147</xdr:rowOff>
    </xdr:from>
    <xdr:ext cx="762000" cy="259045"/>
    <xdr:sp macro="" textlink="">
      <xdr:nvSpPr>
        <xdr:cNvPr id="435" name="公債費以外平均値テキスト"/>
        <xdr:cNvSpPr txBox="1"/>
      </xdr:nvSpPr>
      <xdr:spPr>
        <a:xfrm>
          <a:off x="16598900" y="12882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75.5</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7620</xdr:rowOff>
    </xdr:from>
    <xdr:to>
      <xdr:col>24</xdr:col>
      <xdr:colOff>82550</xdr:colOff>
      <xdr:row>76</xdr:row>
      <xdr:rowOff>109220</xdr:rowOff>
    </xdr:to>
    <xdr:sp macro="" textlink="">
      <xdr:nvSpPr>
        <xdr:cNvPr id="436" name="フローチャート : 判断 435"/>
        <xdr:cNvSpPr/>
      </xdr:nvSpPr>
      <xdr:spPr>
        <a:xfrm>
          <a:off x="164592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79</xdr:row>
      <xdr:rowOff>156718</xdr:rowOff>
    </xdr:from>
    <xdr:to>
      <xdr:col>22</xdr:col>
      <xdr:colOff>565150</xdr:colOff>
      <xdr:row>80</xdr:row>
      <xdr:rowOff>3556</xdr:rowOff>
    </xdr:to>
    <xdr:cxnSp macro="">
      <xdr:nvCxnSpPr>
        <xdr:cNvPr id="437" name="直線コネクタ 436"/>
        <xdr:cNvCxnSpPr/>
      </xdr:nvCxnSpPr>
      <xdr:spPr>
        <a:xfrm>
          <a:off x="14782800" y="137012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74</xdr:row>
      <xdr:rowOff>158496</xdr:rowOff>
    </xdr:from>
    <xdr:to>
      <xdr:col>22</xdr:col>
      <xdr:colOff>615950</xdr:colOff>
      <xdr:row>75</xdr:row>
      <xdr:rowOff>88646</xdr:rowOff>
    </xdr:to>
    <xdr:sp macro="" textlink="">
      <xdr:nvSpPr>
        <xdr:cNvPr id="438" name="フローチャート : 判断 437"/>
        <xdr:cNvSpPr/>
      </xdr:nvSpPr>
      <xdr:spPr>
        <a:xfrm>
          <a:off x="15621000" y="1284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73</xdr:row>
      <xdr:rowOff>98823</xdr:rowOff>
    </xdr:from>
    <xdr:ext cx="736600" cy="259045"/>
    <xdr:sp macro="" textlink="">
      <xdr:nvSpPr>
        <xdr:cNvPr id="439" name="テキスト ボックス 438"/>
        <xdr:cNvSpPr txBox="1"/>
      </xdr:nvSpPr>
      <xdr:spPr>
        <a:xfrm>
          <a:off x="15290800" y="12614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73.4</a:t>
          </a:r>
          <a:endParaRPr kumimoji="1" lang="ja-JP" altLang="en-US" sz="1000" b="1">
            <a:solidFill>
              <a:srgbClr val="000080"/>
            </a:solidFill>
            <a:latin typeface="ＭＳ Ｐゴシック"/>
          </a:endParaRPr>
        </a:p>
      </xdr:txBody>
    </xdr:sp>
    <xdr:clientData/>
  </xdr:oneCellAnchor>
  <xdr:twoCellAnchor>
    <xdr:from>
      <xdr:col>20</xdr:col>
      <xdr:colOff>158750</xdr:colOff>
      <xdr:row>79</xdr:row>
      <xdr:rowOff>19558</xdr:rowOff>
    </xdr:from>
    <xdr:to>
      <xdr:col>21</xdr:col>
      <xdr:colOff>361950</xdr:colOff>
      <xdr:row>79</xdr:row>
      <xdr:rowOff>156718</xdr:rowOff>
    </xdr:to>
    <xdr:cxnSp macro="">
      <xdr:nvCxnSpPr>
        <xdr:cNvPr id="440" name="直線コネクタ 439"/>
        <xdr:cNvCxnSpPr/>
      </xdr:nvCxnSpPr>
      <xdr:spPr>
        <a:xfrm>
          <a:off x="13893800" y="13564108"/>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69342</xdr:rowOff>
    </xdr:from>
    <xdr:to>
      <xdr:col>21</xdr:col>
      <xdr:colOff>412750</xdr:colOff>
      <xdr:row>75</xdr:row>
      <xdr:rowOff>170942</xdr:rowOff>
    </xdr:to>
    <xdr:sp macro="" textlink="">
      <xdr:nvSpPr>
        <xdr:cNvPr id="441" name="フローチャート : 判断 440"/>
        <xdr:cNvSpPr/>
      </xdr:nvSpPr>
      <xdr:spPr>
        <a:xfrm>
          <a:off x="14732000" y="12928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9669</xdr:rowOff>
    </xdr:from>
    <xdr:ext cx="762000" cy="259045"/>
    <xdr:sp macro="" textlink="">
      <xdr:nvSpPr>
        <xdr:cNvPr id="442" name="テキスト ボックス 441"/>
        <xdr:cNvSpPr txBox="1"/>
      </xdr:nvSpPr>
      <xdr:spPr>
        <a:xfrm>
          <a:off x="14401800" y="12696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74.3</a:t>
          </a:r>
          <a:endParaRPr kumimoji="1" lang="ja-JP" altLang="en-US" sz="1000" b="1">
            <a:solidFill>
              <a:srgbClr val="000080"/>
            </a:solidFill>
            <a:latin typeface="ＭＳ Ｐゴシック"/>
          </a:endParaRPr>
        </a:p>
      </xdr:txBody>
    </xdr:sp>
    <xdr:clientData/>
  </xdr:oneCellAnchor>
  <xdr:twoCellAnchor>
    <xdr:from>
      <xdr:col>18</xdr:col>
      <xdr:colOff>641350</xdr:colOff>
      <xdr:row>78</xdr:row>
      <xdr:rowOff>108713</xdr:rowOff>
    </xdr:from>
    <xdr:to>
      <xdr:col>20</xdr:col>
      <xdr:colOff>158750</xdr:colOff>
      <xdr:row>79</xdr:row>
      <xdr:rowOff>19558</xdr:rowOff>
    </xdr:to>
    <xdr:cxnSp macro="">
      <xdr:nvCxnSpPr>
        <xdr:cNvPr id="443" name="直線コネクタ 442"/>
        <xdr:cNvCxnSpPr/>
      </xdr:nvCxnSpPr>
      <xdr:spPr>
        <a:xfrm>
          <a:off x="13004800" y="13481813"/>
          <a:ext cx="88900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74</xdr:row>
      <xdr:rowOff>85344</xdr:rowOff>
    </xdr:from>
    <xdr:to>
      <xdr:col>20</xdr:col>
      <xdr:colOff>209550</xdr:colOff>
      <xdr:row>75</xdr:row>
      <xdr:rowOff>15494</xdr:rowOff>
    </xdr:to>
    <xdr:sp macro="" textlink="">
      <xdr:nvSpPr>
        <xdr:cNvPr id="444" name="フローチャート : 判断 443"/>
        <xdr:cNvSpPr/>
      </xdr:nvSpPr>
      <xdr:spPr>
        <a:xfrm>
          <a:off x="13843000" y="12772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25671</xdr:rowOff>
    </xdr:from>
    <xdr:ext cx="762000" cy="259045"/>
    <xdr:sp macro="" textlink="">
      <xdr:nvSpPr>
        <xdr:cNvPr id="445" name="テキスト ボックス 444"/>
        <xdr:cNvSpPr txBox="1"/>
      </xdr:nvSpPr>
      <xdr:spPr>
        <a:xfrm>
          <a:off x="13512800" y="1254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72.6</a:t>
          </a:r>
          <a:endParaRPr kumimoji="1" lang="ja-JP" altLang="en-US" sz="1000" b="1">
            <a:solidFill>
              <a:srgbClr val="000080"/>
            </a:solidFill>
            <a:latin typeface="ＭＳ Ｐゴシック"/>
          </a:endParaRPr>
        </a:p>
      </xdr:txBody>
    </xdr:sp>
    <xdr:clientData/>
  </xdr:oneCellAnchor>
  <xdr:twoCellAnchor>
    <xdr:from>
      <xdr:col>18</xdr:col>
      <xdr:colOff>590550</xdr:colOff>
      <xdr:row>74</xdr:row>
      <xdr:rowOff>149352</xdr:rowOff>
    </xdr:from>
    <xdr:to>
      <xdr:col>19</xdr:col>
      <xdr:colOff>6350</xdr:colOff>
      <xdr:row>75</xdr:row>
      <xdr:rowOff>79502</xdr:rowOff>
    </xdr:to>
    <xdr:sp macro="" textlink="">
      <xdr:nvSpPr>
        <xdr:cNvPr id="446" name="フローチャート : 判断 445"/>
        <xdr:cNvSpPr/>
      </xdr:nvSpPr>
      <xdr:spPr>
        <a:xfrm>
          <a:off x="12954000" y="12836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73</xdr:row>
      <xdr:rowOff>89679</xdr:rowOff>
    </xdr:from>
    <xdr:ext cx="762000" cy="259045"/>
    <xdr:sp macro="" textlink="">
      <xdr:nvSpPr>
        <xdr:cNvPr id="447" name="テキスト ボックス 446"/>
        <xdr:cNvSpPr txBox="1"/>
      </xdr:nvSpPr>
      <xdr:spPr>
        <a:xfrm>
          <a:off x="12623800" y="1260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73.3</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8" name="テキスト ボックス 44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9" name="テキスト ボックス 44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50" name="テキスト ボックス 44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51" name="テキスト ボックス 45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2" name="テキスト ボックス 45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81</xdr:row>
      <xdr:rowOff>83058</xdr:rowOff>
    </xdr:from>
    <xdr:to>
      <xdr:col>24</xdr:col>
      <xdr:colOff>82550</xdr:colOff>
      <xdr:row>82</xdr:row>
      <xdr:rowOff>13208</xdr:rowOff>
    </xdr:to>
    <xdr:sp macro="" textlink="">
      <xdr:nvSpPr>
        <xdr:cNvPr id="453" name="円/楕円 452"/>
        <xdr:cNvSpPr/>
      </xdr:nvSpPr>
      <xdr:spPr>
        <a:xfrm>
          <a:off x="16459200" y="13970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80</xdr:row>
      <xdr:rowOff>163085</xdr:rowOff>
    </xdr:from>
    <xdr:ext cx="762000" cy="259045"/>
    <xdr:sp macro="" textlink="">
      <xdr:nvSpPr>
        <xdr:cNvPr id="454" name="公債費以外該当値テキスト"/>
        <xdr:cNvSpPr txBox="1"/>
      </xdr:nvSpPr>
      <xdr:spPr>
        <a:xfrm>
          <a:off x="16598900" y="13879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85.7</a:t>
          </a:r>
          <a:endParaRPr kumimoji="1" lang="ja-JP" altLang="en-US" sz="1000" b="1">
            <a:solidFill>
              <a:srgbClr val="FF0000"/>
            </a:solidFill>
            <a:latin typeface="ＭＳ Ｐゴシック"/>
          </a:endParaRPr>
        </a:p>
      </xdr:txBody>
    </xdr:sp>
    <xdr:clientData/>
  </xdr:oneCellAnchor>
  <xdr:twoCellAnchor>
    <xdr:from>
      <xdr:col>22</xdr:col>
      <xdr:colOff>514350</xdr:colOff>
      <xdr:row>79</xdr:row>
      <xdr:rowOff>124206</xdr:rowOff>
    </xdr:from>
    <xdr:to>
      <xdr:col>22</xdr:col>
      <xdr:colOff>615950</xdr:colOff>
      <xdr:row>80</xdr:row>
      <xdr:rowOff>54356</xdr:rowOff>
    </xdr:to>
    <xdr:sp macro="" textlink="">
      <xdr:nvSpPr>
        <xdr:cNvPr id="455" name="円/楕円 454"/>
        <xdr:cNvSpPr/>
      </xdr:nvSpPr>
      <xdr:spPr>
        <a:xfrm>
          <a:off x="15621000" y="1366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80</xdr:row>
      <xdr:rowOff>39133</xdr:rowOff>
    </xdr:from>
    <xdr:ext cx="736600" cy="259045"/>
    <xdr:sp macro="" textlink="">
      <xdr:nvSpPr>
        <xdr:cNvPr id="456" name="テキスト ボックス 455"/>
        <xdr:cNvSpPr txBox="1"/>
      </xdr:nvSpPr>
      <xdr:spPr>
        <a:xfrm>
          <a:off x="15290800" y="13755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82.4</a:t>
          </a:r>
          <a:endParaRPr kumimoji="1" lang="ja-JP" altLang="en-US" sz="1000" b="1">
            <a:solidFill>
              <a:srgbClr val="FF0000"/>
            </a:solidFill>
            <a:latin typeface="ＭＳ Ｐゴシック"/>
          </a:endParaRPr>
        </a:p>
      </xdr:txBody>
    </xdr:sp>
    <xdr:clientData/>
  </xdr:oneCellAnchor>
  <xdr:twoCellAnchor>
    <xdr:from>
      <xdr:col>21</xdr:col>
      <xdr:colOff>311150</xdr:colOff>
      <xdr:row>79</xdr:row>
      <xdr:rowOff>105918</xdr:rowOff>
    </xdr:from>
    <xdr:to>
      <xdr:col>21</xdr:col>
      <xdr:colOff>412750</xdr:colOff>
      <xdr:row>80</xdr:row>
      <xdr:rowOff>36068</xdr:rowOff>
    </xdr:to>
    <xdr:sp macro="" textlink="">
      <xdr:nvSpPr>
        <xdr:cNvPr id="457" name="円/楕円 456"/>
        <xdr:cNvSpPr/>
      </xdr:nvSpPr>
      <xdr:spPr>
        <a:xfrm>
          <a:off x="14732000" y="1365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80</xdr:row>
      <xdr:rowOff>20845</xdr:rowOff>
    </xdr:from>
    <xdr:ext cx="762000" cy="259045"/>
    <xdr:sp macro="" textlink="">
      <xdr:nvSpPr>
        <xdr:cNvPr id="458" name="テキスト ボックス 457"/>
        <xdr:cNvSpPr txBox="1"/>
      </xdr:nvSpPr>
      <xdr:spPr>
        <a:xfrm>
          <a:off x="14401800" y="13736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82.2</a:t>
          </a:r>
          <a:endParaRPr kumimoji="1" lang="ja-JP" altLang="en-US" sz="1000" b="1">
            <a:solidFill>
              <a:srgbClr val="FF0000"/>
            </a:solidFill>
            <a:latin typeface="ＭＳ Ｐゴシック"/>
          </a:endParaRPr>
        </a:p>
      </xdr:txBody>
    </xdr:sp>
    <xdr:clientData/>
  </xdr:oneCellAnchor>
  <xdr:twoCellAnchor>
    <xdr:from>
      <xdr:col>20</xdr:col>
      <xdr:colOff>107950</xdr:colOff>
      <xdr:row>78</xdr:row>
      <xdr:rowOff>140208</xdr:rowOff>
    </xdr:from>
    <xdr:to>
      <xdr:col>20</xdr:col>
      <xdr:colOff>209550</xdr:colOff>
      <xdr:row>79</xdr:row>
      <xdr:rowOff>70358</xdr:rowOff>
    </xdr:to>
    <xdr:sp macro="" textlink="">
      <xdr:nvSpPr>
        <xdr:cNvPr id="459" name="円/楕円 458"/>
        <xdr:cNvSpPr/>
      </xdr:nvSpPr>
      <xdr:spPr>
        <a:xfrm>
          <a:off x="13843000" y="1351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79</xdr:row>
      <xdr:rowOff>55135</xdr:rowOff>
    </xdr:from>
    <xdr:ext cx="762000" cy="259045"/>
    <xdr:sp macro="" textlink="">
      <xdr:nvSpPr>
        <xdr:cNvPr id="460" name="テキスト ボックス 459"/>
        <xdr:cNvSpPr txBox="1"/>
      </xdr:nvSpPr>
      <xdr:spPr>
        <a:xfrm>
          <a:off x="13512800" y="13599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80.7</a:t>
          </a:r>
          <a:endParaRPr kumimoji="1" lang="ja-JP" altLang="en-US" sz="1000" b="1">
            <a:solidFill>
              <a:srgbClr val="FF0000"/>
            </a:solidFill>
            <a:latin typeface="ＭＳ Ｐゴシック"/>
          </a:endParaRPr>
        </a:p>
      </xdr:txBody>
    </xdr:sp>
    <xdr:clientData/>
  </xdr:oneCellAnchor>
  <xdr:twoCellAnchor>
    <xdr:from>
      <xdr:col>18</xdr:col>
      <xdr:colOff>590550</xdr:colOff>
      <xdr:row>78</xdr:row>
      <xdr:rowOff>57913</xdr:rowOff>
    </xdr:from>
    <xdr:to>
      <xdr:col>19</xdr:col>
      <xdr:colOff>6350</xdr:colOff>
      <xdr:row>78</xdr:row>
      <xdr:rowOff>159513</xdr:rowOff>
    </xdr:to>
    <xdr:sp macro="" textlink="">
      <xdr:nvSpPr>
        <xdr:cNvPr id="461" name="円/楕円 460"/>
        <xdr:cNvSpPr/>
      </xdr:nvSpPr>
      <xdr:spPr>
        <a:xfrm>
          <a:off x="12954000" y="1343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144290</xdr:rowOff>
    </xdr:from>
    <xdr:ext cx="762000" cy="259045"/>
    <xdr:sp macro="" textlink="">
      <xdr:nvSpPr>
        <xdr:cNvPr id="462" name="テキスト ボックス 461"/>
        <xdr:cNvSpPr txBox="1"/>
      </xdr:nvSpPr>
      <xdr:spPr>
        <a:xfrm>
          <a:off x="12623800" y="13517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79.8</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神奈川県相模原市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3175</xdr:rowOff>
    </xdr:from>
    <xdr:to>
      <xdr:col>5</xdr:col>
      <xdr:colOff>733425</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32402</xdr:rowOff>
    </xdr:from>
    <xdr:ext cx="762000" cy="259045"/>
    <xdr:sp macro="" textlink="">
      <xdr:nvSpPr>
        <xdr:cNvPr id="33" name="テキスト ボックス 32"/>
        <xdr:cNvSpPr txBox="1"/>
      </xdr:nvSpPr>
      <xdr:spPr>
        <a:xfrm>
          <a:off x="14097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17</xdr:row>
      <xdr:rowOff>60325</xdr:rowOff>
    </xdr:from>
    <xdr:to>
      <xdr:col>5</xdr:col>
      <xdr:colOff>733425</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89552</xdr:rowOff>
    </xdr:from>
    <xdr:ext cx="762000" cy="259045"/>
    <xdr:sp macro="" textlink="">
      <xdr:nvSpPr>
        <xdr:cNvPr id="35" name="テキスト ボックス 34"/>
        <xdr:cNvSpPr txBox="1"/>
      </xdr:nvSpPr>
      <xdr:spPr>
        <a:xfrm>
          <a:off x="14097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14</xdr:row>
      <xdr:rowOff>117475</xdr:rowOff>
    </xdr:from>
    <xdr:to>
      <xdr:col>5</xdr:col>
      <xdr:colOff>733425</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13</xdr:row>
      <xdr:rowOff>146702</xdr:rowOff>
    </xdr:from>
    <xdr:ext cx="762000" cy="259045"/>
    <xdr:sp macro="" textlink="">
      <xdr:nvSpPr>
        <xdr:cNvPr id="37" name="テキスト ボックス 36"/>
        <xdr:cNvSpPr txBox="1"/>
      </xdr:nvSpPr>
      <xdr:spPr>
        <a:xfrm>
          <a:off x="14097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1025525</xdr:colOff>
      <xdr:row>12</xdr:row>
      <xdr:rowOff>3175</xdr:rowOff>
    </xdr:from>
    <xdr:to>
      <xdr:col>5</xdr:col>
      <xdr:colOff>733425</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32402</xdr:rowOff>
    </xdr:from>
    <xdr:ext cx="762000" cy="259045"/>
    <xdr:sp macro="" textlink="">
      <xdr:nvSpPr>
        <xdr:cNvPr id="39" name="テキスト ボックス 38"/>
        <xdr:cNvSpPr txBox="1"/>
      </xdr:nvSpPr>
      <xdr:spPr>
        <a:xfrm>
          <a:off x="14097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1" name="テキスト ボックス 40"/>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116652</xdr:rowOff>
    </xdr:from>
    <xdr:to>
      <xdr:col>4</xdr:col>
      <xdr:colOff>1117600</xdr:colOff>
      <xdr:row>20</xdr:row>
      <xdr:rowOff>86431</xdr:rowOff>
    </xdr:to>
    <xdr:cxnSp macro="">
      <xdr:nvCxnSpPr>
        <xdr:cNvPr id="43" name="直線コネクタ 42"/>
        <xdr:cNvCxnSpPr/>
      </xdr:nvCxnSpPr>
      <xdr:spPr bwMode="auto">
        <a:xfrm flipV="1">
          <a:off x="5651500" y="2221677"/>
          <a:ext cx="0" cy="134137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58508</xdr:rowOff>
    </xdr:from>
    <xdr:ext cx="762000" cy="259045"/>
    <xdr:sp macro="" textlink="">
      <xdr:nvSpPr>
        <xdr:cNvPr id="44" name="人口1人当たり決算額の推移最小値テキスト130"/>
        <xdr:cNvSpPr txBox="1"/>
      </xdr:nvSpPr>
      <xdr:spPr>
        <a:xfrm>
          <a:off x="5740400" y="353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48,179</a:t>
          </a:r>
          <a:endParaRPr kumimoji="1" lang="ja-JP" altLang="en-US" sz="1000" b="1">
            <a:latin typeface="ＭＳ Ｐゴシック"/>
          </a:endParaRPr>
        </a:p>
      </xdr:txBody>
    </xdr:sp>
    <xdr:clientData/>
  </xdr:oneCellAnchor>
  <xdr:twoCellAnchor>
    <xdr:from>
      <xdr:col>4</xdr:col>
      <xdr:colOff>1028700</xdr:colOff>
      <xdr:row>20</xdr:row>
      <xdr:rowOff>86431</xdr:rowOff>
    </xdr:from>
    <xdr:to>
      <xdr:col>5</xdr:col>
      <xdr:colOff>73025</xdr:colOff>
      <xdr:row>20</xdr:row>
      <xdr:rowOff>86431</xdr:rowOff>
    </xdr:to>
    <xdr:cxnSp macro="">
      <xdr:nvCxnSpPr>
        <xdr:cNvPr id="45" name="直線コネクタ 44"/>
        <xdr:cNvCxnSpPr/>
      </xdr:nvCxnSpPr>
      <xdr:spPr bwMode="auto">
        <a:xfrm>
          <a:off x="5562600" y="35630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31579</xdr:rowOff>
    </xdr:from>
    <xdr:ext cx="762000" cy="259045"/>
    <xdr:sp macro="" textlink="">
      <xdr:nvSpPr>
        <xdr:cNvPr id="46" name="人口1人当たり決算額の推移最大値テキスト130"/>
        <xdr:cNvSpPr txBox="1"/>
      </xdr:nvSpPr>
      <xdr:spPr>
        <a:xfrm>
          <a:off x="5740400" y="1965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77,518</a:t>
          </a:r>
          <a:endParaRPr kumimoji="1" lang="ja-JP" altLang="en-US" sz="1000" b="1">
            <a:latin typeface="ＭＳ Ｐゴシック"/>
          </a:endParaRPr>
        </a:p>
      </xdr:txBody>
    </xdr:sp>
    <xdr:clientData/>
  </xdr:oneCellAnchor>
  <xdr:twoCellAnchor>
    <xdr:from>
      <xdr:col>4</xdr:col>
      <xdr:colOff>1028700</xdr:colOff>
      <xdr:row>12</xdr:row>
      <xdr:rowOff>116652</xdr:rowOff>
    </xdr:from>
    <xdr:to>
      <xdr:col>5</xdr:col>
      <xdr:colOff>73025</xdr:colOff>
      <xdr:row>12</xdr:row>
      <xdr:rowOff>116652</xdr:rowOff>
    </xdr:to>
    <xdr:cxnSp macro="">
      <xdr:nvCxnSpPr>
        <xdr:cNvPr id="47" name="直線コネクタ 46"/>
        <xdr:cNvCxnSpPr/>
      </xdr:nvCxnSpPr>
      <xdr:spPr bwMode="auto">
        <a:xfrm>
          <a:off x="5562600" y="222167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30470</xdr:rowOff>
    </xdr:from>
    <xdr:to>
      <xdr:col>4</xdr:col>
      <xdr:colOff>1117600</xdr:colOff>
      <xdr:row>17</xdr:row>
      <xdr:rowOff>42860</xdr:rowOff>
    </xdr:to>
    <xdr:cxnSp macro="">
      <xdr:nvCxnSpPr>
        <xdr:cNvPr id="48" name="直線コネクタ 47"/>
        <xdr:cNvCxnSpPr/>
      </xdr:nvCxnSpPr>
      <xdr:spPr bwMode="auto">
        <a:xfrm>
          <a:off x="5003800" y="2992745"/>
          <a:ext cx="647700" cy="123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35379</xdr:rowOff>
    </xdr:from>
    <xdr:ext cx="762000" cy="259045"/>
    <xdr:sp macro="" textlink="">
      <xdr:nvSpPr>
        <xdr:cNvPr id="49" name="人口1人当たり決算額の推移平均値テキスト130"/>
        <xdr:cNvSpPr txBox="1"/>
      </xdr:nvSpPr>
      <xdr:spPr>
        <a:xfrm>
          <a:off x="5740400" y="26547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63,546</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18852</xdr:rowOff>
    </xdr:from>
    <xdr:to>
      <xdr:col>5</xdr:col>
      <xdr:colOff>34925</xdr:colOff>
      <xdr:row>16</xdr:row>
      <xdr:rowOff>120452</xdr:rowOff>
    </xdr:to>
    <xdr:sp macro="" textlink="">
      <xdr:nvSpPr>
        <xdr:cNvPr id="50" name="フローチャート : 判断 49"/>
        <xdr:cNvSpPr/>
      </xdr:nvSpPr>
      <xdr:spPr bwMode="auto">
        <a:xfrm>
          <a:off x="5600700" y="2809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30470</xdr:rowOff>
    </xdr:from>
    <xdr:to>
      <xdr:col>4</xdr:col>
      <xdr:colOff>469900</xdr:colOff>
      <xdr:row>17</xdr:row>
      <xdr:rowOff>88900</xdr:rowOff>
    </xdr:to>
    <xdr:cxnSp macro="">
      <xdr:nvCxnSpPr>
        <xdr:cNvPr id="51" name="直線コネクタ 50"/>
        <xdr:cNvCxnSpPr/>
      </xdr:nvCxnSpPr>
      <xdr:spPr bwMode="auto">
        <a:xfrm flipV="1">
          <a:off x="4305300" y="2992745"/>
          <a:ext cx="698500" cy="584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3078</xdr:rowOff>
    </xdr:from>
    <xdr:to>
      <xdr:col>4</xdr:col>
      <xdr:colOff>520700</xdr:colOff>
      <xdr:row>16</xdr:row>
      <xdr:rowOff>104678</xdr:rowOff>
    </xdr:to>
    <xdr:sp macro="" textlink="">
      <xdr:nvSpPr>
        <xdr:cNvPr id="52" name="フローチャート : 判断 51"/>
        <xdr:cNvSpPr/>
      </xdr:nvSpPr>
      <xdr:spPr bwMode="auto">
        <a:xfrm>
          <a:off x="4953000" y="2793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114855</xdr:rowOff>
    </xdr:from>
    <xdr:ext cx="736600" cy="259045"/>
    <xdr:sp macro="" textlink="">
      <xdr:nvSpPr>
        <xdr:cNvPr id="53" name="テキスト ボックス 52"/>
        <xdr:cNvSpPr txBox="1"/>
      </xdr:nvSpPr>
      <xdr:spPr>
        <a:xfrm>
          <a:off x="4622800" y="25627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63,891</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88900</xdr:rowOff>
    </xdr:from>
    <xdr:to>
      <xdr:col>3</xdr:col>
      <xdr:colOff>904875</xdr:colOff>
      <xdr:row>17</xdr:row>
      <xdr:rowOff>164475</xdr:rowOff>
    </xdr:to>
    <xdr:cxnSp macro="">
      <xdr:nvCxnSpPr>
        <xdr:cNvPr id="54" name="直線コネクタ 53"/>
        <xdr:cNvCxnSpPr/>
      </xdr:nvCxnSpPr>
      <xdr:spPr bwMode="auto">
        <a:xfrm flipV="1">
          <a:off x="3606800" y="3051175"/>
          <a:ext cx="698500" cy="755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18532</xdr:rowOff>
    </xdr:from>
    <xdr:to>
      <xdr:col>3</xdr:col>
      <xdr:colOff>955675</xdr:colOff>
      <xdr:row>16</xdr:row>
      <xdr:rowOff>120132</xdr:rowOff>
    </xdr:to>
    <xdr:sp macro="" textlink="">
      <xdr:nvSpPr>
        <xdr:cNvPr id="55" name="フローチャート : 判断 54"/>
        <xdr:cNvSpPr/>
      </xdr:nvSpPr>
      <xdr:spPr bwMode="auto">
        <a:xfrm>
          <a:off x="4254500" y="28093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130309</xdr:rowOff>
    </xdr:from>
    <xdr:ext cx="762000" cy="259045"/>
    <xdr:sp macro="" textlink="">
      <xdr:nvSpPr>
        <xdr:cNvPr id="56" name="テキスト ボックス 55"/>
        <xdr:cNvSpPr txBox="1"/>
      </xdr:nvSpPr>
      <xdr:spPr>
        <a:xfrm>
          <a:off x="3924300" y="2578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63,553</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97998</xdr:rowOff>
    </xdr:from>
    <xdr:to>
      <xdr:col>3</xdr:col>
      <xdr:colOff>206375</xdr:colOff>
      <xdr:row>17</xdr:row>
      <xdr:rowOff>164475</xdr:rowOff>
    </xdr:to>
    <xdr:cxnSp macro="">
      <xdr:nvCxnSpPr>
        <xdr:cNvPr id="57" name="直線コネクタ 56"/>
        <xdr:cNvCxnSpPr/>
      </xdr:nvCxnSpPr>
      <xdr:spPr bwMode="auto">
        <a:xfrm>
          <a:off x="2908300" y="3060273"/>
          <a:ext cx="698500" cy="664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71338</xdr:rowOff>
    </xdr:from>
    <xdr:to>
      <xdr:col>3</xdr:col>
      <xdr:colOff>257175</xdr:colOff>
      <xdr:row>17</xdr:row>
      <xdr:rowOff>1488</xdr:rowOff>
    </xdr:to>
    <xdr:sp macro="" textlink="">
      <xdr:nvSpPr>
        <xdr:cNvPr id="58" name="フローチャート : 判断 57"/>
        <xdr:cNvSpPr/>
      </xdr:nvSpPr>
      <xdr:spPr bwMode="auto">
        <a:xfrm>
          <a:off x="3556000" y="28621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11665</xdr:rowOff>
    </xdr:from>
    <xdr:ext cx="762000" cy="259045"/>
    <xdr:sp macro="" textlink="">
      <xdr:nvSpPr>
        <xdr:cNvPr id="59" name="テキスト ボックス 58"/>
        <xdr:cNvSpPr txBox="1"/>
      </xdr:nvSpPr>
      <xdr:spPr>
        <a:xfrm>
          <a:off x="3225800" y="2631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62,398</a:t>
          </a:r>
          <a:endParaRPr kumimoji="1" lang="ja-JP" altLang="en-US" sz="1000" b="1">
            <a:solidFill>
              <a:srgbClr val="000080"/>
            </a:solidFill>
            <a:latin typeface="ＭＳ Ｐゴシック"/>
          </a:endParaRPr>
        </a:p>
      </xdr:txBody>
    </xdr:sp>
    <xdr:clientData/>
  </xdr:oneCellAnchor>
  <xdr:twoCellAnchor>
    <xdr:from>
      <xdr:col>2</xdr:col>
      <xdr:colOff>590550</xdr:colOff>
      <xdr:row>15</xdr:row>
      <xdr:rowOff>146228</xdr:rowOff>
    </xdr:from>
    <xdr:to>
      <xdr:col>2</xdr:col>
      <xdr:colOff>692150</xdr:colOff>
      <xdr:row>16</xdr:row>
      <xdr:rowOff>76378</xdr:rowOff>
    </xdr:to>
    <xdr:sp macro="" textlink="">
      <xdr:nvSpPr>
        <xdr:cNvPr id="60" name="フローチャート : 判断 59"/>
        <xdr:cNvSpPr/>
      </xdr:nvSpPr>
      <xdr:spPr bwMode="auto">
        <a:xfrm>
          <a:off x="2857500" y="27656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86555</xdr:rowOff>
    </xdr:from>
    <xdr:ext cx="762000" cy="259045"/>
    <xdr:sp macro="" textlink="">
      <xdr:nvSpPr>
        <xdr:cNvPr id="61" name="テキスト ボックス 60"/>
        <xdr:cNvSpPr txBox="1"/>
      </xdr:nvSpPr>
      <xdr:spPr>
        <a:xfrm>
          <a:off x="2527300" y="2534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64,510</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16</xdr:row>
      <xdr:rowOff>163510</xdr:rowOff>
    </xdr:from>
    <xdr:to>
      <xdr:col>5</xdr:col>
      <xdr:colOff>34925</xdr:colOff>
      <xdr:row>17</xdr:row>
      <xdr:rowOff>93660</xdr:rowOff>
    </xdr:to>
    <xdr:sp macro="" textlink="">
      <xdr:nvSpPr>
        <xdr:cNvPr id="67" name="円/楕円 66"/>
        <xdr:cNvSpPr/>
      </xdr:nvSpPr>
      <xdr:spPr bwMode="auto">
        <a:xfrm>
          <a:off x="5600700" y="29543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16</xdr:row>
      <xdr:rowOff>135587</xdr:rowOff>
    </xdr:from>
    <xdr:ext cx="762000" cy="259045"/>
    <xdr:sp macro="" textlink="">
      <xdr:nvSpPr>
        <xdr:cNvPr id="68" name="人口1人当たり決算額の推移該当値テキスト130"/>
        <xdr:cNvSpPr txBox="1"/>
      </xdr:nvSpPr>
      <xdr:spPr>
        <a:xfrm>
          <a:off x="5740400" y="2926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60,382</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151120</xdr:rowOff>
    </xdr:from>
    <xdr:to>
      <xdr:col>4</xdr:col>
      <xdr:colOff>520700</xdr:colOff>
      <xdr:row>17</xdr:row>
      <xdr:rowOff>81270</xdr:rowOff>
    </xdr:to>
    <xdr:sp macro="" textlink="">
      <xdr:nvSpPr>
        <xdr:cNvPr id="69" name="円/楕円 68"/>
        <xdr:cNvSpPr/>
      </xdr:nvSpPr>
      <xdr:spPr bwMode="auto">
        <a:xfrm>
          <a:off x="4953000" y="29419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66047</xdr:rowOff>
    </xdr:from>
    <xdr:ext cx="736600" cy="259045"/>
    <xdr:sp macro="" textlink="">
      <xdr:nvSpPr>
        <xdr:cNvPr id="70" name="テキスト ボックス 69"/>
        <xdr:cNvSpPr txBox="1"/>
      </xdr:nvSpPr>
      <xdr:spPr>
        <a:xfrm>
          <a:off x="4622800" y="30283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60,653</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38100</xdr:rowOff>
    </xdr:from>
    <xdr:to>
      <xdr:col>3</xdr:col>
      <xdr:colOff>955675</xdr:colOff>
      <xdr:row>17</xdr:row>
      <xdr:rowOff>139700</xdr:rowOff>
    </xdr:to>
    <xdr:sp macro="" textlink="">
      <xdr:nvSpPr>
        <xdr:cNvPr id="71" name="円/楕円 70"/>
        <xdr:cNvSpPr/>
      </xdr:nvSpPr>
      <xdr:spPr bwMode="auto">
        <a:xfrm>
          <a:off x="4254500" y="30003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124477</xdr:rowOff>
    </xdr:from>
    <xdr:ext cx="762000" cy="259045"/>
    <xdr:sp macro="" textlink="">
      <xdr:nvSpPr>
        <xdr:cNvPr id="72" name="テキスト ボックス 71"/>
        <xdr:cNvSpPr txBox="1"/>
      </xdr:nvSpPr>
      <xdr:spPr>
        <a:xfrm>
          <a:off x="3924300" y="3086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59,375</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113675</xdr:rowOff>
    </xdr:from>
    <xdr:to>
      <xdr:col>3</xdr:col>
      <xdr:colOff>257175</xdr:colOff>
      <xdr:row>18</xdr:row>
      <xdr:rowOff>43825</xdr:rowOff>
    </xdr:to>
    <xdr:sp macro="" textlink="">
      <xdr:nvSpPr>
        <xdr:cNvPr id="73" name="円/楕円 72"/>
        <xdr:cNvSpPr/>
      </xdr:nvSpPr>
      <xdr:spPr bwMode="auto">
        <a:xfrm>
          <a:off x="3556000" y="3075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28602</xdr:rowOff>
    </xdr:from>
    <xdr:ext cx="762000" cy="259045"/>
    <xdr:sp macro="" textlink="">
      <xdr:nvSpPr>
        <xdr:cNvPr id="74" name="テキスト ボックス 73"/>
        <xdr:cNvSpPr txBox="1"/>
      </xdr:nvSpPr>
      <xdr:spPr>
        <a:xfrm>
          <a:off x="3225800" y="316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57,722</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47198</xdr:rowOff>
    </xdr:from>
    <xdr:to>
      <xdr:col>2</xdr:col>
      <xdr:colOff>692150</xdr:colOff>
      <xdr:row>17</xdr:row>
      <xdr:rowOff>148798</xdr:rowOff>
    </xdr:to>
    <xdr:sp macro="" textlink="">
      <xdr:nvSpPr>
        <xdr:cNvPr id="75" name="円/楕円 74"/>
        <xdr:cNvSpPr/>
      </xdr:nvSpPr>
      <xdr:spPr bwMode="auto">
        <a:xfrm>
          <a:off x="2857500" y="30094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133575</xdr:rowOff>
    </xdr:from>
    <xdr:ext cx="762000" cy="259045"/>
    <xdr:sp macro="" textlink="">
      <xdr:nvSpPr>
        <xdr:cNvPr id="76" name="テキスト ボックス 75"/>
        <xdr:cNvSpPr txBox="1"/>
      </xdr:nvSpPr>
      <xdr:spPr>
        <a:xfrm>
          <a:off x="2527300" y="3095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59,176</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7" name="円/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8" name="フローチャート :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2" name="直線コネクタ 91"/>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3" name="テキスト ボックス 92"/>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5" name="テキスト ボックス 94"/>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7" name="テキスト ボックス 96"/>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99" name="テキスト ボックス 98"/>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1" name="テキスト ボックス 100"/>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189728</xdr:rowOff>
    </xdr:from>
    <xdr:to>
      <xdr:col>4</xdr:col>
      <xdr:colOff>1117600</xdr:colOff>
      <xdr:row>37</xdr:row>
      <xdr:rowOff>119502</xdr:rowOff>
    </xdr:to>
    <xdr:cxnSp macro="">
      <xdr:nvCxnSpPr>
        <xdr:cNvPr id="103" name="直線コネクタ 102"/>
        <xdr:cNvCxnSpPr/>
      </xdr:nvCxnSpPr>
      <xdr:spPr bwMode="auto">
        <a:xfrm flipV="1">
          <a:off x="5651500" y="6114278"/>
          <a:ext cx="0" cy="112992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129679</xdr:rowOff>
    </xdr:from>
    <xdr:ext cx="762000" cy="259045"/>
    <xdr:sp macro="" textlink="">
      <xdr:nvSpPr>
        <xdr:cNvPr id="104" name="人口1人当たり決算額の推移最小値テキスト445"/>
        <xdr:cNvSpPr txBox="1"/>
      </xdr:nvSpPr>
      <xdr:spPr>
        <a:xfrm>
          <a:off x="5740400" y="7254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5,164</a:t>
          </a:r>
          <a:endParaRPr kumimoji="1" lang="ja-JP" altLang="en-US" sz="1000" b="1">
            <a:latin typeface="ＭＳ Ｐゴシック"/>
          </a:endParaRPr>
        </a:p>
      </xdr:txBody>
    </xdr:sp>
    <xdr:clientData/>
  </xdr:oneCellAnchor>
  <xdr:twoCellAnchor>
    <xdr:from>
      <xdr:col>4</xdr:col>
      <xdr:colOff>1028700</xdr:colOff>
      <xdr:row>37</xdr:row>
      <xdr:rowOff>119502</xdr:rowOff>
    </xdr:from>
    <xdr:to>
      <xdr:col>5</xdr:col>
      <xdr:colOff>73025</xdr:colOff>
      <xdr:row>37</xdr:row>
      <xdr:rowOff>119502</xdr:rowOff>
    </xdr:to>
    <xdr:cxnSp macro="">
      <xdr:nvCxnSpPr>
        <xdr:cNvPr id="105" name="直線コネクタ 104"/>
        <xdr:cNvCxnSpPr/>
      </xdr:nvCxnSpPr>
      <xdr:spPr bwMode="auto">
        <a:xfrm>
          <a:off x="5562600" y="72442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104655</xdr:rowOff>
    </xdr:from>
    <xdr:ext cx="762000" cy="259045"/>
    <xdr:sp macro="" textlink="">
      <xdr:nvSpPr>
        <xdr:cNvPr id="106" name="人口1人当たり決算額の推移最大値テキスト445"/>
        <xdr:cNvSpPr txBox="1"/>
      </xdr:nvSpPr>
      <xdr:spPr>
        <a:xfrm>
          <a:off x="5740400" y="5857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29,878</a:t>
          </a:r>
          <a:endParaRPr kumimoji="1" lang="ja-JP" altLang="en-US" sz="1000" b="1">
            <a:latin typeface="ＭＳ Ｐゴシック"/>
          </a:endParaRPr>
        </a:p>
      </xdr:txBody>
    </xdr:sp>
    <xdr:clientData/>
  </xdr:oneCellAnchor>
  <xdr:twoCellAnchor>
    <xdr:from>
      <xdr:col>4</xdr:col>
      <xdr:colOff>1028700</xdr:colOff>
      <xdr:row>33</xdr:row>
      <xdr:rowOff>189728</xdr:rowOff>
    </xdr:from>
    <xdr:to>
      <xdr:col>5</xdr:col>
      <xdr:colOff>73025</xdr:colOff>
      <xdr:row>33</xdr:row>
      <xdr:rowOff>189728</xdr:rowOff>
    </xdr:to>
    <xdr:cxnSp macro="">
      <xdr:nvCxnSpPr>
        <xdr:cNvPr id="107" name="直線コネクタ 106"/>
        <xdr:cNvCxnSpPr/>
      </xdr:nvCxnSpPr>
      <xdr:spPr bwMode="auto">
        <a:xfrm>
          <a:off x="5562600" y="61142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119502</xdr:rowOff>
    </xdr:from>
    <xdr:to>
      <xdr:col>4</xdr:col>
      <xdr:colOff>1117600</xdr:colOff>
      <xdr:row>37</xdr:row>
      <xdr:rowOff>119868</xdr:rowOff>
    </xdr:to>
    <xdr:cxnSp macro="">
      <xdr:nvCxnSpPr>
        <xdr:cNvPr id="108" name="直線コネクタ 107"/>
        <xdr:cNvCxnSpPr/>
      </xdr:nvCxnSpPr>
      <xdr:spPr bwMode="auto">
        <a:xfrm flipV="1">
          <a:off x="5003800" y="7244202"/>
          <a:ext cx="647700" cy="3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34</xdr:row>
      <xdr:rowOff>137396</xdr:rowOff>
    </xdr:from>
    <xdr:ext cx="762000" cy="259045"/>
    <xdr:sp macro="" textlink="">
      <xdr:nvSpPr>
        <xdr:cNvPr id="109" name="人口1人当たり決算額の推移平均値テキスト445"/>
        <xdr:cNvSpPr txBox="1"/>
      </xdr:nvSpPr>
      <xdr:spPr>
        <a:xfrm>
          <a:off x="5740400" y="64048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19,023</a:t>
          </a:r>
          <a:endParaRPr kumimoji="1" lang="ja-JP" altLang="en-US" sz="1000" b="1">
            <a:solidFill>
              <a:srgbClr val="000080"/>
            </a:solidFill>
            <a:latin typeface="ＭＳ Ｐゴシック"/>
          </a:endParaRPr>
        </a:p>
      </xdr:txBody>
    </xdr:sp>
    <xdr:clientData/>
  </xdr:oneCellAnchor>
  <xdr:twoCellAnchor>
    <xdr:from>
      <xdr:col>4</xdr:col>
      <xdr:colOff>1066800</xdr:colOff>
      <xdr:row>34</xdr:row>
      <xdr:rowOff>292319</xdr:rowOff>
    </xdr:from>
    <xdr:to>
      <xdr:col>5</xdr:col>
      <xdr:colOff>34925</xdr:colOff>
      <xdr:row>35</xdr:row>
      <xdr:rowOff>51019</xdr:rowOff>
    </xdr:to>
    <xdr:sp macro="" textlink="">
      <xdr:nvSpPr>
        <xdr:cNvPr id="110" name="フローチャート : 判断 109"/>
        <xdr:cNvSpPr/>
      </xdr:nvSpPr>
      <xdr:spPr bwMode="auto">
        <a:xfrm>
          <a:off x="5600700" y="65597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119868</xdr:rowOff>
    </xdr:from>
    <xdr:to>
      <xdr:col>4</xdr:col>
      <xdr:colOff>469900</xdr:colOff>
      <xdr:row>37</xdr:row>
      <xdr:rowOff>138247</xdr:rowOff>
    </xdr:to>
    <xdr:cxnSp macro="">
      <xdr:nvCxnSpPr>
        <xdr:cNvPr id="111" name="直線コネクタ 110"/>
        <xdr:cNvCxnSpPr/>
      </xdr:nvCxnSpPr>
      <xdr:spPr bwMode="auto">
        <a:xfrm flipV="1">
          <a:off x="4305300" y="7244568"/>
          <a:ext cx="698500" cy="183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34</xdr:row>
      <xdr:rowOff>214869</xdr:rowOff>
    </xdr:from>
    <xdr:to>
      <xdr:col>4</xdr:col>
      <xdr:colOff>520700</xdr:colOff>
      <xdr:row>34</xdr:row>
      <xdr:rowOff>316469</xdr:rowOff>
    </xdr:to>
    <xdr:sp macro="" textlink="">
      <xdr:nvSpPr>
        <xdr:cNvPr id="112" name="フローチャート : 判断 111"/>
        <xdr:cNvSpPr/>
      </xdr:nvSpPr>
      <xdr:spPr bwMode="auto">
        <a:xfrm>
          <a:off x="4953000" y="64823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33</xdr:row>
      <xdr:rowOff>326646</xdr:rowOff>
    </xdr:from>
    <xdr:ext cx="736600" cy="259045"/>
    <xdr:sp macro="" textlink="">
      <xdr:nvSpPr>
        <xdr:cNvPr id="113" name="テキスト ボックス 112"/>
        <xdr:cNvSpPr txBox="1"/>
      </xdr:nvSpPr>
      <xdr:spPr>
        <a:xfrm>
          <a:off x="4622800" y="62511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20,717</a:t>
          </a:r>
          <a:endParaRPr kumimoji="1" lang="ja-JP" altLang="en-US" sz="1000" b="1">
            <a:solidFill>
              <a:srgbClr val="000080"/>
            </a:solidFill>
            <a:latin typeface="ＭＳ Ｐゴシック"/>
          </a:endParaRPr>
        </a:p>
      </xdr:txBody>
    </xdr:sp>
    <xdr:clientData/>
  </xdr:oneCellAnchor>
  <xdr:twoCellAnchor>
    <xdr:from>
      <xdr:col>3</xdr:col>
      <xdr:colOff>206375</xdr:colOff>
      <xdr:row>37</xdr:row>
      <xdr:rowOff>37206</xdr:rowOff>
    </xdr:from>
    <xdr:to>
      <xdr:col>3</xdr:col>
      <xdr:colOff>904875</xdr:colOff>
      <xdr:row>37</xdr:row>
      <xdr:rowOff>138247</xdr:rowOff>
    </xdr:to>
    <xdr:cxnSp macro="">
      <xdr:nvCxnSpPr>
        <xdr:cNvPr id="114" name="直線コネクタ 113"/>
        <xdr:cNvCxnSpPr/>
      </xdr:nvCxnSpPr>
      <xdr:spPr bwMode="auto">
        <a:xfrm>
          <a:off x="3606800" y="7161906"/>
          <a:ext cx="698500" cy="1010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34</xdr:row>
      <xdr:rowOff>136230</xdr:rowOff>
    </xdr:from>
    <xdr:to>
      <xdr:col>3</xdr:col>
      <xdr:colOff>955675</xdr:colOff>
      <xdr:row>34</xdr:row>
      <xdr:rowOff>237830</xdr:rowOff>
    </xdr:to>
    <xdr:sp macro="" textlink="">
      <xdr:nvSpPr>
        <xdr:cNvPr id="115" name="フローチャート : 判断 114"/>
        <xdr:cNvSpPr/>
      </xdr:nvSpPr>
      <xdr:spPr bwMode="auto">
        <a:xfrm>
          <a:off x="4254500" y="64036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33</xdr:row>
      <xdr:rowOff>248007</xdr:rowOff>
    </xdr:from>
    <xdr:ext cx="762000" cy="259045"/>
    <xdr:sp macro="" textlink="">
      <xdr:nvSpPr>
        <xdr:cNvPr id="116" name="テキスト ボックス 115"/>
        <xdr:cNvSpPr txBox="1"/>
      </xdr:nvSpPr>
      <xdr:spPr>
        <a:xfrm>
          <a:off x="3924300" y="617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22,437</a:t>
          </a:r>
          <a:endParaRPr kumimoji="1" lang="ja-JP" altLang="en-US" sz="1000" b="1">
            <a:solidFill>
              <a:srgbClr val="000080"/>
            </a:solidFill>
            <a:latin typeface="ＭＳ Ｐゴシック"/>
          </a:endParaRPr>
        </a:p>
      </xdr:txBody>
    </xdr:sp>
    <xdr:clientData/>
  </xdr:oneCellAnchor>
  <xdr:twoCellAnchor>
    <xdr:from>
      <xdr:col>2</xdr:col>
      <xdr:colOff>641350</xdr:colOff>
      <xdr:row>37</xdr:row>
      <xdr:rowOff>37206</xdr:rowOff>
    </xdr:from>
    <xdr:to>
      <xdr:col>3</xdr:col>
      <xdr:colOff>206375</xdr:colOff>
      <xdr:row>37</xdr:row>
      <xdr:rowOff>90012</xdr:rowOff>
    </xdr:to>
    <xdr:cxnSp macro="">
      <xdr:nvCxnSpPr>
        <xdr:cNvPr id="117" name="直線コネクタ 116"/>
        <xdr:cNvCxnSpPr/>
      </xdr:nvCxnSpPr>
      <xdr:spPr bwMode="auto">
        <a:xfrm flipV="1">
          <a:off x="2908300" y="7161906"/>
          <a:ext cx="698500" cy="528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34</xdr:row>
      <xdr:rowOff>155204</xdr:rowOff>
    </xdr:from>
    <xdr:to>
      <xdr:col>3</xdr:col>
      <xdr:colOff>257175</xdr:colOff>
      <xdr:row>34</xdr:row>
      <xdr:rowOff>256804</xdr:rowOff>
    </xdr:to>
    <xdr:sp macro="" textlink="">
      <xdr:nvSpPr>
        <xdr:cNvPr id="118" name="フローチャート : 判断 117"/>
        <xdr:cNvSpPr/>
      </xdr:nvSpPr>
      <xdr:spPr bwMode="auto">
        <a:xfrm>
          <a:off x="3556000" y="64226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266981</xdr:rowOff>
    </xdr:from>
    <xdr:ext cx="762000" cy="259045"/>
    <xdr:sp macro="" textlink="">
      <xdr:nvSpPr>
        <xdr:cNvPr id="119" name="テキスト ボックス 118"/>
        <xdr:cNvSpPr txBox="1"/>
      </xdr:nvSpPr>
      <xdr:spPr>
        <a:xfrm>
          <a:off x="3225800" y="61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22,022</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137282</xdr:rowOff>
    </xdr:from>
    <xdr:to>
      <xdr:col>2</xdr:col>
      <xdr:colOff>692150</xdr:colOff>
      <xdr:row>34</xdr:row>
      <xdr:rowOff>238882</xdr:rowOff>
    </xdr:to>
    <xdr:sp macro="" textlink="">
      <xdr:nvSpPr>
        <xdr:cNvPr id="120" name="フローチャート : 判断 119"/>
        <xdr:cNvSpPr/>
      </xdr:nvSpPr>
      <xdr:spPr bwMode="auto">
        <a:xfrm>
          <a:off x="2857500" y="64047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249059</xdr:rowOff>
    </xdr:from>
    <xdr:ext cx="762000" cy="259045"/>
    <xdr:sp macro="" textlink="">
      <xdr:nvSpPr>
        <xdr:cNvPr id="121" name="テキスト ボックス 120"/>
        <xdr:cNvSpPr txBox="1"/>
      </xdr:nvSpPr>
      <xdr:spPr>
        <a:xfrm>
          <a:off x="2527300" y="6173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22,414</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37</xdr:row>
      <xdr:rowOff>68702</xdr:rowOff>
    </xdr:from>
    <xdr:to>
      <xdr:col>5</xdr:col>
      <xdr:colOff>34925</xdr:colOff>
      <xdr:row>37</xdr:row>
      <xdr:rowOff>170302</xdr:rowOff>
    </xdr:to>
    <xdr:sp macro="" textlink="">
      <xdr:nvSpPr>
        <xdr:cNvPr id="127" name="円/楕円 126"/>
        <xdr:cNvSpPr/>
      </xdr:nvSpPr>
      <xdr:spPr bwMode="auto">
        <a:xfrm>
          <a:off x="5600700" y="71934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148729</xdr:rowOff>
    </xdr:from>
    <xdr:ext cx="762000" cy="259045"/>
    <xdr:sp macro="" textlink="">
      <xdr:nvSpPr>
        <xdr:cNvPr id="128" name="人口1人当たり決算額の推移該当値テキスト445"/>
        <xdr:cNvSpPr txBox="1"/>
      </xdr:nvSpPr>
      <xdr:spPr>
        <a:xfrm>
          <a:off x="5740400" y="7101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5,164</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69068</xdr:rowOff>
    </xdr:from>
    <xdr:to>
      <xdr:col>4</xdr:col>
      <xdr:colOff>520700</xdr:colOff>
      <xdr:row>37</xdr:row>
      <xdr:rowOff>170668</xdr:rowOff>
    </xdr:to>
    <xdr:sp macro="" textlink="">
      <xdr:nvSpPr>
        <xdr:cNvPr id="129" name="円/楕円 128"/>
        <xdr:cNvSpPr/>
      </xdr:nvSpPr>
      <xdr:spPr bwMode="auto">
        <a:xfrm>
          <a:off x="4953000" y="71937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155445</xdr:rowOff>
    </xdr:from>
    <xdr:ext cx="736600" cy="259045"/>
    <xdr:sp macro="" textlink="">
      <xdr:nvSpPr>
        <xdr:cNvPr id="130" name="テキスト ボックス 129"/>
        <xdr:cNvSpPr txBox="1"/>
      </xdr:nvSpPr>
      <xdr:spPr>
        <a:xfrm>
          <a:off x="4622800" y="7280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5,156</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87447</xdr:rowOff>
    </xdr:from>
    <xdr:to>
      <xdr:col>3</xdr:col>
      <xdr:colOff>955675</xdr:colOff>
      <xdr:row>37</xdr:row>
      <xdr:rowOff>189047</xdr:rowOff>
    </xdr:to>
    <xdr:sp macro="" textlink="">
      <xdr:nvSpPr>
        <xdr:cNvPr id="131" name="円/楕円 130"/>
        <xdr:cNvSpPr/>
      </xdr:nvSpPr>
      <xdr:spPr bwMode="auto">
        <a:xfrm>
          <a:off x="4254500" y="72121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173824</xdr:rowOff>
    </xdr:from>
    <xdr:ext cx="762000" cy="259045"/>
    <xdr:sp macro="" textlink="">
      <xdr:nvSpPr>
        <xdr:cNvPr id="132" name="テキスト ボックス 131"/>
        <xdr:cNvSpPr txBox="1"/>
      </xdr:nvSpPr>
      <xdr:spPr>
        <a:xfrm>
          <a:off x="3924300" y="7298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4,754</a:t>
          </a:r>
          <a:endParaRPr kumimoji="1" lang="ja-JP" altLang="en-US" sz="1000" b="1">
            <a:solidFill>
              <a:srgbClr val="FF0000"/>
            </a:solidFill>
            <a:latin typeface="ＭＳ Ｐゴシック"/>
          </a:endParaRPr>
        </a:p>
      </xdr:txBody>
    </xdr:sp>
    <xdr:clientData/>
  </xdr:oneCellAnchor>
  <xdr:twoCellAnchor>
    <xdr:from>
      <xdr:col>3</xdr:col>
      <xdr:colOff>155575</xdr:colOff>
      <xdr:row>36</xdr:row>
      <xdr:rowOff>157856</xdr:rowOff>
    </xdr:from>
    <xdr:to>
      <xdr:col>3</xdr:col>
      <xdr:colOff>257175</xdr:colOff>
      <xdr:row>37</xdr:row>
      <xdr:rowOff>88006</xdr:rowOff>
    </xdr:to>
    <xdr:sp macro="" textlink="">
      <xdr:nvSpPr>
        <xdr:cNvPr id="133" name="円/楕円 132"/>
        <xdr:cNvSpPr/>
      </xdr:nvSpPr>
      <xdr:spPr bwMode="auto">
        <a:xfrm>
          <a:off x="3556000" y="71111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72783</xdr:rowOff>
    </xdr:from>
    <xdr:ext cx="762000" cy="259045"/>
    <xdr:sp macro="" textlink="">
      <xdr:nvSpPr>
        <xdr:cNvPr id="134" name="テキスト ボックス 133"/>
        <xdr:cNvSpPr txBox="1"/>
      </xdr:nvSpPr>
      <xdr:spPr>
        <a:xfrm>
          <a:off x="3225800" y="7197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6,964</a:t>
          </a:r>
          <a:endParaRPr kumimoji="1" lang="ja-JP" altLang="en-US" sz="1000" b="1">
            <a:solidFill>
              <a:srgbClr val="FF0000"/>
            </a:solidFill>
            <a:latin typeface="ＭＳ Ｐゴシック"/>
          </a:endParaRPr>
        </a:p>
      </xdr:txBody>
    </xdr:sp>
    <xdr:clientData/>
  </xdr:oneCellAnchor>
  <xdr:twoCellAnchor>
    <xdr:from>
      <xdr:col>2</xdr:col>
      <xdr:colOff>590550</xdr:colOff>
      <xdr:row>37</xdr:row>
      <xdr:rowOff>39212</xdr:rowOff>
    </xdr:from>
    <xdr:to>
      <xdr:col>2</xdr:col>
      <xdr:colOff>692150</xdr:colOff>
      <xdr:row>37</xdr:row>
      <xdr:rowOff>140812</xdr:rowOff>
    </xdr:to>
    <xdr:sp macro="" textlink="">
      <xdr:nvSpPr>
        <xdr:cNvPr id="135" name="円/楕円 134"/>
        <xdr:cNvSpPr/>
      </xdr:nvSpPr>
      <xdr:spPr bwMode="auto">
        <a:xfrm>
          <a:off x="2857500" y="71639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125589</xdr:rowOff>
    </xdr:from>
    <xdr:ext cx="762000" cy="259045"/>
    <xdr:sp macro="" textlink="">
      <xdr:nvSpPr>
        <xdr:cNvPr id="136" name="テキスト ボックス 135"/>
        <xdr:cNvSpPr txBox="1"/>
      </xdr:nvSpPr>
      <xdr:spPr>
        <a:xfrm>
          <a:off x="2527300" y="7250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5,809</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神奈川県相模原市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716,981
704,467
328.66
257,348,347
250,133,191
6,332,313
141,603,637
259,875,224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2.9
36.5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政令市</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58,722</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147206</xdr:rowOff>
    </xdr:from>
    <xdr:to>
      <xdr:col>6</xdr:col>
      <xdr:colOff>510540</xdr:colOff>
      <xdr:row>37</xdr:row>
      <xdr:rowOff>107734</xdr:rowOff>
    </xdr:to>
    <xdr:cxnSp macro="">
      <xdr:nvCxnSpPr>
        <xdr:cNvPr id="56" name="直線コネクタ 55"/>
        <xdr:cNvCxnSpPr/>
      </xdr:nvCxnSpPr>
      <xdr:spPr>
        <a:xfrm flipV="1">
          <a:off x="4633595" y="5290706"/>
          <a:ext cx="1270" cy="1160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111561</xdr:rowOff>
    </xdr:from>
    <xdr:ext cx="534377" cy="259045"/>
    <xdr:sp macro="" textlink="">
      <xdr:nvSpPr>
        <xdr:cNvPr id="57" name="人件費最小値テキスト"/>
        <xdr:cNvSpPr txBox="1"/>
      </xdr:nvSpPr>
      <xdr:spPr>
        <a:xfrm>
          <a:off x="4686300" y="6455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47,339</a:t>
          </a:r>
          <a:endParaRPr kumimoji="1" lang="ja-JP" altLang="en-US" sz="1000" b="1">
            <a:latin typeface="ＭＳ Ｐゴシック"/>
          </a:endParaRPr>
        </a:p>
      </xdr:txBody>
    </xdr:sp>
    <xdr:clientData/>
  </xdr:oneCellAnchor>
  <xdr:twoCellAnchor>
    <xdr:from>
      <xdr:col>6</xdr:col>
      <xdr:colOff>422275</xdr:colOff>
      <xdr:row>37</xdr:row>
      <xdr:rowOff>107734</xdr:rowOff>
    </xdr:from>
    <xdr:to>
      <xdr:col>6</xdr:col>
      <xdr:colOff>600075</xdr:colOff>
      <xdr:row>37</xdr:row>
      <xdr:rowOff>107734</xdr:rowOff>
    </xdr:to>
    <xdr:cxnSp macro="">
      <xdr:nvCxnSpPr>
        <xdr:cNvPr id="58" name="直線コネクタ 57"/>
        <xdr:cNvCxnSpPr/>
      </xdr:nvCxnSpPr>
      <xdr:spPr>
        <a:xfrm>
          <a:off x="4546600" y="6451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93883</xdr:rowOff>
    </xdr:from>
    <xdr:ext cx="534377" cy="259045"/>
    <xdr:sp macro="" textlink="">
      <xdr:nvSpPr>
        <xdr:cNvPr id="59" name="人件費最大値テキスト"/>
        <xdr:cNvSpPr txBox="1"/>
      </xdr:nvSpPr>
      <xdr:spPr>
        <a:xfrm>
          <a:off x="4686300" y="5065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77,803</a:t>
          </a:r>
          <a:endParaRPr kumimoji="1" lang="ja-JP" altLang="en-US" sz="1000" b="1">
            <a:latin typeface="ＭＳ Ｐゴシック"/>
          </a:endParaRPr>
        </a:p>
      </xdr:txBody>
    </xdr:sp>
    <xdr:clientData/>
  </xdr:oneCellAnchor>
  <xdr:twoCellAnchor>
    <xdr:from>
      <xdr:col>6</xdr:col>
      <xdr:colOff>422275</xdr:colOff>
      <xdr:row>30</xdr:row>
      <xdr:rowOff>147206</xdr:rowOff>
    </xdr:from>
    <xdr:to>
      <xdr:col>6</xdr:col>
      <xdr:colOff>600075</xdr:colOff>
      <xdr:row>30</xdr:row>
      <xdr:rowOff>147206</xdr:rowOff>
    </xdr:to>
    <xdr:cxnSp macro="">
      <xdr:nvCxnSpPr>
        <xdr:cNvPr id="60" name="直線コネクタ 59"/>
        <xdr:cNvCxnSpPr/>
      </xdr:nvCxnSpPr>
      <xdr:spPr>
        <a:xfrm>
          <a:off x="4546600" y="5290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153530</xdr:rowOff>
    </xdr:from>
    <xdr:to>
      <xdr:col>6</xdr:col>
      <xdr:colOff>511175</xdr:colOff>
      <xdr:row>34</xdr:row>
      <xdr:rowOff>154787</xdr:rowOff>
    </xdr:to>
    <xdr:cxnSp macro="">
      <xdr:nvCxnSpPr>
        <xdr:cNvPr id="61" name="直線コネクタ 60"/>
        <xdr:cNvCxnSpPr/>
      </xdr:nvCxnSpPr>
      <xdr:spPr>
        <a:xfrm>
          <a:off x="3797300" y="5982830"/>
          <a:ext cx="8382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18356</xdr:rowOff>
    </xdr:from>
    <xdr:ext cx="534377" cy="259045"/>
    <xdr:sp macro="" textlink="">
      <xdr:nvSpPr>
        <xdr:cNvPr id="62" name="人件費平均値テキスト"/>
        <xdr:cNvSpPr txBox="1"/>
      </xdr:nvSpPr>
      <xdr:spPr>
        <a:xfrm>
          <a:off x="4686300" y="56762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62,452</a:t>
          </a:r>
          <a:endParaRPr kumimoji="1" lang="ja-JP" altLang="en-US" sz="1000" b="1">
            <a:solidFill>
              <a:srgbClr val="000080"/>
            </a:solidFill>
            <a:latin typeface="ＭＳ Ｐゴシック"/>
          </a:endParaRPr>
        </a:p>
      </xdr:txBody>
    </xdr:sp>
    <xdr:clientData/>
  </xdr:oneCellAnchor>
  <xdr:twoCellAnchor>
    <xdr:from>
      <xdr:col>6</xdr:col>
      <xdr:colOff>460375</xdr:colOff>
      <xdr:row>33</xdr:row>
      <xdr:rowOff>166929</xdr:rowOff>
    </xdr:from>
    <xdr:to>
      <xdr:col>6</xdr:col>
      <xdr:colOff>561975</xdr:colOff>
      <xdr:row>34</xdr:row>
      <xdr:rowOff>97079</xdr:rowOff>
    </xdr:to>
    <xdr:sp macro="" textlink="">
      <xdr:nvSpPr>
        <xdr:cNvPr id="63" name="フローチャート : 判断 62"/>
        <xdr:cNvSpPr/>
      </xdr:nvSpPr>
      <xdr:spPr>
        <a:xfrm>
          <a:off x="4584700" y="5824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153530</xdr:rowOff>
    </xdr:from>
    <xdr:to>
      <xdr:col>5</xdr:col>
      <xdr:colOff>358775</xdr:colOff>
      <xdr:row>34</xdr:row>
      <xdr:rowOff>164046</xdr:rowOff>
    </xdr:to>
    <xdr:cxnSp macro="">
      <xdr:nvCxnSpPr>
        <xdr:cNvPr id="64" name="直線コネクタ 63"/>
        <xdr:cNvCxnSpPr/>
      </xdr:nvCxnSpPr>
      <xdr:spPr>
        <a:xfrm flipV="1">
          <a:off x="2908300" y="5982830"/>
          <a:ext cx="8890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136449</xdr:rowOff>
    </xdr:from>
    <xdr:to>
      <xdr:col>5</xdr:col>
      <xdr:colOff>409575</xdr:colOff>
      <xdr:row>34</xdr:row>
      <xdr:rowOff>66599</xdr:rowOff>
    </xdr:to>
    <xdr:sp macro="" textlink="">
      <xdr:nvSpPr>
        <xdr:cNvPr id="65" name="フローチャート : 判断 64"/>
        <xdr:cNvSpPr/>
      </xdr:nvSpPr>
      <xdr:spPr>
        <a:xfrm>
          <a:off x="3746500" y="5794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32</xdr:row>
      <xdr:rowOff>83126</xdr:rowOff>
    </xdr:from>
    <xdr:ext cx="534377" cy="259045"/>
    <xdr:sp macro="" textlink="">
      <xdr:nvSpPr>
        <xdr:cNvPr id="66" name="テキスト ボックス 65"/>
        <xdr:cNvSpPr txBox="1"/>
      </xdr:nvSpPr>
      <xdr:spPr>
        <a:xfrm>
          <a:off x="3530111" y="5569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63,252</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164046</xdr:rowOff>
    </xdr:from>
    <xdr:to>
      <xdr:col>4</xdr:col>
      <xdr:colOff>155575</xdr:colOff>
      <xdr:row>35</xdr:row>
      <xdr:rowOff>48222</xdr:rowOff>
    </xdr:to>
    <xdr:cxnSp macro="">
      <xdr:nvCxnSpPr>
        <xdr:cNvPr id="67" name="直線コネクタ 66"/>
        <xdr:cNvCxnSpPr/>
      </xdr:nvCxnSpPr>
      <xdr:spPr>
        <a:xfrm flipV="1">
          <a:off x="2019300" y="5993346"/>
          <a:ext cx="889000" cy="55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33</xdr:row>
      <xdr:rowOff>141973</xdr:rowOff>
    </xdr:from>
    <xdr:to>
      <xdr:col>4</xdr:col>
      <xdr:colOff>206375</xdr:colOff>
      <xdr:row>34</xdr:row>
      <xdr:rowOff>72123</xdr:rowOff>
    </xdr:to>
    <xdr:sp macro="" textlink="">
      <xdr:nvSpPr>
        <xdr:cNvPr id="68" name="フローチャート : 判断 67"/>
        <xdr:cNvSpPr/>
      </xdr:nvSpPr>
      <xdr:spPr>
        <a:xfrm>
          <a:off x="2857500" y="5799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32</xdr:row>
      <xdr:rowOff>88650</xdr:rowOff>
    </xdr:from>
    <xdr:ext cx="534377" cy="259045"/>
    <xdr:sp macro="" textlink="">
      <xdr:nvSpPr>
        <xdr:cNvPr id="69" name="テキスト ボックス 68"/>
        <xdr:cNvSpPr txBox="1"/>
      </xdr:nvSpPr>
      <xdr:spPr>
        <a:xfrm>
          <a:off x="2641111" y="5575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63,107</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159893</xdr:rowOff>
    </xdr:from>
    <xdr:to>
      <xdr:col>2</xdr:col>
      <xdr:colOff>638175</xdr:colOff>
      <xdr:row>35</xdr:row>
      <xdr:rowOff>48222</xdr:rowOff>
    </xdr:to>
    <xdr:cxnSp macro="">
      <xdr:nvCxnSpPr>
        <xdr:cNvPr id="70" name="直線コネクタ 69"/>
        <xdr:cNvCxnSpPr/>
      </xdr:nvCxnSpPr>
      <xdr:spPr>
        <a:xfrm>
          <a:off x="1130300" y="5989193"/>
          <a:ext cx="889000" cy="59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169063</xdr:rowOff>
    </xdr:from>
    <xdr:to>
      <xdr:col>3</xdr:col>
      <xdr:colOff>3175</xdr:colOff>
      <xdr:row>34</xdr:row>
      <xdr:rowOff>99213</xdr:rowOff>
    </xdr:to>
    <xdr:sp macro="" textlink="">
      <xdr:nvSpPr>
        <xdr:cNvPr id="71" name="フローチャート : 判断 70"/>
        <xdr:cNvSpPr/>
      </xdr:nvSpPr>
      <xdr:spPr>
        <a:xfrm>
          <a:off x="1968500" y="582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32</xdr:row>
      <xdr:rowOff>115740</xdr:rowOff>
    </xdr:from>
    <xdr:ext cx="534377" cy="259045"/>
    <xdr:sp macro="" textlink="">
      <xdr:nvSpPr>
        <xdr:cNvPr id="72" name="テキスト ボックス 71"/>
        <xdr:cNvSpPr txBox="1"/>
      </xdr:nvSpPr>
      <xdr:spPr>
        <a:xfrm>
          <a:off x="1752111" y="5602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62,396</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63602</xdr:rowOff>
    </xdr:from>
    <xdr:to>
      <xdr:col>1</xdr:col>
      <xdr:colOff>485775</xdr:colOff>
      <xdr:row>33</xdr:row>
      <xdr:rowOff>165202</xdr:rowOff>
    </xdr:to>
    <xdr:sp macro="" textlink="">
      <xdr:nvSpPr>
        <xdr:cNvPr id="73" name="フローチャート : 判断 72"/>
        <xdr:cNvSpPr/>
      </xdr:nvSpPr>
      <xdr:spPr>
        <a:xfrm>
          <a:off x="1079500" y="5721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32</xdr:row>
      <xdr:rowOff>10279</xdr:rowOff>
    </xdr:from>
    <xdr:ext cx="534377" cy="259045"/>
    <xdr:sp macro="" textlink="">
      <xdr:nvSpPr>
        <xdr:cNvPr id="74" name="テキスト ボックス 73"/>
        <xdr:cNvSpPr txBox="1"/>
      </xdr:nvSpPr>
      <xdr:spPr>
        <a:xfrm>
          <a:off x="863111" y="5496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65,164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103987</xdr:rowOff>
    </xdr:from>
    <xdr:to>
      <xdr:col>6</xdr:col>
      <xdr:colOff>561975</xdr:colOff>
      <xdr:row>35</xdr:row>
      <xdr:rowOff>34137</xdr:rowOff>
    </xdr:to>
    <xdr:sp macro="" textlink="">
      <xdr:nvSpPr>
        <xdr:cNvPr id="80" name="円/楕円 79"/>
        <xdr:cNvSpPr/>
      </xdr:nvSpPr>
      <xdr:spPr>
        <a:xfrm>
          <a:off x="4584700" y="593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82414</xdr:rowOff>
    </xdr:from>
    <xdr:ext cx="534377" cy="259045"/>
    <xdr:sp macro="" textlink="">
      <xdr:nvSpPr>
        <xdr:cNvPr id="81" name="人件費該当値テキスト"/>
        <xdr:cNvSpPr txBox="1"/>
      </xdr:nvSpPr>
      <xdr:spPr>
        <a:xfrm>
          <a:off x="4686300" y="5911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59,604</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102730</xdr:rowOff>
    </xdr:from>
    <xdr:to>
      <xdr:col>5</xdr:col>
      <xdr:colOff>409575</xdr:colOff>
      <xdr:row>35</xdr:row>
      <xdr:rowOff>32880</xdr:rowOff>
    </xdr:to>
    <xdr:sp macro="" textlink="">
      <xdr:nvSpPr>
        <xdr:cNvPr id="82" name="円/楕円 81"/>
        <xdr:cNvSpPr/>
      </xdr:nvSpPr>
      <xdr:spPr>
        <a:xfrm>
          <a:off x="3746500" y="593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24007</xdr:rowOff>
    </xdr:from>
    <xdr:ext cx="534377" cy="259045"/>
    <xdr:sp macro="" textlink="">
      <xdr:nvSpPr>
        <xdr:cNvPr id="83" name="テキスト ボックス 82"/>
        <xdr:cNvSpPr txBox="1"/>
      </xdr:nvSpPr>
      <xdr:spPr>
        <a:xfrm>
          <a:off x="3530111" y="602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59,637</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113246</xdr:rowOff>
    </xdr:from>
    <xdr:to>
      <xdr:col>4</xdr:col>
      <xdr:colOff>206375</xdr:colOff>
      <xdr:row>35</xdr:row>
      <xdr:rowOff>43396</xdr:rowOff>
    </xdr:to>
    <xdr:sp macro="" textlink="">
      <xdr:nvSpPr>
        <xdr:cNvPr id="84" name="円/楕円 83"/>
        <xdr:cNvSpPr/>
      </xdr:nvSpPr>
      <xdr:spPr>
        <a:xfrm>
          <a:off x="2857500" y="5942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34523</xdr:rowOff>
    </xdr:from>
    <xdr:ext cx="534377" cy="259045"/>
    <xdr:sp macro="" textlink="">
      <xdr:nvSpPr>
        <xdr:cNvPr id="85" name="テキスト ボックス 84"/>
        <xdr:cNvSpPr txBox="1"/>
      </xdr:nvSpPr>
      <xdr:spPr>
        <a:xfrm>
          <a:off x="2641111" y="6035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59,361</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168872</xdr:rowOff>
    </xdr:from>
    <xdr:to>
      <xdr:col>3</xdr:col>
      <xdr:colOff>3175</xdr:colOff>
      <xdr:row>35</xdr:row>
      <xdr:rowOff>99022</xdr:rowOff>
    </xdr:to>
    <xdr:sp macro="" textlink="">
      <xdr:nvSpPr>
        <xdr:cNvPr id="86" name="円/楕円 85"/>
        <xdr:cNvSpPr/>
      </xdr:nvSpPr>
      <xdr:spPr>
        <a:xfrm>
          <a:off x="1968500" y="599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90149</xdr:rowOff>
    </xdr:from>
    <xdr:ext cx="534377" cy="259045"/>
    <xdr:sp macro="" textlink="">
      <xdr:nvSpPr>
        <xdr:cNvPr id="87" name="テキスト ボックス 86"/>
        <xdr:cNvSpPr txBox="1"/>
      </xdr:nvSpPr>
      <xdr:spPr>
        <a:xfrm>
          <a:off x="1752111" y="6090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57,901</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109093</xdr:rowOff>
    </xdr:from>
    <xdr:to>
      <xdr:col>1</xdr:col>
      <xdr:colOff>485775</xdr:colOff>
      <xdr:row>35</xdr:row>
      <xdr:rowOff>39243</xdr:rowOff>
    </xdr:to>
    <xdr:sp macro="" textlink="">
      <xdr:nvSpPr>
        <xdr:cNvPr id="88" name="円/楕円 87"/>
        <xdr:cNvSpPr/>
      </xdr:nvSpPr>
      <xdr:spPr>
        <a:xfrm>
          <a:off x="1079500" y="5938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30370</xdr:rowOff>
    </xdr:from>
    <xdr:ext cx="534377" cy="259045"/>
    <xdr:sp macro="" textlink="">
      <xdr:nvSpPr>
        <xdr:cNvPr id="89" name="テキスト ボックス 88"/>
        <xdr:cNvSpPr txBox="1"/>
      </xdr:nvSpPr>
      <xdr:spPr>
        <a:xfrm>
          <a:off x="863111" y="6031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59,470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45,314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58</xdr:row>
      <xdr:rowOff>139700</xdr:rowOff>
    </xdr:from>
    <xdr:to>
      <xdr:col>7</xdr:col>
      <xdr:colOff>638175</xdr:colOff>
      <xdr:row>58</xdr:row>
      <xdr:rowOff>139700</xdr:rowOff>
    </xdr:to>
    <xdr:cxnSp macro="">
      <xdr:nvCxnSpPr>
        <xdr:cNvPr id="101" name="直線コネクタ 100"/>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57</xdr:row>
      <xdr:rowOff>168927</xdr:rowOff>
    </xdr:from>
    <xdr:ext cx="531299" cy="259045"/>
    <xdr:sp macro="" textlink="">
      <xdr:nvSpPr>
        <xdr:cNvPr id="102" name="テキスト ボックス 101"/>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3" name="直線コネクタ 102"/>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55</xdr:row>
      <xdr:rowOff>54627</xdr:rowOff>
    </xdr:from>
    <xdr:ext cx="531299" cy="259045"/>
    <xdr:sp macro="" textlink="">
      <xdr:nvSpPr>
        <xdr:cNvPr id="104" name="テキスト ボックス 103"/>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5" name="直線コネクタ 104"/>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52</xdr:row>
      <xdr:rowOff>111777</xdr:rowOff>
    </xdr:from>
    <xdr:ext cx="531299" cy="259045"/>
    <xdr:sp macro="" textlink="">
      <xdr:nvSpPr>
        <xdr:cNvPr id="106" name="テキスト ボックス 105"/>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7" name="直線コネクタ 106"/>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156068</xdr:rowOff>
    </xdr:from>
    <xdr:to>
      <xdr:col>6</xdr:col>
      <xdr:colOff>510540</xdr:colOff>
      <xdr:row>59</xdr:row>
      <xdr:rowOff>27343</xdr:rowOff>
    </xdr:to>
    <xdr:cxnSp macro="">
      <xdr:nvCxnSpPr>
        <xdr:cNvPr id="112" name="直線コネクタ 111"/>
        <xdr:cNvCxnSpPr/>
      </xdr:nvCxnSpPr>
      <xdr:spPr>
        <a:xfrm flipV="1">
          <a:off x="4633595" y="8900018"/>
          <a:ext cx="1270" cy="1242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31170</xdr:rowOff>
    </xdr:from>
    <xdr:ext cx="534377" cy="259045"/>
    <xdr:sp macro="" textlink="">
      <xdr:nvSpPr>
        <xdr:cNvPr id="113" name="物件費最小値テキスト"/>
        <xdr:cNvSpPr txBox="1"/>
      </xdr:nvSpPr>
      <xdr:spPr>
        <a:xfrm>
          <a:off x="4686300" y="10146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37,415</a:t>
          </a:r>
          <a:endParaRPr kumimoji="1" lang="ja-JP" altLang="en-US" sz="1000" b="1">
            <a:latin typeface="ＭＳ Ｐゴシック"/>
          </a:endParaRPr>
        </a:p>
      </xdr:txBody>
    </xdr:sp>
    <xdr:clientData/>
  </xdr:oneCellAnchor>
  <xdr:twoCellAnchor>
    <xdr:from>
      <xdr:col>6</xdr:col>
      <xdr:colOff>422275</xdr:colOff>
      <xdr:row>59</xdr:row>
      <xdr:rowOff>27343</xdr:rowOff>
    </xdr:from>
    <xdr:to>
      <xdr:col>6</xdr:col>
      <xdr:colOff>600075</xdr:colOff>
      <xdr:row>59</xdr:row>
      <xdr:rowOff>27343</xdr:rowOff>
    </xdr:to>
    <xdr:cxnSp macro="">
      <xdr:nvCxnSpPr>
        <xdr:cNvPr id="114" name="直線コネクタ 113"/>
        <xdr:cNvCxnSpPr/>
      </xdr:nvCxnSpPr>
      <xdr:spPr>
        <a:xfrm>
          <a:off x="4546600" y="10142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102745</xdr:rowOff>
    </xdr:from>
    <xdr:ext cx="534377" cy="259045"/>
    <xdr:sp macro="" textlink="">
      <xdr:nvSpPr>
        <xdr:cNvPr id="115" name="物件費最大値テキスト"/>
        <xdr:cNvSpPr txBox="1"/>
      </xdr:nvSpPr>
      <xdr:spPr>
        <a:xfrm>
          <a:off x="4686300" y="8675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91,784</a:t>
          </a:r>
          <a:endParaRPr kumimoji="1" lang="ja-JP" altLang="en-US" sz="1000" b="1">
            <a:latin typeface="ＭＳ Ｐゴシック"/>
          </a:endParaRPr>
        </a:p>
      </xdr:txBody>
    </xdr:sp>
    <xdr:clientData/>
  </xdr:oneCellAnchor>
  <xdr:twoCellAnchor>
    <xdr:from>
      <xdr:col>6</xdr:col>
      <xdr:colOff>422275</xdr:colOff>
      <xdr:row>51</xdr:row>
      <xdr:rowOff>156068</xdr:rowOff>
    </xdr:from>
    <xdr:to>
      <xdr:col>6</xdr:col>
      <xdr:colOff>600075</xdr:colOff>
      <xdr:row>51</xdr:row>
      <xdr:rowOff>156068</xdr:rowOff>
    </xdr:to>
    <xdr:cxnSp macro="">
      <xdr:nvCxnSpPr>
        <xdr:cNvPr id="116" name="直線コネクタ 115"/>
        <xdr:cNvCxnSpPr/>
      </xdr:nvCxnSpPr>
      <xdr:spPr>
        <a:xfrm>
          <a:off x="4546600" y="8900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128430</xdr:rowOff>
    </xdr:from>
    <xdr:to>
      <xdr:col>6</xdr:col>
      <xdr:colOff>511175</xdr:colOff>
      <xdr:row>57</xdr:row>
      <xdr:rowOff>128636</xdr:rowOff>
    </xdr:to>
    <xdr:cxnSp macro="">
      <xdr:nvCxnSpPr>
        <xdr:cNvPr id="117" name="直線コネクタ 116"/>
        <xdr:cNvCxnSpPr/>
      </xdr:nvCxnSpPr>
      <xdr:spPr>
        <a:xfrm>
          <a:off x="3797300" y="9901080"/>
          <a:ext cx="838200" cy="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68310</xdr:rowOff>
    </xdr:from>
    <xdr:ext cx="534377" cy="259045"/>
    <xdr:sp macro="" textlink="">
      <xdr:nvSpPr>
        <xdr:cNvPr id="118" name="物件費平均値テキスト"/>
        <xdr:cNvSpPr txBox="1"/>
      </xdr:nvSpPr>
      <xdr:spPr>
        <a:xfrm>
          <a:off x="4686300" y="98409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47,457</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89883</xdr:rowOff>
    </xdr:from>
    <xdr:to>
      <xdr:col>6</xdr:col>
      <xdr:colOff>561975</xdr:colOff>
      <xdr:row>58</xdr:row>
      <xdr:rowOff>20033</xdr:rowOff>
    </xdr:to>
    <xdr:sp macro="" textlink="">
      <xdr:nvSpPr>
        <xdr:cNvPr id="119" name="フローチャート : 判断 118"/>
        <xdr:cNvSpPr/>
      </xdr:nvSpPr>
      <xdr:spPr>
        <a:xfrm>
          <a:off x="4584700" y="9862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105113</xdr:rowOff>
    </xdr:from>
    <xdr:to>
      <xdr:col>5</xdr:col>
      <xdr:colOff>358775</xdr:colOff>
      <xdr:row>57</xdr:row>
      <xdr:rowOff>128430</xdr:rowOff>
    </xdr:to>
    <xdr:cxnSp macro="">
      <xdr:nvCxnSpPr>
        <xdr:cNvPr id="120" name="直線コネクタ 119"/>
        <xdr:cNvCxnSpPr/>
      </xdr:nvCxnSpPr>
      <xdr:spPr>
        <a:xfrm>
          <a:off x="2908300" y="9877763"/>
          <a:ext cx="889000" cy="23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127602</xdr:rowOff>
    </xdr:from>
    <xdr:to>
      <xdr:col>5</xdr:col>
      <xdr:colOff>409575</xdr:colOff>
      <xdr:row>58</xdr:row>
      <xdr:rowOff>57752</xdr:rowOff>
    </xdr:to>
    <xdr:sp macro="" textlink="">
      <xdr:nvSpPr>
        <xdr:cNvPr id="121" name="フローチャート : 判断 120"/>
        <xdr:cNvSpPr/>
      </xdr:nvSpPr>
      <xdr:spPr>
        <a:xfrm>
          <a:off x="3746500" y="9900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48879</xdr:rowOff>
    </xdr:from>
    <xdr:ext cx="534377" cy="259045"/>
    <xdr:sp macro="" textlink="">
      <xdr:nvSpPr>
        <xdr:cNvPr id="122" name="テキスト ボックス 121"/>
        <xdr:cNvSpPr txBox="1"/>
      </xdr:nvSpPr>
      <xdr:spPr>
        <a:xfrm>
          <a:off x="3530111" y="9992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45,807</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105113</xdr:rowOff>
    </xdr:from>
    <xdr:to>
      <xdr:col>4</xdr:col>
      <xdr:colOff>155575</xdr:colOff>
      <xdr:row>58</xdr:row>
      <xdr:rowOff>20210</xdr:rowOff>
    </xdr:to>
    <xdr:cxnSp macro="">
      <xdr:nvCxnSpPr>
        <xdr:cNvPr id="123" name="直線コネクタ 122"/>
        <xdr:cNvCxnSpPr/>
      </xdr:nvCxnSpPr>
      <xdr:spPr>
        <a:xfrm flipV="1">
          <a:off x="2019300" y="9877763"/>
          <a:ext cx="889000" cy="86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139238</xdr:rowOff>
    </xdr:from>
    <xdr:to>
      <xdr:col>4</xdr:col>
      <xdr:colOff>206375</xdr:colOff>
      <xdr:row>58</xdr:row>
      <xdr:rowOff>69388</xdr:rowOff>
    </xdr:to>
    <xdr:sp macro="" textlink="">
      <xdr:nvSpPr>
        <xdr:cNvPr id="124" name="フローチャート : 判断 123"/>
        <xdr:cNvSpPr/>
      </xdr:nvSpPr>
      <xdr:spPr>
        <a:xfrm>
          <a:off x="2857500" y="9911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60515</xdr:rowOff>
    </xdr:from>
    <xdr:ext cx="534377" cy="259045"/>
    <xdr:sp macro="" textlink="">
      <xdr:nvSpPr>
        <xdr:cNvPr id="125" name="テキスト ボックス 124"/>
        <xdr:cNvSpPr txBox="1"/>
      </xdr:nvSpPr>
      <xdr:spPr>
        <a:xfrm>
          <a:off x="2641111" y="10004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45,298</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20210</xdr:rowOff>
    </xdr:from>
    <xdr:to>
      <xdr:col>2</xdr:col>
      <xdr:colOff>638175</xdr:colOff>
      <xdr:row>58</xdr:row>
      <xdr:rowOff>25720</xdr:rowOff>
    </xdr:to>
    <xdr:cxnSp macro="">
      <xdr:nvCxnSpPr>
        <xdr:cNvPr id="126" name="直線コネクタ 125"/>
        <xdr:cNvCxnSpPr/>
      </xdr:nvCxnSpPr>
      <xdr:spPr>
        <a:xfrm flipV="1">
          <a:off x="1130300" y="9964310"/>
          <a:ext cx="889000" cy="5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18811</xdr:rowOff>
    </xdr:from>
    <xdr:to>
      <xdr:col>3</xdr:col>
      <xdr:colOff>3175</xdr:colOff>
      <xdr:row>58</xdr:row>
      <xdr:rowOff>120411</xdr:rowOff>
    </xdr:to>
    <xdr:sp macro="" textlink="">
      <xdr:nvSpPr>
        <xdr:cNvPr id="127" name="フローチャート : 判断 126"/>
        <xdr:cNvSpPr/>
      </xdr:nvSpPr>
      <xdr:spPr>
        <a:xfrm>
          <a:off x="1968500" y="996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111538</xdr:rowOff>
    </xdr:from>
    <xdr:ext cx="534377" cy="259045"/>
    <xdr:sp macro="" textlink="">
      <xdr:nvSpPr>
        <xdr:cNvPr id="128" name="テキスト ボックス 127"/>
        <xdr:cNvSpPr txBox="1"/>
      </xdr:nvSpPr>
      <xdr:spPr>
        <a:xfrm>
          <a:off x="1752111" y="10055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43,066</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19680</xdr:rowOff>
    </xdr:from>
    <xdr:to>
      <xdr:col>1</xdr:col>
      <xdr:colOff>485775</xdr:colOff>
      <xdr:row>58</xdr:row>
      <xdr:rowOff>121280</xdr:rowOff>
    </xdr:to>
    <xdr:sp macro="" textlink="">
      <xdr:nvSpPr>
        <xdr:cNvPr id="129" name="フローチャート : 判断 128"/>
        <xdr:cNvSpPr/>
      </xdr:nvSpPr>
      <xdr:spPr>
        <a:xfrm>
          <a:off x="1079500" y="996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112407</xdr:rowOff>
    </xdr:from>
    <xdr:ext cx="534377" cy="259045"/>
    <xdr:sp macro="" textlink="">
      <xdr:nvSpPr>
        <xdr:cNvPr id="130" name="テキスト ボックス 129"/>
        <xdr:cNvSpPr txBox="1"/>
      </xdr:nvSpPr>
      <xdr:spPr>
        <a:xfrm>
          <a:off x="863111" y="1005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43,028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77836</xdr:rowOff>
    </xdr:from>
    <xdr:to>
      <xdr:col>6</xdr:col>
      <xdr:colOff>561975</xdr:colOff>
      <xdr:row>58</xdr:row>
      <xdr:rowOff>7986</xdr:rowOff>
    </xdr:to>
    <xdr:sp macro="" textlink="">
      <xdr:nvSpPr>
        <xdr:cNvPr id="136" name="円/楕円 135"/>
        <xdr:cNvSpPr/>
      </xdr:nvSpPr>
      <xdr:spPr>
        <a:xfrm>
          <a:off x="4584700" y="985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100713</xdr:rowOff>
    </xdr:from>
    <xdr:ext cx="534377" cy="259045"/>
    <xdr:sp macro="" textlink="">
      <xdr:nvSpPr>
        <xdr:cNvPr id="137" name="物件費該当値テキスト"/>
        <xdr:cNvSpPr txBox="1"/>
      </xdr:nvSpPr>
      <xdr:spPr>
        <a:xfrm>
          <a:off x="4686300" y="9701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47,984</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77630</xdr:rowOff>
    </xdr:from>
    <xdr:to>
      <xdr:col>5</xdr:col>
      <xdr:colOff>409575</xdr:colOff>
      <xdr:row>58</xdr:row>
      <xdr:rowOff>7780</xdr:rowOff>
    </xdr:to>
    <xdr:sp macro="" textlink="">
      <xdr:nvSpPr>
        <xdr:cNvPr id="138" name="円/楕円 137"/>
        <xdr:cNvSpPr/>
      </xdr:nvSpPr>
      <xdr:spPr>
        <a:xfrm>
          <a:off x="3746500" y="98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24307</xdr:rowOff>
    </xdr:from>
    <xdr:ext cx="534377" cy="259045"/>
    <xdr:sp macro="" textlink="">
      <xdr:nvSpPr>
        <xdr:cNvPr id="139" name="テキスト ボックス 138"/>
        <xdr:cNvSpPr txBox="1"/>
      </xdr:nvSpPr>
      <xdr:spPr>
        <a:xfrm>
          <a:off x="3530111" y="9625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47,993</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54313</xdr:rowOff>
    </xdr:from>
    <xdr:to>
      <xdr:col>4</xdr:col>
      <xdr:colOff>206375</xdr:colOff>
      <xdr:row>57</xdr:row>
      <xdr:rowOff>155913</xdr:rowOff>
    </xdr:to>
    <xdr:sp macro="" textlink="">
      <xdr:nvSpPr>
        <xdr:cNvPr id="140" name="円/楕円 139"/>
        <xdr:cNvSpPr/>
      </xdr:nvSpPr>
      <xdr:spPr>
        <a:xfrm>
          <a:off x="2857500" y="982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990</xdr:rowOff>
    </xdr:from>
    <xdr:ext cx="534377" cy="259045"/>
    <xdr:sp macro="" textlink="">
      <xdr:nvSpPr>
        <xdr:cNvPr id="141" name="テキスト ボックス 140"/>
        <xdr:cNvSpPr txBox="1"/>
      </xdr:nvSpPr>
      <xdr:spPr>
        <a:xfrm>
          <a:off x="2641111" y="9602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49,013</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140860</xdr:rowOff>
    </xdr:from>
    <xdr:to>
      <xdr:col>3</xdr:col>
      <xdr:colOff>3175</xdr:colOff>
      <xdr:row>58</xdr:row>
      <xdr:rowOff>71010</xdr:rowOff>
    </xdr:to>
    <xdr:sp macro="" textlink="">
      <xdr:nvSpPr>
        <xdr:cNvPr id="142" name="円/楕円 141"/>
        <xdr:cNvSpPr/>
      </xdr:nvSpPr>
      <xdr:spPr>
        <a:xfrm>
          <a:off x="1968500" y="991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87537</xdr:rowOff>
    </xdr:from>
    <xdr:ext cx="534377" cy="259045"/>
    <xdr:sp macro="" textlink="">
      <xdr:nvSpPr>
        <xdr:cNvPr id="143" name="テキスト ボックス 142"/>
        <xdr:cNvSpPr txBox="1"/>
      </xdr:nvSpPr>
      <xdr:spPr>
        <a:xfrm>
          <a:off x="1752111" y="9688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45,227</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146370</xdr:rowOff>
    </xdr:from>
    <xdr:to>
      <xdr:col>1</xdr:col>
      <xdr:colOff>485775</xdr:colOff>
      <xdr:row>58</xdr:row>
      <xdr:rowOff>76520</xdr:rowOff>
    </xdr:to>
    <xdr:sp macro="" textlink="">
      <xdr:nvSpPr>
        <xdr:cNvPr id="144" name="円/楕円 143"/>
        <xdr:cNvSpPr/>
      </xdr:nvSpPr>
      <xdr:spPr>
        <a:xfrm>
          <a:off x="1079500" y="991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93047</xdr:rowOff>
    </xdr:from>
    <xdr:ext cx="534377" cy="259045"/>
    <xdr:sp macro="" textlink="">
      <xdr:nvSpPr>
        <xdr:cNvPr id="145" name="テキスト ボックス 144"/>
        <xdr:cNvSpPr txBox="1"/>
      </xdr:nvSpPr>
      <xdr:spPr>
        <a:xfrm>
          <a:off x="863111" y="969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44,986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3,297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139700</xdr:rowOff>
    </xdr:from>
    <xdr:to>
      <xdr:col>7</xdr:col>
      <xdr:colOff>638175</xdr:colOff>
      <xdr:row>79</xdr:row>
      <xdr:rowOff>139700</xdr:rowOff>
    </xdr:to>
    <xdr:cxnSp macro="">
      <xdr:nvCxnSpPr>
        <xdr:cNvPr id="156" name="直線コネクタ 155"/>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168927</xdr:rowOff>
    </xdr:from>
    <xdr:ext cx="248786" cy="259045"/>
    <xdr:sp macro="" textlink="">
      <xdr:nvSpPr>
        <xdr:cNvPr id="157" name="テキスト ボックス 156"/>
        <xdr:cNvSpPr txBox="1"/>
      </xdr:nvSpPr>
      <xdr:spPr>
        <a:xfrm>
          <a:off x="513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25400</xdr:rowOff>
    </xdr:from>
    <xdr:to>
      <xdr:col>7</xdr:col>
      <xdr:colOff>638175</xdr:colOff>
      <xdr:row>78</xdr:row>
      <xdr:rowOff>25400</xdr:rowOff>
    </xdr:to>
    <xdr:cxnSp macro="">
      <xdr:nvCxnSpPr>
        <xdr:cNvPr id="158" name="直線コネクタ 157"/>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77</xdr:row>
      <xdr:rowOff>54627</xdr:rowOff>
    </xdr:from>
    <xdr:ext cx="467179" cy="259045"/>
    <xdr:sp macro="" textlink="">
      <xdr:nvSpPr>
        <xdr:cNvPr id="159" name="テキスト ボックス 158"/>
        <xdr:cNvSpPr txBox="1"/>
      </xdr:nvSpPr>
      <xdr:spPr>
        <a:xfrm>
          <a:off x="294821" y="1325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76</xdr:row>
      <xdr:rowOff>82550</xdr:rowOff>
    </xdr:from>
    <xdr:to>
      <xdr:col>7</xdr:col>
      <xdr:colOff>638175</xdr:colOff>
      <xdr:row>76</xdr:row>
      <xdr:rowOff>82550</xdr:rowOff>
    </xdr:to>
    <xdr:cxnSp macro="">
      <xdr:nvCxnSpPr>
        <xdr:cNvPr id="160" name="直線コネクタ 159"/>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75</xdr:row>
      <xdr:rowOff>111777</xdr:rowOff>
    </xdr:from>
    <xdr:ext cx="467179" cy="259045"/>
    <xdr:sp macro="" textlink="">
      <xdr:nvSpPr>
        <xdr:cNvPr id="161" name="テキスト ボックス 160"/>
        <xdr:cNvSpPr txBox="1"/>
      </xdr:nvSpPr>
      <xdr:spPr>
        <a:xfrm>
          <a:off x="294821" y="1297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168927</xdr:rowOff>
    </xdr:from>
    <xdr:ext cx="467179" cy="259045"/>
    <xdr:sp macro="" textlink="">
      <xdr:nvSpPr>
        <xdr:cNvPr id="163" name="テキスト ボックス 162"/>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73</xdr:row>
      <xdr:rowOff>25400</xdr:rowOff>
    </xdr:from>
    <xdr:to>
      <xdr:col>7</xdr:col>
      <xdr:colOff>638175</xdr:colOff>
      <xdr:row>73</xdr:row>
      <xdr:rowOff>25400</xdr:rowOff>
    </xdr:to>
    <xdr:cxnSp macro="">
      <xdr:nvCxnSpPr>
        <xdr:cNvPr id="164" name="直線コネクタ 163"/>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54627</xdr:rowOff>
    </xdr:from>
    <xdr:ext cx="531299" cy="259045"/>
    <xdr:sp macro="" textlink="">
      <xdr:nvSpPr>
        <xdr:cNvPr id="165" name="テキスト ボックス 164"/>
        <xdr:cNvSpPr txBox="1"/>
      </xdr:nvSpPr>
      <xdr:spPr>
        <a:xfrm>
          <a:off x="230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71</xdr:row>
      <xdr:rowOff>82550</xdr:rowOff>
    </xdr:from>
    <xdr:to>
      <xdr:col>7</xdr:col>
      <xdr:colOff>638175</xdr:colOff>
      <xdr:row>71</xdr:row>
      <xdr:rowOff>82550</xdr:rowOff>
    </xdr:to>
    <xdr:cxnSp macro="">
      <xdr:nvCxnSpPr>
        <xdr:cNvPr id="166" name="直線コネクタ 165"/>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70</xdr:row>
      <xdr:rowOff>111777</xdr:rowOff>
    </xdr:from>
    <xdr:ext cx="531299" cy="259045"/>
    <xdr:sp macro="" textlink="">
      <xdr:nvSpPr>
        <xdr:cNvPr id="167" name="テキスト ボックス 166"/>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69</xdr:row>
      <xdr:rowOff>139700</xdr:rowOff>
    </xdr:from>
    <xdr:to>
      <xdr:col>7</xdr:col>
      <xdr:colOff>638175</xdr:colOff>
      <xdr:row>69</xdr:row>
      <xdr:rowOff>139700</xdr:rowOff>
    </xdr:to>
    <xdr:cxnSp macro="">
      <xdr:nvCxnSpPr>
        <xdr:cNvPr id="168" name="直線コネクタ 167"/>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68</xdr:row>
      <xdr:rowOff>168927</xdr:rowOff>
    </xdr:from>
    <xdr:ext cx="531299" cy="259045"/>
    <xdr:sp macro="" textlink="">
      <xdr:nvSpPr>
        <xdr:cNvPr id="169" name="テキスト ボックス 168"/>
        <xdr:cNvSpPr txBox="1"/>
      </xdr:nvSpPr>
      <xdr:spPr>
        <a:xfrm>
          <a:off x="230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111506</xdr:rowOff>
    </xdr:from>
    <xdr:to>
      <xdr:col>6</xdr:col>
      <xdr:colOff>510540</xdr:colOff>
      <xdr:row>78</xdr:row>
      <xdr:rowOff>108649</xdr:rowOff>
    </xdr:to>
    <xdr:cxnSp macro="">
      <xdr:nvCxnSpPr>
        <xdr:cNvPr id="173" name="直線コネクタ 172"/>
        <xdr:cNvCxnSpPr/>
      </xdr:nvCxnSpPr>
      <xdr:spPr>
        <a:xfrm flipV="1">
          <a:off x="4633595" y="12113006"/>
          <a:ext cx="1270" cy="1368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112476</xdr:rowOff>
    </xdr:from>
    <xdr:ext cx="469744" cy="259045"/>
    <xdr:sp macro="" textlink="">
      <xdr:nvSpPr>
        <xdr:cNvPr id="174" name="維持補修費最小値テキスト"/>
        <xdr:cNvSpPr txBox="1"/>
      </xdr:nvSpPr>
      <xdr:spPr>
        <a:xfrm>
          <a:off x="4686300" y="13485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2,126</a:t>
          </a:r>
          <a:endParaRPr kumimoji="1" lang="ja-JP" altLang="en-US" sz="1000" b="1">
            <a:latin typeface="ＭＳ Ｐゴシック"/>
          </a:endParaRPr>
        </a:p>
      </xdr:txBody>
    </xdr:sp>
    <xdr:clientData/>
  </xdr:oneCellAnchor>
  <xdr:twoCellAnchor>
    <xdr:from>
      <xdr:col>6</xdr:col>
      <xdr:colOff>422275</xdr:colOff>
      <xdr:row>78</xdr:row>
      <xdr:rowOff>108649</xdr:rowOff>
    </xdr:from>
    <xdr:to>
      <xdr:col>6</xdr:col>
      <xdr:colOff>600075</xdr:colOff>
      <xdr:row>78</xdr:row>
      <xdr:rowOff>108649</xdr:rowOff>
    </xdr:to>
    <xdr:cxnSp macro="">
      <xdr:nvCxnSpPr>
        <xdr:cNvPr id="175" name="直線コネクタ 174"/>
        <xdr:cNvCxnSpPr/>
      </xdr:nvCxnSpPr>
      <xdr:spPr>
        <a:xfrm>
          <a:off x="4546600" y="13481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58183</xdr:rowOff>
    </xdr:from>
    <xdr:ext cx="534377" cy="259045"/>
    <xdr:sp macro="" textlink="">
      <xdr:nvSpPr>
        <xdr:cNvPr id="176" name="維持補修費最大値テキスト"/>
        <xdr:cNvSpPr txBox="1"/>
      </xdr:nvSpPr>
      <xdr:spPr>
        <a:xfrm>
          <a:off x="4686300" y="1188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16,496</a:t>
          </a:r>
          <a:endParaRPr kumimoji="1" lang="ja-JP" altLang="en-US" sz="1000" b="1">
            <a:latin typeface="ＭＳ Ｐゴシック"/>
          </a:endParaRPr>
        </a:p>
      </xdr:txBody>
    </xdr:sp>
    <xdr:clientData/>
  </xdr:oneCellAnchor>
  <xdr:twoCellAnchor>
    <xdr:from>
      <xdr:col>6</xdr:col>
      <xdr:colOff>422275</xdr:colOff>
      <xdr:row>70</xdr:row>
      <xdr:rowOff>111506</xdr:rowOff>
    </xdr:from>
    <xdr:to>
      <xdr:col>6</xdr:col>
      <xdr:colOff>600075</xdr:colOff>
      <xdr:row>70</xdr:row>
      <xdr:rowOff>111506</xdr:rowOff>
    </xdr:to>
    <xdr:cxnSp macro="">
      <xdr:nvCxnSpPr>
        <xdr:cNvPr id="177" name="直線コネクタ 176"/>
        <xdr:cNvCxnSpPr/>
      </xdr:nvCxnSpPr>
      <xdr:spPr>
        <a:xfrm>
          <a:off x="4546600" y="12113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103315</xdr:rowOff>
    </xdr:from>
    <xdr:to>
      <xdr:col>6</xdr:col>
      <xdr:colOff>511175</xdr:colOff>
      <xdr:row>76</xdr:row>
      <xdr:rowOff>118269</xdr:rowOff>
    </xdr:to>
    <xdr:cxnSp macro="">
      <xdr:nvCxnSpPr>
        <xdr:cNvPr id="178" name="直線コネクタ 177"/>
        <xdr:cNvCxnSpPr/>
      </xdr:nvCxnSpPr>
      <xdr:spPr>
        <a:xfrm flipV="1">
          <a:off x="3797300" y="13133515"/>
          <a:ext cx="838200" cy="14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12812</xdr:rowOff>
    </xdr:from>
    <xdr:ext cx="469744" cy="259045"/>
    <xdr:sp macro="" textlink="">
      <xdr:nvSpPr>
        <xdr:cNvPr id="179" name="維持補修費平均値テキスト"/>
        <xdr:cNvSpPr txBox="1"/>
      </xdr:nvSpPr>
      <xdr:spPr>
        <a:xfrm>
          <a:off x="4686300" y="128715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6,439</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161385</xdr:rowOff>
    </xdr:from>
    <xdr:to>
      <xdr:col>6</xdr:col>
      <xdr:colOff>561975</xdr:colOff>
      <xdr:row>76</xdr:row>
      <xdr:rowOff>91535</xdr:rowOff>
    </xdr:to>
    <xdr:sp macro="" textlink="">
      <xdr:nvSpPr>
        <xdr:cNvPr id="180" name="フローチャート : 判断 179"/>
        <xdr:cNvSpPr/>
      </xdr:nvSpPr>
      <xdr:spPr>
        <a:xfrm>
          <a:off x="4584700" y="1302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118269</xdr:rowOff>
    </xdr:from>
    <xdr:to>
      <xdr:col>5</xdr:col>
      <xdr:colOff>358775</xdr:colOff>
      <xdr:row>76</xdr:row>
      <xdr:rowOff>142367</xdr:rowOff>
    </xdr:to>
    <xdr:cxnSp macro="">
      <xdr:nvCxnSpPr>
        <xdr:cNvPr id="181" name="直線コネクタ 180"/>
        <xdr:cNvCxnSpPr/>
      </xdr:nvCxnSpPr>
      <xdr:spPr>
        <a:xfrm flipV="1">
          <a:off x="2908300" y="13148469"/>
          <a:ext cx="889000" cy="24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3747</xdr:rowOff>
    </xdr:from>
    <xdr:to>
      <xdr:col>5</xdr:col>
      <xdr:colOff>409575</xdr:colOff>
      <xdr:row>76</xdr:row>
      <xdr:rowOff>105347</xdr:rowOff>
    </xdr:to>
    <xdr:sp macro="" textlink="">
      <xdr:nvSpPr>
        <xdr:cNvPr id="182" name="フローチャート : 判断 181"/>
        <xdr:cNvSpPr/>
      </xdr:nvSpPr>
      <xdr:spPr>
        <a:xfrm>
          <a:off x="3746500" y="13033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74</xdr:row>
      <xdr:rowOff>121873</xdr:rowOff>
    </xdr:from>
    <xdr:ext cx="469744" cy="259045"/>
    <xdr:sp macro="" textlink="">
      <xdr:nvSpPr>
        <xdr:cNvPr id="183" name="テキスト ボックス 182"/>
        <xdr:cNvSpPr txBox="1"/>
      </xdr:nvSpPr>
      <xdr:spPr>
        <a:xfrm>
          <a:off x="3562427" y="12809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6,294</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142367</xdr:rowOff>
    </xdr:from>
    <xdr:to>
      <xdr:col>4</xdr:col>
      <xdr:colOff>155575</xdr:colOff>
      <xdr:row>77</xdr:row>
      <xdr:rowOff>45593</xdr:rowOff>
    </xdr:to>
    <xdr:cxnSp macro="">
      <xdr:nvCxnSpPr>
        <xdr:cNvPr id="184" name="直線コネクタ 183"/>
        <xdr:cNvCxnSpPr/>
      </xdr:nvCxnSpPr>
      <xdr:spPr>
        <a:xfrm flipV="1">
          <a:off x="2019300" y="13172567"/>
          <a:ext cx="889000" cy="74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149194</xdr:rowOff>
    </xdr:from>
    <xdr:to>
      <xdr:col>4</xdr:col>
      <xdr:colOff>206375</xdr:colOff>
      <xdr:row>76</xdr:row>
      <xdr:rowOff>79344</xdr:rowOff>
    </xdr:to>
    <xdr:sp macro="" textlink="">
      <xdr:nvSpPr>
        <xdr:cNvPr id="185" name="フローチャート : 判断 184"/>
        <xdr:cNvSpPr/>
      </xdr:nvSpPr>
      <xdr:spPr>
        <a:xfrm>
          <a:off x="2857500" y="1300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74</xdr:row>
      <xdr:rowOff>95870</xdr:rowOff>
    </xdr:from>
    <xdr:ext cx="469744" cy="259045"/>
    <xdr:sp macro="" textlink="">
      <xdr:nvSpPr>
        <xdr:cNvPr id="186" name="テキスト ボックス 185"/>
        <xdr:cNvSpPr txBox="1"/>
      </xdr:nvSpPr>
      <xdr:spPr>
        <a:xfrm>
          <a:off x="2673427" y="12783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6,567</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17590</xdr:rowOff>
    </xdr:from>
    <xdr:to>
      <xdr:col>2</xdr:col>
      <xdr:colOff>638175</xdr:colOff>
      <xdr:row>77</xdr:row>
      <xdr:rowOff>45593</xdr:rowOff>
    </xdr:to>
    <xdr:cxnSp macro="">
      <xdr:nvCxnSpPr>
        <xdr:cNvPr id="187" name="直線コネクタ 186"/>
        <xdr:cNvCxnSpPr/>
      </xdr:nvCxnSpPr>
      <xdr:spPr>
        <a:xfrm>
          <a:off x="1130300" y="13219240"/>
          <a:ext cx="889000" cy="28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166719</xdr:rowOff>
    </xdr:from>
    <xdr:to>
      <xdr:col>3</xdr:col>
      <xdr:colOff>3175</xdr:colOff>
      <xdr:row>76</xdr:row>
      <xdr:rowOff>96869</xdr:rowOff>
    </xdr:to>
    <xdr:sp macro="" textlink="">
      <xdr:nvSpPr>
        <xdr:cNvPr id="188" name="フローチャート : 判断 187"/>
        <xdr:cNvSpPr/>
      </xdr:nvSpPr>
      <xdr:spPr>
        <a:xfrm>
          <a:off x="1968500" y="1302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74</xdr:row>
      <xdr:rowOff>113396</xdr:rowOff>
    </xdr:from>
    <xdr:ext cx="469744" cy="259045"/>
    <xdr:sp macro="" textlink="">
      <xdr:nvSpPr>
        <xdr:cNvPr id="189" name="テキスト ボックス 188"/>
        <xdr:cNvSpPr txBox="1"/>
      </xdr:nvSpPr>
      <xdr:spPr>
        <a:xfrm>
          <a:off x="1784427" y="1280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6,383</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162528</xdr:rowOff>
    </xdr:from>
    <xdr:to>
      <xdr:col>1</xdr:col>
      <xdr:colOff>485775</xdr:colOff>
      <xdr:row>76</xdr:row>
      <xdr:rowOff>92678</xdr:rowOff>
    </xdr:to>
    <xdr:sp macro="" textlink="">
      <xdr:nvSpPr>
        <xdr:cNvPr id="190" name="フローチャート : 判断 189"/>
        <xdr:cNvSpPr/>
      </xdr:nvSpPr>
      <xdr:spPr>
        <a:xfrm>
          <a:off x="1079500" y="13021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74</xdr:row>
      <xdr:rowOff>109205</xdr:rowOff>
    </xdr:from>
    <xdr:ext cx="469744" cy="259045"/>
    <xdr:sp macro="" textlink="">
      <xdr:nvSpPr>
        <xdr:cNvPr id="191" name="テキスト ボックス 190"/>
        <xdr:cNvSpPr txBox="1"/>
      </xdr:nvSpPr>
      <xdr:spPr>
        <a:xfrm>
          <a:off x="895427" y="12796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6,427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52515</xdr:rowOff>
    </xdr:from>
    <xdr:to>
      <xdr:col>6</xdr:col>
      <xdr:colOff>561975</xdr:colOff>
      <xdr:row>76</xdr:row>
      <xdr:rowOff>154115</xdr:rowOff>
    </xdr:to>
    <xdr:sp macro="" textlink="">
      <xdr:nvSpPr>
        <xdr:cNvPr id="197" name="円/楕円 196"/>
        <xdr:cNvSpPr/>
      </xdr:nvSpPr>
      <xdr:spPr>
        <a:xfrm>
          <a:off x="4584700" y="1308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30942</xdr:rowOff>
    </xdr:from>
    <xdr:ext cx="469744" cy="259045"/>
    <xdr:sp macro="" textlink="">
      <xdr:nvSpPr>
        <xdr:cNvPr id="198" name="維持補修費該当値テキスト"/>
        <xdr:cNvSpPr txBox="1"/>
      </xdr:nvSpPr>
      <xdr:spPr>
        <a:xfrm>
          <a:off x="4686300" y="13061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5,782</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67469</xdr:rowOff>
    </xdr:from>
    <xdr:to>
      <xdr:col>5</xdr:col>
      <xdr:colOff>409575</xdr:colOff>
      <xdr:row>76</xdr:row>
      <xdr:rowOff>169069</xdr:rowOff>
    </xdr:to>
    <xdr:sp macro="" textlink="">
      <xdr:nvSpPr>
        <xdr:cNvPr id="199" name="円/楕円 198"/>
        <xdr:cNvSpPr/>
      </xdr:nvSpPr>
      <xdr:spPr>
        <a:xfrm>
          <a:off x="3746500" y="13097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160196</xdr:rowOff>
    </xdr:from>
    <xdr:ext cx="469744" cy="259045"/>
    <xdr:sp macro="" textlink="">
      <xdr:nvSpPr>
        <xdr:cNvPr id="200" name="テキスト ボックス 199"/>
        <xdr:cNvSpPr txBox="1"/>
      </xdr:nvSpPr>
      <xdr:spPr>
        <a:xfrm>
          <a:off x="3562427" y="13190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5,625</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91567</xdr:rowOff>
    </xdr:from>
    <xdr:to>
      <xdr:col>4</xdr:col>
      <xdr:colOff>206375</xdr:colOff>
      <xdr:row>77</xdr:row>
      <xdr:rowOff>21717</xdr:rowOff>
    </xdr:to>
    <xdr:sp macro="" textlink="">
      <xdr:nvSpPr>
        <xdr:cNvPr id="201" name="円/楕円 200"/>
        <xdr:cNvSpPr/>
      </xdr:nvSpPr>
      <xdr:spPr>
        <a:xfrm>
          <a:off x="2857500" y="1312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12844</xdr:rowOff>
    </xdr:from>
    <xdr:ext cx="469744" cy="259045"/>
    <xdr:sp macro="" textlink="">
      <xdr:nvSpPr>
        <xdr:cNvPr id="202" name="テキスト ボックス 201"/>
        <xdr:cNvSpPr txBox="1"/>
      </xdr:nvSpPr>
      <xdr:spPr>
        <a:xfrm>
          <a:off x="2673427" y="13214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5,372</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166243</xdr:rowOff>
    </xdr:from>
    <xdr:to>
      <xdr:col>3</xdr:col>
      <xdr:colOff>3175</xdr:colOff>
      <xdr:row>77</xdr:row>
      <xdr:rowOff>96393</xdr:rowOff>
    </xdr:to>
    <xdr:sp macro="" textlink="">
      <xdr:nvSpPr>
        <xdr:cNvPr id="203" name="円/楕円 202"/>
        <xdr:cNvSpPr/>
      </xdr:nvSpPr>
      <xdr:spPr>
        <a:xfrm>
          <a:off x="1968500" y="1319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87520</xdr:rowOff>
    </xdr:from>
    <xdr:ext cx="469744" cy="259045"/>
    <xdr:sp macro="" textlink="">
      <xdr:nvSpPr>
        <xdr:cNvPr id="204" name="テキスト ボックス 203"/>
        <xdr:cNvSpPr txBox="1"/>
      </xdr:nvSpPr>
      <xdr:spPr>
        <a:xfrm>
          <a:off x="1784427" y="1328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4,588</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138240</xdr:rowOff>
    </xdr:from>
    <xdr:to>
      <xdr:col>1</xdr:col>
      <xdr:colOff>485775</xdr:colOff>
      <xdr:row>77</xdr:row>
      <xdr:rowOff>68390</xdr:rowOff>
    </xdr:to>
    <xdr:sp macro="" textlink="">
      <xdr:nvSpPr>
        <xdr:cNvPr id="205" name="円/楕円 204"/>
        <xdr:cNvSpPr/>
      </xdr:nvSpPr>
      <xdr:spPr>
        <a:xfrm>
          <a:off x="1079500" y="131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59517</xdr:rowOff>
    </xdr:from>
    <xdr:ext cx="469744" cy="259045"/>
    <xdr:sp macro="" textlink="">
      <xdr:nvSpPr>
        <xdr:cNvPr id="206" name="テキスト ボックス 205"/>
        <xdr:cNvSpPr txBox="1"/>
      </xdr:nvSpPr>
      <xdr:spPr>
        <a:xfrm>
          <a:off x="895427" y="13261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4,882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103,514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104180</xdr:rowOff>
    </xdr:from>
    <xdr:to>
      <xdr:col>6</xdr:col>
      <xdr:colOff>510540</xdr:colOff>
      <xdr:row>98</xdr:row>
      <xdr:rowOff>39291</xdr:rowOff>
    </xdr:to>
    <xdr:cxnSp macro="">
      <xdr:nvCxnSpPr>
        <xdr:cNvPr id="233" name="直線コネクタ 232"/>
        <xdr:cNvCxnSpPr/>
      </xdr:nvCxnSpPr>
      <xdr:spPr>
        <a:xfrm flipV="1">
          <a:off x="4633595" y="15534680"/>
          <a:ext cx="1270" cy="130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43118</xdr:rowOff>
    </xdr:from>
    <xdr:ext cx="534377" cy="259045"/>
    <xdr:sp macro="" textlink="">
      <xdr:nvSpPr>
        <xdr:cNvPr id="234" name="扶助費最小値テキスト"/>
        <xdr:cNvSpPr txBox="1"/>
      </xdr:nvSpPr>
      <xdr:spPr>
        <a:xfrm>
          <a:off x="4686300" y="16845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81,224</a:t>
          </a:r>
          <a:endParaRPr kumimoji="1" lang="ja-JP" altLang="en-US" sz="1000" b="1">
            <a:latin typeface="ＭＳ Ｐゴシック"/>
          </a:endParaRPr>
        </a:p>
      </xdr:txBody>
    </xdr:sp>
    <xdr:clientData/>
  </xdr:oneCellAnchor>
  <xdr:twoCellAnchor>
    <xdr:from>
      <xdr:col>6</xdr:col>
      <xdr:colOff>422275</xdr:colOff>
      <xdr:row>98</xdr:row>
      <xdr:rowOff>39291</xdr:rowOff>
    </xdr:from>
    <xdr:to>
      <xdr:col>6</xdr:col>
      <xdr:colOff>600075</xdr:colOff>
      <xdr:row>98</xdr:row>
      <xdr:rowOff>39291</xdr:rowOff>
    </xdr:to>
    <xdr:cxnSp macro="">
      <xdr:nvCxnSpPr>
        <xdr:cNvPr id="235" name="直線コネクタ 234"/>
        <xdr:cNvCxnSpPr/>
      </xdr:nvCxnSpPr>
      <xdr:spPr>
        <a:xfrm>
          <a:off x="4546600" y="16841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50857</xdr:rowOff>
    </xdr:from>
    <xdr:ext cx="599010" cy="259045"/>
    <xdr:sp macro="" textlink="">
      <xdr:nvSpPr>
        <xdr:cNvPr id="236" name="扶助費最大値テキスト"/>
        <xdr:cNvSpPr txBox="1"/>
      </xdr:nvSpPr>
      <xdr:spPr>
        <a:xfrm>
          <a:off x="4686300" y="15309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201,263</a:t>
          </a:r>
          <a:endParaRPr kumimoji="1" lang="ja-JP" altLang="en-US" sz="1000" b="1">
            <a:latin typeface="ＭＳ Ｐゴシック"/>
          </a:endParaRPr>
        </a:p>
      </xdr:txBody>
    </xdr:sp>
    <xdr:clientData/>
  </xdr:oneCellAnchor>
  <xdr:twoCellAnchor>
    <xdr:from>
      <xdr:col>6</xdr:col>
      <xdr:colOff>422275</xdr:colOff>
      <xdr:row>90</xdr:row>
      <xdr:rowOff>104180</xdr:rowOff>
    </xdr:from>
    <xdr:to>
      <xdr:col>6</xdr:col>
      <xdr:colOff>600075</xdr:colOff>
      <xdr:row>90</xdr:row>
      <xdr:rowOff>104180</xdr:rowOff>
    </xdr:to>
    <xdr:cxnSp macro="">
      <xdr:nvCxnSpPr>
        <xdr:cNvPr id="237" name="直線コネクタ 236"/>
        <xdr:cNvCxnSpPr/>
      </xdr:nvCxnSpPr>
      <xdr:spPr>
        <a:xfrm>
          <a:off x="4546600" y="15534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97245</xdr:rowOff>
    </xdr:from>
    <xdr:to>
      <xdr:col>6</xdr:col>
      <xdr:colOff>511175</xdr:colOff>
      <xdr:row>96</xdr:row>
      <xdr:rowOff>135759</xdr:rowOff>
    </xdr:to>
    <xdr:cxnSp macro="">
      <xdr:nvCxnSpPr>
        <xdr:cNvPr id="238" name="直線コネクタ 237"/>
        <xdr:cNvCxnSpPr/>
      </xdr:nvCxnSpPr>
      <xdr:spPr>
        <a:xfrm flipV="1">
          <a:off x="3797300" y="16556445"/>
          <a:ext cx="838200" cy="38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8309</xdr:rowOff>
    </xdr:from>
    <xdr:ext cx="599010" cy="259045"/>
    <xdr:sp macro="" textlink="">
      <xdr:nvSpPr>
        <xdr:cNvPr id="239" name="扶助費平均値テキスト"/>
        <xdr:cNvSpPr txBox="1"/>
      </xdr:nvSpPr>
      <xdr:spPr>
        <a:xfrm>
          <a:off x="4686300" y="161246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128,755</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156882</xdr:rowOff>
    </xdr:from>
    <xdr:to>
      <xdr:col>6</xdr:col>
      <xdr:colOff>561975</xdr:colOff>
      <xdr:row>95</xdr:row>
      <xdr:rowOff>87032</xdr:rowOff>
    </xdr:to>
    <xdr:sp macro="" textlink="">
      <xdr:nvSpPr>
        <xdr:cNvPr id="240" name="フローチャート : 判断 239"/>
        <xdr:cNvSpPr/>
      </xdr:nvSpPr>
      <xdr:spPr>
        <a:xfrm>
          <a:off x="4584700" y="16273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135759</xdr:rowOff>
    </xdr:from>
    <xdr:to>
      <xdr:col>5</xdr:col>
      <xdr:colOff>358775</xdr:colOff>
      <xdr:row>97</xdr:row>
      <xdr:rowOff>54584</xdr:rowOff>
    </xdr:to>
    <xdr:cxnSp macro="">
      <xdr:nvCxnSpPr>
        <xdr:cNvPr id="241" name="直線コネクタ 240"/>
        <xdr:cNvCxnSpPr/>
      </xdr:nvCxnSpPr>
      <xdr:spPr>
        <a:xfrm flipV="1">
          <a:off x="2908300" y="16594959"/>
          <a:ext cx="889000" cy="90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42745</xdr:rowOff>
    </xdr:from>
    <xdr:to>
      <xdr:col>5</xdr:col>
      <xdr:colOff>409575</xdr:colOff>
      <xdr:row>95</xdr:row>
      <xdr:rowOff>144345</xdr:rowOff>
    </xdr:to>
    <xdr:sp macro="" textlink="">
      <xdr:nvSpPr>
        <xdr:cNvPr id="242" name="フローチャート : 判断 241"/>
        <xdr:cNvSpPr/>
      </xdr:nvSpPr>
      <xdr:spPr>
        <a:xfrm>
          <a:off x="3746500" y="1633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93</xdr:row>
      <xdr:rowOff>160872</xdr:rowOff>
    </xdr:from>
    <xdr:ext cx="599010" cy="259045"/>
    <xdr:sp macro="" textlink="">
      <xdr:nvSpPr>
        <xdr:cNvPr id="243" name="テキスト ボックス 242"/>
        <xdr:cNvSpPr txBox="1"/>
      </xdr:nvSpPr>
      <xdr:spPr>
        <a:xfrm>
          <a:off x="3497794" y="16105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123,490</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54584</xdr:rowOff>
    </xdr:from>
    <xdr:to>
      <xdr:col>4</xdr:col>
      <xdr:colOff>155575</xdr:colOff>
      <xdr:row>97</xdr:row>
      <xdr:rowOff>102057</xdr:rowOff>
    </xdr:to>
    <xdr:cxnSp macro="">
      <xdr:nvCxnSpPr>
        <xdr:cNvPr id="244" name="直線コネクタ 243"/>
        <xdr:cNvCxnSpPr/>
      </xdr:nvCxnSpPr>
      <xdr:spPr>
        <a:xfrm flipV="1">
          <a:off x="2019300" y="16685234"/>
          <a:ext cx="889000" cy="47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83882</xdr:rowOff>
    </xdr:from>
    <xdr:to>
      <xdr:col>4</xdr:col>
      <xdr:colOff>206375</xdr:colOff>
      <xdr:row>96</xdr:row>
      <xdr:rowOff>14032</xdr:rowOff>
    </xdr:to>
    <xdr:sp macro="" textlink="">
      <xdr:nvSpPr>
        <xdr:cNvPr id="245" name="フローチャート : 判断 244"/>
        <xdr:cNvSpPr/>
      </xdr:nvSpPr>
      <xdr:spPr>
        <a:xfrm>
          <a:off x="2857500" y="1637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94</xdr:row>
      <xdr:rowOff>30559</xdr:rowOff>
    </xdr:from>
    <xdr:ext cx="599010" cy="259045"/>
    <xdr:sp macro="" textlink="">
      <xdr:nvSpPr>
        <xdr:cNvPr id="246" name="テキスト ボックス 245"/>
        <xdr:cNvSpPr txBox="1"/>
      </xdr:nvSpPr>
      <xdr:spPr>
        <a:xfrm>
          <a:off x="2608794" y="16146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119,711</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102057</xdr:rowOff>
    </xdr:from>
    <xdr:to>
      <xdr:col>2</xdr:col>
      <xdr:colOff>638175</xdr:colOff>
      <xdr:row>97</xdr:row>
      <xdr:rowOff>134083</xdr:rowOff>
    </xdr:to>
    <xdr:cxnSp macro="">
      <xdr:nvCxnSpPr>
        <xdr:cNvPr id="247" name="直線コネクタ 246"/>
        <xdr:cNvCxnSpPr/>
      </xdr:nvCxnSpPr>
      <xdr:spPr>
        <a:xfrm flipV="1">
          <a:off x="1130300" y="16732707"/>
          <a:ext cx="889000" cy="32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149196</xdr:rowOff>
    </xdr:from>
    <xdr:to>
      <xdr:col>3</xdr:col>
      <xdr:colOff>3175</xdr:colOff>
      <xdr:row>96</xdr:row>
      <xdr:rowOff>79346</xdr:rowOff>
    </xdr:to>
    <xdr:sp macro="" textlink="">
      <xdr:nvSpPr>
        <xdr:cNvPr id="248" name="フローチャート : 判断 247"/>
        <xdr:cNvSpPr/>
      </xdr:nvSpPr>
      <xdr:spPr>
        <a:xfrm>
          <a:off x="1968500" y="16436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94</xdr:row>
      <xdr:rowOff>95873</xdr:rowOff>
    </xdr:from>
    <xdr:ext cx="599010" cy="259045"/>
    <xdr:sp macro="" textlink="">
      <xdr:nvSpPr>
        <xdr:cNvPr id="249" name="テキスト ボックス 248"/>
        <xdr:cNvSpPr txBox="1"/>
      </xdr:nvSpPr>
      <xdr:spPr>
        <a:xfrm>
          <a:off x="1719794" y="16212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113,711</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169280</xdr:rowOff>
    </xdr:from>
    <xdr:to>
      <xdr:col>1</xdr:col>
      <xdr:colOff>485775</xdr:colOff>
      <xdr:row>96</xdr:row>
      <xdr:rowOff>99430</xdr:rowOff>
    </xdr:to>
    <xdr:sp macro="" textlink="">
      <xdr:nvSpPr>
        <xdr:cNvPr id="250" name="フローチャート : 判断 249"/>
        <xdr:cNvSpPr/>
      </xdr:nvSpPr>
      <xdr:spPr>
        <a:xfrm>
          <a:off x="1079500" y="1645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94</xdr:row>
      <xdr:rowOff>115957</xdr:rowOff>
    </xdr:from>
    <xdr:ext cx="599010" cy="259045"/>
    <xdr:sp macro="" textlink="">
      <xdr:nvSpPr>
        <xdr:cNvPr id="251" name="テキスト ボックス 250"/>
        <xdr:cNvSpPr txBox="1"/>
      </xdr:nvSpPr>
      <xdr:spPr>
        <a:xfrm>
          <a:off x="830794" y="16232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111,866</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46445</xdr:rowOff>
    </xdr:from>
    <xdr:to>
      <xdr:col>6</xdr:col>
      <xdr:colOff>561975</xdr:colOff>
      <xdr:row>96</xdr:row>
      <xdr:rowOff>148045</xdr:rowOff>
    </xdr:to>
    <xdr:sp macro="" textlink="">
      <xdr:nvSpPr>
        <xdr:cNvPr id="257" name="円/楕円 256"/>
        <xdr:cNvSpPr/>
      </xdr:nvSpPr>
      <xdr:spPr>
        <a:xfrm>
          <a:off x="4584700" y="1650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24872</xdr:rowOff>
    </xdr:from>
    <xdr:ext cx="599010" cy="259045"/>
    <xdr:sp macro="" textlink="">
      <xdr:nvSpPr>
        <xdr:cNvPr id="258" name="扶助費該当値テキスト"/>
        <xdr:cNvSpPr txBox="1"/>
      </xdr:nvSpPr>
      <xdr:spPr>
        <a:xfrm>
          <a:off x="4686300" y="16484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107,400</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84959</xdr:rowOff>
    </xdr:from>
    <xdr:to>
      <xdr:col>5</xdr:col>
      <xdr:colOff>409575</xdr:colOff>
      <xdr:row>97</xdr:row>
      <xdr:rowOff>15109</xdr:rowOff>
    </xdr:to>
    <xdr:sp macro="" textlink="">
      <xdr:nvSpPr>
        <xdr:cNvPr id="259" name="円/楕円 258"/>
        <xdr:cNvSpPr/>
      </xdr:nvSpPr>
      <xdr:spPr>
        <a:xfrm>
          <a:off x="3746500" y="16544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97</xdr:row>
      <xdr:rowOff>6236</xdr:rowOff>
    </xdr:from>
    <xdr:ext cx="599010" cy="259045"/>
    <xdr:sp macro="" textlink="">
      <xdr:nvSpPr>
        <xdr:cNvPr id="260" name="テキスト ボックス 259"/>
        <xdr:cNvSpPr txBox="1"/>
      </xdr:nvSpPr>
      <xdr:spPr>
        <a:xfrm>
          <a:off x="3497794" y="16636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103,862</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3784</xdr:rowOff>
    </xdr:from>
    <xdr:to>
      <xdr:col>4</xdr:col>
      <xdr:colOff>206375</xdr:colOff>
      <xdr:row>97</xdr:row>
      <xdr:rowOff>105384</xdr:rowOff>
    </xdr:to>
    <xdr:sp macro="" textlink="">
      <xdr:nvSpPr>
        <xdr:cNvPr id="261" name="円/楕円 260"/>
        <xdr:cNvSpPr/>
      </xdr:nvSpPr>
      <xdr:spPr>
        <a:xfrm>
          <a:off x="2857500" y="1663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96511</xdr:rowOff>
    </xdr:from>
    <xdr:ext cx="534377" cy="259045"/>
    <xdr:sp macro="" textlink="">
      <xdr:nvSpPr>
        <xdr:cNvPr id="262" name="テキスト ボックス 261"/>
        <xdr:cNvSpPr txBox="1"/>
      </xdr:nvSpPr>
      <xdr:spPr>
        <a:xfrm>
          <a:off x="2641111" y="16727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95,569</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51257</xdr:rowOff>
    </xdr:from>
    <xdr:to>
      <xdr:col>3</xdr:col>
      <xdr:colOff>3175</xdr:colOff>
      <xdr:row>97</xdr:row>
      <xdr:rowOff>152857</xdr:rowOff>
    </xdr:to>
    <xdr:sp macro="" textlink="">
      <xdr:nvSpPr>
        <xdr:cNvPr id="263" name="円/楕円 262"/>
        <xdr:cNvSpPr/>
      </xdr:nvSpPr>
      <xdr:spPr>
        <a:xfrm>
          <a:off x="1968500" y="16681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143984</xdr:rowOff>
    </xdr:from>
    <xdr:ext cx="534377" cy="259045"/>
    <xdr:sp macro="" textlink="">
      <xdr:nvSpPr>
        <xdr:cNvPr id="264" name="テキスト ボックス 263"/>
        <xdr:cNvSpPr txBox="1"/>
      </xdr:nvSpPr>
      <xdr:spPr>
        <a:xfrm>
          <a:off x="1752111" y="16774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91,208</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83283</xdr:rowOff>
    </xdr:from>
    <xdr:to>
      <xdr:col>1</xdr:col>
      <xdr:colOff>485775</xdr:colOff>
      <xdr:row>98</xdr:row>
      <xdr:rowOff>13433</xdr:rowOff>
    </xdr:to>
    <xdr:sp macro="" textlink="">
      <xdr:nvSpPr>
        <xdr:cNvPr id="265" name="円/楕円 264"/>
        <xdr:cNvSpPr/>
      </xdr:nvSpPr>
      <xdr:spPr>
        <a:xfrm>
          <a:off x="1079500" y="16713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4560</xdr:rowOff>
    </xdr:from>
    <xdr:ext cx="534377" cy="259045"/>
    <xdr:sp macro="" textlink="">
      <xdr:nvSpPr>
        <xdr:cNvPr id="266" name="テキスト ボックス 265"/>
        <xdr:cNvSpPr txBox="1"/>
      </xdr:nvSpPr>
      <xdr:spPr>
        <a:xfrm>
          <a:off x="863111" y="16806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88,266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32,245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7" name="テキスト ボックス 276"/>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44450</xdr:rowOff>
    </xdr:from>
    <xdr:to>
      <xdr:col>16</xdr:col>
      <xdr:colOff>307975</xdr:colOff>
      <xdr:row>39</xdr:row>
      <xdr:rowOff>44450</xdr:rowOff>
    </xdr:to>
    <xdr:cxnSp macro="">
      <xdr:nvCxnSpPr>
        <xdr:cNvPr id="278" name="直線コネクタ 27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73677</xdr:rowOff>
    </xdr:from>
    <xdr:ext cx="531299" cy="259045"/>
    <xdr:sp macro="" textlink="">
      <xdr:nvSpPr>
        <xdr:cNvPr id="279" name="テキスト ボックス 278"/>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80" name="直線コネクタ 27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81" name="テキスト ボックス 280"/>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2" name="直線コネクタ 28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3" name="テキスト ボックス 282"/>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4" name="直線コネクタ 28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5" name="テキスト ボックス 284"/>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6" name="直線コネクタ 28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7" name="テキスト ボックス 286"/>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9" name="テキスト ボックス 288"/>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99924</xdr:rowOff>
    </xdr:from>
    <xdr:to>
      <xdr:col>15</xdr:col>
      <xdr:colOff>180340</xdr:colOff>
      <xdr:row>37</xdr:row>
      <xdr:rowOff>121564</xdr:rowOff>
    </xdr:to>
    <xdr:cxnSp macro="">
      <xdr:nvCxnSpPr>
        <xdr:cNvPr id="291" name="直線コネクタ 290"/>
        <xdr:cNvCxnSpPr/>
      </xdr:nvCxnSpPr>
      <xdr:spPr>
        <a:xfrm flipV="1">
          <a:off x="10475595" y="5414874"/>
          <a:ext cx="1270" cy="1050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125392</xdr:rowOff>
    </xdr:from>
    <xdr:ext cx="534377" cy="259045"/>
    <xdr:sp macro="" textlink="">
      <xdr:nvSpPr>
        <xdr:cNvPr id="292" name="補助費等最小値テキスト"/>
        <xdr:cNvSpPr txBox="1"/>
      </xdr:nvSpPr>
      <xdr:spPr>
        <a:xfrm>
          <a:off x="10528300" y="6469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16,976</a:t>
          </a:r>
          <a:endParaRPr kumimoji="1" lang="ja-JP" altLang="en-US" sz="1000" b="1">
            <a:latin typeface="ＭＳ Ｐゴシック"/>
          </a:endParaRPr>
        </a:p>
      </xdr:txBody>
    </xdr:sp>
    <xdr:clientData/>
  </xdr:oneCellAnchor>
  <xdr:twoCellAnchor>
    <xdr:from>
      <xdr:col>15</xdr:col>
      <xdr:colOff>92075</xdr:colOff>
      <xdr:row>37</xdr:row>
      <xdr:rowOff>121564</xdr:rowOff>
    </xdr:from>
    <xdr:to>
      <xdr:col>15</xdr:col>
      <xdr:colOff>269875</xdr:colOff>
      <xdr:row>37</xdr:row>
      <xdr:rowOff>121564</xdr:rowOff>
    </xdr:to>
    <xdr:cxnSp macro="">
      <xdr:nvCxnSpPr>
        <xdr:cNvPr id="293" name="直線コネクタ 292"/>
        <xdr:cNvCxnSpPr/>
      </xdr:nvCxnSpPr>
      <xdr:spPr>
        <a:xfrm>
          <a:off x="10388600" y="6465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46601</xdr:rowOff>
    </xdr:from>
    <xdr:ext cx="534377" cy="259045"/>
    <xdr:sp macro="" textlink="">
      <xdr:nvSpPr>
        <xdr:cNvPr id="294" name="補助費等最大値テキスト"/>
        <xdr:cNvSpPr txBox="1"/>
      </xdr:nvSpPr>
      <xdr:spPr>
        <a:xfrm>
          <a:off x="10528300" y="5190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44,544</a:t>
          </a:r>
          <a:endParaRPr kumimoji="1" lang="ja-JP" altLang="en-US" sz="1000" b="1">
            <a:latin typeface="ＭＳ Ｐゴシック"/>
          </a:endParaRPr>
        </a:p>
      </xdr:txBody>
    </xdr:sp>
    <xdr:clientData/>
  </xdr:oneCellAnchor>
  <xdr:twoCellAnchor>
    <xdr:from>
      <xdr:col>15</xdr:col>
      <xdr:colOff>92075</xdr:colOff>
      <xdr:row>31</xdr:row>
      <xdr:rowOff>99924</xdr:rowOff>
    </xdr:from>
    <xdr:to>
      <xdr:col>15</xdr:col>
      <xdr:colOff>269875</xdr:colOff>
      <xdr:row>31</xdr:row>
      <xdr:rowOff>99924</xdr:rowOff>
    </xdr:to>
    <xdr:cxnSp macro="">
      <xdr:nvCxnSpPr>
        <xdr:cNvPr id="295" name="直線コネクタ 294"/>
        <xdr:cNvCxnSpPr/>
      </xdr:nvCxnSpPr>
      <xdr:spPr>
        <a:xfrm>
          <a:off x="10388600" y="5414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31953</xdr:rowOff>
    </xdr:from>
    <xdr:to>
      <xdr:col>15</xdr:col>
      <xdr:colOff>180975</xdr:colOff>
      <xdr:row>36</xdr:row>
      <xdr:rowOff>101829</xdr:rowOff>
    </xdr:to>
    <xdr:cxnSp macro="">
      <xdr:nvCxnSpPr>
        <xdr:cNvPr id="296" name="直線コネクタ 295"/>
        <xdr:cNvCxnSpPr/>
      </xdr:nvCxnSpPr>
      <xdr:spPr>
        <a:xfrm flipV="1">
          <a:off x="9639300" y="6204153"/>
          <a:ext cx="838200" cy="69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32</xdr:row>
      <xdr:rowOff>81945</xdr:rowOff>
    </xdr:from>
    <xdr:ext cx="534377" cy="259045"/>
    <xdr:sp macro="" textlink="">
      <xdr:nvSpPr>
        <xdr:cNvPr id="297" name="補助費等平均値テキスト"/>
        <xdr:cNvSpPr txBox="1"/>
      </xdr:nvSpPr>
      <xdr:spPr>
        <a:xfrm>
          <a:off x="10528300" y="55683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35,283</a:t>
          </a:r>
          <a:endParaRPr kumimoji="1" lang="ja-JP" altLang="en-US" sz="1000" b="1">
            <a:solidFill>
              <a:srgbClr val="000080"/>
            </a:solidFill>
            <a:latin typeface="ＭＳ Ｐゴシック"/>
          </a:endParaRPr>
        </a:p>
      </xdr:txBody>
    </xdr:sp>
    <xdr:clientData/>
  </xdr:oneCellAnchor>
  <xdr:twoCellAnchor>
    <xdr:from>
      <xdr:col>15</xdr:col>
      <xdr:colOff>130175</xdr:colOff>
      <xdr:row>33</xdr:row>
      <xdr:rowOff>59068</xdr:rowOff>
    </xdr:from>
    <xdr:to>
      <xdr:col>15</xdr:col>
      <xdr:colOff>231775</xdr:colOff>
      <xdr:row>33</xdr:row>
      <xdr:rowOff>160668</xdr:rowOff>
    </xdr:to>
    <xdr:sp macro="" textlink="">
      <xdr:nvSpPr>
        <xdr:cNvPr id="298" name="フローチャート : 判断 297"/>
        <xdr:cNvSpPr/>
      </xdr:nvSpPr>
      <xdr:spPr>
        <a:xfrm>
          <a:off x="10426700" y="5716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57633</xdr:rowOff>
    </xdr:from>
    <xdr:to>
      <xdr:col>14</xdr:col>
      <xdr:colOff>28575</xdr:colOff>
      <xdr:row>36</xdr:row>
      <xdr:rowOff>101829</xdr:rowOff>
    </xdr:to>
    <xdr:cxnSp macro="">
      <xdr:nvCxnSpPr>
        <xdr:cNvPr id="299" name="直線コネクタ 298"/>
        <xdr:cNvCxnSpPr/>
      </xdr:nvCxnSpPr>
      <xdr:spPr>
        <a:xfrm>
          <a:off x="8750300" y="6229833"/>
          <a:ext cx="889000" cy="4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33</xdr:row>
      <xdr:rowOff>36169</xdr:rowOff>
    </xdr:from>
    <xdr:to>
      <xdr:col>14</xdr:col>
      <xdr:colOff>79375</xdr:colOff>
      <xdr:row>33</xdr:row>
      <xdr:rowOff>137769</xdr:rowOff>
    </xdr:to>
    <xdr:sp macro="" textlink="">
      <xdr:nvSpPr>
        <xdr:cNvPr id="300" name="フローチャート : 判断 299"/>
        <xdr:cNvSpPr/>
      </xdr:nvSpPr>
      <xdr:spPr>
        <a:xfrm>
          <a:off x="9588500" y="5694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31</xdr:row>
      <xdr:rowOff>154296</xdr:rowOff>
    </xdr:from>
    <xdr:ext cx="534377" cy="259045"/>
    <xdr:sp macro="" textlink="">
      <xdr:nvSpPr>
        <xdr:cNvPr id="301" name="テキスト ボックス 300"/>
        <xdr:cNvSpPr txBox="1"/>
      </xdr:nvSpPr>
      <xdr:spPr>
        <a:xfrm>
          <a:off x="9372111" y="5469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35,884</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57633</xdr:rowOff>
    </xdr:from>
    <xdr:to>
      <xdr:col>12</xdr:col>
      <xdr:colOff>511175</xdr:colOff>
      <xdr:row>36</xdr:row>
      <xdr:rowOff>156502</xdr:rowOff>
    </xdr:to>
    <xdr:cxnSp macro="">
      <xdr:nvCxnSpPr>
        <xdr:cNvPr id="302" name="直線コネクタ 301"/>
        <xdr:cNvCxnSpPr/>
      </xdr:nvCxnSpPr>
      <xdr:spPr>
        <a:xfrm flipV="1">
          <a:off x="7861300" y="6229833"/>
          <a:ext cx="889000" cy="98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33</xdr:row>
      <xdr:rowOff>63335</xdr:rowOff>
    </xdr:from>
    <xdr:to>
      <xdr:col>12</xdr:col>
      <xdr:colOff>561975</xdr:colOff>
      <xdr:row>33</xdr:row>
      <xdr:rowOff>164935</xdr:rowOff>
    </xdr:to>
    <xdr:sp macro="" textlink="">
      <xdr:nvSpPr>
        <xdr:cNvPr id="303" name="フローチャート : 判断 302"/>
        <xdr:cNvSpPr/>
      </xdr:nvSpPr>
      <xdr:spPr>
        <a:xfrm>
          <a:off x="8699500" y="5721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32</xdr:row>
      <xdr:rowOff>10012</xdr:rowOff>
    </xdr:from>
    <xdr:ext cx="534377" cy="259045"/>
    <xdr:sp macro="" textlink="">
      <xdr:nvSpPr>
        <xdr:cNvPr id="304" name="テキスト ボックス 303"/>
        <xdr:cNvSpPr txBox="1"/>
      </xdr:nvSpPr>
      <xdr:spPr>
        <a:xfrm>
          <a:off x="8483111" y="5496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35,171</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156502</xdr:rowOff>
    </xdr:from>
    <xdr:to>
      <xdr:col>11</xdr:col>
      <xdr:colOff>307975</xdr:colOff>
      <xdr:row>38</xdr:row>
      <xdr:rowOff>87846</xdr:rowOff>
    </xdr:to>
    <xdr:cxnSp macro="">
      <xdr:nvCxnSpPr>
        <xdr:cNvPr id="305" name="直線コネクタ 304"/>
        <xdr:cNvCxnSpPr/>
      </xdr:nvCxnSpPr>
      <xdr:spPr>
        <a:xfrm flipV="1">
          <a:off x="6972300" y="6328702"/>
          <a:ext cx="889000" cy="274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32</xdr:row>
      <xdr:rowOff>1346</xdr:rowOff>
    </xdr:from>
    <xdr:to>
      <xdr:col>11</xdr:col>
      <xdr:colOff>358775</xdr:colOff>
      <xdr:row>32</xdr:row>
      <xdr:rowOff>102946</xdr:rowOff>
    </xdr:to>
    <xdr:sp macro="" textlink="">
      <xdr:nvSpPr>
        <xdr:cNvPr id="306" name="フローチャート : 判断 305"/>
        <xdr:cNvSpPr/>
      </xdr:nvSpPr>
      <xdr:spPr>
        <a:xfrm>
          <a:off x="7810500" y="5487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30</xdr:row>
      <xdr:rowOff>119473</xdr:rowOff>
    </xdr:from>
    <xdr:ext cx="534377" cy="259045"/>
    <xdr:sp macro="" textlink="">
      <xdr:nvSpPr>
        <xdr:cNvPr id="307" name="テキスト ボックス 306"/>
        <xdr:cNvSpPr txBox="1"/>
      </xdr:nvSpPr>
      <xdr:spPr>
        <a:xfrm>
          <a:off x="7594111" y="5262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41,298</a:t>
          </a:r>
          <a:endParaRPr kumimoji="1" lang="ja-JP" altLang="en-US" sz="1000" b="1">
            <a:solidFill>
              <a:srgbClr val="000080"/>
            </a:solidFill>
            <a:latin typeface="ＭＳ Ｐゴシック"/>
          </a:endParaRPr>
        </a:p>
      </xdr:txBody>
    </xdr:sp>
    <xdr:clientData/>
  </xdr:oneCellAnchor>
  <xdr:twoCellAnchor>
    <xdr:from>
      <xdr:col>10</xdr:col>
      <xdr:colOff>53975</xdr:colOff>
      <xdr:row>32</xdr:row>
      <xdr:rowOff>160147</xdr:rowOff>
    </xdr:from>
    <xdr:to>
      <xdr:col>10</xdr:col>
      <xdr:colOff>155575</xdr:colOff>
      <xdr:row>33</xdr:row>
      <xdr:rowOff>90297</xdr:rowOff>
    </xdr:to>
    <xdr:sp macro="" textlink="">
      <xdr:nvSpPr>
        <xdr:cNvPr id="308" name="フローチャート : 判断 307"/>
        <xdr:cNvSpPr/>
      </xdr:nvSpPr>
      <xdr:spPr>
        <a:xfrm>
          <a:off x="6921500" y="564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31</xdr:row>
      <xdr:rowOff>106824</xdr:rowOff>
    </xdr:from>
    <xdr:ext cx="534377" cy="259045"/>
    <xdr:sp macro="" textlink="">
      <xdr:nvSpPr>
        <xdr:cNvPr id="309" name="テキスト ボックス 308"/>
        <xdr:cNvSpPr txBox="1"/>
      </xdr:nvSpPr>
      <xdr:spPr>
        <a:xfrm>
          <a:off x="6705111" y="5421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37,130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35</xdr:row>
      <xdr:rowOff>152603</xdr:rowOff>
    </xdr:from>
    <xdr:to>
      <xdr:col>15</xdr:col>
      <xdr:colOff>231775</xdr:colOff>
      <xdr:row>36</xdr:row>
      <xdr:rowOff>82753</xdr:rowOff>
    </xdr:to>
    <xdr:sp macro="" textlink="">
      <xdr:nvSpPr>
        <xdr:cNvPr id="315" name="円/楕円 314"/>
        <xdr:cNvSpPr/>
      </xdr:nvSpPr>
      <xdr:spPr>
        <a:xfrm>
          <a:off x="10426700" y="6153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131030</xdr:rowOff>
    </xdr:from>
    <xdr:ext cx="534377" cy="259045"/>
    <xdr:sp macro="" textlink="">
      <xdr:nvSpPr>
        <xdr:cNvPr id="316" name="補助費等該当値テキスト"/>
        <xdr:cNvSpPr txBox="1"/>
      </xdr:nvSpPr>
      <xdr:spPr>
        <a:xfrm>
          <a:off x="10528300" y="6131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23,828</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51029</xdr:rowOff>
    </xdr:from>
    <xdr:to>
      <xdr:col>14</xdr:col>
      <xdr:colOff>79375</xdr:colOff>
      <xdr:row>36</xdr:row>
      <xdr:rowOff>152629</xdr:rowOff>
    </xdr:to>
    <xdr:sp macro="" textlink="">
      <xdr:nvSpPr>
        <xdr:cNvPr id="317" name="円/楕円 316"/>
        <xdr:cNvSpPr/>
      </xdr:nvSpPr>
      <xdr:spPr>
        <a:xfrm>
          <a:off x="9588500" y="6223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143756</xdr:rowOff>
    </xdr:from>
    <xdr:ext cx="534377" cy="259045"/>
    <xdr:sp macro="" textlink="">
      <xdr:nvSpPr>
        <xdr:cNvPr id="318" name="テキスト ボックス 317"/>
        <xdr:cNvSpPr txBox="1"/>
      </xdr:nvSpPr>
      <xdr:spPr>
        <a:xfrm>
          <a:off x="9372111" y="6315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21,994</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6833</xdr:rowOff>
    </xdr:from>
    <xdr:to>
      <xdr:col>12</xdr:col>
      <xdr:colOff>561975</xdr:colOff>
      <xdr:row>36</xdr:row>
      <xdr:rowOff>108433</xdr:rowOff>
    </xdr:to>
    <xdr:sp macro="" textlink="">
      <xdr:nvSpPr>
        <xdr:cNvPr id="319" name="円/楕円 318"/>
        <xdr:cNvSpPr/>
      </xdr:nvSpPr>
      <xdr:spPr>
        <a:xfrm>
          <a:off x="8699500" y="6179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99560</xdr:rowOff>
    </xdr:from>
    <xdr:ext cx="534377" cy="259045"/>
    <xdr:sp macro="" textlink="">
      <xdr:nvSpPr>
        <xdr:cNvPr id="320" name="テキスト ボックス 319"/>
        <xdr:cNvSpPr txBox="1"/>
      </xdr:nvSpPr>
      <xdr:spPr>
        <a:xfrm>
          <a:off x="8483111" y="6271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23,154</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105702</xdr:rowOff>
    </xdr:from>
    <xdr:to>
      <xdr:col>11</xdr:col>
      <xdr:colOff>358775</xdr:colOff>
      <xdr:row>37</xdr:row>
      <xdr:rowOff>35852</xdr:rowOff>
    </xdr:to>
    <xdr:sp macro="" textlink="">
      <xdr:nvSpPr>
        <xdr:cNvPr id="321" name="円/楕円 320"/>
        <xdr:cNvSpPr/>
      </xdr:nvSpPr>
      <xdr:spPr>
        <a:xfrm>
          <a:off x="7810500" y="627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26979</xdr:rowOff>
    </xdr:from>
    <xdr:ext cx="534377" cy="259045"/>
    <xdr:sp macro="" textlink="">
      <xdr:nvSpPr>
        <xdr:cNvPr id="322" name="テキスト ボックス 321"/>
        <xdr:cNvSpPr txBox="1"/>
      </xdr:nvSpPr>
      <xdr:spPr>
        <a:xfrm>
          <a:off x="7594111" y="6370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20,559</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37046</xdr:rowOff>
    </xdr:from>
    <xdr:to>
      <xdr:col>10</xdr:col>
      <xdr:colOff>155575</xdr:colOff>
      <xdr:row>38</xdr:row>
      <xdr:rowOff>138646</xdr:rowOff>
    </xdr:to>
    <xdr:sp macro="" textlink="">
      <xdr:nvSpPr>
        <xdr:cNvPr id="323" name="円/楕円 322"/>
        <xdr:cNvSpPr/>
      </xdr:nvSpPr>
      <xdr:spPr>
        <a:xfrm>
          <a:off x="6921500" y="6552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129773</xdr:rowOff>
    </xdr:from>
    <xdr:ext cx="534377" cy="259045"/>
    <xdr:sp macro="" textlink="">
      <xdr:nvSpPr>
        <xdr:cNvPr id="324" name="テキスト ボックス 323"/>
        <xdr:cNvSpPr txBox="1"/>
      </xdr:nvSpPr>
      <xdr:spPr>
        <a:xfrm>
          <a:off x="6705111" y="6644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13,361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45,097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60</xdr:row>
      <xdr:rowOff>111777</xdr:rowOff>
    </xdr:from>
    <xdr:ext cx="248786" cy="259045"/>
    <xdr:sp macro="" textlink="">
      <xdr:nvSpPr>
        <xdr:cNvPr id="335" name="テキスト ボックス 334"/>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58</xdr:row>
      <xdr:rowOff>139700</xdr:rowOff>
    </xdr:from>
    <xdr:to>
      <xdr:col>16</xdr:col>
      <xdr:colOff>307975</xdr:colOff>
      <xdr:row>58</xdr:row>
      <xdr:rowOff>139700</xdr:rowOff>
    </xdr:to>
    <xdr:cxnSp macro="">
      <xdr:nvCxnSpPr>
        <xdr:cNvPr id="336" name="直線コネクタ 335"/>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57</xdr:row>
      <xdr:rowOff>168927</xdr:rowOff>
    </xdr:from>
    <xdr:ext cx="531299" cy="259045"/>
    <xdr:sp macro="" textlink="">
      <xdr:nvSpPr>
        <xdr:cNvPr id="337" name="テキスト ボックス 336"/>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8" name="直線コネクタ 337"/>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9" name="テキスト ボックス 338"/>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40" name="直線コネクタ 339"/>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52</xdr:row>
      <xdr:rowOff>111777</xdr:rowOff>
    </xdr:from>
    <xdr:ext cx="531299" cy="259045"/>
    <xdr:sp macro="" textlink="">
      <xdr:nvSpPr>
        <xdr:cNvPr id="341" name="テキスト ボックス 340"/>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2" name="直線コネクタ 341"/>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168927</xdr:rowOff>
    </xdr:from>
    <xdr:ext cx="531299" cy="259045"/>
    <xdr:sp macro="" textlink="">
      <xdr:nvSpPr>
        <xdr:cNvPr id="343" name="テキスト ボックス 342"/>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14176</xdr:rowOff>
    </xdr:from>
    <xdr:to>
      <xdr:col>15</xdr:col>
      <xdr:colOff>180340</xdr:colOff>
      <xdr:row>58</xdr:row>
      <xdr:rowOff>45562</xdr:rowOff>
    </xdr:to>
    <xdr:cxnSp macro="">
      <xdr:nvCxnSpPr>
        <xdr:cNvPr id="347" name="直線コネクタ 346"/>
        <xdr:cNvCxnSpPr/>
      </xdr:nvCxnSpPr>
      <xdr:spPr>
        <a:xfrm flipV="1">
          <a:off x="10475595" y="8758126"/>
          <a:ext cx="1270" cy="1231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49389</xdr:rowOff>
    </xdr:from>
    <xdr:ext cx="534377" cy="259045"/>
    <xdr:sp macro="" textlink="">
      <xdr:nvSpPr>
        <xdr:cNvPr id="348" name="普通建設事業費最小値テキスト"/>
        <xdr:cNvSpPr txBox="1"/>
      </xdr:nvSpPr>
      <xdr:spPr>
        <a:xfrm>
          <a:off x="10528300" y="9993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24,118</a:t>
          </a:r>
          <a:endParaRPr kumimoji="1" lang="ja-JP" altLang="en-US" sz="1000" b="1">
            <a:latin typeface="ＭＳ Ｐゴシック"/>
          </a:endParaRPr>
        </a:p>
      </xdr:txBody>
    </xdr:sp>
    <xdr:clientData/>
  </xdr:oneCellAnchor>
  <xdr:twoCellAnchor>
    <xdr:from>
      <xdr:col>15</xdr:col>
      <xdr:colOff>92075</xdr:colOff>
      <xdr:row>58</xdr:row>
      <xdr:rowOff>45562</xdr:rowOff>
    </xdr:from>
    <xdr:to>
      <xdr:col>15</xdr:col>
      <xdr:colOff>269875</xdr:colOff>
      <xdr:row>58</xdr:row>
      <xdr:rowOff>45562</xdr:rowOff>
    </xdr:to>
    <xdr:cxnSp macro="">
      <xdr:nvCxnSpPr>
        <xdr:cNvPr id="349" name="直線コネクタ 348"/>
        <xdr:cNvCxnSpPr/>
      </xdr:nvCxnSpPr>
      <xdr:spPr>
        <a:xfrm>
          <a:off x="10388600" y="9989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132303</xdr:rowOff>
    </xdr:from>
    <xdr:ext cx="534377" cy="259045"/>
    <xdr:sp macro="" textlink="">
      <xdr:nvSpPr>
        <xdr:cNvPr id="350" name="普通建設事業費最大値テキスト"/>
        <xdr:cNvSpPr txBox="1"/>
      </xdr:nvSpPr>
      <xdr:spPr>
        <a:xfrm>
          <a:off x="10528300" y="853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77,991</a:t>
          </a:r>
          <a:endParaRPr kumimoji="1" lang="ja-JP" altLang="en-US" sz="1000" b="1">
            <a:latin typeface="ＭＳ Ｐゴシック"/>
          </a:endParaRPr>
        </a:p>
      </xdr:txBody>
    </xdr:sp>
    <xdr:clientData/>
  </xdr:oneCellAnchor>
  <xdr:twoCellAnchor>
    <xdr:from>
      <xdr:col>15</xdr:col>
      <xdr:colOff>92075</xdr:colOff>
      <xdr:row>51</xdr:row>
      <xdr:rowOff>14176</xdr:rowOff>
    </xdr:from>
    <xdr:to>
      <xdr:col>15</xdr:col>
      <xdr:colOff>269875</xdr:colOff>
      <xdr:row>51</xdr:row>
      <xdr:rowOff>14176</xdr:rowOff>
    </xdr:to>
    <xdr:cxnSp macro="">
      <xdr:nvCxnSpPr>
        <xdr:cNvPr id="351" name="直線コネクタ 350"/>
        <xdr:cNvCxnSpPr/>
      </xdr:nvCxnSpPr>
      <xdr:spPr>
        <a:xfrm>
          <a:off x="10388600" y="8758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171430</xdr:rowOff>
    </xdr:from>
    <xdr:to>
      <xdr:col>15</xdr:col>
      <xdr:colOff>180975</xdr:colOff>
      <xdr:row>58</xdr:row>
      <xdr:rowOff>45562</xdr:rowOff>
    </xdr:to>
    <xdr:cxnSp macro="">
      <xdr:nvCxnSpPr>
        <xdr:cNvPr id="352" name="直線コネクタ 351"/>
        <xdr:cNvCxnSpPr/>
      </xdr:nvCxnSpPr>
      <xdr:spPr>
        <a:xfrm>
          <a:off x="9639300" y="9772630"/>
          <a:ext cx="838200" cy="217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53</xdr:row>
      <xdr:rowOff>73281</xdr:rowOff>
    </xdr:from>
    <xdr:ext cx="534377" cy="259045"/>
    <xdr:sp macro="" textlink="">
      <xdr:nvSpPr>
        <xdr:cNvPr id="353" name="普通建設事業費平均値テキスト"/>
        <xdr:cNvSpPr txBox="1"/>
      </xdr:nvSpPr>
      <xdr:spPr>
        <a:xfrm>
          <a:off x="10528300" y="91601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51,684</a:t>
          </a:r>
          <a:endParaRPr kumimoji="1" lang="ja-JP" altLang="en-US" sz="1000" b="1">
            <a:solidFill>
              <a:srgbClr val="000080"/>
            </a:solidFill>
            <a:latin typeface="ＭＳ Ｐゴシック"/>
          </a:endParaRPr>
        </a:p>
      </xdr:txBody>
    </xdr:sp>
    <xdr:clientData/>
  </xdr:oneCellAnchor>
  <xdr:twoCellAnchor>
    <xdr:from>
      <xdr:col>15</xdr:col>
      <xdr:colOff>130175</xdr:colOff>
      <xdr:row>54</xdr:row>
      <xdr:rowOff>50404</xdr:rowOff>
    </xdr:from>
    <xdr:to>
      <xdr:col>15</xdr:col>
      <xdr:colOff>231775</xdr:colOff>
      <xdr:row>54</xdr:row>
      <xdr:rowOff>152004</xdr:rowOff>
    </xdr:to>
    <xdr:sp macro="" textlink="">
      <xdr:nvSpPr>
        <xdr:cNvPr id="354" name="フローチャート : 判断 353"/>
        <xdr:cNvSpPr/>
      </xdr:nvSpPr>
      <xdr:spPr>
        <a:xfrm>
          <a:off x="10426700" y="930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55</xdr:row>
      <xdr:rowOff>138992</xdr:rowOff>
    </xdr:from>
    <xdr:to>
      <xdr:col>14</xdr:col>
      <xdr:colOff>28575</xdr:colOff>
      <xdr:row>56</xdr:row>
      <xdr:rowOff>171430</xdr:rowOff>
    </xdr:to>
    <xdr:cxnSp macro="">
      <xdr:nvCxnSpPr>
        <xdr:cNvPr id="355" name="直線コネクタ 354"/>
        <xdr:cNvCxnSpPr/>
      </xdr:nvCxnSpPr>
      <xdr:spPr>
        <a:xfrm>
          <a:off x="8750300" y="9568742"/>
          <a:ext cx="889000" cy="203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54</xdr:row>
      <xdr:rowOff>45512</xdr:rowOff>
    </xdr:from>
    <xdr:to>
      <xdr:col>14</xdr:col>
      <xdr:colOff>79375</xdr:colOff>
      <xdr:row>54</xdr:row>
      <xdr:rowOff>147112</xdr:rowOff>
    </xdr:to>
    <xdr:sp macro="" textlink="">
      <xdr:nvSpPr>
        <xdr:cNvPr id="356" name="フローチャート : 判断 355"/>
        <xdr:cNvSpPr/>
      </xdr:nvSpPr>
      <xdr:spPr>
        <a:xfrm>
          <a:off x="9588500" y="9303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52</xdr:row>
      <xdr:rowOff>163639</xdr:rowOff>
    </xdr:from>
    <xdr:ext cx="534377" cy="259045"/>
    <xdr:sp macro="" textlink="">
      <xdr:nvSpPr>
        <xdr:cNvPr id="357" name="テキスト ボックス 356"/>
        <xdr:cNvSpPr txBox="1"/>
      </xdr:nvSpPr>
      <xdr:spPr>
        <a:xfrm>
          <a:off x="9372111" y="9079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51,898</a:t>
          </a:r>
          <a:endParaRPr kumimoji="1" lang="ja-JP" altLang="en-US" sz="1000" b="1">
            <a:solidFill>
              <a:srgbClr val="000080"/>
            </a:solidFill>
            <a:latin typeface="ＭＳ Ｐゴシック"/>
          </a:endParaRPr>
        </a:p>
      </xdr:txBody>
    </xdr:sp>
    <xdr:clientData/>
  </xdr:oneCellAnchor>
  <xdr:twoCellAnchor>
    <xdr:from>
      <xdr:col>11</xdr:col>
      <xdr:colOff>307975</xdr:colOff>
      <xdr:row>55</xdr:row>
      <xdr:rowOff>72194</xdr:rowOff>
    </xdr:from>
    <xdr:to>
      <xdr:col>12</xdr:col>
      <xdr:colOff>511175</xdr:colOff>
      <xdr:row>55</xdr:row>
      <xdr:rowOff>138992</xdr:rowOff>
    </xdr:to>
    <xdr:cxnSp macro="">
      <xdr:nvCxnSpPr>
        <xdr:cNvPr id="358" name="直線コネクタ 357"/>
        <xdr:cNvCxnSpPr/>
      </xdr:nvCxnSpPr>
      <xdr:spPr>
        <a:xfrm>
          <a:off x="7861300" y="9501944"/>
          <a:ext cx="889000" cy="66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54</xdr:row>
      <xdr:rowOff>7244</xdr:rowOff>
    </xdr:from>
    <xdr:to>
      <xdr:col>12</xdr:col>
      <xdr:colOff>561975</xdr:colOff>
      <xdr:row>54</xdr:row>
      <xdr:rowOff>108844</xdr:rowOff>
    </xdr:to>
    <xdr:sp macro="" textlink="">
      <xdr:nvSpPr>
        <xdr:cNvPr id="359" name="フローチャート : 判断 358"/>
        <xdr:cNvSpPr/>
      </xdr:nvSpPr>
      <xdr:spPr>
        <a:xfrm>
          <a:off x="8699500" y="926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52</xdr:row>
      <xdr:rowOff>125371</xdr:rowOff>
    </xdr:from>
    <xdr:ext cx="534377" cy="259045"/>
    <xdr:sp macro="" textlink="">
      <xdr:nvSpPr>
        <xdr:cNvPr id="360" name="テキスト ボックス 359"/>
        <xdr:cNvSpPr txBox="1"/>
      </xdr:nvSpPr>
      <xdr:spPr>
        <a:xfrm>
          <a:off x="8483111" y="9040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53,572</a:t>
          </a:r>
          <a:endParaRPr kumimoji="1" lang="ja-JP" altLang="en-US" sz="1000" b="1">
            <a:solidFill>
              <a:srgbClr val="000080"/>
            </a:solidFill>
            <a:latin typeface="ＭＳ Ｐゴシック"/>
          </a:endParaRPr>
        </a:p>
      </xdr:txBody>
    </xdr:sp>
    <xdr:clientData/>
  </xdr:oneCellAnchor>
  <xdr:twoCellAnchor>
    <xdr:from>
      <xdr:col>10</xdr:col>
      <xdr:colOff>104775</xdr:colOff>
      <xdr:row>53</xdr:row>
      <xdr:rowOff>86779</xdr:rowOff>
    </xdr:from>
    <xdr:to>
      <xdr:col>11</xdr:col>
      <xdr:colOff>307975</xdr:colOff>
      <xdr:row>55</xdr:row>
      <xdr:rowOff>72194</xdr:rowOff>
    </xdr:to>
    <xdr:cxnSp macro="">
      <xdr:nvCxnSpPr>
        <xdr:cNvPr id="361" name="直線コネクタ 360"/>
        <xdr:cNvCxnSpPr/>
      </xdr:nvCxnSpPr>
      <xdr:spPr>
        <a:xfrm>
          <a:off x="6972300" y="9173629"/>
          <a:ext cx="889000" cy="328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54</xdr:row>
      <xdr:rowOff>69514</xdr:rowOff>
    </xdr:from>
    <xdr:to>
      <xdr:col>11</xdr:col>
      <xdr:colOff>358775</xdr:colOff>
      <xdr:row>54</xdr:row>
      <xdr:rowOff>171114</xdr:rowOff>
    </xdr:to>
    <xdr:sp macro="" textlink="">
      <xdr:nvSpPr>
        <xdr:cNvPr id="362" name="フローチャート : 判断 361"/>
        <xdr:cNvSpPr/>
      </xdr:nvSpPr>
      <xdr:spPr>
        <a:xfrm>
          <a:off x="7810500" y="9327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53</xdr:row>
      <xdr:rowOff>16191</xdr:rowOff>
    </xdr:from>
    <xdr:ext cx="534377" cy="259045"/>
    <xdr:sp macro="" textlink="">
      <xdr:nvSpPr>
        <xdr:cNvPr id="363" name="テキスト ボックス 362"/>
        <xdr:cNvSpPr txBox="1"/>
      </xdr:nvSpPr>
      <xdr:spPr>
        <a:xfrm>
          <a:off x="7594111" y="910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50,848</a:t>
          </a:r>
          <a:endParaRPr kumimoji="1" lang="ja-JP" altLang="en-US" sz="1000" b="1">
            <a:solidFill>
              <a:srgbClr val="000080"/>
            </a:solidFill>
            <a:latin typeface="ＭＳ Ｐゴシック"/>
          </a:endParaRPr>
        </a:p>
      </xdr:txBody>
    </xdr:sp>
    <xdr:clientData/>
  </xdr:oneCellAnchor>
  <xdr:twoCellAnchor>
    <xdr:from>
      <xdr:col>10</xdr:col>
      <xdr:colOff>53975</xdr:colOff>
      <xdr:row>54</xdr:row>
      <xdr:rowOff>154531</xdr:rowOff>
    </xdr:from>
    <xdr:to>
      <xdr:col>10</xdr:col>
      <xdr:colOff>155575</xdr:colOff>
      <xdr:row>55</xdr:row>
      <xdr:rowOff>84681</xdr:rowOff>
    </xdr:to>
    <xdr:sp macro="" textlink="">
      <xdr:nvSpPr>
        <xdr:cNvPr id="364" name="フローチャート : 判断 363"/>
        <xdr:cNvSpPr/>
      </xdr:nvSpPr>
      <xdr:spPr>
        <a:xfrm>
          <a:off x="6921500" y="941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75808</xdr:rowOff>
    </xdr:from>
    <xdr:ext cx="534377" cy="259045"/>
    <xdr:sp macro="" textlink="">
      <xdr:nvSpPr>
        <xdr:cNvPr id="365" name="テキスト ボックス 364"/>
        <xdr:cNvSpPr txBox="1"/>
      </xdr:nvSpPr>
      <xdr:spPr>
        <a:xfrm>
          <a:off x="6705111" y="9505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47,129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166212</xdr:rowOff>
    </xdr:from>
    <xdr:to>
      <xdr:col>15</xdr:col>
      <xdr:colOff>231775</xdr:colOff>
      <xdr:row>58</xdr:row>
      <xdr:rowOff>96362</xdr:rowOff>
    </xdr:to>
    <xdr:sp macro="" textlink="">
      <xdr:nvSpPr>
        <xdr:cNvPr id="371" name="円/楕円 370"/>
        <xdr:cNvSpPr/>
      </xdr:nvSpPr>
      <xdr:spPr>
        <a:xfrm>
          <a:off x="10426700" y="993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81139</xdr:rowOff>
    </xdr:from>
    <xdr:ext cx="534377" cy="259045"/>
    <xdr:sp macro="" textlink="">
      <xdr:nvSpPr>
        <xdr:cNvPr id="372" name="普通建設事業費該当値テキスト"/>
        <xdr:cNvSpPr txBox="1"/>
      </xdr:nvSpPr>
      <xdr:spPr>
        <a:xfrm>
          <a:off x="10528300" y="9853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24,118</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120630</xdr:rowOff>
    </xdr:from>
    <xdr:to>
      <xdr:col>14</xdr:col>
      <xdr:colOff>79375</xdr:colOff>
      <xdr:row>57</xdr:row>
      <xdr:rowOff>50780</xdr:rowOff>
    </xdr:to>
    <xdr:sp macro="" textlink="">
      <xdr:nvSpPr>
        <xdr:cNvPr id="373" name="円/楕円 372"/>
        <xdr:cNvSpPr/>
      </xdr:nvSpPr>
      <xdr:spPr>
        <a:xfrm>
          <a:off x="9588500" y="972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41907</xdr:rowOff>
    </xdr:from>
    <xdr:ext cx="534377" cy="259045"/>
    <xdr:sp macro="" textlink="">
      <xdr:nvSpPr>
        <xdr:cNvPr id="374" name="テキスト ボックス 373"/>
        <xdr:cNvSpPr txBox="1"/>
      </xdr:nvSpPr>
      <xdr:spPr>
        <a:xfrm>
          <a:off x="9372111" y="9814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33,612</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88192</xdr:rowOff>
    </xdr:from>
    <xdr:to>
      <xdr:col>12</xdr:col>
      <xdr:colOff>561975</xdr:colOff>
      <xdr:row>56</xdr:row>
      <xdr:rowOff>18342</xdr:rowOff>
    </xdr:to>
    <xdr:sp macro="" textlink="">
      <xdr:nvSpPr>
        <xdr:cNvPr id="375" name="円/楕円 374"/>
        <xdr:cNvSpPr/>
      </xdr:nvSpPr>
      <xdr:spPr>
        <a:xfrm>
          <a:off x="8699500" y="951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9469</xdr:rowOff>
    </xdr:from>
    <xdr:ext cx="534377" cy="259045"/>
    <xdr:sp macro="" textlink="">
      <xdr:nvSpPr>
        <xdr:cNvPr id="376" name="テキスト ボックス 375"/>
        <xdr:cNvSpPr txBox="1"/>
      </xdr:nvSpPr>
      <xdr:spPr>
        <a:xfrm>
          <a:off x="8483111" y="9610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42,531</a:t>
          </a:r>
          <a:endParaRPr kumimoji="1" lang="ja-JP" altLang="en-US" sz="1000" b="1">
            <a:solidFill>
              <a:srgbClr val="FF0000"/>
            </a:solidFill>
            <a:latin typeface="ＭＳ Ｐゴシック"/>
          </a:endParaRPr>
        </a:p>
      </xdr:txBody>
    </xdr:sp>
    <xdr:clientData/>
  </xdr:oneCellAnchor>
  <xdr:twoCellAnchor>
    <xdr:from>
      <xdr:col>11</xdr:col>
      <xdr:colOff>257175</xdr:colOff>
      <xdr:row>55</xdr:row>
      <xdr:rowOff>21394</xdr:rowOff>
    </xdr:from>
    <xdr:to>
      <xdr:col>11</xdr:col>
      <xdr:colOff>358775</xdr:colOff>
      <xdr:row>55</xdr:row>
      <xdr:rowOff>122994</xdr:rowOff>
    </xdr:to>
    <xdr:sp macro="" textlink="">
      <xdr:nvSpPr>
        <xdr:cNvPr id="377" name="円/楕円 376"/>
        <xdr:cNvSpPr/>
      </xdr:nvSpPr>
      <xdr:spPr>
        <a:xfrm>
          <a:off x="7810500" y="945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114121</xdr:rowOff>
    </xdr:from>
    <xdr:ext cx="534377" cy="259045"/>
    <xdr:sp macro="" textlink="">
      <xdr:nvSpPr>
        <xdr:cNvPr id="378" name="テキスト ボックス 377"/>
        <xdr:cNvSpPr txBox="1"/>
      </xdr:nvSpPr>
      <xdr:spPr>
        <a:xfrm>
          <a:off x="7594111" y="9543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45,453</a:t>
          </a:r>
          <a:endParaRPr kumimoji="1" lang="ja-JP" altLang="en-US" sz="1000" b="1">
            <a:solidFill>
              <a:srgbClr val="FF0000"/>
            </a:solidFill>
            <a:latin typeface="ＭＳ Ｐゴシック"/>
          </a:endParaRPr>
        </a:p>
      </xdr:txBody>
    </xdr:sp>
    <xdr:clientData/>
  </xdr:oneCellAnchor>
  <xdr:twoCellAnchor>
    <xdr:from>
      <xdr:col>10</xdr:col>
      <xdr:colOff>53975</xdr:colOff>
      <xdr:row>53</xdr:row>
      <xdr:rowOff>35979</xdr:rowOff>
    </xdr:from>
    <xdr:to>
      <xdr:col>10</xdr:col>
      <xdr:colOff>155575</xdr:colOff>
      <xdr:row>53</xdr:row>
      <xdr:rowOff>137579</xdr:rowOff>
    </xdr:to>
    <xdr:sp macro="" textlink="">
      <xdr:nvSpPr>
        <xdr:cNvPr id="379" name="円/楕円 378"/>
        <xdr:cNvSpPr/>
      </xdr:nvSpPr>
      <xdr:spPr>
        <a:xfrm>
          <a:off x="6921500" y="9122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51</xdr:row>
      <xdr:rowOff>154106</xdr:rowOff>
    </xdr:from>
    <xdr:ext cx="534377" cy="259045"/>
    <xdr:sp macro="" textlink="">
      <xdr:nvSpPr>
        <xdr:cNvPr id="380" name="テキスト ボックス 379"/>
        <xdr:cNvSpPr txBox="1"/>
      </xdr:nvSpPr>
      <xdr:spPr>
        <a:xfrm>
          <a:off x="6705111" y="8898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59,815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16,161</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6" name="テキスト ボックス 39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8" name="テキスト ボックス 39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400" name="テキスト ボックス 399"/>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2" name="テキスト ボックス 40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144081</xdr:rowOff>
    </xdr:from>
    <xdr:to>
      <xdr:col>15</xdr:col>
      <xdr:colOff>180340</xdr:colOff>
      <xdr:row>78</xdr:row>
      <xdr:rowOff>133871</xdr:rowOff>
    </xdr:to>
    <xdr:cxnSp macro="">
      <xdr:nvCxnSpPr>
        <xdr:cNvPr id="404" name="直線コネクタ 403"/>
        <xdr:cNvCxnSpPr/>
      </xdr:nvCxnSpPr>
      <xdr:spPr>
        <a:xfrm flipV="1">
          <a:off x="10475595" y="12145581"/>
          <a:ext cx="1270" cy="1361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137698</xdr:rowOff>
    </xdr:from>
    <xdr:ext cx="469744" cy="259045"/>
    <xdr:sp macro="" textlink="">
      <xdr:nvSpPr>
        <xdr:cNvPr id="405" name="普通建設事業費 （ うち新規整備　）最小値テキスト"/>
        <xdr:cNvSpPr txBox="1"/>
      </xdr:nvSpPr>
      <xdr:spPr>
        <a:xfrm>
          <a:off x="10528300" y="13510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2,153</a:t>
          </a:r>
          <a:endParaRPr kumimoji="1" lang="ja-JP" altLang="en-US" sz="1000" b="1">
            <a:latin typeface="ＭＳ Ｐゴシック"/>
          </a:endParaRPr>
        </a:p>
      </xdr:txBody>
    </xdr:sp>
    <xdr:clientData/>
  </xdr:oneCellAnchor>
  <xdr:twoCellAnchor>
    <xdr:from>
      <xdr:col>15</xdr:col>
      <xdr:colOff>92075</xdr:colOff>
      <xdr:row>78</xdr:row>
      <xdr:rowOff>133871</xdr:rowOff>
    </xdr:from>
    <xdr:to>
      <xdr:col>15</xdr:col>
      <xdr:colOff>269875</xdr:colOff>
      <xdr:row>78</xdr:row>
      <xdr:rowOff>133871</xdr:rowOff>
    </xdr:to>
    <xdr:cxnSp macro="">
      <xdr:nvCxnSpPr>
        <xdr:cNvPr id="406" name="直線コネクタ 405"/>
        <xdr:cNvCxnSpPr/>
      </xdr:nvCxnSpPr>
      <xdr:spPr>
        <a:xfrm>
          <a:off x="10388600" y="13506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90758</xdr:rowOff>
    </xdr:from>
    <xdr:ext cx="534377" cy="259045"/>
    <xdr:sp macro="" textlink="">
      <xdr:nvSpPr>
        <xdr:cNvPr id="407" name="普通建設事業費 （ うち新規整備　）最大値テキスト"/>
        <xdr:cNvSpPr txBox="1"/>
      </xdr:nvSpPr>
      <xdr:spPr>
        <a:xfrm>
          <a:off x="10528300" y="11920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37,885</a:t>
          </a:r>
          <a:endParaRPr kumimoji="1" lang="ja-JP" altLang="en-US" sz="1000" b="1">
            <a:latin typeface="ＭＳ Ｐゴシック"/>
          </a:endParaRPr>
        </a:p>
      </xdr:txBody>
    </xdr:sp>
    <xdr:clientData/>
  </xdr:oneCellAnchor>
  <xdr:twoCellAnchor>
    <xdr:from>
      <xdr:col>15</xdr:col>
      <xdr:colOff>92075</xdr:colOff>
      <xdr:row>70</xdr:row>
      <xdr:rowOff>144081</xdr:rowOff>
    </xdr:from>
    <xdr:to>
      <xdr:col>15</xdr:col>
      <xdr:colOff>269875</xdr:colOff>
      <xdr:row>70</xdr:row>
      <xdr:rowOff>144081</xdr:rowOff>
    </xdr:to>
    <xdr:cxnSp macro="">
      <xdr:nvCxnSpPr>
        <xdr:cNvPr id="408" name="直線コネクタ 407"/>
        <xdr:cNvCxnSpPr/>
      </xdr:nvCxnSpPr>
      <xdr:spPr>
        <a:xfrm>
          <a:off x="10388600" y="12145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164464</xdr:rowOff>
    </xdr:from>
    <xdr:to>
      <xdr:col>15</xdr:col>
      <xdr:colOff>180975</xdr:colOff>
      <xdr:row>78</xdr:row>
      <xdr:rowOff>133871</xdr:rowOff>
    </xdr:to>
    <xdr:cxnSp macro="">
      <xdr:nvCxnSpPr>
        <xdr:cNvPr id="409" name="直線コネクタ 408"/>
        <xdr:cNvCxnSpPr/>
      </xdr:nvCxnSpPr>
      <xdr:spPr>
        <a:xfrm>
          <a:off x="9639300" y="13194664"/>
          <a:ext cx="838200" cy="312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74</xdr:row>
      <xdr:rowOff>107738</xdr:rowOff>
    </xdr:from>
    <xdr:ext cx="534377" cy="259045"/>
    <xdr:sp macro="" textlink="">
      <xdr:nvSpPr>
        <xdr:cNvPr id="410" name="普通建設事業費 （ うち新規整備　）平均値テキスト"/>
        <xdr:cNvSpPr txBox="1"/>
      </xdr:nvSpPr>
      <xdr:spPr>
        <a:xfrm>
          <a:off x="10528300" y="12795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15,606</a:t>
          </a:r>
          <a:endParaRPr kumimoji="1" lang="ja-JP" altLang="en-US" sz="1000" b="1">
            <a:solidFill>
              <a:srgbClr val="000080"/>
            </a:solidFill>
            <a:latin typeface="ＭＳ Ｐゴシック"/>
          </a:endParaRPr>
        </a:p>
      </xdr:txBody>
    </xdr:sp>
    <xdr:clientData/>
  </xdr:oneCellAnchor>
  <xdr:twoCellAnchor>
    <xdr:from>
      <xdr:col>15</xdr:col>
      <xdr:colOff>130175</xdr:colOff>
      <xdr:row>75</xdr:row>
      <xdr:rowOff>84861</xdr:rowOff>
    </xdr:from>
    <xdr:to>
      <xdr:col>15</xdr:col>
      <xdr:colOff>231775</xdr:colOff>
      <xdr:row>76</xdr:row>
      <xdr:rowOff>15011</xdr:rowOff>
    </xdr:to>
    <xdr:sp macro="" textlink="">
      <xdr:nvSpPr>
        <xdr:cNvPr id="411" name="フローチャート : 判断 410"/>
        <xdr:cNvSpPr/>
      </xdr:nvSpPr>
      <xdr:spPr>
        <a:xfrm>
          <a:off x="10426700" y="12943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75</xdr:row>
      <xdr:rowOff>130746</xdr:rowOff>
    </xdr:from>
    <xdr:to>
      <xdr:col>14</xdr:col>
      <xdr:colOff>28575</xdr:colOff>
      <xdr:row>76</xdr:row>
      <xdr:rowOff>164464</xdr:rowOff>
    </xdr:to>
    <xdr:cxnSp macro="">
      <xdr:nvCxnSpPr>
        <xdr:cNvPr id="412" name="直線コネクタ 411"/>
        <xdr:cNvCxnSpPr/>
      </xdr:nvCxnSpPr>
      <xdr:spPr>
        <a:xfrm>
          <a:off x="8750300" y="12989496"/>
          <a:ext cx="889000" cy="205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74</xdr:row>
      <xdr:rowOff>59144</xdr:rowOff>
    </xdr:from>
    <xdr:to>
      <xdr:col>14</xdr:col>
      <xdr:colOff>79375</xdr:colOff>
      <xdr:row>74</xdr:row>
      <xdr:rowOff>160744</xdr:rowOff>
    </xdr:to>
    <xdr:sp macro="" textlink="">
      <xdr:nvSpPr>
        <xdr:cNvPr id="413" name="フローチャート : 判断 412"/>
        <xdr:cNvSpPr/>
      </xdr:nvSpPr>
      <xdr:spPr>
        <a:xfrm>
          <a:off x="9588500" y="1274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73</xdr:row>
      <xdr:rowOff>5821</xdr:rowOff>
    </xdr:from>
    <xdr:ext cx="534377" cy="259045"/>
    <xdr:sp macro="" textlink="">
      <xdr:nvSpPr>
        <xdr:cNvPr id="414" name="テキスト ボックス 413"/>
        <xdr:cNvSpPr txBox="1"/>
      </xdr:nvSpPr>
      <xdr:spPr>
        <a:xfrm>
          <a:off x="9372111" y="12521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20,781</a:t>
          </a:r>
          <a:endParaRPr kumimoji="1" lang="ja-JP" altLang="en-US" sz="1000" b="1">
            <a:solidFill>
              <a:srgbClr val="000080"/>
            </a:solidFill>
            <a:latin typeface="ＭＳ Ｐゴシック"/>
          </a:endParaRPr>
        </a:p>
      </xdr:txBody>
    </xdr:sp>
    <xdr:clientData/>
  </xdr:oneCellAnchor>
  <xdr:twoCellAnchor>
    <xdr:from>
      <xdr:col>12</xdr:col>
      <xdr:colOff>460375</xdr:colOff>
      <xdr:row>74</xdr:row>
      <xdr:rowOff>27940</xdr:rowOff>
    </xdr:from>
    <xdr:to>
      <xdr:col>12</xdr:col>
      <xdr:colOff>561975</xdr:colOff>
      <xdr:row>74</xdr:row>
      <xdr:rowOff>129540</xdr:rowOff>
    </xdr:to>
    <xdr:sp macro="" textlink="">
      <xdr:nvSpPr>
        <xdr:cNvPr id="415" name="フローチャート : 判断 414"/>
        <xdr:cNvSpPr/>
      </xdr:nvSpPr>
      <xdr:spPr>
        <a:xfrm>
          <a:off x="8699500" y="1271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72</xdr:row>
      <xdr:rowOff>146067</xdr:rowOff>
    </xdr:from>
    <xdr:ext cx="534377" cy="259045"/>
    <xdr:sp macro="" textlink="">
      <xdr:nvSpPr>
        <xdr:cNvPr id="416" name="テキスト ボックス 415"/>
        <xdr:cNvSpPr txBox="1"/>
      </xdr:nvSpPr>
      <xdr:spPr>
        <a:xfrm>
          <a:off x="8483111" y="12490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21,600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83071</xdr:rowOff>
    </xdr:from>
    <xdr:to>
      <xdr:col>15</xdr:col>
      <xdr:colOff>231775</xdr:colOff>
      <xdr:row>79</xdr:row>
      <xdr:rowOff>13221</xdr:rowOff>
    </xdr:to>
    <xdr:sp macro="" textlink="">
      <xdr:nvSpPr>
        <xdr:cNvPr id="422" name="円/楕円 421"/>
        <xdr:cNvSpPr/>
      </xdr:nvSpPr>
      <xdr:spPr>
        <a:xfrm>
          <a:off x="10426700" y="13456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169448</xdr:rowOff>
    </xdr:from>
    <xdr:ext cx="469744" cy="259045"/>
    <xdr:sp macro="" textlink="">
      <xdr:nvSpPr>
        <xdr:cNvPr id="423" name="普通建設事業費 （ うち新規整備　）該当値テキスト"/>
        <xdr:cNvSpPr txBox="1"/>
      </xdr:nvSpPr>
      <xdr:spPr>
        <a:xfrm>
          <a:off x="10528300" y="13371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2,153</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113664</xdr:rowOff>
    </xdr:from>
    <xdr:to>
      <xdr:col>14</xdr:col>
      <xdr:colOff>79375</xdr:colOff>
      <xdr:row>77</xdr:row>
      <xdr:rowOff>43814</xdr:rowOff>
    </xdr:to>
    <xdr:sp macro="" textlink="">
      <xdr:nvSpPr>
        <xdr:cNvPr id="424" name="円/楕円 423"/>
        <xdr:cNvSpPr/>
      </xdr:nvSpPr>
      <xdr:spPr>
        <a:xfrm>
          <a:off x="9588500" y="1314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34941</xdr:rowOff>
    </xdr:from>
    <xdr:ext cx="534377" cy="259045"/>
    <xdr:sp macro="" textlink="">
      <xdr:nvSpPr>
        <xdr:cNvPr id="425" name="テキスト ボックス 424"/>
        <xdr:cNvSpPr txBox="1"/>
      </xdr:nvSpPr>
      <xdr:spPr>
        <a:xfrm>
          <a:off x="9372111" y="13236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10,350</a:t>
          </a:r>
          <a:endParaRPr kumimoji="1" lang="ja-JP" altLang="en-US" sz="1000" b="1">
            <a:solidFill>
              <a:srgbClr val="FF0000"/>
            </a:solidFill>
            <a:latin typeface="ＭＳ Ｐゴシック"/>
          </a:endParaRPr>
        </a:p>
      </xdr:txBody>
    </xdr:sp>
    <xdr:clientData/>
  </xdr:oneCellAnchor>
  <xdr:twoCellAnchor>
    <xdr:from>
      <xdr:col>12</xdr:col>
      <xdr:colOff>460375</xdr:colOff>
      <xdr:row>75</xdr:row>
      <xdr:rowOff>79946</xdr:rowOff>
    </xdr:from>
    <xdr:to>
      <xdr:col>12</xdr:col>
      <xdr:colOff>561975</xdr:colOff>
      <xdr:row>76</xdr:row>
      <xdr:rowOff>10096</xdr:rowOff>
    </xdr:to>
    <xdr:sp macro="" textlink="">
      <xdr:nvSpPr>
        <xdr:cNvPr id="426" name="円/楕円 425"/>
        <xdr:cNvSpPr/>
      </xdr:nvSpPr>
      <xdr:spPr>
        <a:xfrm>
          <a:off x="8699500" y="1293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1224</xdr:rowOff>
    </xdr:from>
    <xdr:ext cx="534377" cy="259045"/>
    <xdr:sp macro="" textlink="">
      <xdr:nvSpPr>
        <xdr:cNvPr id="427" name="テキスト ボックス 426"/>
        <xdr:cNvSpPr txBox="1"/>
      </xdr:nvSpPr>
      <xdr:spPr>
        <a:xfrm>
          <a:off x="8483111" y="1303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15,735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16,866</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100</xdr:row>
      <xdr:rowOff>111777</xdr:rowOff>
    </xdr:from>
    <xdr:ext cx="248786" cy="259045"/>
    <xdr:sp macro="" textlink="">
      <xdr:nvSpPr>
        <xdr:cNvPr id="438" name="テキスト ボックス 437"/>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98</xdr:row>
      <xdr:rowOff>25400</xdr:rowOff>
    </xdr:from>
    <xdr:to>
      <xdr:col>16</xdr:col>
      <xdr:colOff>307975</xdr:colOff>
      <xdr:row>98</xdr:row>
      <xdr:rowOff>25400</xdr:rowOff>
    </xdr:to>
    <xdr:cxnSp macro="">
      <xdr:nvCxnSpPr>
        <xdr:cNvPr id="439" name="直線コネクタ 438"/>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97</xdr:row>
      <xdr:rowOff>54627</xdr:rowOff>
    </xdr:from>
    <xdr:ext cx="531299" cy="259045"/>
    <xdr:sp macro="" textlink="">
      <xdr:nvSpPr>
        <xdr:cNvPr id="440" name="テキスト ボックス 439"/>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2" name="テキスト ボックス 441"/>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43" name="直線コネクタ 442"/>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90</xdr:row>
      <xdr:rowOff>111777</xdr:rowOff>
    </xdr:from>
    <xdr:ext cx="531299" cy="259045"/>
    <xdr:sp macro="" textlink="">
      <xdr:nvSpPr>
        <xdr:cNvPr id="444" name="テキスト ボックス 443"/>
        <xdr:cNvSpPr txBox="1"/>
      </xdr:nvSpPr>
      <xdr:spPr>
        <a:xfrm>
          <a:off x="6072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446" name="テキスト ボックス 445"/>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98780</xdr:rowOff>
    </xdr:from>
    <xdr:to>
      <xdr:col>15</xdr:col>
      <xdr:colOff>180340</xdr:colOff>
      <xdr:row>98</xdr:row>
      <xdr:rowOff>23571</xdr:rowOff>
    </xdr:to>
    <xdr:cxnSp macro="">
      <xdr:nvCxnSpPr>
        <xdr:cNvPr id="448" name="直線コネクタ 447"/>
        <xdr:cNvCxnSpPr/>
      </xdr:nvCxnSpPr>
      <xdr:spPr>
        <a:xfrm flipV="1">
          <a:off x="10475595" y="15529280"/>
          <a:ext cx="1270" cy="12963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27398</xdr:rowOff>
    </xdr:from>
    <xdr:ext cx="534377" cy="259045"/>
    <xdr:sp macro="" textlink="">
      <xdr:nvSpPr>
        <xdr:cNvPr id="449" name="普通建設事業費 （ うち更新整備　）最小値テキスト"/>
        <xdr:cNvSpPr txBox="1"/>
      </xdr:nvSpPr>
      <xdr:spPr>
        <a:xfrm>
          <a:off x="10528300" y="1682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10,032</a:t>
          </a:r>
          <a:endParaRPr kumimoji="1" lang="ja-JP" altLang="en-US" sz="1000" b="1">
            <a:latin typeface="ＭＳ Ｐゴシック"/>
          </a:endParaRPr>
        </a:p>
      </xdr:txBody>
    </xdr:sp>
    <xdr:clientData/>
  </xdr:oneCellAnchor>
  <xdr:twoCellAnchor>
    <xdr:from>
      <xdr:col>15</xdr:col>
      <xdr:colOff>92075</xdr:colOff>
      <xdr:row>98</xdr:row>
      <xdr:rowOff>23571</xdr:rowOff>
    </xdr:from>
    <xdr:to>
      <xdr:col>15</xdr:col>
      <xdr:colOff>269875</xdr:colOff>
      <xdr:row>98</xdr:row>
      <xdr:rowOff>23571</xdr:rowOff>
    </xdr:to>
    <xdr:cxnSp macro="">
      <xdr:nvCxnSpPr>
        <xdr:cNvPr id="450" name="直線コネクタ 449"/>
        <xdr:cNvCxnSpPr/>
      </xdr:nvCxnSpPr>
      <xdr:spPr>
        <a:xfrm>
          <a:off x="10388600" y="16825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45457</xdr:rowOff>
    </xdr:from>
    <xdr:ext cx="534377" cy="259045"/>
    <xdr:sp macro="" textlink="">
      <xdr:nvSpPr>
        <xdr:cNvPr id="451" name="普通建設事業費 （ うち更新整備　）最大値テキスト"/>
        <xdr:cNvSpPr txBox="1"/>
      </xdr:nvSpPr>
      <xdr:spPr>
        <a:xfrm>
          <a:off x="10528300" y="15304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32,716</a:t>
          </a:r>
          <a:endParaRPr kumimoji="1" lang="ja-JP" altLang="en-US" sz="1000" b="1">
            <a:latin typeface="ＭＳ Ｐゴシック"/>
          </a:endParaRPr>
        </a:p>
      </xdr:txBody>
    </xdr:sp>
    <xdr:clientData/>
  </xdr:oneCellAnchor>
  <xdr:twoCellAnchor>
    <xdr:from>
      <xdr:col>15</xdr:col>
      <xdr:colOff>92075</xdr:colOff>
      <xdr:row>90</xdr:row>
      <xdr:rowOff>98780</xdr:rowOff>
    </xdr:from>
    <xdr:to>
      <xdr:col>15</xdr:col>
      <xdr:colOff>269875</xdr:colOff>
      <xdr:row>90</xdr:row>
      <xdr:rowOff>98780</xdr:rowOff>
    </xdr:to>
    <xdr:cxnSp macro="">
      <xdr:nvCxnSpPr>
        <xdr:cNvPr id="452" name="直線コネクタ 451"/>
        <xdr:cNvCxnSpPr/>
      </xdr:nvCxnSpPr>
      <xdr:spPr>
        <a:xfrm>
          <a:off x="10388600" y="1552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23571</xdr:rowOff>
    </xdr:from>
    <xdr:to>
      <xdr:col>15</xdr:col>
      <xdr:colOff>180975</xdr:colOff>
      <xdr:row>98</xdr:row>
      <xdr:rowOff>74434</xdr:rowOff>
    </xdr:to>
    <xdr:cxnSp macro="">
      <xdr:nvCxnSpPr>
        <xdr:cNvPr id="453" name="直線コネクタ 452"/>
        <xdr:cNvCxnSpPr/>
      </xdr:nvCxnSpPr>
      <xdr:spPr>
        <a:xfrm flipV="1">
          <a:off x="9639300" y="16825671"/>
          <a:ext cx="838200" cy="50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92</xdr:row>
      <xdr:rowOff>134238</xdr:rowOff>
    </xdr:from>
    <xdr:ext cx="534377" cy="259045"/>
    <xdr:sp macro="" textlink="">
      <xdr:nvSpPr>
        <xdr:cNvPr id="454" name="普通建設事業費 （ うち更新整備　）平均値テキスト"/>
        <xdr:cNvSpPr txBox="1"/>
      </xdr:nvSpPr>
      <xdr:spPr>
        <a:xfrm>
          <a:off x="10528300" y="159076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22,607</a:t>
          </a:r>
          <a:endParaRPr kumimoji="1" lang="ja-JP" altLang="en-US" sz="1000" b="1">
            <a:solidFill>
              <a:srgbClr val="000080"/>
            </a:solidFill>
            <a:latin typeface="ＭＳ Ｐゴシック"/>
          </a:endParaRPr>
        </a:p>
      </xdr:txBody>
    </xdr:sp>
    <xdr:clientData/>
  </xdr:oneCellAnchor>
  <xdr:twoCellAnchor>
    <xdr:from>
      <xdr:col>15</xdr:col>
      <xdr:colOff>130175</xdr:colOff>
      <xdr:row>93</xdr:row>
      <xdr:rowOff>111361</xdr:rowOff>
    </xdr:from>
    <xdr:to>
      <xdr:col>15</xdr:col>
      <xdr:colOff>231775</xdr:colOff>
      <xdr:row>94</xdr:row>
      <xdr:rowOff>41511</xdr:rowOff>
    </xdr:to>
    <xdr:sp macro="" textlink="">
      <xdr:nvSpPr>
        <xdr:cNvPr id="455" name="フローチャート : 判断 454"/>
        <xdr:cNvSpPr/>
      </xdr:nvSpPr>
      <xdr:spPr>
        <a:xfrm>
          <a:off x="10426700" y="1605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74434</xdr:rowOff>
    </xdr:from>
    <xdr:to>
      <xdr:col>14</xdr:col>
      <xdr:colOff>28575</xdr:colOff>
      <xdr:row>98</xdr:row>
      <xdr:rowOff>81235</xdr:rowOff>
    </xdr:to>
    <xdr:cxnSp macro="">
      <xdr:nvCxnSpPr>
        <xdr:cNvPr id="456" name="直線コネクタ 455"/>
        <xdr:cNvCxnSpPr/>
      </xdr:nvCxnSpPr>
      <xdr:spPr>
        <a:xfrm flipV="1">
          <a:off x="8750300" y="16876534"/>
          <a:ext cx="889000" cy="6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94</xdr:row>
      <xdr:rowOff>168739</xdr:rowOff>
    </xdr:from>
    <xdr:to>
      <xdr:col>14</xdr:col>
      <xdr:colOff>79375</xdr:colOff>
      <xdr:row>95</xdr:row>
      <xdr:rowOff>98889</xdr:rowOff>
    </xdr:to>
    <xdr:sp macro="" textlink="">
      <xdr:nvSpPr>
        <xdr:cNvPr id="457" name="フローチャート : 判断 456"/>
        <xdr:cNvSpPr/>
      </xdr:nvSpPr>
      <xdr:spPr>
        <a:xfrm>
          <a:off x="9588500" y="1628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115416</xdr:rowOff>
    </xdr:from>
    <xdr:ext cx="534377" cy="259045"/>
    <xdr:sp macro="" textlink="">
      <xdr:nvSpPr>
        <xdr:cNvPr id="458" name="テキスト ボックス 457"/>
        <xdr:cNvSpPr txBox="1"/>
      </xdr:nvSpPr>
      <xdr:spPr>
        <a:xfrm>
          <a:off x="9372111" y="1606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18,603</a:t>
          </a:r>
          <a:endParaRPr kumimoji="1" lang="ja-JP" altLang="en-US" sz="1000" b="1">
            <a:solidFill>
              <a:srgbClr val="000080"/>
            </a:solidFill>
            <a:latin typeface="ＭＳ Ｐゴシック"/>
          </a:endParaRPr>
        </a:p>
      </xdr:txBody>
    </xdr:sp>
    <xdr:clientData/>
  </xdr:oneCellAnchor>
  <xdr:twoCellAnchor>
    <xdr:from>
      <xdr:col>12</xdr:col>
      <xdr:colOff>460375</xdr:colOff>
      <xdr:row>94</xdr:row>
      <xdr:rowOff>151364</xdr:rowOff>
    </xdr:from>
    <xdr:to>
      <xdr:col>12</xdr:col>
      <xdr:colOff>561975</xdr:colOff>
      <xdr:row>95</xdr:row>
      <xdr:rowOff>81514</xdr:rowOff>
    </xdr:to>
    <xdr:sp macro="" textlink="">
      <xdr:nvSpPr>
        <xdr:cNvPr id="459" name="フローチャート : 判断 458"/>
        <xdr:cNvSpPr/>
      </xdr:nvSpPr>
      <xdr:spPr>
        <a:xfrm>
          <a:off x="8699500" y="1626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93</xdr:row>
      <xdr:rowOff>98041</xdr:rowOff>
    </xdr:from>
    <xdr:ext cx="534377" cy="259045"/>
    <xdr:sp macro="" textlink="">
      <xdr:nvSpPr>
        <xdr:cNvPr id="460" name="テキスト ボックス 459"/>
        <xdr:cNvSpPr txBox="1"/>
      </xdr:nvSpPr>
      <xdr:spPr>
        <a:xfrm>
          <a:off x="8483111" y="16042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18,907</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1" name="テキスト ボックス 46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2" name="テキスト ボックス 46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3" name="テキスト ボックス 46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4" name="テキスト ボックス 46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5" name="テキスト ボックス 46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144221</xdr:rowOff>
    </xdr:from>
    <xdr:to>
      <xdr:col>15</xdr:col>
      <xdr:colOff>231775</xdr:colOff>
      <xdr:row>98</xdr:row>
      <xdr:rowOff>74371</xdr:rowOff>
    </xdr:to>
    <xdr:sp macro="" textlink="">
      <xdr:nvSpPr>
        <xdr:cNvPr id="466" name="円/楕円 465"/>
        <xdr:cNvSpPr/>
      </xdr:nvSpPr>
      <xdr:spPr>
        <a:xfrm>
          <a:off x="10426700" y="16774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59148</xdr:rowOff>
    </xdr:from>
    <xdr:ext cx="534377" cy="259045"/>
    <xdr:sp macro="" textlink="">
      <xdr:nvSpPr>
        <xdr:cNvPr id="467" name="普通建設事業費 （ うち更新整備　）該当値テキスト"/>
        <xdr:cNvSpPr txBox="1"/>
      </xdr:nvSpPr>
      <xdr:spPr>
        <a:xfrm>
          <a:off x="10528300" y="16689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10,032</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23634</xdr:rowOff>
    </xdr:from>
    <xdr:to>
      <xdr:col>14</xdr:col>
      <xdr:colOff>79375</xdr:colOff>
      <xdr:row>98</xdr:row>
      <xdr:rowOff>125234</xdr:rowOff>
    </xdr:to>
    <xdr:sp macro="" textlink="">
      <xdr:nvSpPr>
        <xdr:cNvPr id="468" name="円/楕円 467"/>
        <xdr:cNvSpPr/>
      </xdr:nvSpPr>
      <xdr:spPr>
        <a:xfrm>
          <a:off x="9588500" y="1682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98</xdr:row>
      <xdr:rowOff>116361</xdr:rowOff>
    </xdr:from>
    <xdr:ext cx="469744" cy="259045"/>
    <xdr:sp macro="" textlink="">
      <xdr:nvSpPr>
        <xdr:cNvPr id="469" name="テキスト ボックス 468"/>
        <xdr:cNvSpPr txBox="1"/>
      </xdr:nvSpPr>
      <xdr:spPr>
        <a:xfrm>
          <a:off x="9404427" y="16918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9,142</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30435</xdr:rowOff>
    </xdr:from>
    <xdr:to>
      <xdr:col>12</xdr:col>
      <xdr:colOff>561975</xdr:colOff>
      <xdr:row>98</xdr:row>
      <xdr:rowOff>132035</xdr:rowOff>
    </xdr:to>
    <xdr:sp macro="" textlink="">
      <xdr:nvSpPr>
        <xdr:cNvPr id="470" name="円/楕円 469"/>
        <xdr:cNvSpPr/>
      </xdr:nvSpPr>
      <xdr:spPr>
        <a:xfrm>
          <a:off x="8699500" y="1683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98</xdr:row>
      <xdr:rowOff>123162</xdr:rowOff>
    </xdr:from>
    <xdr:ext cx="469744" cy="259045"/>
    <xdr:sp macro="" textlink="">
      <xdr:nvSpPr>
        <xdr:cNvPr id="471" name="テキスト ボックス 470"/>
        <xdr:cNvSpPr txBox="1"/>
      </xdr:nvSpPr>
      <xdr:spPr>
        <a:xfrm>
          <a:off x="8515427" y="16925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9,023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2" name="正方形/長方形 47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3" name="正方形/長方形 47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4" name="正方形/長方形 47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5" name="正方形/長方形 47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6" name="正方形/長方形 47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7" name="正方形/長方形 47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8" name="正方形/長方形 47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9" name="正方形/長方形 47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0" name="テキスト ボックス 47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1" name="直線コネクタ 48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82" name="直線コネクタ 48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3" name="テキスト ボックス 482"/>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4" name="直線コネクタ 48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36</xdr:row>
      <xdr:rowOff>35577</xdr:rowOff>
    </xdr:from>
    <xdr:ext cx="467179" cy="259045"/>
    <xdr:sp macro="" textlink="">
      <xdr:nvSpPr>
        <xdr:cNvPr id="485" name="テキスト ボックス 484"/>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6" name="直線コネクタ 48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87" name="テキスト ボックス 48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8" name="直線コネクタ 48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9" name="テキスト ボックス 48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90" name="直線コネクタ 48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91" name="テキスト ボックス 490"/>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2" name="直線コネクタ 49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3" name="テキスト ボックス 49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32944</xdr:rowOff>
    </xdr:from>
    <xdr:to>
      <xdr:col>23</xdr:col>
      <xdr:colOff>516889</xdr:colOff>
      <xdr:row>39</xdr:row>
      <xdr:rowOff>44450</xdr:rowOff>
    </xdr:to>
    <xdr:cxnSp macro="">
      <xdr:nvCxnSpPr>
        <xdr:cNvPr id="495" name="直線コネクタ 494"/>
        <xdr:cNvCxnSpPr/>
      </xdr:nvCxnSpPr>
      <xdr:spPr>
        <a:xfrm flipV="1">
          <a:off x="16317595" y="5347894"/>
          <a:ext cx="1269" cy="1383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96"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7" name="直線コネクタ 496"/>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151071</xdr:rowOff>
    </xdr:from>
    <xdr:ext cx="534377" cy="259045"/>
    <xdr:sp macro="" textlink="">
      <xdr:nvSpPr>
        <xdr:cNvPr id="498" name="災害復旧事業費最大値テキスト"/>
        <xdr:cNvSpPr txBox="1"/>
      </xdr:nvSpPr>
      <xdr:spPr>
        <a:xfrm>
          <a:off x="16370300" y="512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18,151</a:t>
          </a:r>
          <a:endParaRPr kumimoji="1" lang="ja-JP" altLang="en-US" sz="1000" b="1">
            <a:latin typeface="ＭＳ Ｐゴシック"/>
          </a:endParaRPr>
        </a:p>
      </xdr:txBody>
    </xdr:sp>
    <xdr:clientData/>
  </xdr:oneCellAnchor>
  <xdr:twoCellAnchor>
    <xdr:from>
      <xdr:col>23</xdr:col>
      <xdr:colOff>428625</xdr:colOff>
      <xdr:row>31</xdr:row>
      <xdr:rowOff>32944</xdr:rowOff>
    </xdr:from>
    <xdr:to>
      <xdr:col>23</xdr:col>
      <xdr:colOff>606425</xdr:colOff>
      <xdr:row>31</xdr:row>
      <xdr:rowOff>32944</xdr:rowOff>
    </xdr:to>
    <xdr:cxnSp macro="">
      <xdr:nvCxnSpPr>
        <xdr:cNvPr id="499" name="直線コネクタ 498"/>
        <xdr:cNvCxnSpPr/>
      </xdr:nvCxnSpPr>
      <xdr:spPr>
        <a:xfrm>
          <a:off x="16230600" y="5347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41554</xdr:rowOff>
    </xdr:from>
    <xdr:to>
      <xdr:col>23</xdr:col>
      <xdr:colOff>517525</xdr:colOff>
      <xdr:row>39</xdr:row>
      <xdr:rowOff>44450</xdr:rowOff>
    </xdr:to>
    <xdr:cxnSp macro="">
      <xdr:nvCxnSpPr>
        <xdr:cNvPr id="500" name="直線コネクタ 499"/>
        <xdr:cNvCxnSpPr/>
      </xdr:nvCxnSpPr>
      <xdr:spPr>
        <a:xfrm flipV="1">
          <a:off x="15481300" y="6728104"/>
          <a:ext cx="838200" cy="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126331</xdr:rowOff>
    </xdr:from>
    <xdr:ext cx="378565" cy="259045"/>
    <xdr:sp macro="" textlink="">
      <xdr:nvSpPr>
        <xdr:cNvPr id="501" name="災害復旧事業費平均値テキスト"/>
        <xdr:cNvSpPr txBox="1"/>
      </xdr:nvSpPr>
      <xdr:spPr>
        <a:xfrm>
          <a:off x="16370300" y="646998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809</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103454</xdr:rowOff>
    </xdr:from>
    <xdr:to>
      <xdr:col>23</xdr:col>
      <xdr:colOff>568325</xdr:colOff>
      <xdr:row>39</xdr:row>
      <xdr:rowOff>33604</xdr:rowOff>
    </xdr:to>
    <xdr:sp macro="" textlink="">
      <xdr:nvSpPr>
        <xdr:cNvPr id="502" name="フローチャート : 判断 501"/>
        <xdr:cNvSpPr/>
      </xdr:nvSpPr>
      <xdr:spPr>
        <a:xfrm>
          <a:off x="16268700" y="661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40487</xdr:rowOff>
    </xdr:from>
    <xdr:to>
      <xdr:col>22</xdr:col>
      <xdr:colOff>365125</xdr:colOff>
      <xdr:row>39</xdr:row>
      <xdr:rowOff>44450</xdr:rowOff>
    </xdr:to>
    <xdr:cxnSp macro="">
      <xdr:nvCxnSpPr>
        <xdr:cNvPr id="503" name="直線コネクタ 502"/>
        <xdr:cNvCxnSpPr/>
      </xdr:nvCxnSpPr>
      <xdr:spPr>
        <a:xfrm>
          <a:off x="14592300" y="6727037"/>
          <a:ext cx="889000" cy="3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120218</xdr:rowOff>
    </xdr:from>
    <xdr:to>
      <xdr:col>22</xdr:col>
      <xdr:colOff>415925</xdr:colOff>
      <xdr:row>39</xdr:row>
      <xdr:rowOff>50368</xdr:rowOff>
    </xdr:to>
    <xdr:sp macro="" textlink="">
      <xdr:nvSpPr>
        <xdr:cNvPr id="504" name="フローチャート : 判断 503"/>
        <xdr:cNvSpPr/>
      </xdr:nvSpPr>
      <xdr:spPr>
        <a:xfrm>
          <a:off x="15430500" y="6635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37</xdr:row>
      <xdr:rowOff>66895</xdr:rowOff>
    </xdr:from>
    <xdr:ext cx="378565" cy="259045"/>
    <xdr:sp macro="" textlink="">
      <xdr:nvSpPr>
        <xdr:cNvPr id="505" name="テキスト ボックス 504"/>
        <xdr:cNvSpPr txBox="1"/>
      </xdr:nvSpPr>
      <xdr:spPr>
        <a:xfrm>
          <a:off x="15292017" y="6410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589</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145796</xdr:rowOff>
    </xdr:from>
    <xdr:to>
      <xdr:col>21</xdr:col>
      <xdr:colOff>161925</xdr:colOff>
      <xdr:row>39</xdr:row>
      <xdr:rowOff>40487</xdr:rowOff>
    </xdr:to>
    <xdr:cxnSp macro="">
      <xdr:nvCxnSpPr>
        <xdr:cNvPr id="506" name="直線コネクタ 505"/>
        <xdr:cNvCxnSpPr/>
      </xdr:nvCxnSpPr>
      <xdr:spPr>
        <a:xfrm>
          <a:off x="13703300" y="6660896"/>
          <a:ext cx="889000" cy="6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111760</xdr:rowOff>
    </xdr:from>
    <xdr:to>
      <xdr:col>21</xdr:col>
      <xdr:colOff>212725</xdr:colOff>
      <xdr:row>39</xdr:row>
      <xdr:rowOff>41910</xdr:rowOff>
    </xdr:to>
    <xdr:sp macro="" textlink="">
      <xdr:nvSpPr>
        <xdr:cNvPr id="507" name="フローチャート : 判断 506"/>
        <xdr:cNvSpPr/>
      </xdr:nvSpPr>
      <xdr:spPr>
        <a:xfrm>
          <a:off x="14541500" y="6626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37</xdr:row>
      <xdr:rowOff>58437</xdr:rowOff>
    </xdr:from>
    <xdr:ext cx="378565" cy="259045"/>
    <xdr:sp macro="" textlink="">
      <xdr:nvSpPr>
        <xdr:cNvPr id="508" name="テキスト ボックス 507"/>
        <xdr:cNvSpPr txBox="1"/>
      </xdr:nvSpPr>
      <xdr:spPr>
        <a:xfrm>
          <a:off x="14403017" y="64020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700</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145796</xdr:rowOff>
    </xdr:from>
    <xdr:to>
      <xdr:col>19</xdr:col>
      <xdr:colOff>644525</xdr:colOff>
      <xdr:row>39</xdr:row>
      <xdr:rowOff>29743</xdr:rowOff>
    </xdr:to>
    <xdr:cxnSp macro="">
      <xdr:nvCxnSpPr>
        <xdr:cNvPr id="509" name="直線コネクタ 508"/>
        <xdr:cNvCxnSpPr/>
      </xdr:nvCxnSpPr>
      <xdr:spPr>
        <a:xfrm flipV="1">
          <a:off x="12814300" y="6660896"/>
          <a:ext cx="889000" cy="55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65887</xdr:rowOff>
    </xdr:from>
    <xdr:to>
      <xdr:col>20</xdr:col>
      <xdr:colOff>9525</xdr:colOff>
      <xdr:row>38</xdr:row>
      <xdr:rowOff>167487</xdr:rowOff>
    </xdr:to>
    <xdr:sp macro="" textlink="">
      <xdr:nvSpPr>
        <xdr:cNvPr id="510" name="フローチャート : 判断 509"/>
        <xdr:cNvSpPr/>
      </xdr:nvSpPr>
      <xdr:spPr>
        <a:xfrm>
          <a:off x="13652500" y="6580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12564</xdr:rowOff>
    </xdr:from>
    <xdr:ext cx="469744" cy="259045"/>
    <xdr:sp macro="" textlink="">
      <xdr:nvSpPr>
        <xdr:cNvPr id="511" name="テキスト ボックス 510"/>
        <xdr:cNvSpPr txBox="1"/>
      </xdr:nvSpPr>
      <xdr:spPr>
        <a:xfrm>
          <a:off x="13468427" y="6356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1,302</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18796</xdr:rowOff>
    </xdr:from>
    <xdr:to>
      <xdr:col>18</xdr:col>
      <xdr:colOff>492125</xdr:colOff>
      <xdr:row>38</xdr:row>
      <xdr:rowOff>120396</xdr:rowOff>
    </xdr:to>
    <xdr:sp macro="" textlink="">
      <xdr:nvSpPr>
        <xdr:cNvPr id="512" name="フローチャート : 判断 511"/>
        <xdr:cNvSpPr/>
      </xdr:nvSpPr>
      <xdr:spPr>
        <a:xfrm>
          <a:off x="12763500" y="6533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136923</xdr:rowOff>
    </xdr:from>
    <xdr:ext cx="469744" cy="259045"/>
    <xdr:sp macro="" textlink="">
      <xdr:nvSpPr>
        <xdr:cNvPr id="513" name="テキスト ボックス 512"/>
        <xdr:cNvSpPr txBox="1"/>
      </xdr:nvSpPr>
      <xdr:spPr>
        <a:xfrm>
          <a:off x="12579427" y="6309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1,920</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4" name="テキスト ボックス 51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5" name="テキスト ボックス 51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6" name="テキスト ボックス 51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7" name="テキスト ボックス 51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8" name="テキスト ボックス 51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162204</xdr:rowOff>
    </xdr:from>
    <xdr:to>
      <xdr:col>23</xdr:col>
      <xdr:colOff>568325</xdr:colOff>
      <xdr:row>39</xdr:row>
      <xdr:rowOff>92354</xdr:rowOff>
    </xdr:to>
    <xdr:sp macro="" textlink="">
      <xdr:nvSpPr>
        <xdr:cNvPr id="519" name="円/楕円 518"/>
        <xdr:cNvSpPr/>
      </xdr:nvSpPr>
      <xdr:spPr>
        <a:xfrm>
          <a:off x="16268700" y="667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81881</xdr:rowOff>
    </xdr:from>
    <xdr:ext cx="313932" cy="259045"/>
    <xdr:sp macro="" textlink="">
      <xdr:nvSpPr>
        <xdr:cNvPr id="520" name="災害復旧事業費該当値テキスト"/>
        <xdr:cNvSpPr txBox="1"/>
      </xdr:nvSpPr>
      <xdr:spPr>
        <a:xfrm>
          <a:off x="16370300" y="65969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165100</xdr:rowOff>
    </xdr:from>
    <xdr:to>
      <xdr:col>22</xdr:col>
      <xdr:colOff>415925</xdr:colOff>
      <xdr:row>39</xdr:row>
      <xdr:rowOff>95250</xdr:rowOff>
    </xdr:to>
    <xdr:sp macro="" textlink="">
      <xdr:nvSpPr>
        <xdr:cNvPr id="521" name="円/楕円 520"/>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86377</xdr:rowOff>
    </xdr:from>
    <xdr:ext cx="249299" cy="259045"/>
    <xdr:sp macro="" textlink="">
      <xdr:nvSpPr>
        <xdr:cNvPr id="522" name="テキスト ボックス 521"/>
        <xdr:cNvSpPr txBox="1"/>
      </xdr:nvSpPr>
      <xdr:spPr>
        <a:xfrm>
          <a:off x="15356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161137</xdr:rowOff>
    </xdr:from>
    <xdr:to>
      <xdr:col>21</xdr:col>
      <xdr:colOff>212725</xdr:colOff>
      <xdr:row>39</xdr:row>
      <xdr:rowOff>91287</xdr:rowOff>
    </xdr:to>
    <xdr:sp macro="" textlink="">
      <xdr:nvSpPr>
        <xdr:cNvPr id="523" name="円/楕円 522"/>
        <xdr:cNvSpPr/>
      </xdr:nvSpPr>
      <xdr:spPr>
        <a:xfrm>
          <a:off x="14541500" y="6676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39</xdr:row>
      <xdr:rowOff>82414</xdr:rowOff>
    </xdr:from>
    <xdr:ext cx="313932" cy="259045"/>
    <xdr:sp macro="" textlink="">
      <xdr:nvSpPr>
        <xdr:cNvPr id="524" name="テキスト ボックス 523"/>
        <xdr:cNvSpPr txBox="1"/>
      </xdr:nvSpPr>
      <xdr:spPr>
        <a:xfrm>
          <a:off x="14435333" y="67689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94996</xdr:rowOff>
    </xdr:from>
    <xdr:to>
      <xdr:col>20</xdr:col>
      <xdr:colOff>9525</xdr:colOff>
      <xdr:row>39</xdr:row>
      <xdr:rowOff>25146</xdr:rowOff>
    </xdr:to>
    <xdr:sp macro="" textlink="">
      <xdr:nvSpPr>
        <xdr:cNvPr id="525" name="円/楕円 524"/>
        <xdr:cNvSpPr/>
      </xdr:nvSpPr>
      <xdr:spPr>
        <a:xfrm>
          <a:off x="13652500" y="661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16273</xdr:rowOff>
    </xdr:from>
    <xdr:ext cx="378565" cy="259045"/>
    <xdr:sp macro="" textlink="">
      <xdr:nvSpPr>
        <xdr:cNvPr id="526" name="テキスト ボックス 525"/>
        <xdr:cNvSpPr txBox="1"/>
      </xdr:nvSpPr>
      <xdr:spPr>
        <a:xfrm>
          <a:off x="13514017" y="67028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150393</xdr:rowOff>
    </xdr:from>
    <xdr:to>
      <xdr:col>18</xdr:col>
      <xdr:colOff>492125</xdr:colOff>
      <xdr:row>39</xdr:row>
      <xdr:rowOff>80543</xdr:rowOff>
    </xdr:to>
    <xdr:sp macro="" textlink="">
      <xdr:nvSpPr>
        <xdr:cNvPr id="527" name="円/楕円 526"/>
        <xdr:cNvSpPr/>
      </xdr:nvSpPr>
      <xdr:spPr>
        <a:xfrm>
          <a:off x="12763500" y="6665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39</xdr:row>
      <xdr:rowOff>71670</xdr:rowOff>
    </xdr:from>
    <xdr:ext cx="378565" cy="259045"/>
    <xdr:sp macro="" textlink="">
      <xdr:nvSpPr>
        <xdr:cNvPr id="528" name="テキスト ボックス 527"/>
        <xdr:cNvSpPr txBox="1"/>
      </xdr:nvSpPr>
      <xdr:spPr>
        <a:xfrm>
          <a:off x="12625017" y="6758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9" name="正方形/長方形 52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0" name="正方形/長方形 52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1" name="正方形/長方形 53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2" name="正方形/長方形 53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3" name="正方形/長方形 53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4" name="正方形/長方形 53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5" name="正方形/長方形 53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6" name="正方形/長方形 53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7" name="テキスト ボックス 53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8" name="直線コネクタ 53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9" name="直線コネクタ 53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40" name="テキスト ボックス 53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1" name="直線コネクタ 54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2" name="テキスト ボックス 54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4" name="直線コネクタ 54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6" name="直線コネクタ 54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8" name="直線コネクタ 54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9" name="直線コネクタ 54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5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1" name="フローチャート : 判断 55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2" name="直線コネクタ 55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3" name="フローチャート : 判断 55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4" name="テキスト ボックス 553"/>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5" name="直線コネクタ 55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6" name="フローチャート : 判断 55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7" name="テキスト ボックス 556"/>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8" name="直線コネクタ 55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9" name="フローチャート : 判断 55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60" name="テキスト ボックス 559"/>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1" name="フローチャート : 判断 56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2" name="テキスト ボックス 561"/>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3" name="テキスト ボックス 56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4" name="テキスト ボックス 56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5" name="テキスト ボックス 56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6" name="テキスト ボックス 56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7" name="テキスト ボックス 56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8" name="円/楕円 56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70" name="円/楕円 56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71" name="テキスト ボックス 570"/>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2" name="円/楕円 57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3" name="テキスト ボックス 572"/>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4" name="円/楕円 57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5" name="テキスト ボックス 574"/>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6" name="円/楕円 57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7" name="テキスト ボックス 576"/>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8" name="正方形/長方形 57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9" name="正方形/長方形 57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0" name="正方形/長方形 57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1" name="正方形/長方形 58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2" name="正方形/長方形 58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3" name="正方形/長方形 58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4" name="正方形/長方形 58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40,671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5" name="正方形/長方形 58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6" name="テキスト ボックス 58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7" name="直線コネクタ 58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80</xdr:row>
      <xdr:rowOff>111777</xdr:rowOff>
    </xdr:from>
    <xdr:ext cx="248786" cy="259045"/>
    <xdr:sp macro="" textlink="">
      <xdr:nvSpPr>
        <xdr:cNvPr id="588" name="テキスト ボックス 587"/>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79</xdr:row>
      <xdr:rowOff>44450</xdr:rowOff>
    </xdr:from>
    <xdr:to>
      <xdr:col>24</xdr:col>
      <xdr:colOff>644525</xdr:colOff>
      <xdr:row>79</xdr:row>
      <xdr:rowOff>44450</xdr:rowOff>
    </xdr:to>
    <xdr:cxnSp macro="">
      <xdr:nvCxnSpPr>
        <xdr:cNvPr id="589" name="直線コネクタ 58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78</xdr:row>
      <xdr:rowOff>73677</xdr:rowOff>
    </xdr:from>
    <xdr:ext cx="531299" cy="259045"/>
    <xdr:sp macro="" textlink="">
      <xdr:nvSpPr>
        <xdr:cNvPr id="590" name="テキスト ボックス 589"/>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1" name="直線コネクタ 59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92" name="テキスト ボックス 59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3" name="直線コネクタ 59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94" name="テキスト ボックス 59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5" name="直線コネクタ 59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596" name="テキスト ボックス 59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97" name="直線コネクタ 59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98" name="テキスト ボックス 597"/>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9" name="直線コネクタ 59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0" name="テキスト ボックス 59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86017</xdr:rowOff>
    </xdr:from>
    <xdr:to>
      <xdr:col>23</xdr:col>
      <xdr:colOff>516889</xdr:colOff>
      <xdr:row>77</xdr:row>
      <xdr:rowOff>116421</xdr:rowOff>
    </xdr:to>
    <xdr:cxnSp macro="">
      <xdr:nvCxnSpPr>
        <xdr:cNvPr id="602" name="直線コネクタ 601"/>
        <xdr:cNvCxnSpPr/>
      </xdr:nvCxnSpPr>
      <xdr:spPr>
        <a:xfrm flipV="1">
          <a:off x="16317595" y="12087517"/>
          <a:ext cx="1269" cy="1230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120248</xdr:rowOff>
    </xdr:from>
    <xdr:ext cx="534377" cy="259045"/>
    <xdr:sp macro="" textlink="">
      <xdr:nvSpPr>
        <xdr:cNvPr id="603" name="公債費最小値テキスト"/>
        <xdr:cNvSpPr txBox="1"/>
      </xdr:nvSpPr>
      <xdr:spPr>
        <a:xfrm>
          <a:off x="16370300" y="1332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34,222</a:t>
          </a:r>
          <a:endParaRPr kumimoji="1" lang="ja-JP" altLang="en-US" sz="1000" b="1">
            <a:latin typeface="ＭＳ Ｐゴシック"/>
          </a:endParaRPr>
        </a:p>
      </xdr:txBody>
    </xdr:sp>
    <xdr:clientData/>
  </xdr:oneCellAnchor>
  <xdr:twoCellAnchor>
    <xdr:from>
      <xdr:col>23</xdr:col>
      <xdr:colOff>428625</xdr:colOff>
      <xdr:row>77</xdr:row>
      <xdr:rowOff>116421</xdr:rowOff>
    </xdr:from>
    <xdr:to>
      <xdr:col>23</xdr:col>
      <xdr:colOff>606425</xdr:colOff>
      <xdr:row>77</xdr:row>
      <xdr:rowOff>116421</xdr:rowOff>
    </xdr:to>
    <xdr:cxnSp macro="">
      <xdr:nvCxnSpPr>
        <xdr:cNvPr id="604" name="直線コネクタ 603"/>
        <xdr:cNvCxnSpPr/>
      </xdr:nvCxnSpPr>
      <xdr:spPr>
        <a:xfrm>
          <a:off x="16230600" y="13318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32694</xdr:rowOff>
    </xdr:from>
    <xdr:ext cx="534377" cy="259045"/>
    <xdr:sp macro="" textlink="">
      <xdr:nvSpPr>
        <xdr:cNvPr id="605" name="公債費最大値テキスト"/>
        <xdr:cNvSpPr txBox="1"/>
      </xdr:nvSpPr>
      <xdr:spPr>
        <a:xfrm>
          <a:off x="16370300" y="11862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98,818</a:t>
          </a:r>
          <a:endParaRPr kumimoji="1" lang="ja-JP" altLang="en-US" sz="1000" b="1">
            <a:latin typeface="ＭＳ Ｐゴシック"/>
          </a:endParaRPr>
        </a:p>
      </xdr:txBody>
    </xdr:sp>
    <xdr:clientData/>
  </xdr:oneCellAnchor>
  <xdr:twoCellAnchor>
    <xdr:from>
      <xdr:col>23</xdr:col>
      <xdr:colOff>428625</xdr:colOff>
      <xdr:row>70</xdr:row>
      <xdr:rowOff>86017</xdr:rowOff>
    </xdr:from>
    <xdr:to>
      <xdr:col>23</xdr:col>
      <xdr:colOff>606425</xdr:colOff>
      <xdr:row>70</xdr:row>
      <xdr:rowOff>86017</xdr:rowOff>
    </xdr:to>
    <xdr:cxnSp macro="">
      <xdr:nvCxnSpPr>
        <xdr:cNvPr id="606" name="直線コネクタ 605"/>
        <xdr:cNvCxnSpPr/>
      </xdr:nvCxnSpPr>
      <xdr:spPr>
        <a:xfrm>
          <a:off x="16230600" y="12087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116421</xdr:rowOff>
    </xdr:from>
    <xdr:to>
      <xdr:col>23</xdr:col>
      <xdr:colOff>517525</xdr:colOff>
      <xdr:row>77</xdr:row>
      <xdr:rowOff>149873</xdr:rowOff>
    </xdr:to>
    <xdr:cxnSp macro="">
      <xdr:nvCxnSpPr>
        <xdr:cNvPr id="607" name="直線コネクタ 606"/>
        <xdr:cNvCxnSpPr/>
      </xdr:nvCxnSpPr>
      <xdr:spPr>
        <a:xfrm flipV="1">
          <a:off x="15481300" y="13318071"/>
          <a:ext cx="838200" cy="33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73</xdr:row>
      <xdr:rowOff>137857</xdr:rowOff>
    </xdr:from>
    <xdr:ext cx="534377" cy="259045"/>
    <xdr:sp macro="" textlink="">
      <xdr:nvSpPr>
        <xdr:cNvPr id="608" name="公債費平均値テキスト"/>
        <xdr:cNvSpPr txBox="1"/>
      </xdr:nvSpPr>
      <xdr:spPr>
        <a:xfrm>
          <a:off x="16370300" y="12653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58,631</a:t>
          </a:r>
          <a:endParaRPr kumimoji="1" lang="ja-JP" altLang="en-US" sz="1000" b="1">
            <a:solidFill>
              <a:srgbClr val="000080"/>
            </a:solidFill>
            <a:latin typeface="ＭＳ Ｐゴシック"/>
          </a:endParaRPr>
        </a:p>
      </xdr:txBody>
    </xdr:sp>
    <xdr:clientData/>
  </xdr:oneCellAnchor>
  <xdr:twoCellAnchor>
    <xdr:from>
      <xdr:col>23</xdr:col>
      <xdr:colOff>466725</xdr:colOff>
      <xdr:row>74</xdr:row>
      <xdr:rowOff>114980</xdr:rowOff>
    </xdr:from>
    <xdr:to>
      <xdr:col>23</xdr:col>
      <xdr:colOff>568325</xdr:colOff>
      <xdr:row>75</xdr:row>
      <xdr:rowOff>45130</xdr:rowOff>
    </xdr:to>
    <xdr:sp macro="" textlink="">
      <xdr:nvSpPr>
        <xdr:cNvPr id="609" name="フローチャート : 判断 608"/>
        <xdr:cNvSpPr/>
      </xdr:nvSpPr>
      <xdr:spPr>
        <a:xfrm>
          <a:off x="16268700" y="128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148958</xdr:rowOff>
    </xdr:from>
    <xdr:to>
      <xdr:col>22</xdr:col>
      <xdr:colOff>365125</xdr:colOff>
      <xdr:row>77</xdr:row>
      <xdr:rowOff>149873</xdr:rowOff>
    </xdr:to>
    <xdr:cxnSp macro="">
      <xdr:nvCxnSpPr>
        <xdr:cNvPr id="610" name="直線コネクタ 609"/>
        <xdr:cNvCxnSpPr/>
      </xdr:nvCxnSpPr>
      <xdr:spPr>
        <a:xfrm>
          <a:off x="14592300" y="13350608"/>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74</xdr:row>
      <xdr:rowOff>104464</xdr:rowOff>
    </xdr:from>
    <xdr:to>
      <xdr:col>22</xdr:col>
      <xdr:colOff>415925</xdr:colOff>
      <xdr:row>75</xdr:row>
      <xdr:rowOff>34614</xdr:rowOff>
    </xdr:to>
    <xdr:sp macro="" textlink="">
      <xdr:nvSpPr>
        <xdr:cNvPr id="611" name="フローチャート : 判断 610"/>
        <xdr:cNvSpPr/>
      </xdr:nvSpPr>
      <xdr:spPr>
        <a:xfrm>
          <a:off x="15430500" y="1279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73</xdr:row>
      <xdr:rowOff>51141</xdr:rowOff>
    </xdr:from>
    <xdr:ext cx="534377" cy="259045"/>
    <xdr:sp macro="" textlink="">
      <xdr:nvSpPr>
        <xdr:cNvPr id="612" name="テキスト ボックス 611"/>
        <xdr:cNvSpPr txBox="1"/>
      </xdr:nvSpPr>
      <xdr:spPr>
        <a:xfrm>
          <a:off x="15214111" y="12566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59,183</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148958</xdr:rowOff>
    </xdr:from>
    <xdr:to>
      <xdr:col>21</xdr:col>
      <xdr:colOff>161925</xdr:colOff>
      <xdr:row>77</xdr:row>
      <xdr:rowOff>155073</xdr:rowOff>
    </xdr:to>
    <xdr:cxnSp macro="">
      <xdr:nvCxnSpPr>
        <xdr:cNvPr id="613" name="直線コネクタ 612"/>
        <xdr:cNvCxnSpPr/>
      </xdr:nvCxnSpPr>
      <xdr:spPr>
        <a:xfrm flipV="1">
          <a:off x="13703300" y="13350608"/>
          <a:ext cx="889000" cy="6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74</xdr:row>
      <xdr:rowOff>110998</xdr:rowOff>
    </xdr:from>
    <xdr:to>
      <xdr:col>21</xdr:col>
      <xdr:colOff>212725</xdr:colOff>
      <xdr:row>75</xdr:row>
      <xdr:rowOff>41148</xdr:rowOff>
    </xdr:to>
    <xdr:sp macro="" textlink="">
      <xdr:nvSpPr>
        <xdr:cNvPr id="614" name="フローチャート : 判断 613"/>
        <xdr:cNvSpPr/>
      </xdr:nvSpPr>
      <xdr:spPr>
        <a:xfrm>
          <a:off x="14541500" y="1279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73</xdr:row>
      <xdr:rowOff>57675</xdr:rowOff>
    </xdr:from>
    <xdr:ext cx="534377" cy="259045"/>
    <xdr:sp macro="" textlink="">
      <xdr:nvSpPr>
        <xdr:cNvPr id="615" name="テキスト ボックス 614"/>
        <xdr:cNvSpPr txBox="1"/>
      </xdr:nvSpPr>
      <xdr:spPr>
        <a:xfrm>
          <a:off x="14325111" y="1257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58,840</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155073</xdr:rowOff>
    </xdr:from>
    <xdr:to>
      <xdr:col>19</xdr:col>
      <xdr:colOff>644525</xdr:colOff>
      <xdr:row>78</xdr:row>
      <xdr:rowOff>15360</xdr:rowOff>
    </xdr:to>
    <xdr:cxnSp macro="">
      <xdr:nvCxnSpPr>
        <xdr:cNvPr id="616" name="直線コネクタ 615"/>
        <xdr:cNvCxnSpPr/>
      </xdr:nvCxnSpPr>
      <xdr:spPr>
        <a:xfrm flipV="1">
          <a:off x="12814300" y="13356723"/>
          <a:ext cx="889000" cy="31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74</xdr:row>
      <xdr:rowOff>92043</xdr:rowOff>
    </xdr:from>
    <xdr:to>
      <xdr:col>20</xdr:col>
      <xdr:colOff>9525</xdr:colOff>
      <xdr:row>75</xdr:row>
      <xdr:rowOff>22193</xdr:rowOff>
    </xdr:to>
    <xdr:sp macro="" textlink="">
      <xdr:nvSpPr>
        <xdr:cNvPr id="617" name="フローチャート : 判断 616"/>
        <xdr:cNvSpPr/>
      </xdr:nvSpPr>
      <xdr:spPr>
        <a:xfrm>
          <a:off x="13652500" y="12779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38720</xdr:rowOff>
    </xdr:from>
    <xdr:ext cx="534377" cy="259045"/>
    <xdr:sp macro="" textlink="">
      <xdr:nvSpPr>
        <xdr:cNvPr id="618" name="テキスト ボックス 617"/>
        <xdr:cNvSpPr txBox="1"/>
      </xdr:nvSpPr>
      <xdr:spPr>
        <a:xfrm>
          <a:off x="13436111" y="12554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59,835</a:t>
          </a:r>
          <a:endParaRPr kumimoji="1" lang="ja-JP" altLang="en-US" sz="1000" b="1">
            <a:solidFill>
              <a:srgbClr val="000080"/>
            </a:solidFill>
            <a:latin typeface="ＭＳ Ｐゴシック"/>
          </a:endParaRPr>
        </a:p>
      </xdr:txBody>
    </xdr:sp>
    <xdr:clientData/>
  </xdr:oneCellAnchor>
  <xdr:twoCellAnchor>
    <xdr:from>
      <xdr:col>18</xdr:col>
      <xdr:colOff>390525</xdr:colOff>
      <xdr:row>74</xdr:row>
      <xdr:rowOff>111265</xdr:rowOff>
    </xdr:from>
    <xdr:to>
      <xdr:col>18</xdr:col>
      <xdr:colOff>492125</xdr:colOff>
      <xdr:row>75</xdr:row>
      <xdr:rowOff>41415</xdr:rowOff>
    </xdr:to>
    <xdr:sp macro="" textlink="">
      <xdr:nvSpPr>
        <xdr:cNvPr id="619" name="フローチャート : 判断 618"/>
        <xdr:cNvSpPr/>
      </xdr:nvSpPr>
      <xdr:spPr>
        <a:xfrm>
          <a:off x="12763500" y="1279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57942</xdr:rowOff>
    </xdr:from>
    <xdr:ext cx="534377" cy="259045"/>
    <xdr:sp macro="" textlink="">
      <xdr:nvSpPr>
        <xdr:cNvPr id="620" name="テキスト ボックス 619"/>
        <xdr:cNvSpPr txBox="1"/>
      </xdr:nvSpPr>
      <xdr:spPr>
        <a:xfrm>
          <a:off x="12547111" y="1257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58,826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1" name="テキスト ボックス 62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2" name="テキスト ボックス 62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3" name="テキスト ボックス 62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4" name="テキスト ボックス 62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5" name="テキスト ボックス 62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65621</xdr:rowOff>
    </xdr:from>
    <xdr:to>
      <xdr:col>23</xdr:col>
      <xdr:colOff>568325</xdr:colOff>
      <xdr:row>77</xdr:row>
      <xdr:rowOff>167221</xdr:rowOff>
    </xdr:to>
    <xdr:sp macro="" textlink="">
      <xdr:nvSpPr>
        <xdr:cNvPr id="626" name="円/楕円 625"/>
        <xdr:cNvSpPr/>
      </xdr:nvSpPr>
      <xdr:spPr>
        <a:xfrm>
          <a:off x="16268700" y="13267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151998</xdr:rowOff>
    </xdr:from>
    <xdr:ext cx="534377" cy="259045"/>
    <xdr:sp macro="" textlink="">
      <xdr:nvSpPr>
        <xdr:cNvPr id="627" name="公債費該当値テキスト"/>
        <xdr:cNvSpPr txBox="1"/>
      </xdr:nvSpPr>
      <xdr:spPr>
        <a:xfrm>
          <a:off x="16370300" y="1318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34,222</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99073</xdr:rowOff>
    </xdr:from>
    <xdr:to>
      <xdr:col>22</xdr:col>
      <xdr:colOff>415925</xdr:colOff>
      <xdr:row>78</xdr:row>
      <xdr:rowOff>29223</xdr:rowOff>
    </xdr:to>
    <xdr:sp macro="" textlink="">
      <xdr:nvSpPr>
        <xdr:cNvPr id="628" name="円/楕円 627"/>
        <xdr:cNvSpPr/>
      </xdr:nvSpPr>
      <xdr:spPr>
        <a:xfrm>
          <a:off x="15430500" y="1330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20350</xdr:rowOff>
    </xdr:from>
    <xdr:ext cx="534377" cy="259045"/>
    <xdr:sp macro="" textlink="">
      <xdr:nvSpPr>
        <xdr:cNvPr id="629" name="テキスト ボックス 628"/>
        <xdr:cNvSpPr txBox="1"/>
      </xdr:nvSpPr>
      <xdr:spPr>
        <a:xfrm>
          <a:off x="15214111" y="1339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32,466</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98158</xdr:rowOff>
    </xdr:from>
    <xdr:to>
      <xdr:col>21</xdr:col>
      <xdr:colOff>212725</xdr:colOff>
      <xdr:row>78</xdr:row>
      <xdr:rowOff>28308</xdr:rowOff>
    </xdr:to>
    <xdr:sp macro="" textlink="">
      <xdr:nvSpPr>
        <xdr:cNvPr id="630" name="円/楕円 629"/>
        <xdr:cNvSpPr/>
      </xdr:nvSpPr>
      <xdr:spPr>
        <a:xfrm>
          <a:off x="14541500" y="13299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19435</xdr:rowOff>
    </xdr:from>
    <xdr:ext cx="534377" cy="259045"/>
    <xdr:sp macro="" textlink="">
      <xdr:nvSpPr>
        <xdr:cNvPr id="631" name="テキスト ボックス 630"/>
        <xdr:cNvSpPr txBox="1"/>
      </xdr:nvSpPr>
      <xdr:spPr>
        <a:xfrm>
          <a:off x="14325111" y="1339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32,514</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104273</xdr:rowOff>
    </xdr:from>
    <xdr:to>
      <xdr:col>20</xdr:col>
      <xdr:colOff>9525</xdr:colOff>
      <xdr:row>78</xdr:row>
      <xdr:rowOff>34423</xdr:rowOff>
    </xdr:to>
    <xdr:sp macro="" textlink="">
      <xdr:nvSpPr>
        <xdr:cNvPr id="632" name="円/楕円 631"/>
        <xdr:cNvSpPr/>
      </xdr:nvSpPr>
      <xdr:spPr>
        <a:xfrm>
          <a:off x="13652500" y="13305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25550</xdr:rowOff>
    </xdr:from>
    <xdr:ext cx="534377" cy="259045"/>
    <xdr:sp macro="" textlink="">
      <xdr:nvSpPr>
        <xdr:cNvPr id="633" name="テキスト ボックス 632"/>
        <xdr:cNvSpPr txBox="1"/>
      </xdr:nvSpPr>
      <xdr:spPr>
        <a:xfrm>
          <a:off x="13436111" y="13398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32,193</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136010</xdr:rowOff>
    </xdr:from>
    <xdr:to>
      <xdr:col>18</xdr:col>
      <xdr:colOff>492125</xdr:colOff>
      <xdr:row>78</xdr:row>
      <xdr:rowOff>66160</xdr:rowOff>
    </xdr:to>
    <xdr:sp macro="" textlink="">
      <xdr:nvSpPr>
        <xdr:cNvPr id="634" name="円/楕円 633"/>
        <xdr:cNvSpPr/>
      </xdr:nvSpPr>
      <xdr:spPr>
        <a:xfrm>
          <a:off x="12763500" y="1333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57287</xdr:rowOff>
    </xdr:from>
    <xdr:ext cx="534377" cy="259045"/>
    <xdr:sp macro="" textlink="">
      <xdr:nvSpPr>
        <xdr:cNvPr id="635" name="テキスト ボックス 634"/>
        <xdr:cNvSpPr txBox="1"/>
      </xdr:nvSpPr>
      <xdr:spPr>
        <a:xfrm>
          <a:off x="12547111" y="13430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30,527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6" name="正方形/長方形 63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7" name="正方形/長方形 63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8" name="正方形/長方形 63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9" name="正方形/長方形 63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0" name="正方形/長方形 63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1" name="正方形/長方形 64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2" name="正方形/長方形 64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3,481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3" name="正方形/長方形 64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4" name="テキスト ボックス 64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5" name="直線コネクタ 64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6" name="直線コネクタ 64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7" name="テキスト ボックス 646"/>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8" name="直線コネクタ 64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35577</xdr:rowOff>
    </xdr:from>
    <xdr:ext cx="467179" cy="259045"/>
    <xdr:sp macro="" textlink="">
      <xdr:nvSpPr>
        <xdr:cNvPr id="649" name="テキスト ボックス 648"/>
        <xdr:cNvSpPr txBox="1"/>
      </xdr:nvSpPr>
      <xdr:spPr>
        <a:xfrm>
          <a:off x="11978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0" name="直線コネクタ 64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51" name="テキスト ボックス 650"/>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2" name="直線コネクタ 65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53" name="テキスト ボックス 652"/>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4" name="直線コネクタ 65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55" name="テキスト ボックス 654"/>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6" name="直線コネクタ 65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57" name="テキスト ボックス 656"/>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133375</xdr:rowOff>
    </xdr:from>
    <xdr:to>
      <xdr:col>23</xdr:col>
      <xdr:colOff>516889</xdr:colOff>
      <xdr:row>99</xdr:row>
      <xdr:rowOff>42774</xdr:rowOff>
    </xdr:to>
    <xdr:cxnSp macro="">
      <xdr:nvCxnSpPr>
        <xdr:cNvPr id="659" name="直線コネクタ 658"/>
        <xdr:cNvCxnSpPr/>
      </xdr:nvCxnSpPr>
      <xdr:spPr>
        <a:xfrm flipV="1">
          <a:off x="16317595" y="15563875"/>
          <a:ext cx="1269" cy="14524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46601</xdr:rowOff>
    </xdr:from>
    <xdr:ext cx="313932" cy="259045"/>
    <xdr:sp macro="" textlink="">
      <xdr:nvSpPr>
        <xdr:cNvPr id="660" name="積立金最小値テキスト"/>
        <xdr:cNvSpPr txBox="1"/>
      </xdr:nvSpPr>
      <xdr:spPr>
        <a:xfrm>
          <a:off x="16370300" y="170201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a:t>
          </a:r>
          <a:endParaRPr kumimoji="1" lang="ja-JP" altLang="en-US" sz="1000" b="1">
            <a:latin typeface="ＭＳ Ｐゴシック"/>
          </a:endParaRPr>
        </a:p>
      </xdr:txBody>
    </xdr:sp>
    <xdr:clientData/>
  </xdr:oneCellAnchor>
  <xdr:twoCellAnchor>
    <xdr:from>
      <xdr:col>23</xdr:col>
      <xdr:colOff>428625</xdr:colOff>
      <xdr:row>99</xdr:row>
      <xdr:rowOff>42774</xdr:rowOff>
    </xdr:from>
    <xdr:to>
      <xdr:col>23</xdr:col>
      <xdr:colOff>606425</xdr:colOff>
      <xdr:row>99</xdr:row>
      <xdr:rowOff>42774</xdr:rowOff>
    </xdr:to>
    <xdr:cxnSp macro="">
      <xdr:nvCxnSpPr>
        <xdr:cNvPr id="661" name="直線コネクタ 660"/>
        <xdr:cNvCxnSpPr/>
      </xdr:nvCxnSpPr>
      <xdr:spPr>
        <a:xfrm>
          <a:off x="16230600" y="1701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80052</xdr:rowOff>
    </xdr:from>
    <xdr:ext cx="534377" cy="259045"/>
    <xdr:sp macro="" textlink="">
      <xdr:nvSpPr>
        <xdr:cNvPr id="662" name="積立金最大値テキスト"/>
        <xdr:cNvSpPr txBox="1"/>
      </xdr:nvSpPr>
      <xdr:spPr>
        <a:xfrm>
          <a:off x="16370300" y="1533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19,083</a:t>
          </a:r>
          <a:endParaRPr kumimoji="1" lang="ja-JP" altLang="en-US" sz="1000" b="1">
            <a:latin typeface="ＭＳ Ｐゴシック"/>
          </a:endParaRPr>
        </a:p>
      </xdr:txBody>
    </xdr:sp>
    <xdr:clientData/>
  </xdr:oneCellAnchor>
  <xdr:twoCellAnchor>
    <xdr:from>
      <xdr:col>23</xdr:col>
      <xdr:colOff>428625</xdr:colOff>
      <xdr:row>90</xdr:row>
      <xdr:rowOff>133375</xdr:rowOff>
    </xdr:from>
    <xdr:to>
      <xdr:col>23</xdr:col>
      <xdr:colOff>606425</xdr:colOff>
      <xdr:row>90</xdr:row>
      <xdr:rowOff>133375</xdr:rowOff>
    </xdr:to>
    <xdr:cxnSp macro="">
      <xdr:nvCxnSpPr>
        <xdr:cNvPr id="663" name="直線コネクタ 662"/>
        <xdr:cNvCxnSpPr/>
      </xdr:nvCxnSpPr>
      <xdr:spPr>
        <a:xfrm>
          <a:off x="16230600" y="15563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139243</xdr:rowOff>
    </xdr:from>
    <xdr:to>
      <xdr:col>23</xdr:col>
      <xdr:colOff>517525</xdr:colOff>
      <xdr:row>99</xdr:row>
      <xdr:rowOff>28448</xdr:rowOff>
    </xdr:to>
    <xdr:cxnSp macro="">
      <xdr:nvCxnSpPr>
        <xdr:cNvPr id="664" name="直線コネクタ 663"/>
        <xdr:cNvCxnSpPr/>
      </xdr:nvCxnSpPr>
      <xdr:spPr>
        <a:xfrm flipV="1">
          <a:off x="15481300" y="16941343"/>
          <a:ext cx="838200" cy="60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58132</xdr:rowOff>
    </xdr:from>
    <xdr:ext cx="469744" cy="259045"/>
    <xdr:sp macro="" textlink="">
      <xdr:nvSpPr>
        <xdr:cNvPr id="665" name="積立金平均値テキスト"/>
        <xdr:cNvSpPr txBox="1"/>
      </xdr:nvSpPr>
      <xdr:spPr>
        <a:xfrm>
          <a:off x="16370300" y="165173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3,954</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35255</xdr:rowOff>
    </xdr:from>
    <xdr:to>
      <xdr:col>23</xdr:col>
      <xdr:colOff>568325</xdr:colOff>
      <xdr:row>97</xdr:row>
      <xdr:rowOff>136855</xdr:rowOff>
    </xdr:to>
    <xdr:sp macro="" textlink="">
      <xdr:nvSpPr>
        <xdr:cNvPr id="666" name="フローチャート : 判断 665"/>
        <xdr:cNvSpPr/>
      </xdr:nvSpPr>
      <xdr:spPr>
        <a:xfrm>
          <a:off x="16268700" y="1666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99</xdr:row>
      <xdr:rowOff>28448</xdr:rowOff>
    </xdr:from>
    <xdr:to>
      <xdr:col>22</xdr:col>
      <xdr:colOff>365125</xdr:colOff>
      <xdr:row>99</xdr:row>
      <xdr:rowOff>33401</xdr:rowOff>
    </xdr:to>
    <xdr:cxnSp macro="">
      <xdr:nvCxnSpPr>
        <xdr:cNvPr id="667" name="直線コネクタ 666"/>
        <xdr:cNvCxnSpPr/>
      </xdr:nvCxnSpPr>
      <xdr:spPr>
        <a:xfrm flipV="1">
          <a:off x="14592300" y="17001998"/>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143763</xdr:rowOff>
    </xdr:from>
    <xdr:to>
      <xdr:col>22</xdr:col>
      <xdr:colOff>415925</xdr:colOff>
      <xdr:row>97</xdr:row>
      <xdr:rowOff>73913</xdr:rowOff>
    </xdr:to>
    <xdr:sp macro="" textlink="">
      <xdr:nvSpPr>
        <xdr:cNvPr id="668" name="フローチャート : 判断 667"/>
        <xdr:cNvSpPr/>
      </xdr:nvSpPr>
      <xdr:spPr>
        <a:xfrm>
          <a:off x="15430500" y="16602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95</xdr:row>
      <xdr:rowOff>90440</xdr:rowOff>
    </xdr:from>
    <xdr:ext cx="469744" cy="259045"/>
    <xdr:sp macro="" textlink="">
      <xdr:nvSpPr>
        <xdr:cNvPr id="669" name="テキスト ボックス 668"/>
        <xdr:cNvSpPr txBox="1"/>
      </xdr:nvSpPr>
      <xdr:spPr>
        <a:xfrm>
          <a:off x="15246427" y="16378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4,780</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43078</xdr:rowOff>
    </xdr:from>
    <xdr:to>
      <xdr:col>21</xdr:col>
      <xdr:colOff>161925</xdr:colOff>
      <xdr:row>99</xdr:row>
      <xdr:rowOff>33401</xdr:rowOff>
    </xdr:to>
    <xdr:cxnSp macro="">
      <xdr:nvCxnSpPr>
        <xdr:cNvPr id="670" name="直線コネクタ 669"/>
        <xdr:cNvCxnSpPr/>
      </xdr:nvCxnSpPr>
      <xdr:spPr>
        <a:xfrm>
          <a:off x="13703300" y="16845178"/>
          <a:ext cx="889000" cy="161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119151</xdr:rowOff>
    </xdr:from>
    <xdr:to>
      <xdr:col>21</xdr:col>
      <xdr:colOff>212725</xdr:colOff>
      <xdr:row>97</xdr:row>
      <xdr:rowOff>49301</xdr:rowOff>
    </xdr:to>
    <xdr:sp macro="" textlink="">
      <xdr:nvSpPr>
        <xdr:cNvPr id="671" name="フローチャート : 判断 670"/>
        <xdr:cNvSpPr/>
      </xdr:nvSpPr>
      <xdr:spPr>
        <a:xfrm>
          <a:off x="14541500" y="16578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95</xdr:row>
      <xdr:rowOff>65828</xdr:rowOff>
    </xdr:from>
    <xdr:ext cx="469744" cy="259045"/>
    <xdr:sp macro="" textlink="">
      <xdr:nvSpPr>
        <xdr:cNvPr id="672" name="テキスト ボックス 671"/>
        <xdr:cNvSpPr txBox="1"/>
      </xdr:nvSpPr>
      <xdr:spPr>
        <a:xfrm>
          <a:off x="14357427" y="16353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5,103</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43078</xdr:rowOff>
    </xdr:from>
    <xdr:to>
      <xdr:col>19</xdr:col>
      <xdr:colOff>644525</xdr:colOff>
      <xdr:row>98</xdr:row>
      <xdr:rowOff>105029</xdr:rowOff>
    </xdr:to>
    <xdr:cxnSp macro="">
      <xdr:nvCxnSpPr>
        <xdr:cNvPr id="673" name="直線コネクタ 672"/>
        <xdr:cNvCxnSpPr/>
      </xdr:nvCxnSpPr>
      <xdr:spPr>
        <a:xfrm flipV="1">
          <a:off x="12814300" y="16845178"/>
          <a:ext cx="889000" cy="61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63678</xdr:rowOff>
    </xdr:from>
    <xdr:to>
      <xdr:col>20</xdr:col>
      <xdr:colOff>9525</xdr:colOff>
      <xdr:row>95</xdr:row>
      <xdr:rowOff>165278</xdr:rowOff>
    </xdr:to>
    <xdr:sp macro="" textlink="">
      <xdr:nvSpPr>
        <xdr:cNvPr id="674" name="フローチャート : 判断 673"/>
        <xdr:cNvSpPr/>
      </xdr:nvSpPr>
      <xdr:spPr>
        <a:xfrm>
          <a:off x="13652500" y="16351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94</xdr:row>
      <xdr:rowOff>10355</xdr:rowOff>
    </xdr:from>
    <xdr:ext cx="469744" cy="259045"/>
    <xdr:sp macro="" textlink="">
      <xdr:nvSpPr>
        <xdr:cNvPr id="675" name="テキスト ボックス 674"/>
        <xdr:cNvSpPr txBox="1"/>
      </xdr:nvSpPr>
      <xdr:spPr>
        <a:xfrm>
          <a:off x="13468427" y="16126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8,081</a:t>
          </a:r>
          <a:endParaRPr kumimoji="1" lang="ja-JP" altLang="en-US" sz="1000" b="1">
            <a:solidFill>
              <a:srgbClr val="000080"/>
            </a:solidFill>
            <a:latin typeface="ＭＳ Ｐゴシック"/>
          </a:endParaRPr>
        </a:p>
      </xdr:txBody>
    </xdr:sp>
    <xdr:clientData/>
  </xdr:oneCellAnchor>
  <xdr:twoCellAnchor>
    <xdr:from>
      <xdr:col>18</xdr:col>
      <xdr:colOff>390525</xdr:colOff>
      <xdr:row>93</xdr:row>
      <xdr:rowOff>156184</xdr:rowOff>
    </xdr:from>
    <xdr:to>
      <xdr:col>18</xdr:col>
      <xdr:colOff>492125</xdr:colOff>
      <xdr:row>94</xdr:row>
      <xdr:rowOff>86334</xdr:rowOff>
    </xdr:to>
    <xdr:sp macro="" textlink="">
      <xdr:nvSpPr>
        <xdr:cNvPr id="676" name="フローチャート : 判断 675"/>
        <xdr:cNvSpPr/>
      </xdr:nvSpPr>
      <xdr:spPr>
        <a:xfrm>
          <a:off x="12763500" y="1610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92</xdr:row>
      <xdr:rowOff>102861</xdr:rowOff>
    </xdr:from>
    <xdr:ext cx="534377" cy="259045"/>
    <xdr:sp macro="" textlink="">
      <xdr:nvSpPr>
        <xdr:cNvPr id="677" name="テキスト ボックス 676"/>
        <xdr:cNvSpPr txBox="1"/>
      </xdr:nvSpPr>
      <xdr:spPr>
        <a:xfrm>
          <a:off x="12547111" y="15876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11,367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8" name="テキスト ボックス 67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9" name="テキスト ボックス 67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0" name="テキスト ボックス 67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1" name="テキスト ボックス 68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2" name="テキスト ボックス 68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88443</xdr:rowOff>
    </xdr:from>
    <xdr:to>
      <xdr:col>23</xdr:col>
      <xdr:colOff>568325</xdr:colOff>
      <xdr:row>99</xdr:row>
      <xdr:rowOff>18593</xdr:rowOff>
    </xdr:to>
    <xdr:sp macro="" textlink="">
      <xdr:nvSpPr>
        <xdr:cNvPr id="683" name="円/楕円 682"/>
        <xdr:cNvSpPr/>
      </xdr:nvSpPr>
      <xdr:spPr>
        <a:xfrm>
          <a:off x="16268700" y="1689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3370</xdr:rowOff>
    </xdr:from>
    <xdr:ext cx="469744" cy="259045"/>
    <xdr:sp macro="" textlink="">
      <xdr:nvSpPr>
        <xdr:cNvPr id="684" name="積立金該当値テキスト"/>
        <xdr:cNvSpPr txBox="1"/>
      </xdr:nvSpPr>
      <xdr:spPr>
        <a:xfrm>
          <a:off x="16370300" y="16805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1,006</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149098</xdr:rowOff>
    </xdr:from>
    <xdr:to>
      <xdr:col>22</xdr:col>
      <xdr:colOff>415925</xdr:colOff>
      <xdr:row>99</xdr:row>
      <xdr:rowOff>79248</xdr:rowOff>
    </xdr:to>
    <xdr:sp macro="" textlink="">
      <xdr:nvSpPr>
        <xdr:cNvPr id="685" name="円/楕円 684"/>
        <xdr:cNvSpPr/>
      </xdr:nvSpPr>
      <xdr:spPr>
        <a:xfrm>
          <a:off x="15430500" y="16951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99</xdr:row>
      <xdr:rowOff>70375</xdr:rowOff>
    </xdr:from>
    <xdr:ext cx="378565" cy="259045"/>
    <xdr:sp macro="" textlink="">
      <xdr:nvSpPr>
        <xdr:cNvPr id="686" name="テキスト ボックス 685"/>
        <xdr:cNvSpPr txBox="1"/>
      </xdr:nvSpPr>
      <xdr:spPr>
        <a:xfrm>
          <a:off x="15292017" y="170439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210</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154051</xdr:rowOff>
    </xdr:from>
    <xdr:to>
      <xdr:col>21</xdr:col>
      <xdr:colOff>212725</xdr:colOff>
      <xdr:row>99</xdr:row>
      <xdr:rowOff>84201</xdr:rowOff>
    </xdr:to>
    <xdr:sp macro="" textlink="">
      <xdr:nvSpPr>
        <xdr:cNvPr id="687" name="円/楕円 686"/>
        <xdr:cNvSpPr/>
      </xdr:nvSpPr>
      <xdr:spPr>
        <a:xfrm>
          <a:off x="14541500" y="16956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99</xdr:row>
      <xdr:rowOff>75328</xdr:rowOff>
    </xdr:from>
    <xdr:ext cx="378565" cy="259045"/>
    <xdr:sp macro="" textlink="">
      <xdr:nvSpPr>
        <xdr:cNvPr id="688" name="テキスト ボックス 687"/>
        <xdr:cNvSpPr txBox="1"/>
      </xdr:nvSpPr>
      <xdr:spPr>
        <a:xfrm>
          <a:off x="14403017" y="170488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163728</xdr:rowOff>
    </xdr:from>
    <xdr:to>
      <xdr:col>20</xdr:col>
      <xdr:colOff>9525</xdr:colOff>
      <xdr:row>98</xdr:row>
      <xdr:rowOff>93878</xdr:rowOff>
    </xdr:to>
    <xdr:sp macro="" textlink="">
      <xdr:nvSpPr>
        <xdr:cNvPr id="689" name="円/楕円 688"/>
        <xdr:cNvSpPr/>
      </xdr:nvSpPr>
      <xdr:spPr>
        <a:xfrm>
          <a:off x="13652500" y="1679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98</xdr:row>
      <xdr:rowOff>85005</xdr:rowOff>
    </xdr:from>
    <xdr:ext cx="469744" cy="259045"/>
    <xdr:sp macro="" textlink="">
      <xdr:nvSpPr>
        <xdr:cNvPr id="690" name="テキスト ボックス 689"/>
        <xdr:cNvSpPr txBox="1"/>
      </xdr:nvSpPr>
      <xdr:spPr>
        <a:xfrm>
          <a:off x="13468427" y="16887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2,268</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54229</xdr:rowOff>
    </xdr:from>
    <xdr:to>
      <xdr:col>18</xdr:col>
      <xdr:colOff>492125</xdr:colOff>
      <xdr:row>98</xdr:row>
      <xdr:rowOff>155829</xdr:rowOff>
    </xdr:to>
    <xdr:sp macro="" textlink="">
      <xdr:nvSpPr>
        <xdr:cNvPr id="691" name="円/楕円 690"/>
        <xdr:cNvSpPr/>
      </xdr:nvSpPr>
      <xdr:spPr>
        <a:xfrm>
          <a:off x="12763500" y="16856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98</xdr:row>
      <xdr:rowOff>146956</xdr:rowOff>
    </xdr:from>
    <xdr:ext cx="469744" cy="259045"/>
    <xdr:sp macro="" textlink="">
      <xdr:nvSpPr>
        <xdr:cNvPr id="692" name="テキスト ボックス 691"/>
        <xdr:cNvSpPr txBox="1"/>
      </xdr:nvSpPr>
      <xdr:spPr>
        <a:xfrm>
          <a:off x="12579427" y="16949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3" name="正方形/長方形 69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4" name="正方形/長方形 69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5" name="正方形/長方形 69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6" name="正方形/長方形 69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7" name="正方形/長方形 69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8" name="正方形/長方形 69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9" name="正方形/長方形 69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2,510</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0" name="正方形/長方形 69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1" name="テキスト ボックス 70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2" name="直線コネクタ 70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03" name="直線コネクタ 70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04" name="テキスト ボックス 70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05" name="直線コネクタ 70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06" name="テキスト ボックス 705"/>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07" name="直線コネクタ 70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08" name="テキスト ボックス 707"/>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09" name="直線コネクタ 70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10" name="テキスト ボックス 709"/>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11" name="直線コネクタ 71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12" name="テキスト ボックス 711"/>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3" name="直線コネクタ 71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4" name="テキスト ボックス 71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18542</xdr:rowOff>
    </xdr:from>
    <xdr:to>
      <xdr:col>32</xdr:col>
      <xdr:colOff>186689</xdr:colOff>
      <xdr:row>39</xdr:row>
      <xdr:rowOff>41973</xdr:rowOff>
    </xdr:to>
    <xdr:cxnSp macro="">
      <xdr:nvCxnSpPr>
        <xdr:cNvPr id="716" name="直線コネクタ 715"/>
        <xdr:cNvCxnSpPr/>
      </xdr:nvCxnSpPr>
      <xdr:spPr>
        <a:xfrm flipV="1">
          <a:off x="22159595" y="5333492"/>
          <a:ext cx="1269" cy="1395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45800</xdr:rowOff>
    </xdr:from>
    <xdr:ext cx="313932" cy="259045"/>
    <xdr:sp macro="" textlink="">
      <xdr:nvSpPr>
        <xdr:cNvPr id="717" name="投資及び出資金最小値テキスト"/>
        <xdr:cNvSpPr txBox="1"/>
      </xdr:nvSpPr>
      <xdr:spPr>
        <a:xfrm>
          <a:off x="22212300" y="67323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a:t>
          </a:r>
          <a:endParaRPr kumimoji="1" lang="ja-JP" altLang="en-US" sz="1000" b="1">
            <a:latin typeface="ＭＳ Ｐゴシック"/>
          </a:endParaRPr>
        </a:p>
      </xdr:txBody>
    </xdr:sp>
    <xdr:clientData/>
  </xdr:oneCellAnchor>
  <xdr:twoCellAnchor>
    <xdr:from>
      <xdr:col>32</xdr:col>
      <xdr:colOff>98425</xdr:colOff>
      <xdr:row>39</xdr:row>
      <xdr:rowOff>41973</xdr:rowOff>
    </xdr:from>
    <xdr:to>
      <xdr:col>32</xdr:col>
      <xdr:colOff>276225</xdr:colOff>
      <xdr:row>39</xdr:row>
      <xdr:rowOff>41973</xdr:rowOff>
    </xdr:to>
    <xdr:cxnSp macro="">
      <xdr:nvCxnSpPr>
        <xdr:cNvPr id="718" name="直線コネクタ 717"/>
        <xdr:cNvCxnSpPr/>
      </xdr:nvCxnSpPr>
      <xdr:spPr>
        <a:xfrm>
          <a:off x="22072600" y="6728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136669</xdr:rowOff>
    </xdr:from>
    <xdr:ext cx="469744" cy="259045"/>
    <xdr:sp macro="" textlink="">
      <xdr:nvSpPr>
        <xdr:cNvPr id="719" name="投資及び出資金最大値テキスト"/>
        <xdr:cNvSpPr txBox="1"/>
      </xdr:nvSpPr>
      <xdr:spPr>
        <a:xfrm>
          <a:off x="22212300" y="5108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7,336</a:t>
          </a:r>
          <a:endParaRPr kumimoji="1" lang="ja-JP" altLang="en-US" sz="1000" b="1">
            <a:latin typeface="ＭＳ Ｐゴシック"/>
          </a:endParaRPr>
        </a:p>
      </xdr:txBody>
    </xdr:sp>
    <xdr:clientData/>
  </xdr:oneCellAnchor>
  <xdr:twoCellAnchor>
    <xdr:from>
      <xdr:col>32</xdr:col>
      <xdr:colOff>98425</xdr:colOff>
      <xdr:row>31</xdr:row>
      <xdr:rowOff>18542</xdr:rowOff>
    </xdr:from>
    <xdr:to>
      <xdr:col>32</xdr:col>
      <xdr:colOff>276225</xdr:colOff>
      <xdr:row>31</xdr:row>
      <xdr:rowOff>18542</xdr:rowOff>
    </xdr:to>
    <xdr:cxnSp macro="">
      <xdr:nvCxnSpPr>
        <xdr:cNvPr id="720" name="直線コネクタ 719"/>
        <xdr:cNvCxnSpPr/>
      </xdr:nvCxnSpPr>
      <xdr:spPr>
        <a:xfrm>
          <a:off x="22072600" y="5333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41973</xdr:rowOff>
    </xdr:from>
    <xdr:to>
      <xdr:col>32</xdr:col>
      <xdr:colOff>187325</xdr:colOff>
      <xdr:row>39</xdr:row>
      <xdr:rowOff>41973</xdr:rowOff>
    </xdr:to>
    <xdr:cxnSp macro="">
      <xdr:nvCxnSpPr>
        <xdr:cNvPr id="721" name="直線コネクタ 720"/>
        <xdr:cNvCxnSpPr/>
      </xdr:nvCxnSpPr>
      <xdr:spPr>
        <a:xfrm>
          <a:off x="21323300" y="672852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35</xdr:row>
      <xdr:rowOff>72153</xdr:rowOff>
    </xdr:from>
    <xdr:ext cx="469744" cy="259045"/>
    <xdr:sp macro="" textlink="">
      <xdr:nvSpPr>
        <xdr:cNvPr id="722" name="投資及び出資金平均値テキスト"/>
        <xdr:cNvSpPr txBox="1"/>
      </xdr:nvSpPr>
      <xdr:spPr>
        <a:xfrm>
          <a:off x="22212300" y="60729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2,408</a:t>
          </a:r>
          <a:endParaRPr kumimoji="1" lang="ja-JP" altLang="en-US" sz="1000" b="1">
            <a:solidFill>
              <a:srgbClr val="000080"/>
            </a:solidFill>
            <a:latin typeface="ＭＳ Ｐゴシック"/>
          </a:endParaRPr>
        </a:p>
      </xdr:txBody>
    </xdr:sp>
    <xdr:clientData/>
  </xdr:oneCellAnchor>
  <xdr:twoCellAnchor>
    <xdr:from>
      <xdr:col>32</xdr:col>
      <xdr:colOff>136525</xdr:colOff>
      <xdr:row>36</xdr:row>
      <xdr:rowOff>49276</xdr:rowOff>
    </xdr:from>
    <xdr:to>
      <xdr:col>32</xdr:col>
      <xdr:colOff>238125</xdr:colOff>
      <xdr:row>36</xdr:row>
      <xdr:rowOff>150876</xdr:rowOff>
    </xdr:to>
    <xdr:sp macro="" textlink="">
      <xdr:nvSpPr>
        <xdr:cNvPr id="723" name="フローチャート : 判断 722"/>
        <xdr:cNvSpPr/>
      </xdr:nvSpPr>
      <xdr:spPr>
        <a:xfrm>
          <a:off x="22110700" y="622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39306</xdr:rowOff>
    </xdr:from>
    <xdr:to>
      <xdr:col>31</xdr:col>
      <xdr:colOff>34925</xdr:colOff>
      <xdr:row>39</xdr:row>
      <xdr:rowOff>41973</xdr:rowOff>
    </xdr:to>
    <xdr:cxnSp macro="">
      <xdr:nvCxnSpPr>
        <xdr:cNvPr id="724" name="直線コネクタ 723"/>
        <xdr:cNvCxnSpPr/>
      </xdr:nvCxnSpPr>
      <xdr:spPr>
        <a:xfrm>
          <a:off x="20434300" y="6725856"/>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35</xdr:row>
      <xdr:rowOff>139573</xdr:rowOff>
    </xdr:from>
    <xdr:to>
      <xdr:col>31</xdr:col>
      <xdr:colOff>85725</xdr:colOff>
      <xdr:row>36</xdr:row>
      <xdr:rowOff>69723</xdr:rowOff>
    </xdr:to>
    <xdr:sp macro="" textlink="">
      <xdr:nvSpPr>
        <xdr:cNvPr id="725" name="フローチャート : 判断 724"/>
        <xdr:cNvSpPr/>
      </xdr:nvSpPr>
      <xdr:spPr>
        <a:xfrm>
          <a:off x="21272500" y="614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34</xdr:row>
      <xdr:rowOff>86250</xdr:rowOff>
    </xdr:from>
    <xdr:ext cx="469744" cy="259045"/>
    <xdr:sp macro="" textlink="">
      <xdr:nvSpPr>
        <xdr:cNvPr id="726" name="テキスト ボックス 725"/>
        <xdr:cNvSpPr txBox="1"/>
      </xdr:nvSpPr>
      <xdr:spPr>
        <a:xfrm>
          <a:off x="21088427" y="5915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2,834</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39306</xdr:rowOff>
    </xdr:from>
    <xdr:to>
      <xdr:col>29</xdr:col>
      <xdr:colOff>517525</xdr:colOff>
      <xdr:row>39</xdr:row>
      <xdr:rowOff>39306</xdr:rowOff>
    </xdr:to>
    <xdr:cxnSp macro="">
      <xdr:nvCxnSpPr>
        <xdr:cNvPr id="727" name="直線コネクタ 726"/>
        <xdr:cNvCxnSpPr/>
      </xdr:nvCxnSpPr>
      <xdr:spPr>
        <a:xfrm>
          <a:off x="19545300" y="67258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34</xdr:row>
      <xdr:rowOff>153098</xdr:rowOff>
    </xdr:from>
    <xdr:to>
      <xdr:col>29</xdr:col>
      <xdr:colOff>568325</xdr:colOff>
      <xdr:row>35</xdr:row>
      <xdr:rowOff>83248</xdr:rowOff>
    </xdr:to>
    <xdr:sp macro="" textlink="">
      <xdr:nvSpPr>
        <xdr:cNvPr id="728" name="フローチャート : 判断 727"/>
        <xdr:cNvSpPr/>
      </xdr:nvSpPr>
      <xdr:spPr>
        <a:xfrm>
          <a:off x="20383500" y="5982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33</xdr:row>
      <xdr:rowOff>99775</xdr:rowOff>
    </xdr:from>
    <xdr:ext cx="469744" cy="259045"/>
    <xdr:sp macro="" textlink="">
      <xdr:nvSpPr>
        <xdr:cNvPr id="729" name="テキスト ボックス 728"/>
        <xdr:cNvSpPr txBox="1"/>
      </xdr:nvSpPr>
      <xdr:spPr>
        <a:xfrm>
          <a:off x="20199427" y="5757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3,663</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39116</xdr:rowOff>
    </xdr:from>
    <xdr:to>
      <xdr:col>28</xdr:col>
      <xdr:colOff>314325</xdr:colOff>
      <xdr:row>39</xdr:row>
      <xdr:rowOff>39306</xdr:rowOff>
    </xdr:to>
    <xdr:cxnSp macro="">
      <xdr:nvCxnSpPr>
        <xdr:cNvPr id="730" name="直線コネクタ 729"/>
        <xdr:cNvCxnSpPr/>
      </xdr:nvCxnSpPr>
      <xdr:spPr>
        <a:xfrm>
          <a:off x="18656300" y="6725666"/>
          <a:ext cx="8890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35</xdr:row>
      <xdr:rowOff>113665</xdr:rowOff>
    </xdr:from>
    <xdr:to>
      <xdr:col>28</xdr:col>
      <xdr:colOff>365125</xdr:colOff>
      <xdr:row>36</xdr:row>
      <xdr:rowOff>43815</xdr:rowOff>
    </xdr:to>
    <xdr:sp macro="" textlink="">
      <xdr:nvSpPr>
        <xdr:cNvPr id="731" name="フローチャート : 判断 730"/>
        <xdr:cNvSpPr/>
      </xdr:nvSpPr>
      <xdr:spPr>
        <a:xfrm>
          <a:off x="19494500" y="611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34</xdr:row>
      <xdr:rowOff>60342</xdr:rowOff>
    </xdr:from>
    <xdr:ext cx="469744" cy="259045"/>
    <xdr:sp macro="" textlink="">
      <xdr:nvSpPr>
        <xdr:cNvPr id="732" name="テキスト ボックス 731"/>
        <xdr:cNvSpPr txBox="1"/>
      </xdr:nvSpPr>
      <xdr:spPr>
        <a:xfrm>
          <a:off x="19310427" y="5889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2,970</a:t>
          </a:r>
          <a:endParaRPr kumimoji="1" lang="ja-JP" altLang="en-US" sz="1000" b="1">
            <a:solidFill>
              <a:srgbClr val="000080"/>
            </a:solidFill>
            <a:latin typeface="ＭＳ Ｐゴシック"/>
          </a:endParaRPr>
        </a:p>
      </xdr:txBody>
    </xdr:sp>
    <xdr:clientData/>
  </xdr:oneCellAnchor>
  <xdr:twoCellAnchor>
    <xdr:from>
      <xdr:col>27</xdr:col>
      <xdr:colOff>60325</xdr:colOff>
      <xdr:row>35</xdr:row>
      <xdr:rowOff>57658</xdr:rowOff>
    </xdr:from>
    <xdr:to>
      <xdr:col>27</xdr:col>
      <xdr:colOff>161925</xdr:colOff>
      <xdr:row>35</xdr:row>
      <xdr:rowOff>159258</xdr:rowOff>
    </xdr:to>
    <xdr:sp macro="" textlink="">
      <xdr:nvSpPr>
        <xdr:cNvPr id="733" name="フローチャート : 判断 732"/>
        <xdr:cNvSpPr/>
      </xdr:nvSpPr>
      <xdr:spPr>
        <a:xfrm>
          <a:off x="18605500" y="6058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34</xdr:row>
      <xdr:rowOff>4335</xdr:rowOff>
    </xdr:from>
    <xdr:ext cx="469744" cy="259045"/>
    <xdr:sp macro="" textlink="">
      <xdr:nvSpPr>
        <xdr:cNvPr id="734" name="テキスト ボックス 733"/>
        <xdr:cNvSpPr txBox="1"/>
      </xdr:nvSpPr>
      <xdr:spPr>
        <a:xfrm>
          <a:off x="18421427" y="5833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3,264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5" name="テキスト ボックス 73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6" name="テキスト ボックス 73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7" name="テキスト ボックス 73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8" name="テキスト ボックス 73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9" name="テキスト ボックス 73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162623</xdr:rowOff>
    </xdr:from>
    <xdr:to>
      <xdr:col>32</xdr:col>
      <xdr:colOff>238125</xdr:colOff>
      <xdr:row>39</xdr:row>
      <xdr:rowOff>92773</xdr:rowOff>
    </xdr:to>
    <xdr:sp macro="" textlink="">
      <xdr:nvSpPr>
        <xdr:cNvPr id="740" name="円/楕円 739"/>
        <xdr:cNvSpPr/>
      </xdr:nvSpPr>
      <xdr:spPr>
        <a:xfrm>
          <a:off x="22110700" y="6677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77550</xdr:rowOff>
    </xdr:from>
    <xdr:ext cx="313932" cy="259045"/>
    <xdr:sp macro="" textlink="">
      <xdr:nvSpPr>
        <xdr:cNvPr id="741" name="投資及び出資金該当値テキスト"/>
        <xdr:cNvSpPr txBox="1"/>
      </xdr:nvSpPr>
      <xdr:spPr>
        <a:xfrm>
          <a:off x="22212300" y="65926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162623</xdr:rowOff>
    </xdr:from>
    <xdr:to>
      <xdr:col>31</xdr:col>
      <xdr:colOff>85725</xdr:colOff>
      <xdr:row>39</xdr:row>
      <xdr:rowOff>92773</xdr:rowOff>
    </xdr:to>
    <xdr:sp macro="" textlink="">
      <xdr:nvSpPr>
        <xdr:cNvPr id="742" name="円/楕円 741"/>
        <xdr:cNvSpPr/>
      </xdr:nvSpPr>
      <xdr:spPr>
        <a:xfrm>
          <a:off x="21272500" y="6677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39</xdr:row>
      <xdr:rowOff>83900</xdr:rowOff>
    </xdr:from>
    <xdr:ext cx="313932" cy="259045"/>
    <xdr:sp macro="" textlink="">
      <xdr:nvSpPr>
        <xdr:cNvPr id="743" name="テキスト ボックス 742"/>
        <xdr:cNvSpPr txBox="1"/>
      </xdr:nvSpPr>
      <xdr:spPr>
        <a:xfrm>
          <a:off x="21166333" y="67704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159956</xdr:rowOff>
    </xdr:from>
    <xdr:to>
      <xdr:col>29</xdr:col>
      <xdr:colOff>568325</xdr:colOff>
      <xdr:row>39</xdr:row>
      <xdr:rowOff>90106</xdr:rowOff>
    </xdr:to>
    <xdr:sp macro="" textlink="">
      <xdr:nvSpPr>
        <xdr:cNvPr id="744" name="円/楕円 743"/>
        <xdr:cNvSpPr/>
      </xdr:nvSpPr>
      <xdr:spPr>
        <a:xfrm>
          <a:off x="20383500" y="6675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39</xdr:row>
      <xdr:rowOff>81233</xdr:rowOff>
    </xdr:from>
    <xdr:ext cx="313932" cy="259045"/>
    <xdr:sp macro="" textlink="">
      <xdr:nvSpPr>
        <xdr:cNvPr id="745" name="テキスト ボックス 744"/>
        <xdr:cNvSpPr txBox="1"/>
      </xdr:nvSpPr>
      <xdr:spPr>
        <a:xfrm>
          <a:off x="20277333" y="67677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159956</xdr:rowOff>
    </xdr:from>
    <xdr:to>
      <xdr:col>28</xdr:col>
      <xdr:colOff>365125</xdr:colOff>
      <xdr:row>39</xdr:row>
      <xdr:rowOff>90106</xdr:rowOff>
    </xdr:to>
    <xdr:sp macro="" textlink="">
      <xdr:nvSpPr>
        <xdr:cNvPr id="746" name="円/楕円 745"/>
        <xdr:cNvSpPr/>
      </xdr:nvSpPr>
      <xdr:spPr>
        <a:xfrm>
          <a:off x="19494500" y="6675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39</xdr:row>
      <xdr:rowOff>81233</xdr:rowOff>
    </xdr:from>
    <xdr:ext cx="313932" cy="259045"/>
    <xdr:sp macro="" textlink="">
      <xdr:nvSpPr>
        <xdr:cNvPr id="747" name="テキスト ボックス 746"/>
        <xdr:cNvSpPr txBox="1"/>
      </xdr:nvSpPr>
      <xdr:spPr>
        <a:xfrm>
          <a:off x="19388333" y="67677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159766</xdr:rowOff>
    </xdr:from>
    <xdr:to>
      <xdr:col>27</xdr:col>
      <xdr:colOff>161925</xdr:colOff>
      <xdr:row>39</xdr:row>
      <xdr:rowOff>89916</xdr:rowOff>
    </xdr:to>
    <xdr:sp macro="" textlink="">
      <xdr:nvSpPr>
        <xdr:cNvPr id="748" name="円/楕円 747"/>
        <xdr:cNvSpPr/>
      </xdr:nvSpPr>
      <xdr:spPr>
        <a:xfrm>
          <a:off x="18605500" y="6674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39</xdr:row>
      <xdr:rowOff>81043</xdr:rowOff>
    </xdr:from>
    <xdr:ext cx="313932" cy="259045"/>
    <xdr:sp macro="" textlink="">
      <xdr:nvSpPr>
        <xdr:cNvPr id="749" name="テキスト ボックス 748"/>
        <xdr:cNvSpPr txBox="1"/>
      </xdr:nvSpPr>
      <xdr:spPr>
        <a:xfrm>
          <a:off x="18499333" y="67675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0" name="正方形/長方形 74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1" name="正方形/長方形 75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2" name="正方形/長方形 75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3" name="正方形/長方形 75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4" name="正方形/長方形 75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5" name="正方形/長方形 75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6" name="正方形/長方形 75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10,560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7" name="正方形/長方形 75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8" name="テキスト ボックス 75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9" name="直線コネクタ 75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60" name="直線コネクタ 759"/>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61" name="テキスト ボックス 760"/>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62" name="直線コネクタ 761"/>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63" name="テキスト ボックス 762"/>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64" name="直線コネクタ 763"/>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65" name="テキスト ボックス 764"/>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66" name="直線コネクタ 765"/>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7" name="テキスト ボックス 766"/>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8" name="直線コネクタ 76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9" name="テキスト ボックス 76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30841</xdr:rowOff>
    </xdr:from>
    <xdr:to>
      <xdr:col>32</xdr:col>
      <xdr:colOff>186689</xdr:colOff>
      <xdr:row>58</xdr:row>
      <xdr:rowOff>131287</xdr:rowOff>
    </xdr:to>
    <xdr:cxnSp macro="">
      <xdr:nvCxnSpPr>
        <xdr:cNvPr id="771" name="直線コネクタ 770"/>
        <xdr:cNvCxnSpPr/>
      </xdr:nvCxnSpPr>
      <xdr:spPr>
        <a:xfrm flipV="1">
          <a:off x="22159595" y="8603341"/>
          <a:ext cx="1269" cy="1472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135114</xdr:rowOff>
    </xdr:from>
    <xdr:ext cx="378565" cy="259045"/>
    <xdr:sp macro="" textlink="">
      <xdr:nvSpPr>
        <xdr:cNvPr id="772" name="貸付金最小値テキスト"/>
        <xdr:cNvSpPr txBox="1"/>
      </xdr:nvSpPr>
      <xdr:spPr>
        <a:xfrm>
          <a:off x="22212300" y="100792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368</a:t>
          </a:r>
          <a:endParaRPr kumimoji="1" lang="ja-JP" altLang="en-US" sz="1000" b="1">
            <a:latin typeface="ＭＳ Ｐゴシック"/>
          </a:endParaRPr>
        </a:p>
      </xdr:txBody>
    </xdr:sp>
    <xdr:clientData/>
  </xdr:oneCellAnchor>
  <xdr:twoCellAnchor>
    <xdr:from>
      <xdr:col>32</xdr:col>
      <xdr:colOff>98425</xdr:colOff>
      <xdr:row>58</xdr:row>
      <xdr:rowOff>131287</xdr:rowOff>
    </xdr:from>
    <xdr:to>
      <xdr:col>32</xdr:col>
      <xdr:colOff>276225</xdr:colOff>
      <xdr:row>58</xdr:row>
      <xdr:rowOff>131287</xdr:rowOff>
    </xdr:to>
    <xdr:cxnSp macro="">
      <xdr:nvCxnSpPr>
        <xdr:cNvPr id="773" name="直線コネクタ 772"/>
        <xdr:cNvCxnSpPr/>
      </xdr:nvCxnSpPr>
      <xdr:spPr>
        <a:xfrm>
          <a:off x="22072600" y="10075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148968</xdr:rowOff>
    </xdr:from>
    <xdr:ext cx="534377" cy="259045"/>
    <xdr:sp macro="" textlink="">
      <xdr:nvSpPr>
        <xdr:cNvPr id="774" name="貸付金最大値テキスト"/>
        <xdr:cNvSpPr txBox="1"/>
      </xdr:nvSpPr>
      <xdr:spPr>
        <a:xfrm>
          <a:off x="22212300" y="8378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64,762</a:t>
          </a:r>
          <a:endParaRPr kumimoji="1" lang="ja-JP" altLang="en-US" sz="1000" b="1">
            <a:latin typeface="ＭＳ Ｐゴシック"/>
          </a:endParaRPr>
        </a:p>
      </xdr:txBody>
    </xdr:sp>
    <xdr:clientData/>
  </xdr:oneCellAnchor>
  <xdr:twoCellAnchor>
    <xdr:from>
      <xdr:col>32</xdr:col>
      <xdr:colOff>98425</xdr:colOff>
      <xdr:row>50</xdr:row>
      <xdr:rowOff>30841</xdr:rowOff>
    </xdr:from>
    <xdr:to>
      <xdr:col>32</xdr:col>
      <xdr:colOff>276225</xdr:colOff>
      <xdr:row>50</xdr:row>
      <xdr:rowOff>30841</xdr:rowOff>
    </xdr:to>
    <xdr:cxnSp macro="">
      <xdr:nvCxnSpPr>
        <xdr:cNvPr id="775" name="直線コネクタ 774"/>
        <xdr:cNvCxnSpPr/>
      </xdr:nvCxnSpPr>
      <xdr:spPr>
        <a:xfrm>
          <a:off x="22072600" y="8603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56</xdr:row>
      <xdr:rowOff>115720</xdr:rowOff>
    </xdr:from>
    <xdr:to>
      <xdr:col>32</xdr:col>
      <xdr:colOff>187325</xdr:colOff>
      <xdr:row>56</xdr:row>
      <xdr:rowOff>122784</xdr:rowOff>
    </xdr:to>
    <xdr:cxnSp macro="">
      <xdr:nvCxnSpPr>
        <xdr:cNvPr id="776" name="直線コネクタ 775"/>
        <xdr:cNvCxnSpPr/>
      </xdr:nvCxnSpPr>
      <xdr:spPr>
        <a:xfrm>
          <a:off x="21323300" y="9716920"/>
          <a:ext cx="838200" cy="7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68115</xdr:rowOff>
    </xdr:from>
    <xdr:ext cx="534377" cy="259045"/>
    <xdr:sp macro="" textlink="">
      <xdr:nvSpPr>
        <xdr:cNvPr id="777" name="貸付金平均値テキスト"/>
        <xdr:cNvSpPr txBox="1"/>
      </xdr:nvSpPr>
      <xdr:spPr>
        <a:xfrm>
          <a:off x="22212300" y="93264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24,410</a:t>
          </a:r>
          <a:endParaRPr kumimoji="1" lang="ja-JP" altLang="en-US" sz="1000" b="1">
            <a:solidFill>
              <a:srgbClr val="000080"/>
            </a:solidFill>
            <a:latin typeface="ＭＳ Ｐゴシック"/>
          </a:endParaRPr>
        </a:p>
      </xdr:txBody>
    </xdr:sp>
    <xdr:clientData/>
  </xdr:oneCellAnchor>
  <xdr:twoCellAnchor>
    <xdr:from>
      <xdr:col>32</xdr:col>
      <xdr:colOff>136525</xdr:colOff>
      <xdr:row>55</xdr:row>
      <xdr:rowOff>45238</xdr:rowOff>
    </xdr:from>
    <xdr:to>
      <xdr:col>32</xdr:col>
      <xdr:colOff>238125</xdr:colOff>
      <xdr:row>55</xdr:row>
      <xdr:rowOff>146838</xdr:rowOff>
    </xdr:to>
    <xdr:sp macro="" textlink="">
      <xdr:nvSpPr>
        <xdr:cNvPr id="778" name="フローチャート : 判断 777"/>
        <xdr:cNvSpPr/>
      </xdr:nvSpPr>
      <xdr:spPr>
        <a:xfrm>
          <a:off x="22110700" y="947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56</xdr:row>
      <xdr:rowOff>68766</xdr:rowOff>
    </xdr:from>
    <xdr:to>
      <xdr:col>31</xdr:col>
      <xdr:colOff>34925</xdr:colOff>
      <xdr:row>56</xdr:row>
      <xdr:rowOff>115720</xdr:rowOff>
    </xdr:to>
    <xdr:cxnSp macro="">
      <xdr:nvCxnSpPr>
        <xdr:cNvPr id="779" name="直線コネクタ 778"/>
        <xdr:cNvCxnSpPr/>
      </xdr:nvCxnSpPr>
      <xdr:spPr>
        <a:xfrm>
          <a:off x="20434300" y="9669966"/>
          <a:ext cx="889000" cy="4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55</xdr:row>
      <xdr:rowOff>6947</xdr:rowOff>
    </xdr:from>
    <xdr:to>
      <xdr:col>31</xdr:col>
      <xdr:colOff>85725</xdr:colOff>
      <xdr:row>55</xdr:row>
      <xdr:rowOff>108547</xdr:rowOff>
    </xdr:to>
    <xdr:sp macro="" textlink="">
      <xdr:nvSpPr>
        <xdr:cNvPr id="780" name="フローチャート : 判断 779"/>
        <xdr:cNvSpPr/>
      </xdr:nvSpPr>
      <xdr:spPr>
        <a:xfrm>
          <a:off x="21272500" y="9436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53</xdr:row>
      <xdr:rowOff>125074</xdr:rowOff>
    </xdr:from>
    <xdr:ext cx="534377" cy="259045"/>
    <xdr:sp macro="" textlink="">
      <xdr:nvSpPr>
        <xdr:cNvPr id="781" name="テキスト ボックス 780"/>
        <xdr:cNvSpPr txBox="1"/>
      </xdr:nvSpPr>
      <xdr:spPr>
        <a:xfrm>
          <a:off x="21056111" y="9211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26,085</a:t>
          </a:r>
          <a:endParaRPr kumimoji="1" lang="ja-JP" altLang="en-US" sz="1000" b="1">
            <a:solidFill>
              <a:srgbClr val="000080"/>
            </a:solidFill>
            <a:latin typeface="ＭＳ Ｐゴシック"/>
          </a:endParaRPr>
        </a:p>
      </xdr:txBody>
    </xdr:sp>
    <xdr:clientData/>
  </xdr:oneCellAnchor>
  <xdr:twoCellAnchor>
    <xdr:from>
      <xdr:col>28</xdr:col>
      <xdr:colOff>314325</xdr:colOff>
      <xdr:row>56</xdr:row>
      <xdr:rowOff>61656</xdr:rowOff>
    </xdr:from>
    <xdr:to>
      <xdr:col>29</xdr:col>
      <xdr:colOff>517525</xdr:colOff>
      <xdr:row>56</xdr:row>
      <xdr:rowOff>68766</xdr:rowOff>
    </xdr:to>
    <xdr:cxnSp macro="">
      <xdr:nvCxnSpPr>
        <xdr:cNvPr id="782" name="直線コネクタ 781"/>
        <xdr:cNvCxnSpPr/>
      </xdr:nvCxnSpPr>
      <xdr:spPr>
        <a:xfrm>
          <a:off x="19545300" y="9662856"/>
          <a:ext cx="889000" cy="7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117635</xdr:rowOff>
    </xdr:from>
    <xdr:to>
      <xdr:col>29</xdr:col>
      <xdr:colOff>568325</xdr:colOff>
      <xdr:row>55</xdr:row>
      <xdr:rowOff>47785</xdr:rowOff>
    </xdr:to>
    <xdr:sp macro="" textlink="">
      <xdr:nvSpPr>
        <xdr:cNvPr id="783" name="フローチャート : 判断 782"/>
        <xdr:cNvSpPr/>
      </xdr:nvSpPr>
      <xdr:spPr>
        <a:xfrm>
          <a:off x="20383500" y="9375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53</xdr:row>
      <xdr:rowOff>64312</xdr:rowOff>
    </xdr:from>
    <xdr:ext cx="534377" cy="259045"/>
    <xdr:sp macro="" textlink="">
      <xdr:nvSpPr>
        <xdr:cNvPr id="784" name="テキスト ボックス 783"/>
        <xdr:cNvSpPr txBox="1"/>
      </xdr:nvSpPr>
      <xdr:spPr>
        <a:xfrm>
          <a:off x="20167111" y="9151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28,743</a:t>
          </a:r>
          <a:endParaRPr kumimoji="1" lang="ja-JP" altLang="en-US" sz="1000" b="1">
            <a:solidFill>
              <a:srgbClr val="000080"/>
            </a:solidFill>
            <a:latin typeface="ＭＳ Ｐゴシック"/>
          </a:endParaRPr>
        </a:p>
      </xdr:txBody>
    </xdr:sp>
    <xdr:clientData/>
  </xdr:oneCellAnchor>
  <xdr:twoCellAnchor>
    <xdr:from>
      <xdr:col>27</xdr:col>
      <xdr:colOff>111125</xdr:colOff>
      <xdr:row>56</xdr:row>
      <xdr:rowOff>44968</xdr:rowOff>
    </xdr:from>
    <xdr:to>
      <xdr:col>28</xdr:col>
      <xdr:colOff>314325</xdr:colOff>
      <xdr:row>56</xdr:row>
      <xdr:rowOff>61656</xdr:rowOff>
    </xdr:to>
    <xdr:cxnSp macro="">
      <xdr:nvCxnSpPr>
        <xdr:cNvPr id="785" name="直線コネクタ 784"/>
        <xdr:cNvCxnSpPr/>
      </xdr:nvCxnSpPr>
      <xdr:spPr>
        <a:xfrm>
          <a:off x="18656300" y="9646168"/>
          <a:ext cx="889000" cy="16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61262</xdr:rowOff>
    </xdr:from>
    <xdr:to>
      <xdr:col>28</xdr:col>
      <xdr:colOff>365125</xdr:colOff>
      <xdr:row>54</xdr:row>
      <xdr:rowOff>162862</xdr:rowOff>
    </xdr:to>
    <xdr:sp macro="" textlink="">
      <xdr:nvSpPr>
        <xdr:cNvPr id="786" name="フローチャート : 判断 785"/>
        <xdr:cNvSpPr/>
      </xdr:nvSpPr>
      <xdr:spPr>
        <a:xfrm>
          <a:off x="19494500" y="9319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53</xdr:row>
      <xdr:rowOff>7939</xdr:rowOff>
    </xdr:from>
    <xdr:ext cx="534377" cy="259045"/>
    <xdr:sp macro="" textlink="">
      <xdr:nvSpPr>
        <xdr:cNvPr id="787" name="テキスト ボックス 786"/>
        <xdr:cNvSpPr txBox="1"/>
      </xdr:nvSpPr>
      <xdr:spPr>
        <a:xfrm>
          <a:off x="19278111" y="9094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31,209</a:t>
          </a:r>
          <a:endParaRPr kumimoji="1" lang="ja-JP" altLang="en-US" sz="1000" b="1">
            <a:solidFill>
              <a:srgbClr val="000080"/>
            </a:solidFill>
            <a:latin typeface="ＭＳ Ｐゴシック"/>
          </a:endParaRPr>
        </a:p>
      </xdr:txBody>
    </xdr:sp>
    <xdr:clientData/>
  </xdr:oneCellAnchor>
  <xdr:twoCellAnchor>
    <xdr:from>
      <xdr:col>27</xdr:col>
      <xdr:colOff>60325</xdr:colOff>
      <xdr:row>53</xdr:row>
      <xdr:rowOff>137249</xdr:rowOff>
    </xdr:from>
    <xdr:to>
      <xdr:col>27</xdr:col>
      <xdr:colOff>161925</xdr:colOff>
      <xdr:row>54</xdr:row>
      <xdr:rowOff>67399</xdr:rowOff>
    </xdr:to>
    <xdr:sp macro="" textlink="">
      <xdr:nvSpPr>
        <xdr:cNvPr id="788" name="フローチャート : 判断 787"/>
        <xdr:cNvSpPr/>
      </xdr:nvSpPr>
      <xdr:spPr>
        <a:xfrm>
          <a:off x="18605500" y="922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52</xdr:row>
      <xdr:rowOff>83926</xdr:rowOff>
    </xdr:from>
    <xdr:ext cx="534377" cy="259045"/>
    <xdr:sp macro="" textlink="">
      <xdr:nvSpPr>
        <xdr:cNvPr id="789" name="テキスト ボックス 788"/>
        <xdr:cNvSpPr txBox="1"/>
      </xdr:nvSpPr>
      <xdr:spPr>
        <a:xfrm>
          <a:off x="18389111" y="899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35,385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0" name="テキスト ボックス 78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1" name="テキスト ボックス 79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2" name="テキスト ボックス 79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3" name="テキスト ボックス 79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4" name="テキスト ボックス 79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56</xdr:row>
      <xdr:rowOff>71984</xdr:rowOff>
    </xdr:from>
    <xdr:to>
      <xdr:col>32</xdr:col>
      <xdr:colOff>238125</xdr:colOff>
      <xdr:row>57</xdr:row>
      <xdr:rowOff>2134</xdr:rowOff>
    </xdr:to>
    <xdr:sp macro="" textlink="">
      <xdr:nvSpPr>
        <xdr:cNvPr id="795" name="円/楕円 794"/>
        <xdr:cNvSpPr/>
      </xdr:nvSpPr>
      <xdr:spPr>
        <a:xfrm>
          <a:off x="22110700" y="9673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56</xdr:row>
      <xdr:rowOff>50411</xdr:rowOff>
    </xdr:from>
    <xdr:ext cx="534377" cy="259045"/>
    <xdr:sp macro="" textlink="">
      <xdr:nvSpPr>
        <xdr:cNvPr id="796" name="貸付金該当値テキスト"/>
        <xdr:cNvSpPr txBox="1"/>
      </xdr:nvSpPr>
      <xdr:spPr>
        <a:xfrm>
          <a:off x="22212300" y="9651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15,740</a:t>
          </a:r>
          <a:endParaRPr kumimoji="1" lang="ja-JP" altLang="en-US" sz="1000" b="1">
            <a:solidFill>
              <a:srgbClr val="FF0000"/>
            </a:solidFill>
            <a:latin typeface="ＭＳ Ｐゴシック"/>
          </a:endParaRPr>
        </a:p>
      </xdr:txBody>
    </xdr:sp>
    <xdr:clientData/>
  </xdr:oneCellAnchor>
  <xdr:twoCellAnchor>
    <xdr:from>
      <xdr:col>30</xdr:col>
      <xdr:colOff>669925</xdr:colOff>
      <xdr:row>56</xdr:row>
      <xdr:rowOff>64920</xdr:rowOff>
    </xdr:from>
    <xdr:to>
      <xdr:col>31</xdr:col>
      <xdr:colOff>85725</xdr:colOff>
      <xdr:row>56</xdr:row>
      <xdr:rowOff>166520</xdr:rowOff>
    </xdr:to>
    <xdr:sp macro="" textlink="">
      <xdr:nvSpPr>
        <xdr:cNvPr id="797" name="円/楕円 796"/>
        <xdr:cNvSpPr/>
      </xdr:nvSpPr>
      <xdr:spPr>
        <a:xfrm>
          <a:off x="21272500" y="966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56</xdr:row>
      <xdr:rowOff>157647</xdr:rowOff>
    </xdr:from>
    <xdr:ext cx="534377" cy="259045"/>
    <xdr:sp macro="" textlink="">
      <xdr:nvSpPr>
        <xdr:cNvPr id="798" name="テキスト ボックス 797"/>
        <xdr:cNvSpPr txBox="1"/>
      </xdr:nvSpPr>
      <xdr:spPr>
        <a:xfrm>
          <a:off x="21056111" y="9758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16,049</a:t>
          </a:r>
          <a:endParaRPr kumimoji="1" lang="ja-JP" altLang="en-US" sz="1000" b="1">
            <a:solidFill>
              <a:srgbClr val="FF0000"/>
            </a:solidFill>
            <a:latin typeface="ＭＳ Ｐゴシック"/>
          </a:endParaRPr>
        </a:p>
      </xdr:txBody>
    </xdr:sp>
    <xdr:clientData/>
  </xdr:oneCellAnchor>
  <xdr:twoCellAnchor>
    <xdr:from>
      <xdr:col>29</xdr:col>
      <xdr:colOff>466725</xdr:colOff>
      <xdr:row>56</xdr:row>
      <xdr:rowOff>17966</xdr:rowOff>
    </xdr:from>
    <xdr:to>
      <xdr:col>29</xdr:col>
      <xdr:colOff>568325</xdr:colOff>
      <xdr:row>56</xdr:row>
      <xdr:rowOff>119566</xdr:rowOff>
    </xdr:to>
    <xdr:sp macro="" textlink="">
      <xdr:nvSpPr>
        <xdr:cNvPr id="799" name="円/楕円 798"/>
        <xdr:cNvSpPr/>
      </xdr:nvSpPr>
      <xdr:spPr>
        <a:xfrm>
          <a:off x="20383500" y="9619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56</xdr:row>
      <xdr:rowOff>110693</xdr:rowOff>
    </xdr:from>
    <xdr:ext cx="534377" cy="259045"/>
    <xdr:sp macro="" textlink="">
      <xdr:nvSpPr>
        <xdr:cNvPr id="800" name="テキスト ボックス 799"/>
        <xdr:cNvSpPr txBox="1"/>
      </xdr:nvSpPr>
      <xdr:spPr>
        <a:xfrm>
          <a:off x="20167111" y="9711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18,103</a:t>
          </a:r>
          <a:endParaRPr kumimoji="1" lang="ja-JP" altLang="en-US" sz="1000" b="1">
            <a:solidFill>
              <a:srgbClr val="FF0000"/>
            </a:solidFill>
            <a:latin typeface="ＭＳ Ｐゴシック"/>
          </a:endParaRPr>
        </a:p>
      </xdr:txBody>
    </xdr:sp>
    <xdr:clientData/>
  </xdr:oneCellAnchor>
  <xdr:twoCellAnchor>
    <xdr:from>
      <xdr:col>28</xdr:col>
      <xdr:colOff>263525</xdr:colOff>
      <xdr:row>56</xdr:row>
      <xdr:rowOff>10856</xdr:rowOff>
    </xdr:from>
    <xdr:to>
      <xdr:col>28</xdr:col>
      <xdr:colOff>365125</xdr:colOff>
      <xdr:row>56</xdr:row>
      <xdr:rowOff>112456</xdr:rowOff>
    </xdr:to>
    <xdr:sp macro="" textlink="">
      <xdr:nvSpPr>
        <xdr:cNvPr id="801" name="円/楕円 800"/>
        <xdr:cNvSpPr/>
      </xdr:nvSpPr>
      <xdr:spPr>
        <a:xfrm>
          <a:off x="19494500" y="9612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56</xdr:row>
      <xdr:rowOff>103583</xdr:rowOff>
    </xdr:from>
    <xdr:ext cx="534377" cy="259045"/>
    <xdr:sp macro="" textlink="">
      <xdr:nvSpPr>
        <xdr:cNvPr id="802" name="テキスト ボックス 801"/>
        <xdr:cNvSpPr txBox="1"/>
      </xdr:nvSpPr>
      <xdr:spPr>
        <a:xfrm>
          <a:off x="19278111" y="9704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18,414</a:t>
          </a:r>
          <a:endParaRPr kumimoji="1" lang="ja-JP" altLang="en-US" sz="1000" b="1">
            <a:solidFill>
              <a:srgbClr val="FF0000"/>
            </a:solidFill>
            <a:latin typeface="ＭＳ Ｐゴシック"/>
          </a:endParaRPr>
        </a:p>
      </xdr:txBody>
    </xdr:sp>
    <xdr:clientData/>
  </xdr:oneCellAnchor>
  <xdr:twoCellAnchor>
    <xdr:from>
      <xdr:col>27</xdr:col>
      <xdr:colOff>60325</xdr:colOff>
      <xdr:row>55</xdr:row>
      <xdr:rowOff>165618</xdr:rowOff>
    </xdr:from>
    <xdr:to>
      <xdr:col>27</xdr:col>
      <xdr:colOff>161925</xdr:colOff>
      <xdr:row>56</xdr:row>
      <xdr:rowOff>95768</xdr:rowOff>
    </xdr:to>
    <xdr:sp macro="" textlink="">
      <xdr:nvSpPr>
        <xdr:cNvPr id="803" name="円/楕円 802"/>
        <xdr:cNvSpPr/>
      </xdr:nvSpPr>
      <xdr:spPr>
        <a:xfrm>
          <a:off x="18605500" y="9595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56</xdr:row>
      <xdr:rowOff>86895</xdr:rowOff>
    </xdr:from>
    <xdr:ext cx="534377" cy="259045"/>
    <xdr:sp macro="" textlink="">
      <xdr:nvSpPr>
        <xdr:cNvPr id="804" name="テキスト ボックス 803"/>
        <xdr:cNvSpPr txBox="1"/>
      </xdr:nvSpPr>
      <xdr:spPr>
        <a:xfrm>
          <a:off x="18389111" y="9688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19,144</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5" name="正方形/長方形 80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6" name="正方形/長方形 80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7" name="正方形/長方形 80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15/20</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8" name="正方形/長方形 80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9" name="正方形/長方形 80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0" name="正方形/長方形 80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1" name="正方形/長方形 81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31,445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2" name="正方形/長方形 81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3" name="テキスト ボックス 81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4" name="直線コネクタ 81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80</xdr:row>
      <xdr:rowOff>111777</xdr:rowOff>
    </xdr:from>
    <xdr:ext cx="531299" cy="259045"/>
    <xdr:sp macro="" textlink="">
      <xdr:nvSpPr>
        <xdr:cNvPr id="815" name="テキスト ボックス 814"/>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78</xdr:row>
      <xdr:rowOff>139700</xdr:rowOff>
    </xdr:from>
    <xdr:to>
      <xdr:col>33</xdr:col>
      <xdr:colOff>314325</xdr:colOff>
      <xdr:row>78</xdr:row>
      <xdr:rowOff>139700</xdr:rowOff>
    </xdr:to>
    <xdr:cxnSp macro="">
      <xdr:nvCxnSpPr>
        <xdr:cNvPr id="816" name="直線コネクタ 815"/>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77</xdr:row>
      <xdr:rowOff>168927</xdr:rowOff>
    </xdr:from>
    <xdr:ext cx="531299" cy="259045"/>
    <xdr:sp macro="" textlink="">
      <xdr:nvSpPr>
        <xdr:cNvPr id="817" name="テキスト ボックス 816"/>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76</xdr:row>
      <xdr:rowOff>25400</xdr:rowOff>
    </xdr:from>
    <xdr:to>
      <xdr:col>33</xdr:col>
      <xdr:colOff>314325</xdr:colOff>
      <xdr:row>76</xdr:row>
      <xdr:rowOff>25400</xdr:rowOff>
    </xdr:to>
    <xdr:cxnSp macro="">
      <xdr:nvCxnSpPr>
        <xdr:cNvPr id="818" name="直線コネクタ 817"/>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75</xdr:row>
      <xdr:rowOff>54627</xdr:rowOff>
    </xdr:from>
    <xdr:ext cx="531299" cy="259045"/>
    <xdr:sp macro="" textlink="">
      <xdr:nvSpPr>
        <xdr:cNvPr id="819" name="テキスト ボックス 818"/>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73</xdr:row>
      <xdr:rowOff>82550</xdr:rowOff>
    </xdr:from>
    <xdr:to>
      <xdr:col>33</xdr:col>
      <xdr:colOff>314325</xdr:colOff>
      <xdr:row>73</xdr:row>
      <xdr:rowOff>82550</xdr:rowOff>
    </xdr:to>
    <xdr:cxnSp macro="">
      <xdr:nvCxnSpPr>
        <xdr:cNvPr id="820" name="直線コネクタ 819"/>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72</xdr:row>
      <xdr:rowOff>111777</xdr:rowOff>
    </xdr:from>
    <xdr:ext cx="531299" cy="259045"/>
    <xdr:sp macro="" textlink="">
      <xdr:nvSpPr>
        <xdr:cNvPr id="821" name="テキスト ボックス 820"/>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70</xdr:row>
      <xdr:rowOff>139700</xdr:rowOff>
    </xdr:from>
    <xdr:to>
      <xdr:col>33</xdr:col>
      <xdr:colOff>314325</xdr:colOff>
      <xdr:row>70</xdr:row>
      <xdr:rowOff>139700</xdr:rowOff>
    </xdr:to>
    <xdr:cxnSp macro="">
      <xdr:nvCxnSpPr>
        <xdr:cNvPr id="822" name="直線コネクタ 821"/>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168927</xdr:rowOff>
    </xdr:from>
    <xdr:ext cx="531299" cy="259045"/>
    <xdr:sp macro="" textlink="">
      <xdr:nvSpPr>
        <xdr:cNvPr id="823" name="テキスト ボックス 822"/>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4" name="直線コネクタ 82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67</xdr:row>
      <xdr:rowOff>54627</xdr:rowOff>
    </xdr:from>
    <xdr:ext cx="531299" cy="259045"/>
    <xdr:sp macro="" textlink="">
      <xdr:nvSpPr>
        <xdr:cNvPr id="825" name="テキスト ボックス 824"/>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71531</xdr:rowOff>
    </xdr:from>
    <xdr:to>
      <xdr:col>32</xdr:col>
      <xdr:colOff>186689</xdr:colOff>
      <xdr:row>77</xdr:row>
      <xdr:rowOff>76744</xdr:rowOff>
    </xdr:to>
    <xdr:cxnSp macro="">
      <xdr:nvCxnSpPr>
        <xdr:cNvPr id="827" name="直線コネクタ 826"/>
        <xdr:cNvCxnSpPr/>
      </xdr:nvCxnSpPr>
      <xdr:spPr>
        <a:xfrm flipV="1">
          <a:off x="22159595" y="12244481"/>
          <a:ext cx="1269" cy="1033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80571</xdr:rowOff>
    </xdr:from>
    <xdr:ext cx="534377" cy="259045"/>
    <xdr:sp macro="" textlink="">
      <xdr:nvSpPr>
        <xdr:cNvPr id="828" name="繰出金最小値テキスト"/>
        <xdr:cNvSpPr txBox="1"/>
      </xdr:nvSpPr>
      <xdr:spPr>
        <a:xfrm>
          <a:off x="22212300" y="13282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25,127</a:t>
          </a:r>
          <a:endParaRPr kumimoji="1" lang="ja-JP" altLang="en-US" sz="1000" b="1">
            <a:latin typeface="ＭＳ Ｐゴシック"/>
          </a:endParaRPr>
        </a:p>
      </xdr:txBody>
    </xdr:sp>
    <xdr:clientData/>
  </xdr:oneCellAnchor>
  <xdr:twoCellAnchor>
    <xdr:from>
      <xdr:col>32</xdr:col>
      <xdr:colOff>98425</xdr:colOff>
      <xdr:row>77</xdr:row>
      <xdr:rowOff>76744</xdr:rowOff>
    </xdr:from>
    <xdr:to>
      <xdr:col>32</xdr:col>
      <xdr:colOff>276225</xdr:colOff>
      <xdr:row>77</xdr:row>
      <xdr:rowOff>76744</xdr:rowOff>
    </xdr:to>
    <xdr:cxnSp macro="">
      <xdr:nvCxnSpPr>
        <xdr:cNvPr id="829" name="直線コネクタ 828"/>
        <xdr:cNvCxnSpPr/>
      </xdr:nvCxnSpPr>
      <xdr:spPr>
        <a:xfrm>
          <a:off x="22072600" y="13278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18208</xdr:rowOff>
    </xdr:from>
    <xdr:ext cx="534377" cy="259045"/>
    <xdr:sp macro="" textlink="">
      <xdr:nvSpPr>
        <xdr:cNvPr id="830" name="繰出金最大値テキスト"/>
        <xdr:cNvSpPr txBox="1"/>
      </xdr:nvSpPr>
      <xdr:spPr>
        <a:xfrm>
          <a:off x="22212300" y="12019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47,741</a:t>
          </a:r>
          <a:endParaRPr kumimoji="1" lang="ja-JP" altLang="en-US" sz="1000" b="1">
            <a:latin typeface="ＭＳ Ｐゴシック"/>
          </a:endParaRPr>
        </a:p>
      </xdr:txBody>
    </xdr:sp>
    <xdr:clientData/>
  </xdr:oneCellAnchor>
  <xdr:twoCellAnchor>
    <xdr:from>
      <xdr:col>32</xdr:col>
      <xdr:colOff>98425</xdr:colOff>
      <xdr:row>71</xdr:row>
      <xdr:rowOff>71531</xdr:rowOff>
    </xdr:from>
    <xdr:to>
      <xdr:col>32</xdr:col>
      <xdr:colOff>276225</xdr:colOff>
      <xdr:row>71</xdr:row>
      <xdr:rowOff>71531</xdr:rowOff>
    </xdr:to>
    <xdr:cxnSp macro="">
      <xdr:nvCxnSpPr>
        <xdr:cNvPr id="831" name="直線コネクタ 830"/>
        <xdr:cNvCxnSpPr/>
      </xdr:nvCxnSpPr>
      <xdr:spPr>
        <a:xfrm>
          <a:off x="22072600" y="12244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803</xdr:rowOff>
    </xdr:from>
    <xdr:to>
      <xdr:col>32</xdr:col>
      <xdr:colOff>187325</xdr:colOff>
      <xdr:row>76</xdr:row>
      <xdr:rowOff>64901</xdr:rowOff>
    </xdr:to>
    <xdr:cxnSp macro="">
      <xdr:nvCxnSpPr>
        <xdr:cNvPr id="832" name="直線コネクタ 831"/>
        <xdr:cNvCxnSpPr/>
      </xdr:nvCxnSpPr>
      <xdr:spPr>
        <a:xfrm>
          <a:off x="21323300" y="13031003"/>
          <a:ext cx="838200" cy="64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73</xdr:row>
      <xdr:rowOff>135094</xdr:rowOff>
    </xdr:from>
    <xdr:ext cx="534377" cy="259045"/>
    <xdr:sp macro="" textlink="">
      <xdr:nvSpPr>
        <xdr:cNvPr id="833" name="繰出金平均値テキスト"/>
        <xdr:cNvSpPr txBox="1"/>
      </xdr:nvSpPr>
      <xdr:spPr>
        <a:xfrm>
          <a:off x="22212300" y="126509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34,490</a:t>
          </a:r>
          <a:endParaRPr kumimoji="1" lang="ja-JP" altLang="en-US" sz="1000" b="1">
            <a:solidFill>
              <a:srgbClr val="000080"/>
            </a:solidFill>
            <a:latin typeface="ＭＳ Ｐゴシック"/>
          </a:endParaRPr>
        </a:p>
      </xdr:txBody>
    </xdr:sp>
    <xdr:clientData/>
  </xdr:oneCellAnchor>
  <xdr:twoCellAnchor>
    <xdr:from>
      <xdr:col>32</xdr:col>
      <xdr:colOff>136525</xdr:colOff>
      <xdr:row>74</xdr:row>
      <xdr:rowOff>112217</xdr:rowOff>
    </xdr:from>
    <xdr:to>
      <xdr:col>32</xdr:col>
      <xdr:colOff>238125</xdr:colOff>
      <xdr:row>75</xdr:row>
      <xdr:rowOff>42367</xdr:rowOff>
    </xdr:to>
    <xdr:sp macro="" textlink="">
      <xdr:nvSpPr>
        <xdr:cNvPr id="834" name="フローチャート : 判断 833"/>
        <xdr:cNvSpPr/>
      </xdr:nvSpPr>
      <xdr:spPr>
        <a:xfrm>
          <a:off x="22110700" y="12799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803</xdr:rowOff>
    </xdr:from>
    <xdr:to>
      <xdr:col>31</xdr:col>
      <xdr:colOff>34925</xdr:colOff>
      <xdr:row>76</xdr:row>
      <xdr:rowOff>142078</xdr:rowOff>
    </xdr:to>
    <xdr:cxnSp macro="">
      <xdr:nvCxnSpPr>
        <xdr:cNvPr id="835" name="直線コネクタ 834"/>
        <xdr:cNvCxnSpPr/>
      </xdr:nvCxnSpPr>
      <xdr:spPr>
        <a:xfrm flipV="1">
          <a:off x="20434300" y="13031003"/>
          <a:ext cx="889000" cy="141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73</xdr:row>
      <xdr:rowOff>156291</xdr:rowOff>
    </xdr:from>
    <xdr:to>
      <xdr:col>31</xdr:col>
      <xdr:colOff>85725</xdr:colOff>
      <xdr:row>74</xdr:row>
      <xdr:rowOff>86441</xdr:rowOff>
    </xdr:to>
    <xdr:sp macro="" textlink="">
      <xdr:nvSpPr>
        <xdr:cNvPr id="836" name="フローチャート : 判断 835"/>
        <xdr:cNvSpPr/>
      </xdr:nvSpPr>
      <xdr:spPr>
        <a:xfrm>
          <a:off x="21272500" y="12672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72</xdr:row>
      <xdr:rowOff>102968</xdr:rowOff>
    </xdr:from>
    <xdr:ext cx="534377" cy="259045"/>
    <xdr:sp macro="" textlink="">
      <xdr:nvSpPr>
        <xdr:cNvPr id="837" name="テキスト ボックス 836"/>
        <xdr:cNvSpPr txBox="1"/>
      </xdr:nvSpPr>
      <xdr:spPr>
        <a:xfrm>
          <a:off x="21056111" y="12447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37,276</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142078</xdr:rowOff>
    </xdr:from>
    <xdr:to>
      <xdr:col>29</xdr:col>
      <xdr:colOff>517525</xdr:colOff>
      <xdr:row>77</xdr:row>
      <xdr:rowOff>5832</xdr:rowOff>
    </xdr:to>
    <xdr:cxnSp macro="">
      <xdr:nvCxnSpPr>
        <xdr:cNvPr id="838" name="直線コネクタ 837"/>
        <xdr:cNvCxnSpPr/>
      </xdr:nvCxnSpPr>
      <xdr:spPr>
        <a:xfrm flipV="1">
          <a:off x="19545300" y="13172278"/>
          <a:ext cx="889000" cy="35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74</xdr:row>
      <xdr:rowOff>170602</xdr:rowOff>
    </xdr:from>
    <xdr:to>
      <xdr:col>29</xdr:col>
      <xdr:colOff>568325</xdr:colOff>
      <xdr:row>75</xdr:row>
      <xdr:rowOff>100752</xdr:rowOff>
    </xdr:to>
    <xdr:sp macro="" textlink="">
      <xdr:nvSpPr>
        <xdr:cNvPr id="839" name="フローチャート : 判断 838"/>
        <xdr:cNvSpPr/>
      </xdr:nvSpPr>
      <xdr:spPr>
        <a:xfrm>
          <a:off x="20383500" y="1285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117279</xdr:rowOff>
    </xdr:from>
    <xdr:ext cx="534377" cy="259045"/>
    <xdr:sp macro="" textlink="">
      <xdr:nvSpPr>
        <xdr:cNvPr id="840" name="テキスト ボックス 839"/>
        <xdr:cNvSpPr txBox="1"/>
      </xdr:nvSpPr>
      <xdr:spPr>
        <a:xfrm>
          <a:off x="20167111" y="12633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33,213</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83007</xdr:rowOff>
    </xdr:from>
    <xdr:to>
      <xdr:col>28</xdr:col>
      <xdr:colOff>314325</xdr:colOff>
      <xdr:row>77</xdr:row>
      <xdr:rowOff>5832</xdr:rowOff>
    </xdr:to>
    <xdr:cxnSp macro="">
      <xdr:nvCxnSpPr>
        <xdr:cNvPr id="841" name="直線コネクタ 840"/>
        <xdr:cNvCxnSpPr/>
      </xdr:nvCxnSpPr>
      <xdr:spPr>
        <a:xfrm>
          <a:off x="18656300" y="13113207"/>
          <a:ext cx="889000" cy="94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58039</xdr:rowOff>
    </xdr:from>
    <xdr:to>
      <xdr:col>28</xdr:col>
      <xdr:colOff>365125</xdr:colOff>
      <xdr:row>75</xdr:row>
      <xdr:rowOff>159640</xdr:rowOff>
    </xdr:to>
    <xdr:sp macro="" textlink="">
      <xdr:nvSpPr>
        <xdr:cNvPr id="842" name="フローチャート : 判断 841"/>
        <xdr:cNvSpPr/>
      </xdr:nvSpPr>
      <xdr:spPr>
        <a:xfrm>
          <a:off x="19494500" y="129167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4716</xdr:rowOff>
    </xdr:from>
    <xdr:ext cx="534377" cy="259045"/>
    <xdr:sp macro="" textlink="">
      <xdr:nvSpPr>
        <xdr:cNvPr id="843" name="テキスト ボックス 842"/>
        <xdr:cNvSpPr txBox="1"/>
      </xdr:nvSpPr>
      <xdr:spPr>
        <a:xfrm>
          <a:off x="19278111" y="12692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31,925</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79482</xdr:rowOff>
    </xdr:from>
    <xdr:to>
      <xdr:col>27</xdr:col>
      <xdr:colOff>161925</xdr:colOff>
      <xdr:row>76</xdr:row>
      <xdr:rowOff>9632</xdr:rowOff>
    </xdr:to>
    <xdr:sp macro="" textlink="">
      <xdr:nvSpPr>
        <xdr:cNvPr id="844" name="フローチャート : 判断 843"/>
        <xdr:cNvSpPr/>
      </xdr:nvSpPr>
      <xdr:spPr>
        <a:xfrm>
          <a:off x="18605500" y="1293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26159</xdr:rowOff>
    </xdr:from>
    <xdr:ext cx="534377" cy="259045"/>
    <xdr:sp macro="" textlink="">
      <xdr:nvSpPr>
        <xdr:cNvPr id="845" name="テキスト ボックス 844"/>
        <xdr:cNvSpPr txBox="1"/>
      </xdr:nvSpPr>
      <xdr:spPr>
        <a:xfrm>
          <a:off x="18389111" y="12713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31,456</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6" name="テキスト ボックス 84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7" name="テキスト ボックス 84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8" name="テキスト ボックス 84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9" name="テキスト ボックス 84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0" name="テキスト ボックス 84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76</xdr:row>
      <xdr:rowOff>14101</xdr:rowOff>
    </xdr:from>
    <xdr:to>
      <xdr:col>32</xdr:col>
      <xdr:colOff>238125</xdr:colOff>
      <xdr:row>76</xdr:row>
      <xdr:rowOff>115701</xdr:rowOff>
    </xdr:to>
    <xdr:sp macro="" textlink="">
      <xdr:nvSpPr>
        <xdr:cNvPr id="851" name="円/楕円 850"/>
        <xdr:cNvSpPr/>
      </xdr:nvSpPr>
      <xdr:spPr>
        <a:xfrm>
          <a:off x="22110700" y="13044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163978</xdr:rowOff>
    </xdr:from>
    <xdr:ext cx="534377" cy="259045"/>
    <xdr:sp macro="" textlink="">
      <xdr:nvSpPr>
        <xdr:cNvPr id="852" name="繰出金該当値テキスト"/>
        <xdr:cNvSpPr txBox="1"/>
      </xdr:nvSpPr>
      <xdr:spPr>
        <a:xfrm>
          <a:off x="22212300" y="13022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29,136</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121452</xdr:rowOff>
    </xdr:from>
    <xdr:to>
      <xdr:col>31</xdr:col>
      <xdr:colOff>85725</xdr:colOff>
      <xdr:row>76</xdr:row>
      <xdr:rowOff>51603</xdr:rowOff>
    </xdr:to>
    <xdr:sp macro="" textlink="">
      <xdr:nvSpPr>
        <xdr:cNvPr id="853" name="円/楕円 852"/>
        <xdr:cNvSpPr/>
      </xdr:nvSpPr>
      <xdr:spPr>
        <a:xfrm>
          <a:off x="21272500" y="1298020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42730</xdr:rowOff>
    </xdr:from>
    <xdr:ext cx="534377" cy="259045"/>
    <xdr:sp macro="" textlink="">
      <xdr:nvSpPr>
        <xdr:cNvPr id="854" name="テキスト ボックス 853"/>
        <xdr:cNvSpPr txBox="1"/>
      </xdr:nvSpPr>
      <xdr:spPr>
        <a:xfrm>
          <a:off x="21056111" y="13072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30,538</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91278</xdr:rowOff>
    </xdr:from>
    <xdr:to>
      <xdr:col>29</xdr:col>
      <xdr:colOff>568325</xdr:colOff>
      <xdr:row>77</xdr:row>
      <xdr:rowOff>21428</xdr:rowOff>
    </xdr:to>
    <xdr:sp macro="" textlink="">
      <xdr:nvSpPr>
        <xdr:cNvPr id="855" name="円/楕円 854"/>
        <xdr:cNvSpPr/>
      </xdr:nvSpPr>
      <xdr:spPr>
        <a:xfrm>
          <a:off x="20383500" y="13121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12555</xdr:rowOff>
    </xdr:from>
    <xdr:ext cx="534377" cy="259045"/>
    <xdr:sp macro="" textlink="">
      <xdr:nvSpPr>
        <xdr:cNvPr id="856" name="テキスト ボックス 855"/>
        <xdr:cNvSpPr txBox="1"/>
      </xdr:nvSpPr>
      <xdr:spPr>
        <a:xfrm>
          <a:off x="20167111" y="1321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27,448</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126482</xdr:rowOff>
    </xdr:from>
    <xdr:to>
      <xdr:col>28</xdr:col>
      <xdr:colOff>365125</xdr:colOff>
      <xdr:row>77</xdr:row>
      <xdr:rowOff>56632</xdr:rowOff>
    </xdr:to>
    <xdr:sp macro="" textlink="">
      <xdr:nvSpPr>
        <xdr:cNvPr id="857" name="円/楕円 856"/>
        <xdr:cNvSpPr/>
      </xdr:nvSpPr>
      <xdr:spPr>
        <a:xfrm>
          <a:off x="19494500" y="1315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47759</xdr:rowOff>
    </xdr:from>
    <xdr:ext cx="534377" cy="259045"/>
    <xdr:sp macro="" textlink="">
      <xdr:nvSpPr>
        <xdr:cNvPr id="858" name="テキスト ボックス 857"/>
        <xdr:cNvSpPr txBox="1"/>
      </xdr:nvSpPr>
      <xdr:spPr>
        <a:xfrm>
          <a:off x="19278111" y="13249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26,678</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32207</xdr:rowOff>
    </xdr:from>
    <xdr:to>
      <xdr:col>27</xdr:col>
      <xdr:colOff>161925</xdr:colOff>
      <xdr:row>76</xdr:row>
      <xdr:rowOff>133807</xdr:rowOff>
    </xdr:to>
    <xdr:sp macro="" textlink="">
      <xdr:nvSpPr>
        <xdr:cNvPr id="859" name="円/楕円 858"/>
        <xdr:cNvSpPr/>
      </xdr:nvSpPr>
      <xdr:spPr>
        <a:xfrm>
          <a:off x="18605500" y="13062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124934</xdr:rowOff>
    </xdr:from>
    <xdr:ext cx="534377" cy="259045"/>
    <xdr:sp macro="" textlink="">
      <xdr:nvSpPr>
        <xdr:cNvPr id="860" name="テキスト ボックス 859"/>
        <xdr:cNvSpPr txBox="1"/>
      </xdr:nvSpPr>
      <xdr:spPr>
        <a:xfrm>
          <a:off x="18389111" y="13155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28,740</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1" name="正方形/長方形 86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2" name="正方形/長方形 86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3" name="正方形/長方形 86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4" name="正方形/長方形 86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5" name="正方形/長方形 86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6" name="正方形/長方形 86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7" name="正方形/長方形 86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8" name="正方形/長方形 86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9" name="テキスト ボックス 86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0" name="直線コネクタ 86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1" name="直線コネクタ 87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2" name="テキスト ボックス 87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3" name="直線コネクタ 87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4" name="テキスト ボックス 87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6" name="直線コネクタ 87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8" name="直線コネクタ 87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0" name="直線コネクタ 87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1" name="直線コネクタ 88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3" name="フローチャート : 判断 88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4" name="直線コネクタ 88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5" name="フローチャート : 判断 88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6" name="テキスト ボックス 885"/>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7" name="直線コネクタ 88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8" name="フローチャート : 判断 88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9" name="テキスト ボックス 888"/>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0" name="直線コネクタ 88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1" name="フローチャート : 判断 89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2" name="テキスト ボックス 891"/>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3" name="フローチャート : 判断 89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4" name="テキスト ボックス 893"/>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5" name="テキスト ボックス 89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6" name="テキスト ボックス 89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7" name="テキスト ボックス 89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8" name="テキスト ボックス 89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9" name="テキスト ボックス 89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0" name="円/楕円 89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2" name="円/楕円 90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3" name="テキスト ボックス 902"/>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4" name="円/楕円 90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5" name="テキスト ボックス 904"/>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6" name="円/楕円 90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7" name="テキスト ボックス 906"/>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8" name="円/楕円 90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9" name="テキスト ボックス 908"/>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0" name="正方形/長方形 90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1" name="正方形/長方形 91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2" name="テキスト ボックス 91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人件費については、住民一人当たり</a:t>
          </a:r>
          <a:r>
            <a:rPr kumimoji="1" lang="en-US" altLang="ja-JP" sz="1100">
              <a:solidFill>
                <a:schemeClr val="dk1"/>
              </a:solidFill>
              <a:effectLst/>
              <a:latin typeface="+mn-lt"/>
              <a:ea typeface="+mn-ea"/>
              <a:cs typeface="+mn-cs"/>
            </a:rPr>
            <a:t>59,604</a:t>
          </a:r>
          <a:r>
            <a:rPr kumimoji="1" lang="ja-JP" altLang="ja-JP" sz="1100">
              <a:solidFill>
                <a:schemeClr val="dk1"/>
              </a:solidFill>
              <a:effectLst/>
              <a:latin typeface="+mn-lt"/>
              <a:ea typeface="+mn-ea"/>
              <a:cs typeface="+mn-cs"/>
            </a:rPr>
            <a:t>円となっており、類似団体の中では１</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番目である。ラスパイレス指数も「９９．</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」となっており、比較的効率の良い行政運営を行っていると言える。</a:t>
          </a:r>
          <a:endParaRPr lang="ja-JP" altLang="ja-JP" sz="1400">
            <a:effectLst/>
          </a:endParaRPr>
        </a:p>
        <a:p>
          <a:r>
            <a:rPr kumimoji="1" lang="ja-JP" altLang="ja-JP" sz="1100">
              <a:solidFill>
                <a:schemeClr val="dk1"/>
              </a:solidFill>
              <a:effectLst/>
              <a:latin typeface="+mn-lt"/>
              <a:ea typeface="+mn-ea"/>
              <a:cs typeface="+mn-cs"/>
            </a:rPr>
            <a:t>補助費等については、住民一人当たり</a:t>
          </a:r>
          <a:r>
            <a:rPr kumimoji="1" lang="en-US" altLang="ja-JP" sz="1100">
              <a:solidFill>
                <a:schemeClr val="dk1"/>
              </a:solidFill>
              <a:effectLst/>
              <a:latin typeface="+mn-lt"/>
              <a:ea typeface="+mn-ea"/>
              <a:cs typeface="+mn-cs"/>
            </a:rPr>
            <a:t>23,828</a:t>
          </a:r>
          <a:r>
            <a:rPr kumimoji="1" lang="ja-JP" altLang="ja-JP" sz="1100">
              <a:solidFill>
                <a:schemeClr val="dk1"/>
              </a:solidFill>
              <a:effectLst/>
              <a:latin typeface="+mn-lt"/>
              <a:ea typeface="+mn-ea"/>
              <a:cs typeface="+mn-cs"/>
            </a:rPr>
            <a:t>円となっており、類似団体の中では</a:t>
          </a:r>
          <a:r>
            <a:rPr kumimoji="1" lang="ja-JP" altLang="en-US" sz="1100">
              <a:solidFill>
                <a:schemeClr val="dk1"/>
              </a:solidFill>
              <a:effectLst/>
              <a:latin typeface="+mn-lt"/>
              <a:ea typeface="+mn-ea"/>
              <a:cs typeface="+mn-cs"/>
            </a:rPr>
            <a:t>１８</a:t>
          </a:r>
          <a:r>
            <a:rPr kumimoji="1" lang="ja-JP" altLang="ja-JP" sz="1100">
              <a:solidFill>
                <a:schemeClr val="dk1"/>
              </a:solidFill>
              <a:effectLst/>
              <a:latin typeface="+mn-lt"/>
              <a:ea typeface="+mn-ea"/>
              <a:cs typeface="+mn-cs"/>
            </a:rPr>
            <a:t>番目である。本市</a:t>
          </a:r>
          <a:r>
            <a:rPr kumimoji="1" lang="ja-JP" altLang="en-US" sz="1100">
              <a:solidFill>
                <a:schemeClr val="dk1"/>
              </a:solidFill>
              <a:effectLst/>
              <a:latin typeface="+mn-lt"/>
              <a:ea typeface="+mn-ea"/>
              <a:cs typeface="+mn-cs"/>
            </a:rPr>
            <a:t>の公営事業会計</a:t>
          </a:r>
          <a:r>
            <a:rPr kumimoji="1" lang="ja-JP" altLang="ja-JP" sz="1100">
              <a:solidFill>
                <a:schemeClr val="dk1"/>
              </a:solidFill>
              <a:effectLst/>
              <a:latin typeface="+mn-lt"/>
              <a:ea typeface="+mn-ea"/>
              <a:cs typeface="+mn-cs"/>
            </a:rPr>
            <a:t>は下水道</a:t>
          </a:r>
          <a:r>
            <a:rPr kumimoji="1" lang="ja-JP" altLang="en-US" sz="1100">
              <a:solidFill>
                <a:schemeClr val="dk1"/>
              </a:solidFill>
              <a:effectLst/>
              <a:latin typeface="+mn-lt"/>
              <a:ea typeface="+mn-ea"/>
              <a:cs typeface="+mn-cs"/>
            </a:rPr>
            <a:t>のみであることから</a:t>
          </a:r>
          <a:r>
            <a:rPr kumimoji="1" lang="ja-JP" altLang="ja-JP" sz="1100">
              <a:solidFill>
                <a:schemeClr val="dk1"/>
              </a:solidFill>
              <a:effectLst/>
              <a:latin typeface="+mn-lt"/>
              <a:ea typeface="+mn-ea"/>
              <a:cs typeface="+mn-cs"/>
            </a:rPr>
            <a:t>、類似団体と比較して低いと考えられる。</a:t>
          </a:r>
          <a:endParaRPr lang="ja-JP" altLang="ja-JP" sz="1400">
            <a:effectLst/>
          </a:endParaRPr>
        </a:p>
        <a:p>
          <a:r>
            <a:rPr kumimoji="1" lang="ja-JP" altLang="ja-JP" sz="1100">
              <a:solidFill>
                <a:schemeClr val="dk1"/>
              </a:solidFill>
              <a:effectLst/>
              <a:latin typeface="+mn-lt"/>
              <a:ea typeface="+mn-ea"/>
              <a:cs typeface="+mn-cs"/>
            </a:rPr>
            <a:t>普通建設事業費については、住民一人当たり</a:t>
          </a:r>
          <a:r>
            <a:rPr kumimoji="1" lang="en-US" altLang="ja-JP" sz="1100">
              <a:solidFill>
                <a:schemeClr val="dk1"/>
              </a:solidFill>
              <a:effectLst/>
              <a:latin typeface="+mn-lt"/>
              <a:ea typeface="+mn-ea"/>
              <a:cs typeface="+mn-cs"/>
            </a:rPr>
            <a:t>24,118</a:t>
          </a:r>
          <a:r>
            <a:rPr kumimoji="1" lang="ja-JP" altLang="ja-JP" sz="1100">
              <a:solidFill>
                <a:schemeClr val="dk1"/>
              </a:solidFill>
              <a:effectLst/>
              <a:latin typeface="+mn-lt"/>
              <a:ea typeface="+mn-ea"/>
              <a:cs typeface="+mn-cs"/>
            </a:rPr>
            <a:t>円となっており、類似団体の中では</a:t>
          </a:r>
          <a:r>
            <a:rPr kumimoji="1" lang="ja-JP" altLang="en-US" sz="1100">
              <a:solidFill>
                <a:schemeClr val="dk1"/>
              </a:solidFill>
              <a:effectLst/>
              <a:latin typeface="+mn-lt"/>
              <a:ea typeface="+mn-ea"/>
              <a:cs typeface="+mn-cs"/>
            </a:rPr>
            <a:t>２０</a:t>
          </a:r>
          <a:r>
            <a:rPr kumimoji="1" lang="ja-JP" altLang="ja-JP" sz="1100">
              <a:solidFill>
                <a:schemeClr val="dk1"/>
              </a:solidFill>
              <a:effectLst/>
              <a:latin typeface="+mn-lt"/>
              <a:ea typeface="+mn-ea"/>
              <a:cs typeface="+mn-cs"/>
            </a:rPr>
            <a:t>番目である。平成２２年度以降、政令指定都市移行に伴う国直轄事業負担金や津久井広域道路関連事業等により増額しており、類似団体の平均を超えていたが、平成２５年以降は国直轄事業負担金の減などにより減少傾向となっている。また、更新整備が類似団体と比較して特に低い理由としては、大規模な改修事業（学校校舎や市民会館の改修事業）が平成２５年度に終了したためと考えられる。</a:t>
          </a:r>
          <a:endParaRPr lang="ja-JP" altLang="ja-JP" sz="1400">
            <a:effectLst/>
          </a:endParaRPr>
        </a:p>
        <a:p>
          <a:r>
            <a:rPr kumimoji="1" lang="ja-JP" altLang="ja-JP" sz="1100">
              <a:solidFill>
                <a:schemeClr val="dk1"/>
              </a:solidFill>
              <a:effectLst/>
              <a:latin typeface="+mn-lt"/>
              <a:ea typeface="+mn-ea"/>
              <a:cs typeface="+mn-cs"/>
            </a:rPr>
            <a:t>扶助費については、住民一人当たり</a:t>
          </a:r>
          <a:r>
            <a:rPr kumimoji="1" lang="en-US" altLang="ja-JP" sz="1100">
              <a:solidFill>
                <a:schemeClr val="dk1"/>
              </a:solidFill>
              <a:effectLst/>
              <a:latin typeface="+mn-lt"/>
              <a:ea typeface="+mn-ea"/>
              <a:cs typeface="+mn-cs"/>
            </a:rPr>
            <a:t>107,400</a:t>
          </a:r>
          <a:r>
            <a:rPr kumimoji="1" lang="ja-JP" altLang="ja-JP" sz="1100">
              <a:solidFill>
                <a:schemeClr val="dk1"/>
              </a:solidFill>
              <a:effectLst/>
              <a:latin typeface="+mn-lt"/>
              <a:ea typeface="+mn-ea"/>
              <a:cs typeface="+mn-cs"/>
            </a:rPr>
            <a:t>円となっており、類似団体の中では</a:t>
          </a:r>
          <a:r>
            <a:rPr kumimoji="1" lang="ja-JP" altLang="en-US" sz="1100">
              <a:solidFill>
                <a:schemeClr val="dk1"/>
              </a:solidFill>
              <a:effectLst/>
              <a:latin typeface="+mn-lt"/>
              <a:ea typeface="+mn-ea"/>
              <a:cs typeface="+mn-cs"/>
            </a:rPr>
            <a:t>１４</a:t>
          </a:r>
          <a:r>
            <a:rPr kumimoji="1" lang="ja-JP" altLang="ja-JP" sz="1100">
              <a:solidFill>
                <a:schemeClr val="dk1"/>
              </a:solidFill>
              <a:effectLst/>
              <a:latin typeface="+mn-lt"/>
              <a:ea typeface="+mn-ea"/>
              <a:cs typeface="+mn-cs"/>
            </a:rPr>
            <a:t>番目である。扶助費は右肩上がりで増加し続けており、平成</a:t>
          </a:r>
          <a:r>
            <a:rPr kumimoji="1" lang="ja-JP" altLang="en-US" sz="1100">
              <a:solidFill>
                <a:schemeClr val="dk1"/>
              </a:solidFill>
              <a:effectLst/>
              <a:latin typeface="+mn-lt"/>
              <a:ea typeface="+mn-ea"/>
              <a:cs typeface="+mn-cs"/>
            </a:rPr>
            <a:t>２４</a:t>
          </a:r>
          <a:r>
            <a:rPr kumimoji="1" lang="ja-JP" altLang="ja-JP" sz="1100">
              <a:solidFill>
                <a:schemeClr val="dk1"/>
              </a:solidFill>
              <a:effectLst/>
              <a:latin typeface="+mn-lt"/>
              <a:ea typeface="+mn-ea"/>
              <a:cs typeface="+mn-cs"/>
            </a:rPr>
            <a:t>年度と平成２</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年度を比較しても、</a:t>
          </a:r>
          <a:r>
            <a:rPr kumimoji="1" lang="ja-JP" altLang="en-US"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倍の伸びとなっている。これは、生活保護費、保育所等の待機児童対策に要する経費、障害児者介護給付費などの増によるものである。扶助費はその性質上削減することが難しいため、財政の硬直化を招く大きな要因となってい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神奈川県相模原市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716,981
704,467
328.66
257,348,347
250,133,191
6,332,313
141,603,637
259,875,224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2.9
36.5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政令市</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384974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384974</xdr:colOff>
      <xdr:row>38</xdr:row>
      <xdr:rowOff>128105</xdr:rowOff>
    </xdr:from>
    <xdr:ext cx="377026" cy="259045"/>
    <xdr:sp macro="" textlink="">
      <xdr:nvSpPr>
        <xdr:cNvPr id="44" name="テキスト ボックス 43"/>
        <xdr:cNvSpPr txBox="1"/>
      </xdr:nvSpPr>
      <xdr:spPr>
        <a:xfrm>
          <a:off x="384974" y="6643205"/>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72753</xdr:rowOff>
    </xdr:from>
    <xdr:to>
      <xdr:col>6</xdr:col>
      <xdr:colOff>510540</xdr:colOff>
      <xdr:row>39</xdr:row>
      <xdr:rowOff>90715</xdr:rowOff>
    </xdr:to>
    <xdr:cxnSp macro="">
      <xdr:nvCxnSpPr>
        <xdr:cNvPr id="58" name="直線コネクタ 57"/>
        <xdr:cNvCxnSpPr/>
      </xdr:nvCxnSpPr>
      <xdr:spPr>
        <a:xfrm flipV="1">
          <a:off x="4633595" y="5216253"/>
          <a:ext cx="1270" cy="1561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94542</xdr:rowOff>
    </xdr:from>
    <xdr:ext cx="378565" cy="259045"/>
    <xdr:sp macro="" textlink="">
      <xdr:nvSpPr>
        <xdr:cNvPr id="59" name="議会費最小値テキスト"/>
        <xdr:cNvSpPr txBox="1"/>
      </xdr:nvSpPr>
      <xdr:spPr>
        <a:xfrm>
          <a:off x="4686300" y="6781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805</a:t>
          </a:r>
          <a:endParaRPr kumimoji="1" lang="ja-JP" altLang="en-US" sz="1000" b="1">
            <a:latin typeface="ＭＳ Ｐゴシック"/>
          </a:endParaRPr>
        </a:p>
      </xdr:txBody>
    </xdr:sp>
    <xdr:clientData/>
  </xdr:oneCellAnchor>
  <xdr:twoCellAnchor>
    <xdr:from>
      <xdr:col>6</xdr:col>
      <xdr:colOff>422275</xdr:colOff>
      <xdr:row>39</xdr:row>
      <xdr:rowOff>90715</xdr:rowOff>
    </xdr:from>
    <xdr:to>
      <xdr:col>6</xdr:col>
      <xdr:colOff>600075</xdr:colOff>
      <xdr:row>39</xdr:row>
      <xdr:rowOff>90715</xdr:rowOff>
    </xdr:to>
    <xdr:cxnSp macro="">
      <xdr:nvCxnSpPr>
        <xdr:cNvPr id="60" name="直線コネクタ 59"/>
        <xdr:cNvCxnSpPr/>
      </xdr:nvCxnSpPr>
      <xdr:spPr>
        <a:xfrm>
          <a:off x="4546600" y="677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19430</xdr:rowOff>
    </xdr:from>
    <xdr:ext cx="469744" cy="259045"/>
    <xdr:sp macro="" textlink="">
      <xdr:nvSpPr>
        <xdr:cNvPr id="61" name="議会費最大値テキスト"/>
        <xdr:cNvSpPr txBox="1"/>
      </xdr:nvSpPr>
      <xdr:spPr>
        <a:xfrm>
          <a:off x="4686300" y="4991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1,761</a:t>
          </a:r>
          <a:endParaRPr kumimoji="1" lang="ja-JP" altLang="en-US" sz="1000" b="1">
            <a:latin typeface="ＭＳ Ｐゴシック"/>
          </a:endParaRPr>
        </a:p>
      </xdr:txBody>
    </xdr:sp>
    <xdr:clientData/>
  </xdr:oneCellAnchor>
  <xdr:twoCellAnchor>
    <xdr:from>
      <xdr:col>6</xdr:col>
      <xdr:colOff>422275</xdr:colOff>
      <xdr:row>30</xdr:row>
      <xdr:rowOff>72753</xdr:rowOff>
    </xdr:from>
    <xdr:to>
      <xdr:col>6</xdr:col>
      <xdr:colOff>600075</xdr:colOff>
      <xdr:row>30</xdr:row>
      <xdr:rowOff>72753</xdr:rowOff>
    </xdr:to>
    <xdr:cxnSp macro="">
      <xdr:nvCxnSpPr>
        <xdr:cNvPr id="62" name="直線コネクタ 61"/>
        <xdr:cNvCxnSpPr/>
      </xdr:nvCxnSpPr>
      <xdr:spPr>
        <a:xfrm>
          <a:off x="4546600" y="5216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44994</xdr:rowOff>
    </xdr:from>
    <xdr:to>
      <xdr:col>6</xdr:col>
      <xdr:colOff>511175</xdr:colOff>
      <xdr:row>34</xdr:row>
      <xdr:rowOff>84183</xdr:rowOff>
    </xdr:to>
    <xdr:cxnSp macro="">
      <xdr:nvCxnSpPr>
        <xdr:cNvPr id="63" name="直線コネクタ 62"/>
        <xdr:cNvCxnSpPr/>
      </xdr:nvCxnSpPr>
      <xdr:spPr>
        <a:xfrm>
          <a:off x="3797300" y="5702844"/>
          <a:ext cx="838200" cy="210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96719</xdr:rowOff>
    </xdr:from>
    <xdr:ext cx="469744" cy="259045"/>
    <xdr:sp macro="" textlink="">
      <xdr:nvSpPr>
        <xdr:cNvPr id="64" name="議会費平均値テキスト"/>
        <xdr:cNvSpPr txBox="1"/>
      </xdr:nvSpPr>
      <xdr:spPr>
        <a:xfrm>
          <a:off x="4686300" y="60974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1,177</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118292</xdr:rowOff>
    </xdr:from>
    <xdr:to>
      <xdr:col>6</xdr:col>
      <xdr:colOff>561975</xdr:colOff>
      <xdr:row>36</xdr:row>
      <xdr:rowOff>48442</xdr:rowOff>
    </xdr:to>
    <xdr:sp macro="" textlink="">
      <xdr:nvSpPr>
        <xdr:cNvPr id="65" name="フローチャート : 判断 64"/>
        <xdr:cNvSpPr/>
      </xdr:nvSpPr>
      <xdr:spPr>
        <a:xfrm>
          <a:off x="4584700" y="611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44994</xdr:rowOff>
    </xdr:from>
    <xdr:to>
      <xdr:col>5</xdr:col>
      <xdr:colOff>358775</xdr:colOff>
      <xdr:row>33</xdr:row>
      <xdr:rowOff>97246</xdr:rowOff>
    </xdr:to>
    <xdr:cxnSp macro="">
      <xdr:nvCxnSpPr>
        <xdr:cNvPr id="66" name="直線コネクタ 65"/>
        <xdr:cNvCxnSpPr/>
      </xdr:nvCxnSpPr>
      <xdr:spPr>
        <a:xfrm flipV="1">
          <a:off x="2908300" y="5702844"/>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39914</xdr:rowOff>
    </xdr:from>
    <xdr:to>
      <xdr:col>5</xdr:col>
      <xdr:colOff>409575</xdr:colOff>
      <xdr:row>35</xdr:row>
      <xdr:rowOff>141514</xdr:rowOff>
    </xdr:to>
    <xdr:sp macro="" textlink="">
      <xdr:nvSpPr>
        <xdr:cNvPr id="67" name="フローチャート : 判断 66"/>
        <xdr:cNvSpPr/>
      </xdr:nvSpPr>
      <xdr:spPr>
        <a:xfrm>
          <a:off x="3746500" y="6040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132641</xdr:rowOff>
    </xdr:from>
    <xdr:ext cx="469744" cy="259045"/>
    <xdr:sp macro="" textlink="">
      <xdr:nvSpPr>
        <xdr:cNvPr id="68" name="テキスト ボックス 67"/>
        <xdr:cNvSpPr txBox="1"/>
      </xdr:nvSpPr>
      <xdr:spPr>
        <a:xfrm>
          <a:off x="3562427" y="6133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1,225</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97246</xdr:rowOff>
    </xdr:from>
    <xdr:to>
      <xdr:col>4</xdr:col>
      <xdr:colOff>155575</xdr:colOff>
      <xdr:row>33</xdr:row>
      <xdr:rowOff>111942</xdr:rowOff>
    </xdr:to>
    <xdr:cxnSp macro="">
      <xdr:nvCxnSpPr>
        <xdr:cNvPr id="69" name="直線コネクタ 68"/>
        <xdr:cNvCxnSpPr/>
      </xdr:nvCxnSpPr>
      <xdr:spPr>
        <a:xfrm flipV="1">
          <a:off x="2019300" y="5755096"/>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95431</xdr:rowOff>
    </xdr:from>
    <xdr:to>
      <xdr:col>4</xdr:col>
      <xdr:colOff>206375</xdr:colOff>
      <xdr:row>36</xdr:row>
      <xdr:rowOff>25581</xdr:rowOff>
    </xdr:to>
    <xdr:sp macro="" textlink="">
      <xdr:nvSpPr>
        <xdr:cNvPr id="70" name="フローチャート : 判断 69"/>
        <xdr:cNvSpPr/>
      </xdr:nvSpPr>
      <xdr:spPr>
        <a:xfrm>
          <a:off x="2857500" y="6096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16708</xdr:rowOff>
    </xdr:from>
    <xdr:ext cx="469744" cy="259045"/>
    <xdr:sp macro="" textlink="">
      <xdr:nvSpPr>
        <xdr:cNvPr id="71" name="テキスト ボックス 70"/>
        <xdr:cNvSpPr txBox="1"/>
      </xdr:nvSpPr>
      <xdr:spPr>
        <a:xfrm>
          <a:off x="2673427" y="6188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1,191</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58057</xdr:rowOff>
    </xdr:from>
    <xdr:to>
      <xdr:col>2</xdr:col>
      <xdr:colOff>638175</xdr:colOff>
      <xdr:row>33</xdr:row>
      <xdr:rowOff>111942</xdr:rowOff>
    </xdr:to>
    <xdr:cxnSp macro="">
      <xdr:nvCxnSpPr>
        <xdr:cNvPr id="72" name="直線コネクタ 71"/>
        <xdr:cNvCxnSpPr/>
      </xdr:nvCxnSpPr>
      <xdr:spPr>
        <a:xfrm>
          <a:off x="1130300" y="5715907"/>
          <a:ext cx="8890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123190</xdr:rowOff>
    </xdr:from>
    <xdr:to>
      <xdr:col>3</xdr:col>
      <xdr:colOff>3175</xdr:colOff>
      <xdr:row>36</xdr:row>
      <xdr:rowOff>53340</xdr:rowOff>
    </xdr:to>
    <xdr:sp macro="" textlink="">
      <xdr:nvSpPr>
        <xdr:cNvPr id="73" name="フローチャート : 判断 72"/>
        <xdr:cNvSpPr/>
      </xdr:nvSpPr>
      <xdr:spPr>
        <a:xfrm>
          <a:off x="1968500" y="61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44467</xdr:rowOff>
    </xdr:from>
    <xdr:ext cx="469744" cy="259045"/>
    <xdr:sp macro="" textlink="">
      <xdr:nvSpPr>
        <xdr:cNvPr id="74" name="テキスト ボックス 73"/>
        <xdr:cNvSpPr txBox="1"/>
      </xdr:nvSpPr>
      <xdr:spPr>
        <a:xfrm>
          <a:off x="1784427" y="621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1,174</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52977</xdr:rowOff>
    </xdr:from>
    <xdr:to>
      <xdr:col>1</xdr:col>
      <xdr:colOff>485775</xdr:colOff>
      <xdr:row>35</xdr:row>
      <xdr:rowOff>154577</xdr:rowOff>
    </xdr:to>
    <xdr:sp macro="" textlink="">
      <xdr:nvSpPr>
        <xdr:cNvPr id="75" name="フローチャート : 判断 74"/>
        <xdr:cNvSpPr/>
      </xdr:nvSpPr>
      <xdr:spPr>
        <a:xfrm>
          <a:off x="1079500" y="6053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145704</xdr:rowOff>
    </xdr:from>
    <xdr:ext cx="469744" cy="259045"/>
    <xdr:sp macro="" textlink="">
      <xdr:nvSpPr>
        <xdr:cNvPr id="76" name="テキスト ボックス 75"/>
        <xdr:cNvSpPr txBox="1"/>
      </xdr:nvSpPr>
      <xdr:spPr>
        <a:xfrm>
          <a:off x="895427" y="6146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1,217</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33383</xdr:rowOff>
    </xdr:from>
    <xdr:to>
      <xdr:col>6</xdr:col>
      <xdr:colOff>561975</xdr:colOff>
      <xdr:row>34</xdr:row>
      <xdr:rowOff>134983</xdr:rowOff>
    </xdr:to>
    <xdr:sp macro="" textlink="">
      <xdr:nvSpPr>
        <xdr:cNvPr id="82" name="円/楕円 81"/>
        <xdr:cNvSpPr/>
      </xdr:nvSpPr>
      <xdr:spPr>
        <a:xfrm>
          <a:off x="4584700" y="586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56260</xdr:rowOff>
    </xdr:from>
    <xdr:ext cx="469744" cy="259045"/>
    <xdr:sp macro="" textlink="">
      <xdr:nvSpPr>
        <xdr:cNvPr id="83" name="議会費該当値テキスト"/>
        <xdr:cNvSpPr txBox="1"/>
      </xdr:nvSpPr>
      <xdr:spPr>
        <a:xfrm>
          <a:off x="4686300" y="5714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1,334</a:t>
          </a:r>
          <a:endParaRPr kumimoji="1" lang="ja-JP" altLang="en-US" sz="1000" b="1">
            <a:solidFill>
              <a:srgbClr val="FF0000"/>
            </a:solidFill>
            <a:latin typeface="ＭＳ Ｐゴシック"/>
          </a:endParaRPr>
        </a:p>
      </xdr:txBody>
    </xdr:sp>
    <xdr:clientData/>
  </xdr:oneCellAnchor>
  <xdr:twoCellAnchor>
    <xdr:from>
      <xdr:col>5</xdr:col>
      <xdr:colOff>307975</xdr:colOff>
      <xdr:row>32</xdr:row>
      <xdr:rowOff>165644</xdr:rowOff>
    </xdr:from>
    <xdr:to>
      <xdr:col>5</xdr:col>
      <xdr:colOff>409575</xdr:colOff>
      <xdr:row>33</xdr:row>
      <xdr:rowOff>95794</xdr:rowOff>
    </xdr:to>
    <xdr:sp macro="" textlink="">
      <xdr:nvSpPr>
        <xdr:cNvPr id="84" name="円/楕円 83"/>
        <xdr:cNvSpPr/>
      </xdr:nvSpPr>
      <xdr:spPr>
        <a:xfrm>
          <a:off x="3746500" y="5652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31</xdr:row>
      <xdr:rowOff>112321</xdr:rowOff>
    </xdr:from>
    <xdr:ext cx="469744" cy="259045"/>
    <xdr:sp macro="" textlink="">
      <xdr:nvSpPr>
        <xdr:cNvPr id="85" name="テキスト ボックス 84"/>
        <xdr:cNvSpPr txBox="1"/>
      </xdr:nvSpPr>
      <xdr:spPr>
        <a:xfrm>
          <a:off x="3562427" y="5427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1,463</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46446</xdr:rowOff>
    </xdr:from>
    <xdr:to>
      <xdr:col>4</xdr:col>
      <xdr:colOff>206375</xdr:colOff>
      <xdr:row>33</xdr:row>
      <xdr:rowOff>148046</xdr:rowOff>
    </xdr:to>
    <xdr:sp macro="" textlink="">
      <xdr:nvSpPr>
        <xdr:cNvPr id="86" name="円/楕円 85"/>
        <xdr:cNvSpPr/>
      </xdr:nvSpPr>
      <xdr:spPr>
        <a:xfrm>
          <a:off x="2857500" y="5704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31</xdr:row>
      <xdr:rowOff>164573</xdr:rowOff>
    </xdr:from>
    <xdr:ext cx="469744" cy="259045"/>
    <xdr:sp macro="" textlink="">
      <xdr:nvSpPr>
        <xdr:cNvPr id="87" name="テキスト ボックス 86"/>
        <xdr:cNvSpPr txBox="1"/>
      </xdr:nvSpPr>
      <xdr:spPr>
        <a:xfrm>
          <a:off x="2673427" y="5479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1,431</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61142</xdr:rowOff>
    </xdr:from>
    <xdr:to>
      <xdr:col>3</xdr:col>
      <xdr:colOff>3175</xdr:colOff>
      <xdr:row>33</xdr:row>
      <xdr:rowOff>162742</xdr:rowOff>
    </xdr:to>
    <xdr:sp macro="" textlink="">
      <xdr:nvSpPr>
        <xdr:cNvPr id="88" name="円/楕円 87"/>
        <xdr:cNvSpPr/>
      </xdr:nvSpPr>
      <xdr:spPr>
        <a:xfrm>
          <a:off x="1968500" y="571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7819</xdr:rowOff>
    </xdr:from>
    <xdr:ext cx="469744" cy="259045"/>
    <xdr:sp macro="" textlink="">
      <xdr:nvSpPr>
        <xdr:cNvPr id="89" name="テキスト ボックス 88"/>
        <xdr:cNvSpPr txBox="1"/>
      </xdr:nvSpPr>
      <xdr:spPr>
        <a:xfrm>
          <a:off x="1784427" y="5494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1,422</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7257</xdr:rowOff>
    </xdr:from>
    <xdr:to>
      <xdr:col>1</xdr:col>
      <xdr:colOff>485775</xdr:colOff>
      <xdr:row>33</xdr:row>
      <xdr:rowOff>108857</xdr:rowOff>
    </xdr:to>
    <xdr:sp macro="" textlink="">
      <xdr:nvSpPr>
        <xdr:cNvPr id="90" name="円/楕円 89"/>
        <xdr:cNvSpPr/>
      </xdr:nvSpPr>
      <xdr:spPr>
        <a:xfrm>
          <a:off x="1079500" y="5665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31</xdr:row>
      <xdr:rowOff>125384</xdr:rowOff>
    </xdr:from>
    <xdr:ext cx="469744" cy="259045"/>
    <xdr:sp macro="" textlink="">
      <xdr:nvSpPr>
        <xdr:cNvPr id="91" name="テキスト ボックス 90"/>
        <xdr:cNvSpPr txBox="1"/>
      </xdr:nvSpPr>
      <xdr:spPr>
        <a:xfrm>
          <a:off x="895427" y="5440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16/20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33,116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58</xdr:row>
      <xdr:rowOff>139700</xdr:rowOff>
    </xdr:from>
    <xdr:to>
      <xdr:col>7</xdr:col>
      <xdr:colOff>638175</xdr:colOff>
      <xdr:row>58</xdr:row>
      <xdr:rowOff>139700</xdr:rowOff>
    </xdr:to>
    <xdr:cxnSp macro="">
      <xdr:nvCxnSpPr>
        <xdr:cNvPr id="103" name="直線コネクタ 102"/>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57</xdr:row>
      <xdr:rowOff>168927</xdr:rowOff>
    </xdr:from>
    <xdr:ext cx="531299" cy="259045"/>
    <xdr:sp macro="" textlink="">
      <xdr:nvSpPr>
        <xdr:cNvPr id="104" name="テキスト ボックス 103"/>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5" name="直線コネクタ 104"/>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55</xdr:row>
      <xdr:rowOff>54627</xdr:rowOff>
    </xdr:from>
    <xdr:ext cx="531299" cy="259045"/>
    <xdr:sp macro="" textlink="">
      <xdr:nvSpPr>
        <xdr:cNvPr id="106" name="テキスト ボックス 105"/>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7" name="直線コネクタ 106"/>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52</xdr:row>
      <xdr:rowOff>111777</xdr:rowOff>
    </xdr:from>
    <xdr:ext cx="531299" cy="259045"/>
    <xdr:sp macro="" textlink="">
      <xdr:nvSpPr>
        <xdr:cNvPr id="108" name="テキスト ボックス 107"/>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9" name="直線コネクタ 108"/>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168927</xdr:rowOff>
    </xdr:from>
    <xdr:ext cx="531299" cy="259045"/>
    <xdr:sp macro="" textlink="">
      <xdr:nvSpPr>
        <xdr:cNvPr id="110" name="テキスト ボックス 109"/>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12" name="テキスト ボックス 111"/>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122601</xdr:rowOff>
    </xdr:from>
    <xdr:to>
      <xdr:col>6</xdr:col>
      <xdr:colOff>510540</xdr:colOff>
      <xdr:row>57</xdr:row>
      <xdr:rowOff>139837</xdr:rowOff>
    </xdr:to>
    <xdr:cxnSp macro="">
      <xdr:nvCxnSpPr>
        <xdr:cNvPr id="114" name="直線コネクタ 113"/>
        <xdr:cNvCxnSpPr/>
      </xdr:nvCxnSpPr>
      <xdr:spPr>
        <a:xfrm flipV="1">
          <a:off x="4633595" y="8695101"/>
          <a:ext cx="1270" cy="1217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143664</xdr:rowOff>
    </xdr:from>
    <xdr:ext cx="534377" cy="259045"/>
    <xdr:sp macro="" textlink="">
      <xdr:nvSpPr>
        <xdr:cNvPr id="115" name="総務費最小値テキスト"/>
        <xdr:cNvSpPr txBox="1"/>
      </xdr:nvSpPr>
      <xdr:spPr>
        <a:xfrm>
          <a:off x="4686300" y="9916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23,747</a:t>
          </a:r>
          <a:endParaRPr kumimoji="1" lang="ja-JP" altLang="en-US" sz="1000" b="1">
            <a:latin typeface="ＭＳ Ｐゴシック"/>
          </a:endParaRPr>
        </a:p>
      </xdr:txBody>
    </xdr:sp>
    <xdr:clientData/>
  </xdr:oneCellAnchor>
  <xdr:twoCellAnchor>
    <xdr:from>
      <xdr:col>6</xdr:col>
      <xdr:colOff>422275</xdr:colOff>
      <xdr:row>57</xdr:row>
      <xdr:rowOff>139837</xdr:rowOff>
    </xdr:from>
    <xdr:to>
      <xdr:col>6</xdr:col>
      <xdr:colOff>600075</xdr:colOff>
      <xdr:row>57</xdr:row>
      <xdr:rowOff>139837</xdr:rowOff>
    </xdr:to>
    <xdr:cxnSp macro="">
      <xdr:nvCxnSpPr>
        <xdr:cNvPr id="116" name="直線コネクタ 115"/>
        <xdr:cNvCxnSpPr/>
      </xdr:nvCxnSpPr>
      <xdr:spPr>
        <a:xfrm>
          <a:off x="4546600" y="9912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69278</xdr:rowOff>
    </xdr:from>
    <xdr:ext cx="534377" cy="259045"/>
    <xdr:sp macro="" textlink="">
      <xdr:nvSpPr>
        <xdr:cNvPr id="117" name="総務費最大値テキスト"/>
        <xdr:cNvSpPr txBox="1"/>
      </xdr:nvSpPr>
      <xdr:spPr>
        <a:xfrm>
          <a:off x="4686300" y="847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50,374</a:t>
          </a:r>
          <a:endParaRPr kumimoji="1" lang="ja-JP" altLang="en-US" sz="1000" b="1">
            <a:latin typeface="ＭＳ Ｐゴシック"/>
          </a:endParaRPr>
        </a:p>
      </xdr:txBody>
    </xdr:sp>
    <xdr:clientData/>
  </xdr:oneCellAnchor>
  <xdr:twoCellAnchor>
    <xdr:from>
      <xdr:col>6</xdr:col>
      <xdr:colOff>422275</xdr:colOff>
      <xdr:row>50</xdr:row>
      <xdr:rowOff>122601</xdr:rowOff>
    </xdr:from>
    <xdr:to>
      <xdr:col>6</xdr:col>
      <xdr:colOff>600075</xdr:colOff>
      <xdr:row>50</xdr:row>
      <xdr:rowOff>122601</xdr:rowOff>
    </xdr:to>
    <xdr:cxnSp macro="">
      <xdr:nvCxnSpPr>
        <xdr:cNvPr id="118" name="直線コネクタ 117"/>
        <xdr:cNvCxnSpPr/>
      </xdr:nvCxnSpPr>
      <xdr:spPr>
        <a:xfrm>
          <a:off x="4546600" y="8695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28235</xdr:rowOff>
    </xdr:from>
    <xdr:to>
      <xdr:col>6</xdr:col>
      <xdr:colOff>511175</xdr:colOff>
      <xdr:row>56</xdr:row>
      <xdr:rowOff>113594</xdr:rowOff>
    </xdr:to>
    <xdr:cxnSp macro="">
      <xdr:nvCxnSpPr>
        <xdr:cNvPr id="119" name="直線コネクタ 118"/>
        <xdr:cNvCxnSpPr/>
      </xdr:nvCxnSpPr>
      <xdr:spPr>
        <a:xfrm>
          <a:off x="3797300" y="9629435"/>
          <a:ext cx="838200" cy="85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141633</xdr:rowOff>
    </xdr:from>
    <xdr:ext cx="534377" cy="259045"/>
    <xdr:sp macro="" textlink="">
      <xdr:nvSpPr>
        <xdr:cNvPr id="120" name="総務費平均値テキスト"/>
        <xdr:cNvSpPr txBox="1"/>
      </xdr:nvSpPr>
      <xdr:spPr>
        <a:xfrm>
          <a:off x="4686300" y="93999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30,597</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118756</xdr:rowOff>
    </xdr:from>
    <xdr:to>
      <xdr:col>6</xdr:col>
      <xdr:colOff>561975</xdr:colOff>
      <xdr:row>56</xdr:row>
      <xdr:rowOff>48906</xdr:rowOff>
    </xdr:to>
    <xdr:sp macro="" textlink="">
      <xdr:nvSpPr>
        <xdr:cNvPr id="121" name="フローチャート : 判断 120"/>
        <xdr:cNvSpPr/>
      </xdr:nvSpPr>
      <xdr:spPr>
        <a:xfrm>
          <a:off x="4584700" y="9548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28235</xdr:rowOff>
    </xdr:from>
    <xdr:to>
      <xdr:col>5</xdr:col>
      <xdr:colOff>358775</xdr:colOff>
      <xdr:row>56</xdr:row>
      <xdr:rowOff>44283</xdr:rowOff>
    </xdr:to>
    <xdr:cxnSp macro="">
      <xdr:nvCxnSpPr>
        <xdr:cNvPr id="122" name="直線コネクタ 121"/>
        <xdr:cNvCxnSpPr/>
      </xdr:nvCxnSpPr>
      <xdr:spPr>
        <a:xfrm flipV="1">
          <a:off x="2908300" y="9629435"/>
          <a:ext cx="889000" cy="16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21737</xdr:rowOff>
    </xdr:from>
    <xdr:to>
      <xdr:col>5</xdr:col>
      <xdr:colOff>409575</xdr:colOff>
      <xdr:row>55</xdr:row>
      <xdr:rowOff>123337</xdr:rowOff>
    </xdr:to>
    <xdr:sp macro="" textlink="">
      <xdr:nvSpPr>
        <xdr:cNvPr id="123" name="フローチャート : 判断 122"/>
        <xdr:cNvSpPr/>
      </xdr:nvSpPr>
      <xdr:spPr>
        <a:xfrm>
          <a:off x="3746500" y="9451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53</xdr:row>
      <xdr:rowOff>139864</xdr:rowOff>
    </xdr:from>
    <xdr:ext cx="534377" cy="259045"/>
    <xdr:sp macro="" textlink="">
      <xdr:nvSpPr>
        <xdr:cNvPr id="124" name="テキスト ボックス 123"/>
        <xdr:cNvSpPr txBox="1"/>
      </xdr:nvSpPr>
      <xdr:spPr>
        <a:xfrm>
          <a:off x="3530111" y="9226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32,719</a:t>
          </a:r>
          <a:endParaRPr kumimoji="1" lang="ja-JP" altLang="en-US" sz="1000" b="1">
            <a:solidFill>
              <a:srgbClr val="000080"/>
            </a:solidFill>
            <a:latin typeface="ＭＳ Ｐゴシック"/>
          </a:endParaRPr>
        </a:p>
      </xdr:txBody>
    </xdr:sp>
    <xdr:clientData/>
  </xdr:oneCellAnchor>
  <xdr:twoCellAnchor>
    <xdr:from>
      <xdr:col>2</xdr:col>
      <xdr:colOff>638175</xdr:colOff>
      <xdr:row>55</xdr:row>
      <xdr:rowOff>152410</xdr:rowOff>
    </xdr:from>
    <xdr:to>
      <xdr:col>4</xdr:col>
      <xdr:colOff>155575</xdr:colOff>
      <xdr:row>56</xdr:row>
      <xdr:rowOff>44283</xdr:rowOff>
    </xdr:to>
    <xdr:cxnSp macro="">
      <xdr:nvCxnSpPr>
        <xdr:cNvPr id="125" name="直線コネクタ 124"/>
        <xdr:cNvCxnSpPr/>
      </xdr:nvCxnSpPr>
      <xdr:spPr>
        <a:xfrm>
          <a:off x="2019300" y="9582160"/>
          <a:ext cx="889000" cy="63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53101</xdr:rowOff>
    </xdr:from>
    <xdr:to>
      <xdr:col>4</xdr:col>
      <xdr:colOff>206375</xdr:colOff>
      <xdr:row>55</xdr:row>
      <xdr:rowOff>154701</xdr:rowOff>
    </xdr:to>
    <xdr:sp macro="" textlink="">
      <xdr:nvSpPr>
        <xdr:cNvPr id="126" name="フローチャート : 判断 125"/>
        <xdr:cNvSpPr/>
      </xdr:nvSpPr>
      <xdr:spPr>
        <a:xfrm>
          <a:off x="2857500" y="948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53</xdr:row>
      <xdr:rowOff>171228</xdr:rowOff>
    </xdr:from>
    <xdr:ext cx="534377" cy="259045"/>
    <xdr:sp macro="" textlink="">
      <xdr:nvSpPr>
        <xdr:cNvPr id="127" name="テキスト ボックス 126"/>
        <xdr:cNvSpPr txBox="1"/>
      </xdr:nvSpPr>
      <xdr:spPr>
        <a:xfrm>
          <a:off x="2641111" y="925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32,033</a:t>
          </a:r>
          <a:endParaRPr kumimoji="1" lang="ja-JP" altLang="en-US" sz="1000" b="1">
            <a:solidFill>
              <a:srgbClr val="000080"/>
            </a:solidFill>
            <a:latin typeface="ＭＳ Ｐゴシック"/>
          </a:endParaRPr>
        </a:p>
      </xdr:txBody>
    </xdr:sp>
    <xdr:clientData/>
  </xdr:oneCellAnchor>
  <xdr:twoCellAnchor>
    <xdr:from>
      <xdr:col>1</xdr:col>
      <xdr:colOff>434975</xdr:colOff>
      <xdr:row>55</xdr:row>
      <xdr:rowOff>13147</xdr:rowOff>
    </xdr:from>
    <xdr:to>
      <xdr:col>2</xdr:col>
      <xdr:colOff>638175</xdr:colOff>
      <xdr:row>55</xdr:row>
      <xdr:rowOff>152410</xdr:rowOff>
    </xdr:to>
    <xdr:cxnSp macro="">
      <xdr:nvCxnSpPr>
        <xdr:cNvPr id="128" name="直線コネクタ 127"/>
        <xdr:cNvCxnSpPr/>
      </xdr:nvCxnSpPr>
      <xdr:spPr>
        <a:xfrm>
          <a:off x="1130300" y="9442897"/>
          <a:ext cx="889000" cy="139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53</xdr:row>
      <xdr:rowOff>103713</xdr:rowOff>
    </xdr:from>
    <xdr:to>
      <xdr:col>3</xdr:col>
      <xdr:colOff>3175</xdr:colOff>
      <xdr:row>54</xdr:row>
      <xdr:rowOff>33863</xdr:rowOff>
    </xdr:to>
    <xdr:sp macro="" textlink="">
      <xdr:nvSpPr>
        <xdr:cNvPr id="129" name="フローチャート : 判断 128"/>
        <xdr:cNvSpPr/>
      </xdr:nvSpPr>
      <xdr:spPr>
        <a:xfrm>
          <a:off x="1968500" y="9190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52</xdr:row>
      <xdr:rowOff>50390</xdr:rowOff>
    </xdr:from>
    <xdr:ext cx="534377" cy="259045"/>
    <xdr:sp macro="" textlink="">
      <xdr:nvSpPr>
        <xdr:cNvPr id="130" name="テキスト ボックス 129"/>
        <xdr:cNvSpPr txBox="1"/>
      </xdr:nvSpPr>
      <xdr:spPr>
        <a:xfrm>
          <a:off x="1752111" y="896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38,426</a:t>
          </a:r>
          <a:endParaRPr kumimoji="1" lang="ja-JP" altLang="en-US" sz="1000" b="1">
            <a:solidFill>
              <a:srgbClr val="000080"/>
            </a:solidFill>
            <a:latin typeface="ＭＳ Ｐゴシック"/>
          </a:endParaRPr>
        </a:p>
      </xdr:txBody>
    </xdr:sp>
    <xdr:clientData/>
  </xdr:oneCellAnchor>
  <xdr:twoCellAnchor>
    <xdr:from>
      <xdr:col>1</xdr:col>
      <xdr:colOff>384175</xdr:colOff>
      <xdr:row>53</xdr:row>
      <xdr:rowOff>122184</xdr:rowOff>
    </xdr:from>
    <xdr:to>
      <xdr:col>1</xdr:col>
      <xdr:colOff>485775</xdr:colOff>
      <xdr:row>54</xdr:row>
      <xdr:rowOff>52334</xdr:rowOff>
    </xdr:to>
    <xdr:sp macro="" textlink="">
      <xdr:nvSpPr>
        <xdr:cNvPr id="131" name="フローチャート : 判断 130"/>
        <xdr:cNvSpPr/>
      </xdr:nvSpPr>
      <xdr:spPr>
        <a:xfrm>
          <a:off x="1079500" y="9209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52</xdr:row>
      <xdr:rowOff>68861</xdr:rowOff>
    </xdr:from>
    <xdr:ext cx="534377" cy="259045"/>
    <xdr:sp macro="" textlink="">
      <xdr:nvSpPr>
        <xdr:cNvPr id="132" name="テキスト ボックス 131"/>
        <xdr:cNvSpPr txBox="1"/>
      </xdr:nvSpPr>
      <xdr:spPr>
        <a:xfrm>
          <a:off x="863111" y="8984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38,022</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62794</xdr:rowOff>
    </xdr:from>
    <xdr:to>
      <xdr:col>6</xdr:col>
      <xdr:colOff>561975</xdr:colOff>
      <xdr:row>56</xdr:row>
      <xdr:rowOff>164394</xdr:rowOff>
    </xdr:to>
    <xdr:sp macro="" textlink="">
      <xdr:nvSpPr>
        <xdr:cNvPr id="138" name="円/楕円 137"/>
        <xdr:cNvSpPr/>
      </xdr:nvSpPr>
      <xdr:spPr>
        <a:xfrm>
          <a:off x="4584700" y="966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41221</xdr:rowOff>
    </xdr:from>
    <xdr:ext cx="534377" cy="259045"/>
    <xdr:sp macro="" textlink="">
      <xdr:nvSpPr>
        <xdr:cNvPr id="139" name="総務費該当値テキスト"/>
        <xdr:cNvSpPr txBox="1"/>
      </xdr:nvSpPr>
      <xdr:spPr>
        <a:xfrm>
          <a:off x="4686300" y="9642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28,071</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148885</xdr:rowOff>
    </xdr:from>
    <xdr:to>
      <xdr:col>5</xdr:col>
      <xdr:colOff>409575</xdr:colOff>
      <xdr:row>56</xdr:row>
      <xdr:rowOff>79035</xdr:rowOff>
    </xdr:to>
    <xdr:sp macro="" textlink="">
      <xdr:nvSpPr>
        <xdr:cNvPr id="140" name="円/楕円 139"/>
        <xdr:cNvSpPr/>
      </xdr:nvSpPr>
      <xdr:spPr>
        <a:xfrm>
          <a:off x="3746500" y="957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70162</xdr:rowOff>
    </xdr:from>
    <xdr:ext cx="534377" cy="259045"/>
    <xdr:sp macro="" textlink="">
      <xdr:nvSpPr>
        <xdr:cNvPr id="141" name="テキスト ボックス 140"/>
        <xdr:cNvSpPr txBox="1"/>
      </xdr:nvSpPr>
      <xdr:spPr>
        <a:xfrm>
          <a:off x="3530111" y="9671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29,938</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164933</xdr:rowOff>
    </xdr:from>
    <xdr:to>
      <xdr:col>4</xdr:col>
      <xdr:colOff>206375</xdr:colOff>
      <xdr:row>56</xdr:row>
      <xdr:rowOff>95083</xdr:rowOff>
    </xdr:to>
    <xdr:sp macro="" textlink="">
      <xdr:nvSpPr>
        <xdr:cNvPr id="142" name="円/楕円 141"/>
        <xdr:cNvSpPr/>
      </xdr:nvSpPr>
      <xdr:spPr>
        <a:xfrm>
          <a:off x="2857500" y="9594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86210</xdr:rowOff>
    </xdr:from>
    <xdr:ext cx="534377" cy="259045"/>
    <xdr:sp macro="" textlink="">
      <xdr:nvSpPr>
        <xdr:cNvPr id="143" name="テキスト ボックス 142"/>
        <xdr:cNvSpPr txBox="1"/>
      </xdr:nvSpPr>
      <xdr:spPr>
        <a:xfrm>
          <a:off x="2641111" y="9687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29,587</a:t>
          </a:r>
          <a:endParaRPr kumimoji="1" lang="ja-JP" altLang="en-US" sz="1000" b="1">
            <a:solidFill>
              <a:srgbClr val="FF0000"/>
            </a:solidFill>
            <a:latin typeface="ＭＳ Ｐゴシック"/>
          </a:endParaRPr>
        </a:p>
      </xdr:txBody>
    </xdr:sp>
    <xdr:clientData/>
  </xdr:oneCellAnchor>
  <xdr:twoCellAnchor>
    <xdr:from>
      <xdr:col>2</xdr:col>
      <xdr:colOff>587375</xdr:colOff>
      <xdr:row>55</xdr:row>
      <xdr:rowOff>101610</xdr:rowOff>
    </xdr:from>
    <xdr:to>
      <xdr:col>3</xdr:col>
      <xdr:colOff>3175</xdr:colOff>
      <xdr:row>56</xdr:row>
      <xdr:rowOff>31760</xdr:rowOff>
    </xdr:to>
    <xdr:sp macro="" textlink="">
      <xdr:nvSpPr>
        <xdr:cNvPr id="144" name="円/楕円 143"/>
        <xdr:cNvSpPr/>
      </xdr:nvSpPr>
      <xdr:spPr>
        <a:xfrm>
          <a:off x="1968500" y="953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22887</xdr:rowOff>
    </xdr:from>
    <xdr:ext cx="534377" cy="259045"/>
    <xdr:sp macro="" textlink="">
      <xdr:nvSpPr>
        <xdr:cNvPr id="145" name="テキスト ボックス 144"/>
        <xdr:cNvSpPr txBox="1"/>
      </xdr:nvSpPr>
      <xdr:spPr>
        <a:xfrm>
          <a:off x="1752111" y="9624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30,972</a:t>
          </a:r>
          <a:endParaRPr kumimoji="1" lang="ja-JP" altLang="en-US" sz="1000" b="1">
            <a:solidFill>
              <a:srgbClr val="FF0000"/>
            </a:solidFill>
            <a:latin typeface="ＭＳ Ｐゴシック"/>
          </a:endParaRPr>
        </a:p>
      </xdr:txBody>
    </xdr:sp>
    <xdr:clientData/>
  </xdr:oneCellAnchor>
  <xdr:twoCellAnchor>
    <xdr:from>
      <xdr:col>1</xdr:col>
      <xdr:colOff>384175</xdr:colOff>
      <xdr:row>54</xdr:row>
      <xdr:rowOff>133797</xdr:rowOff>
    </xdr:from>
    <xdr:to>
      <xdr:col>1</xdr:col>
      <xdr:colOff>485775</xdr:colOff>
      <xdr:row>55</xdr:row>
      <xdr:rowOff>63947</xdr:rowOff>
    </xdr:to>
    <xdr:sp macro="" textlink="">
      <xdr:nvSpPr>
        <xdr:cNvPr id="146" name="円/楕円 145"/>
        <xdr:cNvSpPr/>
      </xdr:nvSpPr>
      <xdr:spPr>
        <a:xfrm>
          <a:off x="1079500" y="9392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55074</xdr:rowOff>
    </xdr:from>
    <xdr:ext cx="534377" cy="259045"/>
    <xdr:sp macro="" textlink="">
      <xdr:nvSpPr>
        <xdr:cNvPr id="147" name="テキスト ボックス 146"/>
        <xdr:cNvSpPr txBox="1"/>
      </xdr:nvSpPr>
      <xdr:spPr>
        <a:xfrm>
          <a:off x="863111" y="9484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34,018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153,654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0" name="テキスト ボックス 159"/>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23887</xdr:rowOff>
    </xdr:from>
    <xdr:to>
      <xdr:col>6</xdr:col>
      <xdr:colOff>510540</xdr:colOff>
      <xdr:row>79</xdr:row>
      <xdr:rowOff>35851</xdr:rowOff>
    </xdr:to>
    <xdr:cxnSp macro="">
      <xdr:nvCxnSpPr>
        <xdr:cNvPr id="174" name="直線コネクタ 173"/>
        <xdr:cNvCxnSpPr/>
      </xdr:nvCxnSpPr>
      <xdr:spPr>
        <a:xfrm flipV="1">
          <a:off x="4633595" y="12025387"/>
          <a:ext cx="1270" cy="1555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39678</xdr:rowOff>
    </xdr:from>
    <xdr:ext cx="599010" cy="259045"/>
    <xdr:sp macro="" textlink="">
      <xdr:nvSpPr>
        <xdr:cNvPr id="175" name="民生費最小値テキスト"/>
        <xdr:cNvSpPr txBox="1"/>
      </xdr:nvSpPr>
      <xdr:spPr>
        <a:xfrm>
          <a:off x="4686300" y="13584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125,790</a:t>
          </a:r>
          <a:endParaRPr kumimoji="1" lang="ja-JP" altLang="en-US" sz="1000" b="1">
            <a:latin typeface="ＭＳ Ｐゴシック"/>
          </a:endParaRPr>
        </a:p>
      </xdr:txBody>
    </xdr:sp>
    <xdr:clientData/>
  </xdr:oneCellAnchor>
  <xdr:twoCellAnchor>
    <xdr:from>
      <xdr:col>6</xdr:col>
      <xdr:colOff>422275</xdr:colOff>
      <xdr:row>79</xdr:row>
      <xdr:rowOff>35851</xdr:rowOff>
    </xdr:from>
    <xdr:to>
      <xdr:col>6</xdr:col>
      <xdr:colOff>600075</xdr:colOff>
      <xdr:row>79</xdr:row>
      <xdr:rowOff>35851</xdr:rowOff>
    </xdr:to>
    <xdr:cxnSp macro="">
      <xdr:nvCxnSpPr>
        <xdr:cNvPr id="176" name="直線コネクタ 175"/>
        <xdr:cNvCxnSpPr/>
      </xdr:nvCxnSpPr>
      <xdr:spPr>
        <a:xfrm>
          <a:off x="4546600" y="13580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142014</xdr:rowOff>
    </xdr:from>
    <xdr:ext cx="599010" cy="259045"/>
    <xdr:sp macro="" textlink="">
      <xdr:nvSpPr>
        <xdr:cNvPr id="177" name="民生費最大値テキスト"/>
        <xdr:cNvSpPr txBox="1"/>
      </xdr:nvSpPr>
      <xdr:spPr>
        <a:xfrm>
          <a:off x="4686300" y="11800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268,639</a:t>
          </a:r>
          <a:endParaRPr kumimoji="1" lang="ja-JP" altLang="en-US" sz="1000" b="1">
            <a:latin typeface="ＭＳ Ｐゴシック"/>
          </a:endParaRPr>
        </a:p>
      </xdr:txBody>
    </xdr:sp>
    <xdr:clientData/>
  </xdr:oneCellAnchor>
  <xdr:twoCellAnchor>
    <xdr:from>
      <xdr:col>6</xdr:col>
      <xdr:colOff>422275</xdr:colOff>
      <xdr:row>70</xdr:row>
      <xdr:rowOff>23887</xdr:rowOff>
    </xdr:from>
    <xdr:to>
      <xdr:col>6</xdr:col>
      <xdr:colOff>600075</xdr:colOff>
      <xdr:row>70</xdr:row>
      <xdr:rowOff>23887</xdr:rowOff>
    </xdr:to>
    <xdr:cxnSp macro="">
      <xdr:nvCxnSpPr>
        <xdr:cNvPr id="178" name="直線コネクタ 177"/>
        <xdr:cNvCxnSpPr/>
      </xdr:nvCxnSpPr>
      <xdr:spPr>
        <a:xfrm>
          <a:off x="4546600" y="12025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6927</xdr:rowOff>
    </xdr:from>
    <xdr:to>
      <xdr:col>6</xdr:col>
      <xdr:colOff>511175</xdr:colOff>
      <xdr:row>77</xdr:row>
      <xdr:rowOff>54225</xdr:rowOff>
    </xdr:to>
    <xdr:cxnSp macro="">
      <xdr:nvCxnSpPr>
        <xdr:cNvPr id="179" name="直線コネクタ 178"/>
        <xdr:cNvCxnSpPr/>
      </xdr:nvCxnSpPr>
      <xdr:spPr>
        <a:xfrm flipV="1">
          <a:off x="3797300" y="13208577"/>
          <a:ext cx="838200" cy="47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50708</xdr:rowOff>
    </xdr:from>
    <xdr:ext cx="599010" cy="259045"/>
    <xdr:sp macro="" textlink="">
      <xdr:nvSpPr>
        <xdr:cNvPr id="180" name="民生費平均値テキスト"/>
        <xdr:cNvSpPr txBox="1"/>
      </xdr:nvSpPr>
      <xdr:spPr>
        <a:xfrm>
          <a:off x="4686300" y="127380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184,860</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27831</xdr:rowOff>
    </xdr:from>
    <xdr:to>
      <xdr:col>6</xdr:col>
      <xdr:colOff>561975</xdr:colOff>
      <xdr:row>75</xdr:row>
      <xdr:rowOff>129431</xdr:rowOff>
    </xdr:to>
    <xdr:sp macro="" textlink="">
      <xdr:nvSpPr>
        <xdr:cNvPr id="181" name="フローチャート : 判断 180"/>
        <xdr:cNvSpPr/>
      </xdr:nvSpPr>
      <xdr:spPr>
        <a:xfrm>
          <a:off x="4584700" y="12886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54225</xdr:rowOff>
    </xdr:from>
    <xdr:to>
      <xdr:col>5</xdr:col>
      <xdr:colOff>358775</xdr:colOff>
      <xdr:row>77</xdr:row>
      <xdr:rowOff>119332</xdr:rowOff>
    </xdr:to>
    <xdr:cxnSp macro="">
      <xdr:nvCxnSpPr>
        <xdr:cNvPr id="182" name="直線コネクタ 181"/>
        <xdr:cNvCxnSpPr/>
      </xdr:nvCxnSpPr>
      <xdr:spPr>
        <a:xfrm flipV="1">
          <a:off x="2908300" y="13255875"/>
          <a:ext cx="889000" cy="65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97761</xdr:rowOff>
    </xdr:from>
    <xdr:to>
      <xdr:col>5</xdr:col>
      <xdr:colOff>409575</xdr:colOff>
      <xdr:row>76</xdr:row>
      <xdr:rowOff>27911</xdr:rowOff>
    </xdr:to>
    <xdr:sp macro="" textlink="">
      <xdr:nvSpPr>
        <xdr:cNvPr id="183" name="フローチャート : 判断 182"/>
        <xdr:cNvSpPr/>
      </xdr:nvSpPr>
      <xdr:spPr>
        <a:xfrm>
          <a:off x="3746500" y="1295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44438</xdr:rowOff>
    </xdr:from>
    <xdr:ext cx="599010" cy="259045"/>
    <xdr:sp macro="" textlink="">
      <xdr:nvSpPr>
        <xdr:cNvPr id="184" name="テキスト ボックス 183"/>
        <xdr:cNvSpPr txBox="1"/>
      </xdr:nvSpPr>
      <xdr:spPr>
        <a:xfrm>
          <a:off x="3497794" y="12731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178,436</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119332</xdr:rowOff>
    </xdr:from>
    <xdr:to>
      <xdr:col>4</xdr:col>
      <xdr:colOff>155575</xdr:colOff>
      <xdr:row>78</xdr:row>
      <xdr:rowOff>54313</xdr:rowOff>
    </xdr:to>
    <xdr:cxnSp macro="">
      <xdr:nvCxnSpPr>
        <xdr:cNvPr id="185" name="直線コネクタ 184"/>
        <xdr:cNvCxnSpPr/>
      </xdr:nvCxnSpPr>
      <xdr:spPr>
        <a:xfrm flipV="1">
          <a:off x="2019300" y="13320982"/>
          <a:ext cx="889000" cy="106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147650</xdr:rowOff>
    </xdr:from>
    <xdr:to>
      <xdr:col>4</xdr:col>
      <xdr:colOff>206375</xdr:colOff>
      <xdr:row>76</xdr:row>
      <xdr:rowOff>77800</xdr:rowOff>
    </xdr:to>
    <xdr:sp macro="" textlink="">
      <xdr:nvSpPr>
        <xdr:cNvPr id="186" name="フローチャート : 判断 185"/>
        <xdr:cNvSpPr/>
      </xdr:nvSpPr>
      <xdr:spPr>
        <a:xfrm>
          <a:off x="2857500" y="130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94327</xdr:rowOff>
    </xdr:from>
    <xdr:ext cx="599010" cy="259045"/>
    <xdr:sp macro="" textlink="">
      <xdr:nvSpPr>
        <xdr:cNvPr id="187" name="テキスト ボックス 186"/>
        <xdr:cNvSpPr txBox="1"/>
      </xdr:nvSpPr>
      <xdr:spPr>
        <a:xfrm>
          <a:off x="2608794" y="12781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173,853</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54313</xdr:rowOff>
    </xdr:from>
    <xdr:to>
      <xdr:col>2</xdr:col>
      <xdr:colOff>638175</xdr:colOff>
      <xdr:row>78</xdr:row>
      <xdr:rowOff>90094</xdr:rowOff>
    </xdr:to>
    <xdr:cxnSp macro="">
      <xdr:nvCxnSpPr>
        <xdr:cNvPr id="188" name="直線コネクタ 187"/>
        <xdr:cNvCxnSpPr/>
      </xdr:nvCxnSpPr>
      <xdr:spPr>
        <a:xfrm flipV="1">
          <a:off x="1130300" y="13427413"/>
          <a:ext cx="889000" cy="35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74346</xdr:rowOff>
    </xdr:from>
    <xdr:to>
      <xdr:col>3</xdr:col>
      <xdr:colOff>3175</xdr:colOff>
      <xdr:row>77</xdr:row>
      <xdr:rowOff>4496</xdr:rowOff>
    </xdr:to>
    <xdr:sp macro="" textlink="">
      <xdr:nvSpPr>
        <xdr:cNvPr id="189" name="フローチャート : 判断 188"/>
        <xdr:cNvSpPr/>
      </xdr:nvSpPr>
      <xdr:spPr>
        <a:xfrm>
          <a:off x="1968500" y="1310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21023</xdr:rowOff>
    </xdr:from>
    <xdr:ext cx="599010" cy="259045"/>
    <xdr:sp macro="" textlink="">
      <xdr:nvSpPr>
        <xdr:cNvPr id="190" name="テキスト ボックス 189"/>
        <xdr:cNvSpPr txBox="1"/>
      </xdr:nvSpPr>
      <xdr:spPr>
        <a:xfrm>
          <a:off x="1719794" y="12879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164,837</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94049</xdr:rowOff>
    </xdr:from>
    <xdr:to>
      <xdr:col>1</xdr:col>
      <xdr:colOff>485775</xdr:colOff>
      <xdr:row>77</xdr:row>
      <xdr:rowOff>24199</xdr:rowOff>
    </xdr:to>
    <xdr:sp macro="" textlink="">
      <xdr:nvSpPr>
        <xdr:cNvPr id="191" name="フローチャート : 判断 190"/>
        <xdr:cNvSpPr/>
      </xdr:nvSpPr>
      <xdr:spPr>
        <a:xfrm>
          <a:off x="1079500" y="1312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40726</xdr:rowOff>
    </xdr:from>
    <xdr:ext cx="599010" cy="259045"/>
    <xdr:sp macro="" textlink="">
      <xdr:nvSpPr>
        <xdr:cNvPr id="192" name="テキスト ボックス 191"/>
        <xdr:cNvSpPr txBox="1"/>
      </xdr:nvSpPr>
      <xdr:spPr>
        <a:xfrm>
          <a:off x="830794" y="12899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163,027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127577</xdr:rowOff>
    </xdr:from>
    <xdr:to>
      <xdr:col>6</xdr:col>
      <xdr:colOff>561975</xdr:colOff>
      <xdr:row>77</xdr:row>
      <xdr:rowOff>57727</xdr:rowOff>
    </xdr:to>
    <xdr:sp macro="" textlink="">
      <xdr:nvSpPr>
        <xdr:cNvPr id="198" name="円/楕円 197"/>
        <xdr:cNvSpPr/>
      </xdr:nvSpPr>
      <xdr:spPr>
        <a:xfrm>
          <a:off x="4584700" y="13157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106004</xdr:rowOff>
    </xdr:from>
    <xdr:ext cx="599010" cy="259045"/>
    <xdr:sp macro="" textlink="">
      <xdr:nvSpPr>
        <xdr:cNvPr id="199" name="民生費該当値テキスト"/>
        <xdr:cNvSpPr txBox="1"/>
      </xdr:nvSpPr>
      <xdr:spPr>
        <a:xfrm>
          <a:off x="4686300" y="13136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159,947</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3425</xdr:rowOff>
    </xdr:from>
    <xdr:to>
      <xdr:col>5</xdr:col>
      <xdr:colOff>409575</xdr:colOff>
      <xdr:row>77</xdr:row>
      <xdr:rowOff>105025</xdr:rowOff>
    </xdr:to>
    <xdr:sp macro="" textlink="">
      <xdr:nvSpPr>
        <xdr:cNvPr id="200" name="円/楕円 199"/>
        <xdr:cNvSpPr/>
      </xdr:nvSpPr>
      <xdr:spPr>
        <a:xfrm>
          <a:off x="3746500" y="1320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96152</xdr:rowOff>
    </xdr:from>
    <xdr:ext cx="599010" cy="259045"/>
    <xdr:sp macro="" textlink="">
      <xdr:nvSpPr>
        <xdr:cNvPr id="201" name="テキスト ボックス 200"/>
        <xdr:cNvSpPr txBox="1"/>
      </xdr:nvSpPr>
      <xdr:spPr>
        <a:xfrm>
          <a:off x="3497794" y="13297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155,602</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68532</xdr:rowOff>
    </xdr:from>
    <xdr:to>
      <xdr:col>4</xdr:col>
      <xdr:colOff>206375</xdr:colOff>
      <xdr:row>77</xdr:row>
      <xdr:rowOff>170132</xdr:rowOff>
    </xdr:to>
    <xdr:sp macro="" textlink="">
      <xdr:nvSpPr>
        <xdr:cNvPr id="202" name="円/楕円 201"/>
        <xdr:cNvSpPr/>
      </xdr:nvSpPr>
      <xdr:spPr>
        <a:xfrm>
          <a:off x="2857500" y="13270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161259</xdr:rowOff>
    </xdr:from>
    <xdr:ext cx="599010" cy="259045"/>
    <xdr:sp macro="" textlink="">
      <xdr:nvSpPr>
        <xdr:cNvPr id="203" name="テキスト ボックス 202"/>
        <xdr:cNvSpPr txBox="1"/>
      </xdr:nvSpPr>
      <xdr:spPr>
        <a:xfrm>
          <a:off x="2608794" y="13362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149,621</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3513</xdr:rowOff>
    </xdr:from>
    <xdr:to>
      <xdr:col>3</xdr:col>
      <xdr:colOff>3175</xdr:colOff>
      <xdr:row>78</xdr:row>
      <xdr:rowOff>105113</xdr:rowOff>
    </xdr:to>
    <xdr:sp macro="" textlink="">
      <xdr:nvSpPr>
        <xdr:cNvPr id="204" name="円/楕円 203"/>
        <xdr:cNvSpPr/>
      </xdr:nvSpPr>
      <xdr:spPr>
        <a:xfrm>
          <a:off x="1968500" y="13376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96240</xdr:rowOff>
    </xdr:from>
    <xdr:ext cx="599010" cy="259045"/>
    <xdr:sp macro="" textlink="">
      <xdr:nvSpPr>
        <xdr:cNvPr id="205" name="テキスト ボックス 204"/>
        <xdr:cNvSpPr txBox="1"/>
      </xdr:nvSpPr>
      <xdr:spPr>
        <a:xfrm>
          <a:off x="1719794" y="13469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139,844</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39294</xdr:rowOff>
    </xdr:from>
    <xdr:to>
      <xdr:col>1</xdr:col>
      <xdr:colOff>485775</xdr:colOff>
      <xdr:row>78</xdr:row>
      <xdr:rowOff>140894</xdr:rowOff>
    </xdr:to>
    <xdr:sp macro="" textlink="">
      <xdr:nvSpPr>
        <xdr:cNvPr id="206" name="円/楕円 205"/>
        <xdr:cNvSpPr/>
      </xdr:nvSpPr>
      <xdr:spPr>
        <a:xfrm>
          <a:off x="1079500" y="13412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132021</xdr:rowOff>
    </xdr:from>
    <xdr:ext cx="599010" cy="259045"/>
    <xdr:sp macro="" textlink="">
      <xdr:nvSpPr>
        <xdr:cNvPr id="207" name="テキスト ボックス 206"/>
        <xdr:cNvSpPr txBox="1"/>
      </xdr:nvSpPr>
      <xdr:spPr>
        <a:xfrm>
          <a:off x="830794" y="13505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136,557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30,568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8" name="テキスト ボックス 217"/>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6" name="テキスト ボックス 225"/>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92727</xdr:rowOff>
    </xdr:from>
    <xdr:ext cx="531299" cy="259045"/>
    <xdr:sp macro="" textlink="">
      <xdr:nvSpPr>
        <xdr:cNvPr id="228" name="テキスト ボックス 227"/>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87</xdr:row>
      <xdr:rowOff>54627</xdr:rowOff>
    </xdr:from>
    <xdr:ext cx="531299" cy="259045"/>
    <xdr:sp macro="" textlink="">
      <xdr:nvSpPr>
        <xdr:cNvPr id="230" name="テキスト ボックス 229"/>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80493</xdr:rowOff>
    </xdr:from>
    <xdr:to>
      <xdr:col>6</xdr:col>
      <xdr:colOff>510540</xdr:colOff>
      <xdr:row>98</xdr:row>
      <xdr:rowOff>97486</xdr:rowOff>
    </xdr:to>
    <xdr:cxnSp macro="">
      <xdr:nvCxnSpPr>
        <xdr:cNvPr id="232" name="直線コネクタ 231"/>
        <xdr:cNvCxnSpPr/>
      </xdr:nvCxnSpPr>
      <xdr:spPr>
        <a:xfrm flipV="1">
          <a:off x="4633595" y="15510993"/>
          <a:ext cx="1270" cy="1388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101313</xdr:rowOff>
    </xdr:from>
    <xdr:ext cx="534377" cy="259045"/>
    <xdr:sp macro="" textlink="">
      <xdr:nvSpPr>
        <xdr:cNvPr id="233" name="衛生費最小値テキスト"/>
        <xdr:cNvSpPr txBox="1"/>
      </xdr:nvSpPr>
      <xdr:spPr>
        <a:xfrm>
          <a:off x="4686300" y="16903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23,108</a:t>
          </a:r>
          <a:endParaRPr kumimoji="1" lang="ja-JP" altLang="en-US" sz="1000" b="1">
            <a:latin typeface="ＭＳ Ｐゴシック"/>
          </a:endParaRPr>
        </a:p>
      </xdr:txBody>
    </xdr:sp>
    <xdr:clientData/>
  </xdr:oneCellAnchor>
  <xdr:twoCellAnchor>
    <xdr:from>
      <xdr:col>6</xdr:col>
      <xdr:colOff>422275</xdr:colOff>
      <xdr:row>98</xdr:row>
      <xdr:rowOff>97486</xdr:rowOff>
    </xdr:from>
    <xdr:to>
      <xdr:col>6</xdr:col>
      <xdr:colOff>600075</xdr:colOff>
      <xdr:row>98</xdr:row>
      <xdr:rowOff>97486</xdr:rowOff>
    </xdr:to>
    <xdr:cxnSp macro="">
      <xdr:nvCxnSpPr>
        <xdr:cNvPr id="234" name="直線コネクタ 233"/>
        <xdr:cNvCxnSpPr/>
      </xdr:nvCxnSpPr>
      <xdr:spPr>
        <a:xfrm>
          <a:off x="4546600" y="16899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27170</xdr:rowOff>
    </xdr:from>
    <xdr:ext cx="534377" cy="259045"/>
    <xdr:sp macro="" textlink="">
      <xdr:nvSpPr>
        <xdr:cNvPr id="235" name="衛生費最大値テキスト"/>
        <xdr:cNvSpPr txBox="1"/>
      </xdr:nvSpPr>
      <xdr:spPr>
        <a:xfrm>
          <a:off x="4686300" y="15286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59,554</a:t>
          </a:r>
          <a:endParaRPr kumimoji="1" lang="ja-JP" altLang="en-US" sz="1000" b="1">
            <a:latin typeface="ＭＳ Ｐゴシック"/>
          </a:endParaRPr>
        </a:p>
      </xdr:txBody>
    </xdr:sp>
    <xdr:clientData/>
  </xdr:oneCellAnchor>
  <xdr:twoCellAnchor>
    <xdr:from>
      <xdr:col>6</xdr:col>
      <xdr:colOff>422275</xdr:colOff>
      <xdr:row>90</xdr:row>
      <xdr:rowOff>80493</xdr:rowOff>
    </xdr:from>
    <xdr:to>
      <xdr:col>6</xdr:col>
      <xdr:colOff>600075</xdr:colOff>
      <xdr:row>90</xdr:row>
      <xdr:rowOff>80493</xdr:rowOff>
    </xdr:to>
    <xdr:cxnSp macro="">
      <xdr:nvCxnSpPr>
        <xdr:cNvPr id="236" name="直線コネクタ 235"/>
        <xdr:cNvCxnSpPr/>
      </xdr:nvCxnSpPr>
      <xdr:spPr>
        <a:xfrm>
          <a:off x="4546600" y="15510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26200</xdr:rowOff>
    </xdr:from>
    <xdr:to>
      <xdr:col>6</xdr:col>
      <xdr:colOff>511175</xdr:colOff>
      <xdr:row>97</xdr:row>
      <xdr:rowOff>30505</xdr:rowOff>
    </xdr:to>
    <xdr:cxnSp macro="">
      <xdr:nvCxnSpPr>
        <xdr:cNvPr id="237" name="直線コネクタ 236"/>
        <xdr:cNvCxnSpPr/>
      </xdr:nvCxnSpPr>
      <xdr:spPr>
        <a:xfrm flipV="1">
          <a:off x="3797300" y="16656850"/>
          <a:ext cx="838200" cy="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45787</xdr:rowOff>
    </xdr:from>
    <xdr:ext cx="534377" cy="259045"/>
    <xdr:sp macro="" textlink="">
      <xdr:nvSpPr>
        <xdr:cNvPr id="238" name="衛生費平均値テキスト"/>
        <xdr:cNvSpPr txBox="1"/>
      </xdr:nvSpPr>
      <xdr:spPr>
        <a:xfrm>
          <a:off x="4686300" y="163335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32,732</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22910</xdr:rowOff>
    </xdr:from>
    <xdr:to>
      <xdr:col>6</xdr:col>
      <xdr:colOff>561975</xdr:colOff>
      <xdr:row>96</xdr:row>
      <xdr:rowOff>124510</xdr:rowOff>
    </xdr:to>
    <xdr:sp macro="" textlink="">
      <xdr:nvSpPr>
        <xdr:cNvPr id="239" name="フローチャート : 判断 238"/>
        <xdr:cNvSpPr/>
      </xdr:nvSpPr>
      <xdr:spPr>
        <a:xfrm>
          <a:off x="4584700" y="1648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171208</xdr:rowOff>
    </xdr:from>
    <xdr:to>
      <xdr:col>5</xdr:col>
      <xdr:colOff>358775</xdr:colOff>
      <xdr:row>97</xdr:row>
      <xdr:rowOff>30505</xdr:rowOff>
    </xdr:to>
    <xdr:cxnSp macro="">
      <xdr:nvCxnSpPr>
        <xdr:cNvPr id="240" name="直線コネクタ 239"/>
        <xdr:cNvCxnSpPr/>
      </xdr:nvCxnSpPr>
      <xdr:spPr>
        <a:xfrm>
          <a:off x="2908300" y="16630408"/>
          <a:ext cx="889000" cy="30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28854</xdr:rowOff>
    </xdr:from>
    <xdr:to>
      <xdr:col>5</xdr:col>
      <xdr:colOff>409575</xdr:colOff>
      <xdr:row>96</xdr:row>
      <xdr:rowOff>130454</xdr:rowOff>
    </xdr:to>
    <xdr:sp macro="" textlink="">
      <xdr:nvSpPr>
        <xdr:cNvPr id="241" name="フローチャート : 判断 240"/>
        <xdr:cNvSpPr/>
      </xdr:nvSpPr>
      <xdr:spPr>
        <a:xfrm>
          <a:off x="3746500" y="1648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146981</xdr:rowOff>
    </xdr:from>
    <xdr:ext cx="534377" cy="259045"/>
    <xdr:sp macro="" textlink="">
      <xdr:nvSpPr>
        <xdr:cNvPr id="242" name="テキスト ボックス 241"/>
        <xdr:cNvSpPr txBox="1"/>
      </xdr:nvSpPr>
      <xdr:spPr>
        <a:xfrm>
          <a:off x="3530111" y="1626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32,576</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171208</xdr:rowOff>
    </xdr:from>
    <xdr:to>
      <xdr:col>4</xdr:col>
      <xdr:colOff>155575</xdr:colOff>
      <xdr:row>97</xdr:row>
      <xdr:rowOff>87846</xdr:rowOff>
    </xdr:to>
    <xdr:cxnSp macro="">
      <xdr:nvCxnSpPr>
        <xdr:cNvPr id="243" name="直線コネクタ 242"/>
        <xdr:cNvCxnSpPr/>
      </xdr:nvCxnSpPr>
      <xdr:spPr>
        <a:xfrm flipV="1">
          <a:off x="2019300" y="16630408"/>
          <a:ext cx="889000" cy="88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167729</xdr:rowOff>
    </xdr:from>
    <xdr:to>
      <xdr:col>4</xdr:col>
      <xdr:colOff>206375</xdr:colOff>
      <xdr:row>96</xdr:row>
      <xdr:rowOff>97879</xdr:rowOff>
    </xdr:to>
    <xdr:sp macro="" textlink="">
      <xdr:nvSpPr>
        <xdr:cNvPr id="244" name="フローチャート : 判断 243"/>
        <xdr:cNvSpPr/>
      </xdr:nvSpPr>
      <xdr:spPr>
        <a:xfrm>
          <a:off x="2857500" y="16455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114406</xdr:rowOff>
    </xdr:from>
    <xdr:ext cx="534377" cy="259045"/>
    <xdr:sp macro="" textlink="">
      <xdr:nvSpPr>
        <xdr:cNvPr id="245" name="テキスト ボックス 244"/>
        <xdr:cNvSpPr txBox="1"/>
      </xdr:nvSpPr>
      <xdr:spPr>
        <a:xfrm>
          <a:off x="2641111" y="16230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33,431</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87846</xdr:rowOff>
    </xdr:from>
    <xdr:to>
      <xdr:col>2</xdr:col>
      <xdr:colOff>638175</xdr:colOff>
      <xdr:row>97</xdr:row>
      <xdr:rowOff>124231</xdr:rowOff>
    </xdr:to>
    <xdr:cxnSp macro="">
      <xdr:nvCxnSpPr>
        <xdr:cNvPr id="246" name="直線コネクタ 245"/>
        <xdr:cNvCxnSpPr/>
      </xdr:nvCxnSpPr>
      <xdr:spPr>
        <a:xfrm flipV="1">
          <a:off x="1130300" y="16718496"/>
          <a:ext cx="889000" cy="36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66421</xdr:rowOff>
    </xdr:from>
    <xdr:to>
      <xdr:col>3</xdr:col>
      <xdr:colOff>3175</xdr:colOff>
      <xdr:row>96</xdr:row>
      <xdr:rowOff>168021</xdr:rowOff>
    </xdr:to>
    <xdr:sp macro="" textlink="">
      <xdr:nvSpPr>
        <xdr:cNvPr id="247" name="フローチャート : 判断 246"/>
        <xdr:cNvSpPr/>
      </xdr:nvSpPr>
      <xdr:spPr>
        <a:xfrm>
          <a:off x="1968500" y="165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13098</xdr:rowOff>
    </xdr:from>
    <xdr:ext cx="534377" cy="259045"/>
    <xdr:sp macro="" textlink="">
      <xdr:nvSpPr>
        <xdr:cNvPr id="248" name="テキスト ボックス 247"/>
        <xdr:cNvSpPr txBox="1"/>
      </xdr:nvSpPr>
      <xdr:spPr>
        <a:xfrm>
          <a:off x="1752111" y="16300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31,590</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59753</xdr:rowOff>
    </xdr:from>
    <xdr:to>
      <xdr:col>1</xdr:col>
      <xdr:colOff>485775</xdr:colOff>
      <xdr:row>96</xdr:row>
      <xdr:rowOff>161353</xdr:rowOff>
    </xdr:to>
    <xdr:sp macro="" textlink="">
      <xdr:nvSpPr>
        <xdr:cNvPr id="249" name="フローチャート : 判断 248"/>
        <xdr:cNvSpPr/>
      </xdr:nvSpPr>
      <xdr:spPr>
        <a:xfrm>
          <a:off x="1079500" y="16518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6430</xdr:rowOff>
    </xdr:from>
    <xdr:ext cx="534377" cy="259045"/>
    <xdr:sp macro="" textlink="">
      <xdr:nvSpPr>
        <xdr:cNvPr id="250" name="テキスト ボックス 249"/>
        <xdr:cNvSpPr txBox="1"/>
      </xdr:nvSpPr>
      <xdr:spPr>
        <a:xfrm>
          <a:off x="863111" y="16294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31,765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146850</xdr:rowOff>
    </xdr:from>
    <xdr:to>
      <xdr:col>6</xdr:col>
      <xdr:colOff>561975</xdr:colOff>
      <xdr:row>97</xdr:row>
      <xdr:rowOff>77000</xdr:rowOff>
    </xdr:to>
    <xdr:sp macro="" textlink="">
      <xdr:nvSpPr>
        <xdr:cNvPr id="256" name="円/楕円 255"/>
        <xdr:cNvSpPr/>
      </xdr:nvSpPr>
      <xdr:spPr>
        <a:xfrm>
          <a:off x="4584700" y="1660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125277</xdr:rowOff>
    </xdr:from>
    <xdr:ext cx="534377" cy="259045"/>
    <xdr:sp macro="" textlink="">
      <xdr:nvSpPr>
        <xdr:cNvPr id="257" name="衛生費該当値テキスト"/>
        <xdr:cNvSpPr txBox="1"/>
      </xdr:nvSpPr>
      <xdr:spPr>
        <a:xfrm>
          <a:off x="4686300" y="16584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29,479</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151155</xdr:rowOff>
    </xdr:from>
    <xdr:to>
      <xdr:col>5</xdr:col>
      <xdr:colOff>409575</xdr:colOff>
      <xdr:row>97</xdr:row>
      <xdr:rowOff>81305</xdr:rowOff>
    </xdr:to>
    <xdr:sp macro="" textlink="">
      <xdr:nvSpPr>
        <xdr:cNvPr id="258" name="円/楕円 257"/>
        <xdr:cNvSpPr/>
      </xdr:nvSpPr>
      <xdr:spPr>
        <a:xfrm>
          <a:off x="3746500" y="1661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72432</xdr:rowOff>
    </xdr:from>
    <xdr:ext cx="534377" cy="259045"/>
    <xdr:sp macro="" textlink="">
      <xdr:nvSpPr>
        <xdr:cNvPr id="259" name="テキスト ボックス 258"/>
        <xdr:cNvSpPr txBox="1"/>
      </xdr:nvSpPr>
      <xdr:spPr>
        <a:xfrm>
          <a:off x="3530111" y="16703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29,366</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120408</xdr:rowOff>
    </xdr:from>
    <xdr:to>
      <xdr:col>4</xdr:col>
      <xdr:colOff>206375</xdr:colOff>
      <xdr:row>97</xdr:row>
      <xdr:rowOff>50558</xdr:rowOff>
    </xdr:to>
    <xdr:sp macro="" textlink="">
      <xdr:nvSpPr>
        <xdr:cNvPr id="260" name="円/楕円 259"/>
        <xdr:cNvSpPr/>
      </xdr:nvSpPr>
      <xdr:spPr>
        <a:xfrm>
          <a:off x="2857500" y="1657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41685</xdr:rowOff>
    </xdr:from>
    <xdr:ext cx="534377" cy="259045"/>
    <xdr:sp macro="" textlink="">
      <xdr:nvSpPr>
        <xdr:cNvPr id="261" name="テキスト ボックス 260"/>
        <xdr:cNvSpPr txBox="1"/>
      </xdr:nvSpPr>
      <xdr:spPr>
        <a:xfrm>
          <a:off x="2641111" y="16672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30,173</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37046</xdr:rowOff>
    </xdr:from>
    <xdr:to>
      <xdr:col>3</xdr:col>
      <xdr:colOff>3175</xdr:colOff>
      <xdr:row>97</xdr:row>
      <xdr:rowOff>138646</xdr:rowOff>
    </xdr:to>
    <xdr:sp macro="" textlink="">
      <xdr:nvSpPr>
        <xdr:cNvPr id="262" name="円/楕円 261"/>
        <xdr:cNvSpPr/>
      </xdr:nvSpPr>
      <xdr:spPr>
        <a:xfrm>
          <a:off x="1968500" y="16667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129773</xdr:rowOff>
    </xdr:from>
    <xdr:ext cx="534377" cy="259045"/>
    <xdr:sp macro="" textlink="">
      <xdr:nvSpPr>
        <xdr:cNvPr id="263" name="テキスト ボックス 262"/>
        <xdr:cNvSpPr txBox="1"/>
      </xdr:nvSpPr>
      <xdr:spPr>
        <a:xfrm>
          <a:off x="1752111" y="1676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27,861</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73431</xdr:rowOff>
    </xdr:from>
    <xdr:to>
      <xdr:col>1</xdr:col>
      <xdr:colOff>485775</xdr:colOff>
      <xdr:row>98</xdr:row>
      <xdr:rowOff>3581</xdr:rowOff>
    </xdr:to>
    <xdr:sp macro="" textlink="">
      <xdr:nvSpPr>
        <xdr:cNvPr id="264" name="円/楕円 263"/>
        <xdr:cNvSpPr/>
      </xdr:nvSpPr>
      <xdr:spPr>
        <a:xfrm>
          <a:off x="1079500" y="16704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166158</xdr:rowOff>
    </xdr:from>
    <xdr:ext cx="534377" cy="259045"/>
    <xdr:sp macro="" textlink="">
      <xdr:nvSpPr>
        <xdr:cNvPr id="265" name="テキスト ボックス 264"/>
        <xdr:cNvSpPr txBox="1"/>
      </xdr:nvSpPr>
      <xdr:spPr>
        <a:xfrm>
          <a:off x="863111" y="16796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26,906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613</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45249</xdr:colOff>
      <xdr:row>36</xdr:row>
      <xdr:rowOff>35577</xdr:rowOff>
    </xdr:from>
    <xdr:ext cx="377026" cy="259045"/>
    <xdr:sp macro="" textlink="">
      <xdr:nvSpPr>
        <xdr:cNvPr id="279" name="テキスト ボックス 278"/>
        <xdr:cNvSpPr txBox="1"/>
      </xdr:nvSpPr>
      <xdr:spPr>
        <a:xfrm>
          <a:off x="6226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1" name="テキスト ボックス 280"/>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3" name="テキスト ボックス 282"/>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5" name="テキスト ボックス 284"/>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143510</xdr:rowOff>
    </xdr:from>
    <xdr:to>
      <xdr:col>15</xdr:col>
      <xdr:colOff>180340</xdr:colOff>
      <xdr:row>39</xdr:row>
      <xdr:rowOff>10922</xdr:rowOff>
    </xdr:to>
    <xdr:cxnSp macro="">
      <xdr:nvCxnSpPr>
        <xdr:cNvPr id="289" name="直線コネクタ 288"/>
        <xdr:cNvCxnSpPr/>
      </xdr:nvCxnSpPr>
      <xdr:spPr>
        <a:xfrm flipV="1">
          <a:off x="10475595" y="5458460"/>
          <a:ext cx="1270" cy="123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14749</xdr:rowOff>
    </xdr:from>
    <xdr:ext cx="313932" cy="259045"/>
    <xdr:sp macro="" textlink="">
      <xdr:nvSpPr>
        <xdr:cNvPr id="290" name="労働費最小値テキスト"/>
        <xdr:cNvSpPr txBox="1"/>
      </xdr:nvSpPr>
      <xdr:spPr>
        <a:xfrm>
          <a:off x="10528300" y="6701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a:t>
          </a:r>
          <a:endParaRPr kumimoji="1" lang="ja-JP" altLang="en-US" sz="1000" b="1">
            <a:latin typeface="ＭＳ Ｐゴシック"/>
          </a:endParaRPr>
        </a:p>
      </xdr:txBody>
    </xdr:sp>
    <xdr:clientData/>
  </xdr:oneCellAnchor>
  <xdr:twoCellAnchor>
    <xdr:from>
      <xdr:col>15</xdr:col>
      <xdr:colOff>92075</xdr:colOff>
      <xdr:row>39</xdr:row>
      <xdr:rowOff>10922</xdr:rowOff>
    </xdr:from>
    <xdr:to>
      <xdr:col>15</xdr:col>
      <xdr:colOff>269875</xdr:colOff>
      <xdr:row>39</xdr:row>
      <xdr:rowOff>10922</xdr:rowOff>
    </xdr:to>
    <xdr:cxnSp macro="">
      <xdr:nvCxnSpPr>
        <xdr:cNvPr id="291" name="直線コネクタ 290"/>
        <xdr:cNvCxnSpPr/>
      </xdr:nvCxnSpPr>
      <xdr:spPr>
        <a:xfrm>
          <a:off x="10388600" y="6697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90187</xdr:rowOff>
    </xdr:from>
    <xdr:ext cx="469744" cy="259045"/>
    <xdr:sp macro="" textlink="">
      <xdr:nvSpPr>
        <xdr:cNvPr id="292" name="労働費最大値テキスト"/>
        <xdr:cNvSpPr txBox="1"/>
      </xdr:nvSpPr>
      <xdr:spPr>
        <a:xfrm>
          <a:off x="10528300" y="5233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1,670</a:t>
          </a:r>
          <a:endParaRPr kumimoji="1" lang="ja-JP" altLang="en-US" sz="1000" b="1">
            <a:latin typeface="ＭＳ Ｐゴシック"/>
          </a:endParaRPr>
        </a:p>
      </xdr:txBody>
    </xdr:sp>
    <xdr:clientData/>
  </xdr:oneCellAnchor>
  <xdr:twoCellAnchor>
    <xdr:from>
      <xdr:col>15</xdr:col>
      <xdr:colOff>92075</xdr:colOff>
      <xdr:row>31</xdr:row>
      <xdr:rowOff>143510</xdr:rowOff>
    </xdr:from>
    <xdr:to>
      <xdr:col>15</xdr:col>
      <xdr:colOff>269875</xdr:colOff>
      <xdr:row>31</xdr:row>
      <xdr:rowOff>143510</xdr:rowOff>
    </xdr:to>
    <xdr:cxnSp macro="">
      <xdr:nvCxnSpPr>
        <xdr:cNvPr id="293" name="直線コネクタ 292"/>
        <xdr:cNvCxnSpPr/>
      </xdr:nvCxnSpPr>
      <xdr:spPr>
        <a:xfrm>
          <a:off x="10388600" y="5458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34</xdr:row>
      <xdr:rowOff>116840</xdr:rowOff>
    </xdr:from>
    <xdr:to>
      <xdr:col>15</xdr:col>
      <xdr:colOff>180975</xdr:colOff>
      <xdr:row>34</xdr:row>
      <xdr:rowOff>148844</xdr:rowOff>
    </xdr:to>
    <xdr:cxnSp macro="">
      <xdr:nvCxnSpPr>
        <xdr:cNvPr id="294" name="直線コネクタ 293"/>
        <xdr:cNvCxnSpPr/>
      </xdr:nvCxnSpPr>
      <xdr:spPr>
        <a:xfrm>
          <a:off x="9639300" y="5946140"/>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21607</xdr:rowOff>
    </xdr:from>
    <xdr:ext cx="378565" cy="259045"/>
    <xdr:sp macro="" textlink="">
      <xdr:nvSpPr>
        <xdr:cNvPr id="295" name="労働費平均値テキスト"/>
        <xdr:cNvSpPr txBox="1"/>
      </xdr:nvSpPr>
      <xdr:spPr>
        <a:xfrm>
          <a:off x="10528300" y="636525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385</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43180</xdr:rowOff>
    </xdr:from>
    <xdr:to>
      <xdr:col>15</xdr:col>
      <xdr:colOff>231775</xdr:colOff>
      <xdr:row>37</xdr:row>
      <xdr:rowOff>144780</xdr:rowOff>
    </xdr:to>
    <xdr:sp macro="" textlink="">
      <xdr:nvSpPr>
        <xdr:cNvPr id="296" name="フローチャート : 判断 295"/>
        <xdr:cNvSpPr/>
      </xdr:nvSpPr>
      <xdr:spPr>
        <a:xfrm>
          <a:off x="10426700" y="638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32</xdr:row>
      <xdr:rowOff>98552</xdr:rowOff>
    </xdr:from>
    <xdr:to>
      <xdr:col>14</xdr:col>
      <xdr:colOff>28575</xdr:colOff>
      <xdr:row>34</xdr:row>
      <xdr:rowOff>116840</xdr:rowOff>
    </xdr:to>
    <xdr:cxnSp macro="">
      <xdr:nvCxnSpPr>
        <xdr:cNvPr id="297" name="直線コネクタ 296"/>
        <xdr:cNvCxnSpPr/>
      </xdr:nvCxnSpPr>
      <xdr:spPr>
        <a:xfrm>
          <a:off x="8750300" y="5584952"/>
          <a:ext cx="889000" cy="361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109474</xdr:rowOff>
    </xdr:from>
    <xdr:to>
      <xdr:col>14</xdr:col>
      <xdr:colOff>79375</xdr:colOff>
      <xdr:row>37</xdr:row>
      <xdr:rowOff>39624</xdr:rowOff>
    </xdr:to>
    <xdr:sp macro="" textlink="">
      <xdr:nvSpPr>
        <xdr:cNvPr id="298" name="フローチャート : 判断 297"/>
        <xdr:cNvSpPr/>
      </xdr:nvSpPr>
      <xdr:spPr>
        <a:xfrm>
          <a:off x="9588500" y="628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37</xdr:row>
      <xdr:rowOff>30751</xdr:rowOff>
    </xdr:from>
    <xdr:ext cx="378565" cy="259045"/>
    <xdr:sp macro="" textlink="">
      <xdr:nvSpPr>
        <xdr:cNvPr id="299" name="テキスト ボックス 298"/>
        <xdr:cNvSpPr txBox="1"/>
      </xdr:nvSpPr>
      <xdr:spPr>
        <a:xfrm>
          <a:off x="9450017" y="6374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523</a:t>
          </a:r>
          <a:endParaRPr kumimoji="1" lang="ja-JP" altLang="en-US" sz="1000" b="1">
            <a:solidFill>
              <a:srgbClr val="000080"/>
            </a:solidFill>
            <a:latin typeface="ＭＳ Ｐゴシック"/>
          </a:endParaRPr>
        </a:p>
      </xdr:txBody>
    </xdr:sp>
    <xdr:clientData/>
  </xdr:oneCellAnchor>
  <xdr:twoCellAnchor>
    <xdr:from>
      <xdr:col>11</xdr:col>
      <xdr:colOff>307975</xdr:colOff>
      <xdr:row>32</xdr:row>
      <xdr:rowOff>98552</xdr:rowOff>
    </xdr:from>
    <xdr:to>
      <xdr:col>12</xdr:col>
      <xdr:colOff>511175</xdr:colOff>
      <xdr:row>33</xdr:row>
      <xdr:rowOff>92456</xdr:rowOff>
    </xdr:to>
    <xdr:cxnSp macro="">
      <xdr:nvCxnSpPr>
        <xdr:cNvPr id="300" name="直線コネクタ 299"/>
        <xdr:cNvCxnSpPr/>
      </xdr:nvCxnSpPr>
      <xdr:spPr>
        <a:xfrm flipV="1">
          <a:off x="7861300" y="5584952"/>
          <a:ext cx="889000" cy="165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70612</xdr:rowOff>
    </xdr:from>
    <xdr:to>
      <xdr:col>12</xdr:col>
      <xdr:colOff>561975</xdr:colOff>
      <xdr:row>36</xdr:row>
      <xdr:rowOff>762</xdr:rowOff>
    </xdr:to>
    <xdr:sp macro="" textlink="">
      <xdr:nvSpPr>
        <xdr:cNvPr id="301" name="フローチャート : 判断 300"/>
        <xdr:cNvSpPr/>
      </xdr:nvSpPr>
      <xdr:spPr>
        <a:xfrm>
          <a:off x="8699500" y="6071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35</xdr:row>
      <xdr:rowOff>163339</xdr:rowOff>
    </xdr:from>
    <xdr:ext cx="378565" cy="259045"/>
    <xdr:sp macro="" textlink="">
      <xdr:nvSpPr>
        <xdr:cNvPr id="302" name="テキスト ボックス 301"/>
        <xdr:cNvSpPr txBox="1"/>
      </xdr:nvSpPr>
      <xdr:spPr>
        <a:xfrm>
          <a:off x="8561017" y="61640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799</a:t>
          </a:r>
          <a:endParaRPr kumimoji="1" lang="ja-JP" altLang="en-US" sz="1000" b="1">
            <a:solidFill>
              <a:srgbClr val="000080"/>
            </a:solidFill>
            <a:latin typeface="ＭＳ Ｐゴシック"/>
          </a:endParaRPr>
        </a:p>
      </xdr:txBody>
    </xdr:sp>
    <xdr:clientData/>
  </xdr:oneCellAnchor>
  <xdr:twoCellAnchor>
    <xdr:from>
      <xdr:col>10</xdr:col>
      <xdr:colOff>104775</xdr:colOff>
      <xdr:row>32</xdr:row>
      <xdr:rowOff>17018</xdr:rowOff>
    </xdr:from>
    <xdr:to>
      <xdr:col>11</xdr:col>
      <xdr:colOff>307975</xdr:colOff>
      <xdr:row>33</xdr:row>
      <xdr:rowOff>92456</xdr:rowOff>
    </xdr:to>
    <xdr:cxnSp macro="">
      <xdr:nvCxnSpPr>
        <xdr:cNvPr id="303" name="直線コネクタ 302"/>
        <xdr:cNvCxnSpPr/>
      </xdr:nvCxnSpPr>
      <xdr:spPr>
        <a:xfrm>
          <a:off x="6972300" y="5503418"/>
          <a:ext cx="889000" cy="24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25654</xdr:rowOff>
    </xdr:from>
    <xdr:to>
      <xdr:col>11</xdr:col>
      <xdr:colOff>358775</xdr:colOff>
      <xdr:row>35</xdr:row>
      <xdr:rowOff>127254</xdr:rowOff>
    </xdr:to>
    <xdr:sp macro="" textlink="">
      <xdr:nvSpPr>
        <xdr:cNvPr id="304" name="フローチャート : 判断 303"/>
        <xdr:cNvSpPr/>
      </xdr:nvSpPr>
      <xdr:spPr>
        <a:xfrm>
          <a:off x="7810500" y="602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35</xdr:row>
      <xdr:rowOff>118381</xdr:rowOff>
    </xdr:from>
    <xdr:ext cx="378565" cy="259045"/>
    <xdr:sp macro="" textlink="">
      <xdr:nvSpPr>
        <xdr:cNvPr id="305" name="テキスト ボックス 304"/>
        <xdr:cNvSpPr txBox="1"/>
      </xdr:nvSpPr>
      <xdr:spPr>
        <a:xfrm>
          <a:off x="7672017" y="61191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858</a:t>
          </a:r>
          <a:endParaRPr kumimoji="1" lang="ja-JP" altLang="en-US" sz="1000" b="1">
            <a:solidFill>
              <a:srgbClr val="000080"/>
            </a:solidFill>
            <a:latin typeface="ＭＳ Ｐゴシック"/>
          </a:endParaRPr>
        </a:p>
      </xdr:txBody>
    </xdr:sp>
    <xdr:clientData/>
  </xdr:oneCellAnchor>
  <xdr:twoCellAnchor>
    <xdr:from>
      <xdr:col>10</xdr:col>
      <xdr:colOff>53975</xdr:colOff>
      <xdr:row>32</xdr:row>
      <xdr:rowOff>78232</xdr:rowOff>
    </xdr:from>
    <xdr:to>
      <xdr:col>10</xdr:col>
      <xdr:colOff>155575</xdr:colOff>
      <xdr:row>33</xdr:row>
      <xdr:rowOff>8382</xdr:rowOff>
    </xdr:to>
    <xdr:sp macro="" textlink="">
      <xdr:nvSpPr>
        <xdr:cNvPr id="306" name="フローチャート : 判断 305"/>
        <xdr:cNvSpPr/>
      </xdr:nvSpPr>
      <xdr:spPr>
        <a:xfrm>
          <a:off x="6921500" y="5564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32</xdr:row>
      <xdr:rowOff>170959</xdr:rowOff>
    </xdr:from>
    <xdr:ext cx="469744" cy="259045"/>
    <xdr:sp macro="" textlink="">
      <xdr:nvSpPr>
        <xdr:cNvPr id="307" name="テキスト ボックス 306"/>
        <xdr:cNvSpPr txBox="1"/>
      </xdr:nvSpPr>
      <xdr:spPr>
        <a:xfrm>
          <a:off x="6737427" y="5657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34</xdr:row>
      <xdr:rowOff>98044</xdr:rowOff>
    </xdr:from>
    <xdr:to>
      <xdr:col>15</xdr:col>
      <xdr:colOff>231775</xdr:colOff>
      <xdr:row>35</xdr:row>
      <xdr:rowOff>28194</xdr:rowOff>
    </xdr:to>
    <xdr:sp macro="" textlink="">
      <xdr:nvSpPr>
        <xdr:cNvPr id="313" name="円/楕円 312"/>
        <xdr:cNvSpPr/>
      </xdr:nvSpPr>
      <xdr:spPr>
        <a:xfrm>
          <a:off x="10426700" y="5927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33</xdr:row>
      <xdr:rowOff>120921</xdr:rowOff>
    </xdr:from>
    <xdr:ext cx="378565" cy="259045"/>
    <xdr:sp macro="" textlink="">
      <xdr:nvSpPr>
        <xdr:cNvPr id="314" name="労働費該当値テキスト"/>
        <xdr:cNvSpPr txBox="1"/>
      </xdr:nvSpPr>
      <xdr:spPr>
        <a:xfrm>
          <a:off x="10528300" y="57787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988</a:t>
          </a:r>
          <a:endParaRPr kumimoji="1" lang="ja-JP" altLang="en-US" sz="1000" b="1">
            <a:solidFill>
              <a:srgbClr val="FF0000"/>
            </a:solidFill>
            <a:latin typeface="ＭＳ Ｐゴシック"/>
          </a:endParaRPr>
        </a:p>
      </xdr:txBody>
    </xdr:sp>
    <xdr:clientData/>
  </xdr:oneCellAnchor>
  <xdr:twoCellAnchor>
    <xdr:from>
      <xdr:col>13</xdr:col>
      <xdr:colOff>663575</xdr:colOff>
      <xdr:row>34</xdr:row>
      <xdr:rowOff>66040</xdr:rowOff>
    </xdr:from>
    <xdr:to>
      <xdr:col>14</xdr:col>
      <xdr:colOff>79375</xdr:colOff>
      <xdr:row>34</xdr:row>
      <xdr:rowOff>167640</xdr:rowOff>
    </xdr:to>
    <xdr:sp macro="" textlink="">
      <xdr:nvSpPr>
        <xdr:cNvPr id="315" name="円/楕円 314"/>
        <xdr:cNvSpPr/>
      </xdr:nvSpPr>
      <xdr:spPr>
        <a:xfrm>
          <a:off x="9588500" y="589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33</xdr:row>
      <xdr:rowOff>12717</xdr:rowOff>
    </xdr:from>
    <xdr:ext cx="469744" cy="259045"/>
    <xdr:sp macro="" textlink="">
      <xdr:nvSpPr>
        <xdr:cNvPr id="316" name="テキスト ボックス 315"/>
        <xdr:cNvSpPr txBox="1"/>
      </xdr:nvSpPr>
      <xdr:spPr>
        <a:xfrm>
          <a:off x="9404427" y="5670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1,030</a:t>
          </a:r>
          <a:endParaRPr kumimoji="1" lang="ja-JP" altLang="en-US" sz="1000" b="1">
            <a:solidFill>
              <a:srgbClr val="FF0000"/>
            </a:solidFill>
            <a:latin typeface="ＭＳ Ｐゴシック"/>
          </a:endParaRPr>
        </a:p>
      </xdr:txBody>
    </xdr:sp>
    <xdr:clientData/>
  </xdr:oneCellAnchor>
  <xdr:twoCellAnchor>
    <xdr:from>
      <xdr:col>12</xdr:col>
      <xdr:colOff>460375</xdr:colOff>
      <xdr:row>32</xdr:row>
      <xdr:rowOff>47752</xdr:rowOff>
    </xdr:from>
    <xdr:to>
      <xdr:col>12</xdr:col>
      <xdr:colOff>561975</xdr:colOff>
      <xdr:row>32</xdr:row>
      <xdr:rowOff>149352</xdr:rowOff>
    </xdr:to>
    <xdr:sp macro="" textlink="">
      <xdr:nvSpPr>
        <xdr:cNvPr id="317" name="円/楕円 316"/>
        <xdr:cNvSpPr/>
      </xdr:nvSpPr>
      <xdr:spPr>
        <a:xfrm>
          <a:off x="8699500" y="5534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30</xdr:row>
      <xdr:rowOff>165879</xdr:rowOff>
    </xdr:from>
    <xdr:ext cx="469744" cy="259045"/>
    <xdr:sp macro="" textlink="">
      <xdr:nvSpPr>
        <xdr:cNvPr id="318" name="テキスト ボックス 317"/>
        <xdr:cNvSpPr txBox="1"/>
      </xdr:nvSpPr>
      <xdr:spPr>
        <a:xfrm>
          <a:off x="8515427" y="5309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1,504</a:t>
          </a:r>
          <a:endParaRPr kumimoji="1" lang="ja-JP" altLang="en-US" sz="1000" b="1">
            <a:solidFill>
              <a:srgbClr val="FF0000"/>
            </a:solidFill>
            <a:latin typeface="ＭＳ Ｐゴシック"/>
          </a:endParaRPr>
        </a:p>
      </xdr:txBody>
    </xdr:sp>
    <xdr:clientData/>
  </xdr:oneCellAnchor>
  <xdr:twoCellAnchor>
    <xdr:from>
      <xdr:col>11</xdr:col>
      <xdr:colOff>257175</xdr:colOff>
      <xdr:row>33</xdr:row>
      <xdr:rowOff>41656</xdr:rowOff>
    </xdr:from>
    <xdr:to>
      <xdr:col>11</xdr:col>
      <xdr:colOff>358775</xdr:colOff>
      <xdr:row>33</xdr:row>
      <xdr:rowOff>143256</xdr:rowOff>
    </xdr:to>
    <xdr:sp macro="" textlink="">
      <xdr:nvSpPr>
        <xdr:cNvPr id="319" name="円/楕円 318"/>
        <xdr:cNvSpPr/>
      </xdr:nvSpPr>
      <xdr:spPr>
        <a:xfrm>
          <a:off x="7810500" y="569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31</xdr:row>
      <xdr:rowOff>159783</xdr:rowOff>
    </xdr:from>
    <xdr:ext cx="469744" cy="259045"/>
    <xdr:sp macro="" textlink="">
      <xdr:nvSpPr>
        <xdr:cNvPr id="320" name="テキスト ボックス 319"/>
        <xdr:cNvSpPr txBox="1"/>
      </xdr:nvSpPr>
      <xdr:spPr>
        <a:xfrm>
          <a:off x="7626427" y="5474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1,287</a:t>
          </a:r>
          <a:endParaRPr kumimoji="1" lang="ja-JP" altLang="en-US" sz="1000" b="1">
            <a:solidFill>
              <a:srgbClr val="FF0000"/>
            </a:solidFill>
            <a:latin typeface="ＭＳ Ｐゴシック"/>
          </a:endParaRPr>
        </a:p>
      </xdr:txBody>
    </xdr:sp>
    <xdr:clientData/>
  </xdr:oneCellAnchor>
  <xdr:twoCellAnchor>
    <xdr:from>
      <xdr:col>10</xdr:col>
      <xdr:colOff>53975</xdr:colOff>
      <xdr:row>31</xdr:row>
      <xdr:rowOff>137668</xdr:rowOff>
    </xdr:from>
    <xdr:to>
      <xdr:col>10</xdr:col>
      <xdr:colOff>155575</xdr:colOff>
      <xdr:row>32</xdr:row>
      <xdr:rowOff>67818</xdr:rowOff>
    </xdr:to>
    <xdr:sp macro="" textlink="">
      <xdr:nvSpPr>
        <xdr:cNvPr id="321" name="円/楕円 320"/>
        <xdr:cNvSpPr/>
      </xdr:nvSpPr>
      <xdr:spPr>
        <a:xfrm>
          <a:off x="6921500" y="5452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30</xdr:row>
      <xdr:rowOff>84345</xdr:rowOff>
    </xdr:from>
    <xdr:ext cx="469744" cy="259045"/>
    <xdr:sp macro="" textlink="">
      <xdr:nvSpPr>
        <xdr:cNvPr id="322" name="テキスト ボックス 321"/>
        <xdr:cNvSpPr txBox="1"/>
      </xdr:nvSpPr>
      <xdr:spPr>
        <a:xfrm>
          <a:off x="6737427" y="5227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1,176</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35577</xdr:rowOff>
    </xdr:from>
    <xdr:ext cx="467179" cy="259045"/>
    <xdr:sp macro="" textlink="">
      <xdr:nvSpPr>
        <xdr:cNvPr id="336" name="テキスト ボックス 335"/>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53</xdr:row>
      <xdr:rowOff>168927</xdr:rowOff>
    </xdr:from>
    <xdr:ext cx="467179" cy="259045"/>
    <xdr:sp macro="" textlink="">
      <xdr:nvSpPr>
        <xdr:cNvPr id="338" name="テキスト ボックス 337"/>
        <xdr:cNvSpPr txBox="1"/>
      </xdr:nvSpPr>
      <xdr:spPr>
        <a:xfrm>
          <a:off x="6136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51</xdr:row>
      <xdr:rowOff>130827</xdr:rowOff>
    </xdr:from>
    <xdr:ext cx="467179" cy="259045"/>
    <xdr:sp macro="" textlink="">
      <xdr:nvSpPr>
        <xdr:cNvPr id="340" name="テキスト ボックス 339"/>
        <xdr:cNvSpPr txBox="1"/>
      </xdr:nvSpPr>
      <xdr:spPr>
        <a:xfrm>
          <a:off x="6136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92727</xdr:rowOff>
    </xdr:from>
    <xdr:ext cx="531299" cy="259045"/>
    <xdr:sp macro="" textlink="">
      <xdr:nvSpPr>
        <xdr:cNvPr id="342" name="テキスト ボックス 341"/>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44" name="テキスト ボックス 343"/>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42164</xdr:rowOff>
    </xdr:from>
    <xdr:to>
      <xdr:col>15</xdr:col>
      <xdr:colOff>180340</xdr:colOff>
      <xdr:row>59</xdr:row>
      <xdr:rowOff>40259</xdr:rowOff>
    </xdr:to>
    <xdr:cxnSp macro="">
      <xdr:nvCxnSpPr>
        <xdr:cNvPr id="346" name="直線コネクタ 345"/>
        <xdr:cNvCxnSpPr/>
      </xdr:nvCxnSpPr>
      <xdr:spPr>
        <a:xfrm flipV="1">
          <a:off x="10475595" y="8786114"/>
          <a:ext cx="1270" cy="1369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44086</xdr:rowOff>
    </xdr:from>
    <xdr:ext cx="313932" cy="259045"/>
    <xdr:sp macro="" textlink="">
      <xdr:nvSpPr>
        <xdr:cNvPr id="347" name="農林水産業費最小値テキスト"/>
        <xdr:cNvSpPr txBox="1"/>
      </xdr:nvSpPr>
      <xdr:spPr>
        <a:xfrm>
          <a:off x="10528300" y="101596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a:t>
          </a:r>
          <a:endParaRPr kumimoji="1" lang="ja-JP" altLang="en-US" sz="1000" b="1">
            <a:latin typeface="ＭＳ Ｐゴシック"/>
          </a:endParaRPr>
        </a:p>
      </xdr:txBody>
    </xdr:sp>
    <xdr:clientData/>
  </xdr:oneCellAnchor>
  <xdr:twoCellAnchor>
    <xdr:from>
      <xdr:col>15</xdr:col>
      <xdr:colOff>92075</xdr:colOff>
      <xdr:row>59</xdr:row>
      <xdr:rowOff>40259</xdr:rowOff>
    </xdr:from>
    <xdr:to>
      <xdr:col>15</xdr:col>
      <xdr:colOff>269875</xdr:colOff>
      <xdr:row>59</xdr:row>
      <xdr:rowOff>40259</xdr:rowOff>
    </xdr:to>
    <xdr:cxnSp macro="">
      <xdr:nvCxnSpPr>
        <xdr:cNvPr id="348" name="直線コネクタ 347"/>
        <xdr:cNvCxnSpPr/>
      </xdr:nvCxnSpPr>
      <xdr:spPr>
        <a:xfrm>
          <a:off x="10388600" y="10155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160291</xdr:rowOff>
    </xdr:from>
    <xdr:ext cx="534377" cy="259045"/>
    <xdr:sp macro="" textlink="">
      <xdr:nvSpPr>
        <xdr:cNvPr id="349" name="農林水産業費最大値テキスト"/>
        <xdr:cNvSpPr txBox="1"/>
      </xdr:nvSpPr>
      <xdr:spPr>
        <a:xfrm>
          <a:off x="10528300" y="8561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10,818</a:t>
          </a:r>
          <a:endParaRPr kumimoji="1" lang="ja-JP" altLang="en-US" sz="1000" b="1">
            <a:latin typeface="ＭＳ Ｐゴシック"/>
          </a:endParaRPr>
        </a:p>
      </xdr:txBody>
    </xdr:sp>
    <xdr:clientData/>
  </xdr:oneCellAnchor>
  <xdr:twoCellAnchor>
    <xdr:from>
      <xdr:col>15</xdr:col>
      <xdr:colOff>92075</xdr:colOff>
      <xdr:row>51</xdr:row>
      <xdr:rowOff>42164</xdr:rowOff>
    </xdr:from>
    <xdr:to>
      <xdr:col>15</xdr:col>
      <xdr:colOff>269875</xdr:colOff>
      <xdr:row>51</xdr:row>
      <xdr:rowOff>42164</xdr:rowOff>
    </xdr:to>
    <xdr:cxnSp macro="">
      <xdr:nvCxnSpPr>
        <xdr:cNvPr id="350" name="直線コネクタ 349"/>
        <xdr:cNvCxnSpPr/>
      </xdr:nvCxnSpPr>
      <xdr:spPr>
        <a:xfrm>
          <a:off x="10388600" y="8786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67437</xdr:rowOff>
    </xdr:from>
    <xdr:to>
      <xdr:col>15</xdr:col>
      <xdr:colOff>180975</xdr:colOff>
      <xdr:row>58</xdr:row>
      <xdr:rowOff>87757</xdr:rowOff>
    </xdr:to>
    <xdr:cxnSp macro="">
      <xdr:nvCxnSpPr>
        <xdr:cNvPr id="351" name="直線コネクタ 350"/>
        <xdr:cNvCxnSpPr/>
      </xdr:nvCxnSpPr>
      <xdr:spPr>
        <a:xfrm>
          <a:off x="9639300" y="10011537"/>
          <a:ext cx="83820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69613</xdr:rowOff>
    </xdr:from>
    <xdr:ext cx="469744" cy="259045"/>
    <xdr:sp macro="" textlink="">
      <xdr:nvSpPr>
        <xdr:cNvPr id="352" name="農林水産業費平均値テキスト"/>
        <xdr:cNvSpPr txBox="1"/>
      </xdr:nvSpPr>
      <xdr:spPr>
        <a:xfrm>
          <a:off x="10528300" y="96708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2,282</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46736</xdr:rowOff>
    </xdr:from>
    <xdr:to>
      <xdr:col>15</xdr:col>
      <xdr:colOff>231775</xdr:colOff>
      <xdr:row>57</xdr:row>
      <xdr:rowOff>148336</xdr:rowOff>
    </xdr:to>
    <xdr:sp macro="" textlink="">
      <xdr:nvSpPr>
        <xdr:cNvPr id="353" name="フローチャート : 判断 352"/>
        <xdr:cNvSpPr/>
      </xdr:nvSpPr>
      <xdr:spPr>
        <a:xfrm>
          <a:off x="10426700" y="9819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39243</xdr:rowOff>
    </xdr:from>
    <xdr:to>
      <xdr:col>14</xdr:col>
      <xdr:colOff>28575</xdr:colOff>
      <xdr:row>58</xdr:row>
      <xdr:rowOff>67437</xdr:rowOff>
    </xdr:to>
    <xdr:cxnSp macro="">
      <xdr:nvCxnSpPr>
        <xdr:cNvPr id="354" name="直線コネクタ 353"/>
        <xdr:cNvCxnSpPr/>
      </xdr:nvCxnSpPr>
      <xdr:spPr>
        <a:xfrm>
          <a:off x="8750300" y="9983343"/>
          <a:ext cx="88900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59944</xdr:rowOff>
    </xdr:from>
    <xdr:to>
      <xdr:col>14</xdr:col>
      <xdr:colOff>79375</xdr:colOff>
      <xdr:row>57</xdr:row>
      <xdr:rowOff>161544</xdr:rowOff>
    </xdr:to>
    <xdr:sp macro="" textlink="">
      <xdr:nvSpPr>
        <xdr:cNvPr id="355" name="フローチャート : 判断 354"/>
        <xdr:cNvSpPr/>
      </xdr:nvSpPr>
      <xdr:spPr>
        <a:xfrm>
          <a:off x="9588500" y="983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56</xdr:row>
      <xdr:rowOff>6621</xdr:rowOff>
    </xdr:from>
    <xdr:ext cx="469744" cy="259045"/>
    <xdr:sp macro="" textlink="">
      <xdr:nvSpPr>
        <xdr:cNvPr id="356" name="テキスト ボックス 355"/>
        <xdr:cNvSpPr txBox="1"/>
      </xdr:nvSpPr>
      <xdr:spPr>
        <a:xfrm>
          <a:off x="9404427" y="9607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2,178</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39243</xdr:rowOff>
    </xdr:from>
    <xdr:to>
      <xdr:col>12</xdr:col>
      <xdr:colOff>511175</xdr:colOff>
      <xdr:row>58</xdr:row>
      <xdr:rowOff>72009</xdr:rowOff>
    </xdr:to>
    <xdr:cxnSp macro="">
      <xdr:nvCxnSpPr>
        <xdr:cNvPr id="357" name="直線コネクタ 356"/>
        <xdr:cNvCxnSpPr/>
      </xdr:nvCxnSpPr>
      <xdr:spPr>
        <a:xfrm flipV="1">
          <a:off x="7861300" y="9983343"/>
          <a:ext cx="889000" cy="3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43307</xdr:rowOff>
    </xdr:from>
    <xdr:to>
      <xdr:col>12</xdr:col>
      <xdr:colOff>561975</xdr:colOff>
      <xdr:row>57</xdr:row>
      <xdr:rowOff>144907</xdr:rowOff>
    </xdr:to>
    <xdr:sp macro="" textlink="">
      <xdr:nvSpPr>
        <xdr:cNvPr id="358" name="フローチャート : 判断 357"/>
        <xdr:cNvSpPr/>
      </xdr:nvSpPr>
      <xdr:spPr>
        <a:xfrm>
          <a:off x="8699500" y="9815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55</xdr:row>
      <xdr:rowOff>161434</xdr:rowOff>
    </xdr:from>
    <xdr:ext cx="469744" cy="259045"/>
    <xdr:sp macro="" textlink="">
      <xdr:nvSpPr>
        <xdr:cNvPr id="359" name="テキスト ボックス 358"/>
        <xdr:cNvSpPr txBox="1"/>
      </xdr:nvSpPr>
      <xdr:spPr>
        <a:xfrm>
          <a:off x="8515427" y="9591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2,309</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65659</xdr:rowOff>
    </xdr:from>
    <xdr:to>
      <xdr:col>11</xdr:col>
      <xdr:colOff>307975</xdr:colOff>
      <xdr:row>58</xdr:row>
      <xdr:rowOff>72009</xdr:rowOff>
    </xdr:to>
    <xdr:cxnSp macro="">
      <xdr:nvCxnSpPr>
        <xdr:cNvPr id="360" name="直線コネクタ 359"/>
        <xdr:cNvCxnSpPr/>
      </xdr:nvCxnSpPr>
      <xdr:spPr>
        <a:xfrm>
          <a:off x="6972300" y="10009759"/>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14097</xdr:rowOff>
    </xdr:from>
    <xdr:to>
      <xdr:col>11</xdr:col>
      <xdr:colOff>358775</xdr:colOff>
      <xdr:row>57</xdr:row>
      <xdr:rowOff>115697</xdr:rowOff>
    </xdr:to>
    <xdr:sp macro="" textlink="">
      <xdr:nvSpPr>
        <xdr:cNvPr id="361" name="フローチャート : 判断 360"/>
        <xdr:cNvSpPr/>
      </xdr:nvSpPr>
      <xdr:spPr>
        <a:xfrm>
          <a:off x="7810500" y="9786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55</xdr:row>
      <xdr:rowOff>132224</xdr:rowOff>
    </xdr:from>
    <xdr:ext cx="469744" cy="259045"/>
    <xdr:sp macro="" textlink="">
      <xdr:nvSpPr>
        <xdr:cNvPr id="362" name="テキスト ボックス 361"/>
        <xdr:cNvSpPr txBox="1"/>
      </xdr:nvSpPr>
      <xdr:spPr>
        <a:xfrm>
          <a:off x="7626427" y="9561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2,539</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8001</xdr:rowOff>
    </xdr:from>
    <xdr:to>
      <xdr:col>10</xdr:col>
      <xdr:colOff>155575</xdr:colOff>
      <xdr:row>57</xdr:row>
      <xdr:rowOff>109601</xdr:rowOff>
    </xdr:to>
    <xdr:sp macro="" textlink="">
      <xdr:nvSpPr>
        <xdr:cNvPr id="363" name="フローチャート : 判断 362"/>
        <xdr:cNvSpPr/>
      </xdr:nvSpPr>
      <xdr:spPr>
        <a:xfrm>
          <a:off x="6921500" y="9780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55</xdr:row>
      <xdr:rowOff>126128</xdr:rowOff>
    </xdr:from>
    <xdr:ext cx="469744" cy="259045"/>
    <xdr:sp macro="" textlink="">
      <xdr:nvSpPr>
        <xdr:cNvPr id="364" name="テキスト ボックス 363"/>
        <xdr:cNvSpPr txBox="1"/>
      </xdr:nvSpPr>
      <xdr:spPr>
        <a:xfrm>
          <a:off x="6737427" y="9555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2,587</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36957</xdr:rowOff>
    </xdr:from>
    <xdr:to>
      <xdr:col>15</xdr:col>
      <xdr:colOff>231775</xdr:colOff>
      <xdr:row>58</xdr:row>
      <xdr:rowOff>138557</xdr:rowOff>
    </xdr:to>
    <xdr:sp macro="" textlink="">
      <xdr:nvSpPr>
        <xdr:cNvPr id="370" name="円/楕円 369"/>
        <xdr:cNvSpPr/>
      </xdr:nvSpPr>
      <xdr:spPr>
        <a:xfrm>
          <a:off x="10426700" y="9981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123334</xdr:rowOff>
    </xdr:from>
    <xdr:ext cx="469744" cy="259045"/>
    <xdr:sp macro="" textlink="">
      <xdr:nvSpPr>
        <xdr:cNvPr id="371" name="農林水産業費該当値テキスト"/>
        <xdr:cNvSpPr txBox="1"/>
      </xdr:nvSpPr>
      <xdr:spPr>
        <a:xfrm>
          <a:off x="10528300" y="9895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1,009</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16637</xdr:rowOff>
    </xdr:from>
    <xdr:to>
      <xdr:col>14</xdr:col>
      <xdr:colOff>79375</xdr:colOff>
      <xdr:row>58</xdr:row>
      <xdr:rowOff>118237</xdr:rowOff>
    </xdr:to>
    <xdr:sp macro="" textlink="">
      <xdr:nvSpPr>
        <xdr:cNvPr id="372" name="円/楕円 371"/>
        <xdr:cNvSpPr/>
      </xdr:nvSpPr>
      <xdr:spPr>
        <a:xfrm>
          <a:off x="9588500" y="9960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58</xdr:row>
      <xdr:rowOff>109364</xdr:rowOff>
    </xdr:from>
    <xdr:ext cx="469744" cy="259045"/>
    <xdr:sp macro="" textlink="">
      <xdr:nvSpPr>
        <xdr:cNvPr id="373" name="テキスト ボックス 372"/>
        <xdr:cNvSpPr txBox="1"/>
      </xdr:nvSpPr>
      <xdr:spPr>
        <a:xfrm>
          <a:off x="9404427" y="10053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1,169</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159893</xdr:rowOff>
    </xdr:from>
    <xdr:to>
      <xdr:col>12</xdr:col>
      <xdr:colOff>561975</xdr:colOff>
      <xdr:row>58</xdr:row>
      <xdr:rowOff>90043</xdr:rowOff>
    </xdr:to>
    <xdr:sp macro="" textlink="">
      <xdr:nvSpPr>
        <xdr:cNvPr id="374" name="円/楕円 373"/>
        <xdr:cNvSpPr/>
      </xdr:nvSpPr>
      <xdr:spPr>
        <a:xfrm>
          <a:off x="8699500" y="9932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58</xdr:row>
      <xdr:rowOff>81170</xdr:rowOff>
    </xdr:from>
    <xdr:ext cx="469744" cy="259045"/>
    <xdr:sp macro="" textlink="">
      <xdr:nvSpPr>
        <xdr:cNvPr id="375" name="テキスト ボックス 374"/>
        <xdr:cNvSpPr txBox="1"/>
      </xdr:nvSpPr>
      <xdr:spPr>
        <a:xfrm>
          <a:off x="8515427" y="10025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1,391</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21209</xdr:rowOff>
    </xdr:from>
    <xdr:to>
      <xdr:col>11</xdr:col>
      <xdr:colOff>358775</xdr:colOff>
      <xdr:row>58</xdr:row>
      <xdr:rowOff>122809</xdr:rowOff>
    </xdr:to>
    <xdr:sp macro="" textlink="">
      <xdr:nvSpPr>
        <xdr:cNvPr id="376" name="円/楕円 375"/>
        <xdr:cNvSpPr/>
      </xdr:nvSpPr>
      <xdr:spPr>
        <a:xfrm>
          <a:off x="7810500" y="996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58</xdr:row>
      <xdr:rowOff>113936</xdr:rowOff>
    </xdr:from>
    <xdr:ext cx="469744" cy="259045"/>
    <xdr:sp macro="" textlink="">
      <xdr:nvSpPr>
        <xdr:cNvPr id="377" name="テキスト ボックス 376"/>
        <xdr:cNvSpPr txBox="1"/>
      </xdr:nvSpPr>
      <xdr:spPr>
        <a:xfrm>
          <a:off x="7626427" y="10058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1,133</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14859</xdr:rowOff>
    </xdr:from>
    <xdr:to>
      <xdr:col>10</xdr:col>
      <xdr:colOff>155575</xdr:colOff>
      <xdr:row>58</xdr:row>
      <xdr:rowOff>116459</xdr:rowOff>
    </xdr:to>
    <xdr:sp macro="" textlink="">
      <xdr:nvSpPr>
        <xdr:cNvPr id="378" name="円/楕円 377"/>
        <xdr:cNvSpPr/>
      </xdr:nvSpPr>
      <xdr:spPr>
        <a:xfrm>
          <a:off x="6921500" y="9958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58</xdr:row>
      <xdr:rowOff>107586</xdr:rowOff>
    </xdr:from>
    <xdr:ext cx="469744" cy="259045"/>
    <xdr:sp macro="" textlink="">
      <xdr:nvSpPr>
        <xdr:cNvPr id="379" name="テキスト ボックス 378"/>
        <xdr:cNvSpPr txBox="1"/>
      </xdr:nvSpPr>
      <xdr:spPr>
        <a:xfrm>
          <a:off x="6737427" y="10051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12,332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90" name="直線コネクタ 38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1" name="テキスト ボックス 39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2" name="直線コネクタ 39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3" name="テキスト ボックス 392"/>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4" name="直線コネクタ 39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5" name="テキスト ボックス 394"/>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6" name="直線コネクタ 39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7" name="テキスト ボックス 396"/>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51598</xdr:rowOff>
    </xdr:from>
    <xdr:to>
      <xdr:col>15</xdr:col>
      <xdr:colOff>180340</xdr:colOff>
      <xdr:row>78</xdr:row>
      <xdr:rowOff>87990</xdr:rowOff>
    </xdr:to>
    <xdr:cxnSp macro="">
      <xdr:nvCxnSpPr>
        <xdr:cNvPr id="401" name="直線コネクタ 400"/>
        <xdr:cNvCxnSpPr/>
      </xdr:nvCxnSpPr>
      <xdr:spPr>
        <a:xfrm flipV="1">
          <a:off x="10475595" y="12053098"/>
          <a:ext cx="1270" cy="1407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91817</xdr:rowOff>
    </xdr:from>
    <xdr:ext cx="469744" cy="259045"/>
    <xdr:sp macro="" textlink="">
      <xdr:nvSpPr>
        <xdr:cNvPr id="402" name="商工費最小値テキスト"/>
        <xdr:cNvSpPr txBox="1"/>
      </xdr:nvSpPr>
      <xdr:spPr>
        <a:xfrm>
          <a:off x="10528300" y="13464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2,262</a:t>
          </a:r>
          <a:endParaRPr kumimoji="1" lang="ja-JP" altLang="en-US" sz="1000" b="1">
            <a:latin typeface="ＭＳ Ｐゴシック"/>
          </a:endParaRPr>
        </a:p>
      </xdr:txBody>
    </xdr:sp>
    <xdr:clientData/>
  </xdr:oneCellAnchor>
  <xdr:twoCellAnchor>
    <xdr:from>
      <xdr:col>15</xdr:col>
      <xdr:colOff>92075</xdr:colOff>
      <xdr:row>78</xdr:row>
      <xdr:rowOff>87990</xdr:rowOff>
    </xdr:from>
    <xdr:to>
      <xdr:col>15</xdr:col>
      <xdr:colOff>269875</xdr:colOff>
      <xdr:row>78</xdr:row>
      <xdr:rowOff>87990</xdr:rowOff>
    </xdr:to>
    <xdr:cxnSp macro="">
      <xdr:nvCxnSpPr>
        <xdr:cNvPr id="403" name="直線コネクタ 402"/>
        <xdr:cNvCxnSpPr/>
      </xdr:nvCxnSpPr>
      <xdr:spPr>
        <a:xfrm>
          <a:off x="10388600" y="13461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169725</xdr:rowOff>
    </xdr:from>
    <xdr:ext cx="534377" cy="259045"/>
    <xdr:sp macro="" textlink="">
      <xdr:nvSpPr>
        <xdr:cNvPr id="404" name="商工費最大値テキスト"/>
        <xdr:cNvSpPr txBox="1"/>
      </xdr:nvSpPr>
      <xdr:spPr>
        <a:xfrm>
          <a:off x="10528300" y="11828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63,854</a:t>
          </a:r>
          <a:endParaRPr kumimoji="1" lang="ja-JP" altLang="en-US" sz="1000" b="1">
            <a:latin typeface="ＭＳ Ｐゴシック"/>
          </a:endParaRPr>
        </a:p>
      </xdr:txBody>
    </xdr:sp>
    <xdr:clientData/>
  </xdr:oneCellAnchor>
  <xdr:twoCellAnchor>
    <xdr:from>
      <xdr:col>15</xdr:col>
      <xdr:colOff>92075</xdr:colOff>
      <xdr:row>70</xdr:row>
      <xdr:rowOff>51598</xdr:rowOff>
    </xdr:from>
    <xdr:to>
      <xdr:col>15</xdr:col>
      <xdr:colOff>269875</xdr:colOff>
      <xdr:row>70</xdr:row>
      <xdr:rowOff>51598</xdr:rowOff>
    </xdr:to>
    <xdr:cxnSp macro="">
      <xdr:nvCxnSpPr>
        <xdr:cNvPr id="405" name="直線コネクタ 404"/>
        <xdr:cNvCxnSpPr/>
      </xdr:nvCxnSpPr>
      <xdr:spPr>
        <a:xfrm>
          <a:off x="10388600" y="12053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58524</xdr:rowOff>
    </xdr:from>
    <xdr:to>
      <xdr:col>15</xdr:col>
      <xdr:colOff>180975</xdr:colOff>
      <xdr:row>76</xdr:row>
      <xdr:rowOff>62068</xdr:rowOff>
    </xdr:to>
    <xdr:cxnSp macro="">
      <xdr:nvCxnSpPr>
        <xdr:cNvPr id="406" name="直線コネクタ 405"/>
        <xdr:cNvCxnSpPr/>
      </xdr:nvCxnSpPr>
      <xdr:spPr>
        <a:xfrm>
          <a:off x="9639300" y="13088724"/>
          <a:ext cx="838200" cy="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74</xdr:row>
      <xdr:rowOff>50992</xdr:rowOff>
    </xdr:from>
    <xdr:ext cx="534377" cy="259045"/>
    <xdr:sp macro="" textlink="">
      <xdr:nvSpPr>
        <xdr:cNvPr id="407" name="商工費平均値テキスト"/>
        <xdr:cNvSpPr txBox="1"/>
      </xdr:nvSpPr>
      <xdr:spPr>
        <a:xfrm>
          <a:off x="10528300" y="12738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25,159</a:t>
          </a:r>
          <a:endParaRPr kumimoji="1" lang="ja-JP" altLang="en-US" sz="1000" b="1">
            <a:solidFill>
              <a:srgbClr val="000080"/>
            </a:solidFill>
            <a:latin typeface="ＭＳ Ｐゴシック"/>
          </a:endParaRPr>
        </a:p>
      </xdr:txBody>
    </xdr:sp>
    <xdr:clientData/>
  </xdr:oneCellAnchor>
  <xdr:twoCellAnchor>
    <xdr:from>
      <xdr:col>15</xdr:col>
      <xdr:colOff>130175</xdr:colOff>
      <xdr:row>75</xdr:row>
      <xdr:rowOff>28115</xdr:rowOff>
    </xdr:from>
    <xdr:to>
      <xdr:col>15</xdr:col>
      <xdr:colOff>231775</xdr:colOff>
      <xdr:row>75</xdr:row>
      <xdr:rowOff>129715</xdr:rowOff>
    </xdr:to>
    <xdr:sp macro="" textlink="">
      <xdr:nvSpPr>
        <xdr:cNvPr id="408" name="フローチャート : 判断 407"/>
        <xdr:cNvSpPr/>
      </xdr:nvSpPr>
      <xdr:spPr>
        <a:xfrm>
          <a:off x="10426700" y="12886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32646</xdr:rowOff>
    </xdr:from>
    <xdr:to>
      <xdr:col>14</xdr:col>
      <xdr:colOff>28575</xdr:colOff>
      <xdr:row>76</xdr:row>
      <xdr:rowOff>58524</xdr:rowOff>
    </xdr:to>
    <xdr:cxnSp macro="">
      <xdr:nvCxnSpPr>
        <xdr:cNvPr id="409" name="直線コネクタ 408"/>
        <xdr:cNvCxnSpPr/>
      </xdr:nvCxnSpPr>
      <xdr:spPr>
        <a:xfrm>
          <a:off x="8750300" y="13062846"/>
          <a:ext cx="889000" cy="2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74</xdr:row>
      <xdr:rowOff>144542</xdr:rowOff>
    </xdr:from>
    <xdr:to>
      <xdr:col>14</xdr:col>
      <xdr:colOff>79375</xdr:colOff>
      <xdr:row>75</xdr:row>
      <xdr:rowOff>74692</xdr:rowOff>
    </xdr:to>
    <xdr:sp macro="" textlink="">
      <xdr:nvSpPr>
        <xdr:cNvPr id="410" name="フローチャート : 判断 409"/>
        <xdr:cNvSpPr/>
      </xdr:nvSpPr>
      <xdr:spPr>
        <a:xfrm>
          <a:off x="9588500" y="12831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73</xdr:row>
      <xdr:rowOff>91219</xdr:rowOff>
    </xdr:from>
    <xdr:ext cx="534377" cy="259045"/>
    <xdr:sp macro="" textlink="">
      <xdr:nvSpPr>
        <xdr:cNvPr id="411" name="テキスト ボックス 410"/>
        <xdr:cNvSpPr txBox="1"/>
      </xdr:nvSpPr>
      <xdr:spPr>
        <a:xfrm>
          <a:off x="9372111" y="12607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27,566</a:t>
          </a:r>
          <a:endParaRPr kumimoji="1" lang="ja-JP" altLang="en-US" sz="1000" b="1">
            <a:solidFill>
              <a:srgbClr val="000080"/>
            </a:solidFill>
            <a:latin typeface="ＭＳ Ｐゴシック"/>
          </a:endParaRPr>
        </a:p>
      </xdr:txBody>
    </xdr:sp>
    <xdr:clientData/>
  </xdr:oneCellAnchor>
  <xdr:twoCellAnchor>
    <xdr:from>
      <xdr:col>11</xdr:col>
      <xdr:colOff>307975</xdr:colOff>
      <xdr:row>75</xdr:row>
      <xdr:rowOff>169715</xdr:rowOff>
    </xdr:from>
    <xdr:to>
      <xdr:col>12</xdr:col>
      <xdr:colOff>511175</xdr:colOff>
      <xdr:row>76</xdr:row>
      <xdr:rowOff>32646</xdr:rowOff>
    </xdr:to>
    <xdr:cxnSp macro="">
      <xdr:nvCxnSpPr>
        <xdr:cNvPr id="412" name="直線コネクタ 411"/>
        <xdr:cNvCxnSpPr/>
      </xdr:nvCxnSpPr>
      <xdr:spPr>
        <a:xfrm>
          <a:off x="7861300" y="13028465"/>
          <a:ext cx="889000" cy="3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74</xdr:row>
      <xdr:rowOff>120401</xdr:rowOff>
    </xdr:from>
    <xdr:to>
      <xdr:col>12</xdr:col>
      <xdr:colOff>561975</xdr:colOff>
      <xdr:row>75</xdr:row>
      <xdr:rowOff>50551</xdr:rowOff>
    </xdr:to>
    <xdr:sp macro="" textlink="">
      <xdr:nvSpPr>
        <xdr:cNvPr id="413" name="フローチャート : 判断 412"/>
        <xdr:cNvSpPr/>
      </xdr:nvSpPr>
      <xdr:spPr>
        <a:xfrm>
          <a:off x="8699500" y="1280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73</xdr:row>
      <xdr:rowOff>67078</xdr:rowOff>
    </xdr:from>
    <xdr:ext cx="534377" cy="259045"/>
    <xdr:sp macro="" textlink="">
      <xdr:nvSpPr>
        <xdr:cNvPr id="414" name="テキスト ボックス 413"/>
        <xdr:cNvSpPr txBox="1"/>
      </xdr:nvSpPr>
      <xdr:spPr>
        <a:xfrm>
          <a:off x="8483111" y="12582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28,622</a:t>
          </a:r>
          <a:endParaRPr kumimoji="1" lang="ja-JP" altLang="en-US" sz="1000" b="1">
            <a:solidFill>
              <a:srgbClr val="000080"/>
            </a:solidFill>
            <a:latin typeface="ＭＳ Ｐゴシック"/>
          </a:endParaRPr>
        </a:p>
      </xdr:txBody>
    </xdr:sp>
    <xdr:clientData/>
  </xdr:oneCellAnchor>
  <xdr:twoCellAnchor>
    <xdr:from>
      <xdr:col>10</xdr:col>
      <xdr:colOff>104775</xdr:colOff>
      <xdr:row>75</xdr:row>
      <xdr:rowOff>153964</xdr:rowOff>
    </xdr:from>
    <xdr:to>
      <xdr:col>11</xdr:col>
      <xdr:colOff>307975</xdr:colOff>
      <xdr:row>75</xdr:row>
      <xdr:rowOff>169715</xdr:rowOff>
    </xdr:to>
    <xdr:cxnSp macro="">
      <xdr:nvCxnSpPr>
        <xdr:cNvPr id="415" name="直線コネクタ 414"/>
        <xdr:cNvCxnSpPr/>
      </xdr:nvCxnSpPr>
      <xdr:spPr>
        <a:xfrm>
          <a:off x="6972300" y="13012714"/>
          <a:ext cx="889000" cy="15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74</xdr:row>
      <xdr:rowOff>51661</xdr:rowOff>
    </xdr:from>
    <xdr:to>
      <xdr:col>11</xdr:col>
      <xdr:colOff>358775</xdr:colOff>
      <xdr:row>74</xdr:row>
      <xdr:rowOff>153261</xdr:rowOff>
    </xdr:to>
    <xdr:sp macro="" textlink="">
      <xdr:nvSpPr>
        <xdr:cNvPr id="416" name="フローチャート : 判断 415"/>
        <xdr:cNvSpPr/>
      </xdr:nvSpPr>
      <xdr:spPr>
        <a:xfrm>
          <a:off x="7810500" y="1273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72</xdr:row>
      <xdr:rowOff>169788</xdr:rowOff>
    </xdr:from>
    <xdr:ext cx="534377" cy="259045"/>
    <xdr:sp macro="" textlink="">
      <xdr:nvSpPr>
        <xdr:cNvPr id="417" name="テキスト ボックス 416"/>
        <xdr:cNvSpPr txBox="1"/>
      </xdr:nvSpPr>
      <xdr:spPr>
        <a:xfrm>
          <a:off x="7594111" y="12514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31,629</a:t>
          </a:r>
          <a:endParaRPr kumimoji="1" lang="ja-JP" altLang="en-US" sz="1000" b="1">
            <a:solidFill>
              <a:srgbClr val="000080"/>
            </a:solidFill>
            <a:latin typeface="ＭＳ Ｐゴシック"/>
          </a:endParaRPr>
        </a:p>
      </xdr:txBody>
    </xdr:sp>
    <xdr:clientData/>
  </xdr:oneCellAnchor>
  <xdr:twoCellAnchor>
    <xdr:from>
      <xdr:col>10</xdr:col>
      <xdr:colOff>53975</xdr:colOff>
      <xdr:row>73</xdr:row>
      <xdr:rowOff>149273</xdr:rowOff>
    </xdr:from>
    <xdr:to>
      <xdr:col>10</xdr:col>
      <xdr:colOff>155575</xdr:colOff>
      <xdr:row>74</xdr:row>
      <xdr:rowOff>79423</xdr:rowOff>
    </xdr:to>
    <xdr:sp macro="" textlink="">
      <xdr:nvSpPr>
        <xdr:cNvPr id="418" name="フローチャート : 判断 417"/>
        <xdr:cNvSpPr/>
      </xdr:nvSpPr>
      <xdr:spPr>
        <a:xfrm>
          <a:off x="6921500" y="12665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72</xdr:row>
      <xdr:rowOff>95950</xdr:rowOff>
    </xdr:from>
    <xdr:ext cx="534377" cy="259045"/>
    <xdr:sp macro="" textlink="">
      <xdr:nvSpPr>
        <xdr:cNvPr id="419" name="テキスト ボックス 418"/>
        <xdr:cNvSpPr txBox="1"/>
      </xdr:nvSpPr>
      <xdr:spPr>
        <a:xfrm>
          <a:off x="6705111" y="12440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34,859</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76</xdr:row>
      <xdr:rowOff>11268</xdr:rowOff>
    </xdr:from>
    <xdr:to>
      <xdr:col>15</xdr:col>
      <xdr:colOff>231775</xdr:colOff>
      <xdr:row>76</xdr:row>
      <xdr:rowOff>112868</xdr:rowOff>
    </xdr:to>
    <xdr:sp macro="" textlink="">
      <xdr:nvSpPr>
        <xdr:cNvPr id="425" name="円/楕円 424"/>
        <xdr:cNvSpPr/>
      </xdr:nvSpPr>
      <xdr:spPr>
        <a:xfrm>
          <a:off x="10426700" y="13041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161145</xdr:rowOff>
    </xdr:from>
    <xdr:ext cx="534377" cy="259045"/>
    <xdr:sp macro="" textlink="">
      <xdr:nvSpPr>
        <xdr:cNvPr id="426" name="商工費該当値テキスト"/>
        <xdr:cNvSpPr txBox="1"/>
      </xdr:nvSpPr>
      <xdr:spPr>
        <a:xfrm>
          <a:off x="10528300" y="1301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18,396</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7724</xdr:rowOff>
    </xdr:from>
    <xdr:to>
      <xdr:col>14</xdr:col>
      <xdr:colOff>79375</xdr:colOff>
      <xdr:row>76</xdr:row>
      <xdr:rowOff>109324</xdr:rowOff>
    </xdr:to>
    <xdr:sp macro="" textlink="">
      <xdr:nvSpPr>
        <xdr:cNvPr id="427" name="円/楕円 426"/>
        <xdr:cNvSpPr/>
      </xdr:nvSpPr>
      <xdr:spPr>
        <a:xfrm>
          <a:off x="9588500" y="13037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100451</xdr:rowOff>
    </xdr:from>
    <xdr:ext cx="534377" cy="259045"/>
    <xdr:sp macro="" textlink="">
      <xdr:nvSpPr>
        <xdr:cNvPr id="428" name="テキスト ボックス 427"/>
        <xdr:cNvSpPr txBox="1"/>
      </xdr:nvSpPr>
      <xdr:spPr>
        <a:xfrm>
          <a:off x="9372111" y="13130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18,551</a:t>
          </a:r>
          <a:endParaRPr kumimoji="1" lang="ja-JP" altLang="en-US" sz="1000" b="1">
            <a:solidFill>
              <a:srgbClr val="FF0000"/>
            </a:solidFill>
            <a:latin typeface="ＭＳ Ｐゴシック"/>
          </a:endParaRPr>
        </a:p>
      </xdr:txBody>
    </xdr:sp>
    <xdr:clientData/>
  </xdr:oneCellAnchor>
  <xdr:twoCellAnchor>
    <xdr:from>
      <xdr:col>12</xdr:col>
      <xdr:colOff>460375</xdr:colOff>
      <xdr:row>75</xdr:row>
      <xdr:rowOff>153296</xdr:rowOff>
    </xdr:from>
    <xdr:to>
      <xdr:col>12</xdr:col>
      <xdr:colOff>561975</xdr:colOff>
      <xdr:row>76</xdr:row>
      <xdr:rowOff>83446</xdr:rowOff>
    </xdr:to>
    <xdr:sp macro="" textlink="">
      <xdr:nvSpPr>
        <xdr:cNvPr id="429" name="円/楕円 428"/>
        <xdr:cNvSpPr/>
      </xdr:nvSpPr>
      <xdr:spPr>
        <a:xfrm>
          <a:off x="8699500" y="13012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74573</xdr:rowOff>
    </xdr:from>
    <xdr:ext cx="534377" cy="259045"/>
    <xdr:sp macro="" textlink="">
      <xdr:nvSpPr>
        <xdr:cNvPr id="430" name="テキスト ボックス 429"/>
        <xdr:cNvSpPr txBox="1"/>
      </xdr:nvSpPr>
      <xdr:spPr>
        <a:xfrm>
          <a:off x="8483111" y="1310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19,683</a:t>
          </a:r>
          <a:endParaRPr kumimoji="1" lang="ja-JP" altLang="en-US" sz="1000" b="1">
            <a:solidFill>
              <a:srgbClr val="FF0000"/>
            </a:solidFill>
            <a:latin typeface="ＭＳ Ｐゴシック"/>
          </a:endParaRPr>
        </a:p>
      </xdr:txBody>
    </xdr:sp>
    <xdr:clientData/>
  </xdr:oneCellAnchor>
  <xdr:twoCellAnchor>
    <xdr:from>
      <xdr:col>11</xdr:col>
      <xdr:colOff>257175</xdr:colOff>
      <xdr:row>75</xdr:row>
      <xdr:rowOff>118915</xdr:rowOff>
    </xdr:from>
    <xdr:to>
      <xdr:col>11</xdr:col>
      <xdr:colOff>358775</xdr:colOff>
      <xdr:row>76</xdr:row>
      <xdr:rowOff>49065</xdr:rowOff>
    </xdr:to>
    <xdr:sp macro="" textlink="">
      <xdr:nvSpPr>
        <xdr:cNvPr id="431" name="円/楕円 430"/>
        <xdr:cNvSpPr/>
      </xdr:nvSpPr>
      <xdr:spPr>
        <a:xfrm>
          <a:off x="7810500" y="1297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40192</xdr:rowOff>
    </xdr:from>
    <xdr:ext cx="534377" cy="259045"/>
    <xdr:sp macro="" textlink="">
      <xdr:nvSpPr>
        <xdr:cNvPr id="432" name="テキスト ボックス 431"/>
        <xdr:cNvSpPr txBox="1"/>
      </xdr:nvSpPr>
      <xdr:spPr>
        <a:xfrm>
          <a:off x="7594111" y="13070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21,187</a:t>
          </a:r>
          <a:endParaRPr kumimoji="1" lang="ja-JP" altLang="en-US" sz="1000" b="1">
            <a:solidFill>
              <a:srgbClr val="FF0000"/>
            </a:solidFill>
            <a:latin typeface="ＭＳ Ｐゴシック"/>
          </a:endParaRPr>
        </a:p>
      </xdr:txBody>
    </xdr:sp>
    <xdr:clientData/>
  </xdr:oneCellAnchor>
  <xdr:twoCellAnchor>
    <xdr:from>
      <xdr:col>10</xdr:col>
      <xdr:colOff>53975</xdr:colOff>
      <xdr:row>75</xdr:row>
      <xdr:rowOff>103165</xdr:rowOff>
    </xdr:from>
    <xdr:to>
      <xdr:col>10</xdr:col>
      <xdr:colOff>155575</xdr:colOff>
      <xdr:row>76</xdr:row>
      <xdr:rowOff>33316</xdr:rowOff>
    </xdr:to>
    <xdr:sp macro="" textlink="">
      <xdr:nvSpPr>
        <xdr:cNvPr id="433" name="円/楕円 432"/>
        <xdr:cNvSpPr/>
      </xdr:nvSpPr>
      <xdr:spPr>
        <a:xfrm>
          <a:off x="6921500" y="1296191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24441</xdr:rowOff>
    </xdr:from>
    <xdr:ext cx="534377" cy="259045"/>
    <xdr:sp macro="" textlink="">
      <xdr:nvSpPr>
        <xdr:cNvPr id="434" name="テキスト ボックス 433"/>
        <xdr:cNvSpPr txBox="1"/>
      </xdr:nvSpPr>
      <xdr:spPr>
        <a:xfrm>
          <a:off x="6705111" y="13054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21,876</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54,399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100</xdr:row>
      <xdr:rowOff>111777</xdr:rowOff>
    </xdr:from>
    <xdr:ext cx="531299" cy="259045"/>
    <xdr:sp macro="" textlink="">
      <xdr:nvSpPr>
        <xdr:cNvPr id="445" name="テキスト ボックス 444"/>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98</xdr:row>
      <xdr:rowOff>139700</xdr:rowOff>
    </xdr:from>
    <xdr:to>
      <xdr:col>16</xdr:col>
      <xdr:colOff>307975</xdr:colOff>
      <xdr:row>98</xdr:row>
      <xdr:rowOff>139700</xdr:rowOff>
    </xdr:to>
    <xdr:cxnSp macro="">
      <xdr:nvCxnSpPr>
        <xdr:cNvPr id="446" name="直線コネクタ 445"/>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97</xdr:row>
      <xdr:rowOff>168927</xdr:rowOff>
    </xdr:from>
    <xdr:ext cx="531299" cy="259045"/>
    <xdr:sp macro="" textlink="">
      <xdr:nvSpPr>
        <xdr:cNvPr id="447" name="テキスト ボックス 446"/>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8" name="直線コネクタ 447"/>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54627</xdr:rowOff>
    </xdr:from>
    <xdr:ext cx="531299" cy="259045"/>
    <xdr:sp macro="" textlink="">
      <xdr:nvSpPr>
        <xdr:cNvPr id="449" name="テキスト ボックス 448"/>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50" name="直線コネクタ 449"/>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92</xdr:row>
      <xdr:rowOff>111777</xdr:rowOff>
    </xdr:from>
    <xdr:ext cx="531299" cy="259045"/>
    <xdr:sp macro="" textlink="">
      <xdr:nvSpPr>
        <xdr:cNvPr id="451" name="テキスト ボックス 450"/>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52" name="直線コネクタ 451"/>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53" name="テキスト ボックス 452"/>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92</xdr:row>
      <xdr:rowOff>79235</xdr:rowOff>
    </xdr:from>
    <xdr:to>
      <xdr:col>15</xdr:col>
      <xdr:colOff>180340</xdr:colOff>
      <xdr:row>99</xdr:row>
      <xdr:rowOff>53792</xdr:rowOff>
    </xdr:to>
    <xdr:cxnSp macro="">
      <xdr:nvCxnSpPr>
        <xdr:cNvPr id="457" name="直線コネクタ 456"/>
        <xdr:cNvCxnSpPr/>
      </xdr:nvCxnSpPr>
      <xdr:spPr>
        <a:xfrm flipV="1">
          <a:off x="10475595" y="15852635"/>
          <a:ext cx="1270" cy="1174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57619</xdr:rowOff>
    </xdr:from>
    <xdr:ext cx="534377" cy="259045"/>
    <xdr:sp macro="" textlink="">
      <xdr:nvSpPr>
        <xdr:cNvPr id="458" name="土木費最小値テキスト"/>
        <xdr:cNvSpPr txBox="1"/>
      </xdr:nvSpPr>
      <xdr:spPr>
        <a:xfrm>
          <a:off x="10528300" y="17031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36,258</a:t>
          </a:r>
          <a:endParaRPr kumimoji="1" lang="ja-JP" altLang="en-US" sz="1000" b="1">
            <a:latin typeface="ＭＳ Ｐゴシック"/>
          </a:endParaRPr>
        </a:p>
      </xdr:txBody>
    </xdr:sp>
    <xdr:clientData/>
  </xdr:oneCellAnchor>
  <xdr:twoCellAnchor>
    <xdr:from>
      <xdr:col>15</xdr:col>
      <xdr:colOff>92075</xdr:colOff>
      <xdr:row>99</xdr:row>
      <xdr:rowOff>53792</xdr:rowOff>
    </xdr:from>
    <xdr:to>
      <xdr:col>15</xdr:col>
      <xdr:colOff>269875</xdr:colOff>
      <xdr:row>99</xdr:row>
      <xdr:rowOff>53792</xdr:rowOff>
    </xdr:to>
    <xdr:cxnSp macro="">
      <xdr:nvCxnSpPr>
        <xdr:cNvPr id="459" name="直線コネクタ 458"/>
        <xdr:cNvCxnSpPr/>
      </xdr:nvCxnSpPr>
      <xdr:spPr>
        <a:xfrm>
          <a:off x="10388600" y="17027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91</xdr:row>
      <xdr:rowOff>25912</xdr:rowOff>
    </xdr:from>
    <xdr:ext cx="534377" cy="259045"/>
    <xdr:sp macro="" textlink="">
      <xdr:nvSpPr>
        <xdr:cNvPr id="460" name="土木費最大値テキスト"/>
        <xdr:cNvSpPr txBox="1"/>
      </xdr:nvSpPr>
      <xdr:spPr>
        <a:xfrm>
          <a:off x="10528300" y="15627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87,645</a:t>
          </a:r>
          <a:endParaRPr kumimoji="1" lang="ja-JP" altLang="en-US" sz="1000" b="1">
            <a:latin typeface="ＭＳ Ｐゴシック"/>
          </a:endParaRPr>
        </a:p>
      </xdr:txBody>
    </xdr:sp>
    <xdr:clientData/>
  </xdr:oneCellAnchor>
  <xdr:twoCellAnchor>
    <xdr:from>
      <xdr:col>15</xdr:col>
      <xdr:colOff>92075</xdr:colOff>
      <xdr:row>92</xdr:row>
      <xdr:rowOff>79235</xdr:rowOff>
    </xdr:from>
    <xdr:to>
      <xdr:col>15</xdr:col>
      <xdr:colOff>269875</xdr:colOff>
      <xdr:row>92</xdr:row>
      <xdr:rowOff>79235</xdr:rowOff>
    </xdr:to>
    <xdr:cxnSp macro="">
      <xdr:nvCxnSpPr>
        <xdr:cNvPr id="461" name="直線コネクタ 460"/>
        <xdr:cNvCxnSpPr/>
      </xdr:nvCxnSpPr>
      <xdr:spPr>
        <a:xfrm>
          <a:off x="10388600" y="1585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98210</xdr:rowOff>
    </xdr:from>
    <xdr:to>
      <xdr:col>15</xdr:col>
      <xdr:colOff>180975</xdr:colOff>
      <xdr:row>99</xdr:row>
      <xdr:rowOff>53792</xdr:rowOff>
    </xdr:to>
    <xdr:cxnSp macro="">
      <xdr:nvCxnSpPr>
        <xdr:cNvPr id="462" name="直線コネクタ 461"/>
        <xdr:cNvCxnSpPr/>
      </xdr:nvCxnSpPr>
      <xdr:spPr>
        <a:xfrm>
          <a:off x="9639300" y="16900310"/>
          <a:ext cx="838200" cy="127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94</xdr:row>
      <xdr:rowOff>107869</xdr:rowOff>
    </xdr:from>
    <xdr:ext cx="534377" cy="259045"/>
    <xdr:sp macro="" textlink="">
      <xdr:nvSpPr>
        <xdr:cNvPr id="463" name="土木費平均値テキスト"/>
        <xdr:cNvSpPr txBox="1"/>
      </xdr:nvSpPr>
      <xdr:spPr>
        <a:xfrm>
          <a:off x="10528300" y="162241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62,671</a:t>
          </a:r>
          <a:endParaRPr kumimoji="1" lang="ja-JP" altLang="en-US" sz="1000" b="1">
            <a:solidFill>
              <a:srgbClr val="000080"/>
            </a:solidFill>
            <a:latin typeface="ＭＳ Ｐゴシック"/>
          </a:endParaRPr>
        </a:p>
      </xdr:txBody>
    </xdr:sp>
    <xdr:clientData/>
  </xdr:oneCellAnchor>
  <xdr:twoCellAnchor>
    <xdr:from>
      <xdr:col>15</xdr:col>
      <xdr:colOff>130175</xdr:colOff>
      <xdr:row>95</xdr:row>
      <xdr:rowOff>84992</xdr:rowOff>
    </xdr:from>
    <xdr:to>
      <xdr:col>15</xdr:col>
      <xdr:colOff>231775</xdr:colOff>
      <xdr:row>96</xdr:row>
      <xdr:rowOff>15142</xdr:rowOff>
    </xdr:to>
    <xdr:sp macro="" textlink="">
      <xdr:nvSpPr>
        <xdr:cNvPr id="464" name="フローチャート : 判断 463"/>
        <xdr:cNvSpPr/>
      </xdr:nvSpPr>
      <xdr:spPr>
        <a:xfrm>
          <a:off x="10426700" y="1637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31046</xdr:rowOff>
    </xdr:from>
    <xdr:to>
      <xdr:col>14</xdr:col>
      <xdr:colOff>28575</xdr:colOff>
      <xdr:row>98</xdr:row>
      <xdr:rowOff>98210</xdr:rowOff>
    </xdr:to>
    <xdr:cxnSp macro="">
      <xdr:nvCxnSpPr>
        <xdr:cNvPr id="465" name="直線コネクタ 464"/>
        <xdr:cNvCxnSpPr/>
      </xdr:nvCxnSpPr>
      <xdr:spPr>
        <a:xfrm>
          <a:off x="8750300" y="16833146"/>
          <a:ext cx="889000" cy="67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95</xdr:row>
      <xdr:rowOff>40436</xdr:rowOff>
    </xdr:from>
    <xdr:to>
      <xdr:col>14</xdr:col>
      <xdr:colOff>79375</xdr:colOff>
      <xdr:row>95</xdr:row>
      <xdr:rowOff>142036</xdr:rowOff>
    </xdr:to>
    <xdr:sp macro="" textlink="">
      <xdr:nvSpPr>
        <xdr:cNvPr id="466" name="フローチャート : 判断 465"/>
        <xdr:cNvSpPr/>
      </xdr:nvSpPr>
      <xdr:spPr>
        <a:xfrm>
          <a:off x="9588500" y="16328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158563</xdr:rowOff>
    </xdr:from>
    <xdr:ext cx="534377" cy="259045"/>
    <xdr:sp macro="" textlink="">
      <xdr:nvSpPr>
        <xdr:cNvPr id="467" name="テキスト ボックス 466"/>
        <xdr:cNvSpPr txBox="1"/>
      </xdr:nvSpPr>
      <xdr:spPr>
        <a:xfrm>
          <a:off x="9372111" y="16103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64,620</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115491</xdr:rowOff>
    </xdr:from>
    <xdr:to>
      <xdr:col>12</xdr:col>
      <xdr:colOff>511175</xdr:colOff>
      <xdr:row>98</xdr:row>
      <xdr:rowOff>31046</xdr:rowOff>
    </xdr:to>
    <xdr:cxnSp macro="">
      <xdr:nvCxnSpPr>
        <xdr:cNvPr id="468" name="直線コネクタ 467"/>
        <xdr:cNvCxnSpPr/>
      </xdr:nvCxnSpPr>
      <xdr:spPr>
        <a:xfrm>
          <a:off x="7861300" y="16746141"/>
          <a:ext cx="889000" cy="87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95</xdr:row>
      <xdr:rowOff>56142</xdr:rowOff>
    </xdr:from>
    <xdr:to>
      <xdr:col>12</xdr:col>
      <xdr:colOff>561975</xdr:colOff>
      <xdr:row>95</xdr:row>
      <xdr:rowOff>157742</xdr:rowOff>
    </xdr:to>
    <xdr:sp macro="" textlink="">
      <xdr:nvSpPr>
        <xdr:cNvPr id="469" name="フローチャート : 判断 468"/>
        <xdr:cNvSpPr/>
      </xdr:nvSpPr>
      <xdr:spPr>
        <a:xfrm>
          <a:off x="8699500" y="16343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2819</xdr:rowOff>
    </xdr:from>
    <xdr:ext cx="534377" cy="259045"/>
    <xdr:sp macro="" textlink="">
      <xdr:nvSpPr>
        <xdr:cNvPr id="470" name="テキスト ボックス 469"/>
        <xdr:cNvSpPr txBox="1"/>
      </xdr:nvSpPr>
      <xdr:spPr>
        <a:xfrm>
          <a:off x="8483111" y="16119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63,933</a:t>
          </a:r>
          <a:endParaRPr kumimoji="1" lang="ja-JP" altLang="en-US" sz="1000" b="1">
            <a:solidFill>
              <a:srgbClr val="000080"/>
            </a:solidFill>
            <a:latin typeface="ＭＳ Ｐゴシック"/>
          </a:endParaRPr>
        </a:p>
      </xdr:txBody>
    </xdr:sp>
    <xdr:clientData/>
  </xdr:oneCellAnchor>
  <xdr:twoCellAnchor>
    <xdr:from>
      <xdr:col>10</xdr:col>
      <xdr:colOff>104775</xdr:colOff>
      <xdr:row>96</xdr:row>
      <xdr:rowOff>60627</xdr:rowOff>
    </xdr:from>
    <xdr:to>
      <xdr:col>11</xdr:col>
      <xdr:colOff>307975</xdr:colOff>
      <xdr:row>97</xdr:row>
      <xdr:rowOff>115491</xdr:rowOff>
    </xdr:to>
    <xdr:cxnSp macro="">
      <xdr:nvCxnSpPr>
        <xdr:cNvPr id="471" name="直線コネクタ 470"/>
        <xdr:cNvCxnSpPr/>
      </xdr:nvCxnSpPr>
      <xdr:spPr>
        <a:xfrm>
          <a:off x="6972300" y="16519827"/>
          <a:ext cx="889000" cy="226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95</xdr:row>
      <xdr:rowOff>16914</xdr:rowOff>
    </xdr:from>
    <xdr:to>
      <xdr:col>11</xdr:col>
      <xdr:colOff>358775</xdr:colOff>
      <xdr:row>95</xdr:row>
      <xdr:rowOff>118514</xdr:rowOff>
    </xdr:to>
    <xdr:sp macro="" textlink="">
      <xdr:nvSpPr>
        <xdr:cNvPr id="472" name="フローチャート : 判断 471"/>
        <xdr:cNvSpPr/>
      </xdr:nvSpPr>
      <xdr:spPr>
        <a:xfrm>
          <a:off x="7810500" y="16304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93</xdr:row>
      <xdr:rowOff>135041</xdr:rowOff>
    </xdr:from>
    <xdr:ext cx="534377" cy="259045"/>
    <xdr:sp macro="" textlink="">
      <xdr:nvSpPr>
        <xdr:cNvPr id="473" name="テキスト ボックス 472"/>
        <xdr:cNvSpPr txBox="1"/>
      </xdr:nvSpPr>
      <xdr:spPr>
        <a:xfrm>
          <a:off x="7594111" y="16079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65,649</a:t>
          </a:r>
          <a:endParaRPr kumimoji="1" lang="ja-JP" altLang="en-US" sz="1000" b="1">
            <a:solidFill>
              <a:srgbClr val="000080"/>
            </a:solidFill>
            <a:latin typeface="ＭＳ Ｐゴシック"/>
          </a:endParaRPr>
        </a:p>
      </xdr:txBody>
    </xdr:sp>
    <xdr:clientData/>
  </xdr:oneCellAnchor>
  <xdr:twoCellAnchor>
    <xdr:from>
      <xdr:col>10</xdr:col>
      <xdr:colOff>53975</xdr:colOff>
      <xdr:row>95</xdr:row>
      <xdr:rowOff>67937</xdr:rowOff>
    </xdr:from>
    <xdr:to>
      <xdr:col>10</xdr:col>
      <xdr:colOff>155575</xdr:colOff>
      <xdr:row>95</xdr:row>
      <xdr:rowOff>169537</xdr:rowOff>
    </xdr:to>
    <xdr:sp macro="" textlink="">
      <xdr:nvSpPr>
        <xdr:cNvPr id="474" name="フローチャート : 判断 473"/>
        <xdr:cNvSpPr/>
      </xdr:nvSpPr>
      <xdr:spPr>
        <a:xfrm>
          <a:off x="6921500" y="1635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94</xdr:row>
      <xdr:rowOff>14614</xdr:rowOff>
    </xdr:from>
    <xdr:ext cx="534377" cy="259045"/>
    <xdr:sp macro="" textlink="">
      <xdr:nvSpPr>
        <xdr:cNvPr id="475" name="テキスト ボックス 474"/>
        <xdr:cNvSpPr txBox="1"/>
      </xdr:nvSpPr>
      <xdr:spPr>
        <a:xfrm>
          <a:off x="6705111" y="1613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63,417</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99</xdr:row>
      <xdr:rowOff>2992</xdr:rowOff>
    </xdr:from>
    <xdr:to>
      <xdr:col>15</xdr:col>
      <xdr:colOff>231775</xdr:colOff>
      <xdr:row>99</xdr:row>
      <xdr:rowOff>104592</xdr:rowOff>
    </xdr:to>
    <xdr:sp macro="" textlink="">
      <xdr:nvSpPr>
        <xdr:cNvPr id="481" name="円/楕円 480"/>
        <xdr:cNvSpPr/>
      </xdr:nvSpPr>
      <xdr:spPr>
        <a:xfrm>
          <a:off x="10426700" y="1697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89369</xdr:rowOff>
    </xdr:from>
    <xdr:ext cx="534377" cy="259045"/>
    <xdr:sp macro="" textlink="">
      <xdr:nvSpPr>
        <xdr:cNvPr id="482" name="土木費該当値テキスト"/>
        <xdr:cNvSpPr txBox="1"/>
      </xdr:nvSpPr>
      <xdr:spPr>
        <a:xfrm>
          <a:off x="10528300" y="16891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36,258</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47410</xdr:rowOff>
    </xdr:from>
    <xdr:to>
      <xdr:col>14</xdr:col>
      <xdr:colOff>79375</xdr:colOff>
      <xdr:row>98</xdr:row>
      <xdr:rowOff>149010</xdr:rowOff>
    </xdr:to>
    <xdr:sp macro="" textlink="">
      <xdr:nvSpPr>
        <xdr:cNvPr id="483" name="円/楕円 482"/>
        <xdr:cNvSpPr/>
      </xdr:nvSpPr>
      <xdr:spPr>
        <a:xfrm>
          <a:off x="9588500" y="1684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140137</xdr:rowOff>
    </xdr:from>
    <xdr:ext cx="534377" cy="259045"/>
    <xdr:sp macro="" textlink="">
      <xdr:nvSpPr>
        <xdr:cNvPr id="484" name="テキスト ボックス 483"/>
        <xdr:cNvSpPr txBox="1"/>
      </xdr:nvSpPr>
      <xdr:spPr>
        <a:xfrm>
          <a:off x="9372111" y="16942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41,815</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151696</xdr:rowOff>
    </xdr:from>
    <xdr:to>
      <xdr:col>12</xdr:col>
      <xdr:colOff>561975</xdr:colOff>
      <xdr:row>98</xdr:row>
      <xdr:rowOff>81846</xdr:rowOff>
    </xdr:to>
    <xdr:sp macro="" textlink="">
      <xdr:nvSpPr>
        <xdr:cNvPr id="485" name="円/楕円 484"/>
        <xdr:cNvSpPr/>
      </xdr:nvSpPr>
      <xdr:spPr>
        <a:xfrm>
          <a:off x="8699500" y="1678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72973</xdr:rowOff>
    </xdr:from>
    <xdr:ext cx="534377" cy="259045"/>
    <xdr:sp macro="" textlink="">
      <xdr:nvSpPr>
        <xdr:cNvPr id="486" name="テキスト ボックス 485"/>
        <xdr:cNvSpPr txBox="1"/>
      </xdr:nvSpPr>
      <xdr:spPr>
        <a:xfrm>
          <a:off x="8483111" y="16875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44,753</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64691</xdr:rowOff>
    </xdr:from>
    <xdr:to>
      <xdr:col>11</xdr:col>
      <xdr:colOff>358775</xdr:colOff>
      <xdr:row>97</xdr:row>
      <xdr:rowOff>166291</xdr:rowOff>
    </xdr:to>
    <xdr:sp macro="" textlink="">
      <xdr:nvSpPr>
        <xdr:cNvPr id="487" name="円/楕円 486"/>
        <xdr:cNvSpPr/>
      </xdr:nvSpPr>
      <xdr:spPr>
        <a:xfrm>
          <a:off x="7810500" y="16695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157418</xdr:rowOff>
    </xdr:from>
    <xdr:ext cx="534377" cy="259045"/>
    <xdr:sp macro="" textlink="">
      <xdr:nvSpPr>
        <xdr:cNvPr id="488" name="テキスト ボックス 487"/>
        <xdr:cNvSpPr txBox="1"/>
      </xdr:nvSpPr>
      <xdr:spPr>
        <a:xfrm>
          <a:off x="7594111" y="16788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48,559</a:t>
          </a:r>
          <a:endParaRPr kumimoji="1" lang="ja-JP" altLang="en-US" sz="1000" b="1">
            <a:solidFill>
              <a:srgbClr val="FF0000"/>
            </a:solidFill>
            <a:latin typeface="ＭＳ Ｐゴシック"/>
          </a:endParaRPr>
        </a:p>
      </xdr:txBody>
    </xdr:sp>
    <xdr:clientData/>
  </xdr:oneCellAnchor>
  <xdr:twoCellAnchor>
    <xdr:from>
      <xdr:col>10</xdr:col>
      <xdr:colOff>53975</xdr:colOff>
      <xdr:row>96</xdr:row>
      <xdr:rowOff>9827</xdr:rowOff>
    </xdr:from>
    <xdr:to>
      <xdr:col>10</xdr:col>
      <xdr:colOff>155575</xdr:colOff>
      <xdr:row>96</xdr:row>
      <xdr:rowOff>111427</xdr:rowOff>
    </xdr:to>
    <xdr:sp macro="" textlink="">
      <xdr:nvSpPr>
        <xdr:cNvPr id="489" name="円/楕円 488"/>
        <xdr:cNvSpPr/>
      </xdr:nvSpPr>
      <xdr:spPr>
        <a:xfrm>
          <a:off x="6921500" y="16469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102554</xdr:rowOff>
    </xdr:from>
    <xdr:ext cx="534377" cy="259045"/>
    <xdr:sp macro="" textlink="">
      <xdr:nvSpPr>
        <xdr:cNvPr id="490" name="テキスト ボックス 489"/>
        <xdr:cNvSpPr txBox="1"/>
      </xdr:nvSpPr>
      <xdr:spPr>
        <a:xfrm>
          <a:off x="6705111" y="1656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58,459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19/20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12,466</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40</xdr:row>
      <xdr:rowOff>111777</xdr:rowOff>
    </xdr:from>
    <xdr:ext cx="467179" cy="259045"/>
    <xdr:sp macro="" textlink="">
      <xdr:nvSpPr>
        <xdr:cNvPr id="501" name="テキスト ボックス 500"/>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39</xdr:row>
      <xdr:rowOff>44450</xdr:rowOff>
    </xdr:from>
    <xdr:to>
      <xdr:col>24</xdr:col>
      <xdr:colOff>644525</xdr:colOff>
      <xdr:row>39</xdr:row>
      <xdr:rowOff>44450</xdr:rowOff>
    </xdr:to>
    <xdr:cxnSp macro="">
      <xdr:nvCxnSpPr>
        <xdr:cNvPr id="502" name="直線コネクタ 50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73677</xdr:rowOff>
    </xdr:from>
    <xdr:ext cx="531299" cy="259045"/>
    <xdr:sp macro="" textlink="">
      <xdr:nvSpPr>
        <xdr:cNvPr id="503" name="テキスト ボックス 502"/>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4" name="直線コネクタ 50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5" name="テキスト ボックス 50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6" name="直線コネクタ 50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7" name="テキスト ボックス 50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08" name="直線コネクタ 50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09" name="テキスト ボックス 50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0" name="直線コネクタ 50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1" name="テキスト ボックス 510"/>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3" name="テキスト ボックス 51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126174</xdr:rowOff>
    </xdr:from>
    <xdr:to>
      <xdr:col>23</xdr:col>
      <xdr:colOff>516889</xdr:colOff>
      <xdr:row>39</xdr:row>
      <xdr:rowOff>138176</xdr:rowOff>
    </xdr:to>
    <xdr:cxnSp macro="">
      <xdr:nvCxnSpPr>
        <xdr:cNvPr id="515" name="直線コネクタ 514"/>
        <xdr:cNvCxnSpPr/>
      </xdr:nvCxnSpPr>
      <xdr:spPr>
        <a:xfrm flipV="1">
          <a:off x="16317595" y="5441124"/>
          <a:ext cx="1269" cy="1383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142003</xdr:rowOff>
    </xdr:from>
    <xdr:ext cx="469744" cy="259045"/>
    <xdr:sp macro="" textlink="">
      <xdr:nvSpPr>
        <xdr:cNvPr id="516" name="消防費最小値テキスト"/>
        <xdr:cNvSpPr txBox="1"/>
      </xdr:nvSpPr>
      <xdr:spPr>
        <a:xfrm>
          <a:off x="16370300" y="6828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9,508</a:t>
          </a:r>
          <a:endParaRPr kumimoji="1" lang="ja-JP" altLang="en-US" sz="1000" b="1">
            <a:latin typeface="ＭＳ Ｐゴシック"/>
          </a:endParaRPr>
        </a:p>
      </xdr:txBody>
    </xdr:sp>
    <xdr:clientData/>
  </xdr:oneCellAnchor>
  <xdr:twoCellAnchor>
    <xdr:from>
      <xdr:col>23</xdr:col>
      <xdr:colOff>428625</xdr:colOff>
      <xdr:row>39</xdr:row>
      <xdr:rowOff>138176</xdr:rowOff>
    </xdr:from>
    <xdr:to>
      <xdr:col>23</xdr:col>
      <xdr:colOff>606425</xdr:colOff>
      <xdr:row>39</xdr:row>
      <xdr:rowOff>138176</xdr:rowOff>
    </xdr:to>
    <xdr:cxnSp macro="">
      <xdr:nvCxnSpPr>
        <xdr:cNvPr id="517" name="直線コネクタ 516"/>
        <xdr:cNvCxnSpPr/>
      </xdr:nvCxnSpPr>
      <xdr:spPr>
        <a:xfrm>
          <a:off x="16230600" y="6824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72851</xdr:rowOff>
    </xdr:from>
    <xdr:ext cx="534377" cy="259045"/>
    <xdr:sp macro="" textlink="">
      <xdr:nvSpPr>
        <xdr:cNvPr id="518" name="消防費最大値テキスト"/>
        <xdr:cNvSpPr txBox="1"/>
      </xdr:nvSpPr>
      <xdr:spPr>
        <a:xfrm>
          <a:off x="16370300" y="521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16,771</a:t>
          </a:r>
          <a:endParaRPr kumimoji="1" lang="ja-JP" altLang="en-US" sz="1000" b="1">
            <a:latin typeface="ＭＳ Ｐゴシック"/>
          </a:endParaRPr>
        </a:p>
      </xdr:txBody>
    </xdr:sp>
    <xdr:clientData/>
  </xdr:oneCellAnchor>
  <xdr:twoCellAnchor>
    <xdr:from>
      <xdr:col>23</xdr:col>
      <xdr:colOff>428625</xdr:colOff>
      <xdr:row>31</xdr:row>
      <xdr:rowOff>126174</xdr:rowOff>
    </xdr:from>
    <xdr:to>
      <xdr:col>23</xdr:col>
      <xdr:colOff>606425</xdr:colOff>
      <xdr:row>31</xdr:row>
      <xdr:rowOff>126174</xdr:rowOff>
    </xdr:to>
    <xdr:cxnSp macro="">
      <xdr:nvCxnSpPr>
        <xdr:cNvPr id="519" name="直線コネクタ 518"/>
        <xdr:cNvCxnSpPr/>
      </xdr:nvCxnSpPr>
      <xdr:spPr>
        <a:xfrm>
          <a:off x="16230600" y="5441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26162</xdr:rowOff>
    </xdr:from>
    <xdr:to>
      <xdr:col>23</xdr:col>
      <xdr:colOff>517525</xdr:colOff>
      <xdr:row>38</xdr:row>
      <xdr:rowOff>84265</xdr:rowOff>
    </xdr:to>
    <xdr:cxnSp macro="">
      <xdr:nvCxnSpPr>
        <xdr:cNvPr id="520" name="直線コネクタ 519"/>
        <xdr:cNvCxnSpPr/>
      </xdr:nvCxnSpPr>
      <xdr:spPr>
        <a:xfrm>
          <a:off x="15481300" y="6541262"/>
          <a:ext cx="838200" cy="58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151401</xdr:rowOff>
    </xdr:from>
    <xdr:ext cx="534377" cy="259045"/>
    <xdr:sp macro="" textlink="">
      <xdr:nvSpPr>
        <xdr:cNvPr id="521" name="消防費平均値テキスト"/>
        <xdr:cNvSpPr txBox="1"/>
      </xdr:nvSpPr>
      <xdr:spPr>
        <a:xfrm>
          <a:off x="16370300" y="61521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11,992</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128524</xdr:rowOff>
    </xdr:from>
    <xdr:to>
      <xdr:col>23</xdr:col>
      <xdr:colOff>568325</xdr:colOff>
      <xdr:row>37</xdr:row>
      <xdr:rowOff>58674</xdr:rowOff>
    </xdr:to>
    <xdr:sp macro="" textlink="">
      <xdr:nvSpPr>
        <xdr:cNvPr id="522" name="フローチャート : 判断 521"/>
        <xdr:cNvSpPr/>
      </xdr:nvSpPr>
      <xdr:spPr>
        <a:xfrm>
          <a:off x="16268700" y="6300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40068</xdr:rowOff>
    </xdr:from>
    <xdr:to>
      <xdr:col>22</xdr:col>
      <xdr:colOff>365125</xdr:colOff>
      <xdr:row>38</xdr:row>
      <xdr:rowOff>26162</xdr:rowOff>
    </xdr:to>
    <xdr:cxnSp macro="">
      <xdr:nvCxnSpPr>
        <xdr:cNvPr id="523" name="直線コネクタ 522"/>
        <xdr:cNvCxnSpPr/>
      </xdr:nvCxnSpPr>
      <xdr:spPr>
        <a:xfrm>
          <a:off x="14592300" y="6212268"/>
          <a:ext cx="889000" cy="328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112522</xdr:rowOff>
    </xdr:from>
    <xdr:to>
      <xdr:col>22</xdr:col>
      <xdr:colOff>415925</xdr:colOff>
      <xdr:row>36</xdr:row>
      <xdr:rowOff>42672</xdr:rowOff>
    </xdr:to>
    <xdr:sp macro="" textlink="">
      <xdr:nvSpPr>
        <xdr:cNvPr id="524" name="フローチャート : 判断 523"/>
        <xdr:cNvSpPr/>
      </xdr:nvSpPr>
      <xdr:spPr>
        <a:xfrm>
          <a:off x="15430500" y="611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59199</xdr:rowOff>
    </xdr:from>
    <xdr:ext cx="534377" cy="259045"/>
    <xdr:sp macro="" textlink="">
      <xdr:nvSpPr>
        <xdr:cNvPr id="525" name="テキスト ボックス 524"/>
        <xdr:cNvSpPr txBox="1"/>
      </xdr:nvSpPr>
      <xdr:spPr>
        <a:xfrm>
          <a:off x="15214111" y="5888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12,976</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40068</xdr:rowOff>
    </xdr:from>
    <xdr:to>
      <xdr:col>21</xdr:col>
      <xdr:colOff>161925</xdr:colOff>
      <xdr:row>38</xdr:row>
      <xdr:rowOff>78359</xdr:rowOff>
    </xdr:to>
    <xdr:cxnSp macro="">
      <xdr:nvCxnSpPr>
        <xdr:cNvPr id="526" name="直線コネクタ 525"/>
        <xdr:cNvCxnSpPr/>
      </xdr:nvCxnSpPr>
      <xdr:spPr>
        <a:xfrm flipV="1">
          <a:off x="13703300" y="6212268"/>
          <a:ext cx="889000" cy="38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27749</xdr:rowOff>
    </xdr:from>
    <xdr:to>
      <xdr:col>21</xdr:col>
      <xdr:colOff>212725</xdr:colOff>
      <xdr:row>36</xdr:row>
      <xdr:rowOff>129349</xdr:rowOff>
    </xdr:to>
    <xdr:sp macro="" textlink="">
      <xdr:nvSpPr>
        <xdr:cNvPr id="527" name="フローチャート : 判断 526"/>
        <xdr:cNvSpPr/>
      </xdr:nvSpPr>
      <xdr:spPr>
        <a:xfrm>
          <a:off x="14541500" y="6199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120476</xdr:rowOff>
    </xdr:from>
    <xdr:ext cx="534377" cy="259045"/>
    <xdr:sp macro="" textlink="">
      <xdr:nvSpPr>
        <xdr:cNvPr id="528" name="テキスト ボックス 527"/>
        <xdr:cNvSpPr txBox="1"/>
      </xdr:nvSpPr>
      <xdr:spPr>
        <a:xfrm>
          <a:off x="14325111" y="629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12,521</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18732</xdr:rowOff>
    </xdr:from>
    <xdr:to>
      <xdr:col>19</xdr:col>
      <xdr:colOff>644525</xdr:colOff>
      <xdr:row>38</xdr:row>
      <xdr:rowOff>78359</xdr:rowOff>
    </xdr:to>
    <xdr:cxnSp macro="">
      <xdr:nvCxnSpPr>
        <xdr:cNvPr id="529" name="直線コネクタ 528"/>
        <xdr:cNvCxnSpPr/>
      </xdr:nvCxnSpPr>
      <xdr:spPr>
        <a:xfrm>
          <a:off x="12814300" y="6533832"/>
          <a:ext cx="889000" cy="59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13272</xdr:rowOff>
    </xdr:from>
    <xdr:to>
      <xdr:col>20</xdr:col>
      <xdr:colOff>9525</xdr:colOff>
      <xdr:row>37</xdr:row>
      <xdr:rowOff>114872</xdr:rowOff>
    </xdr:to>
    <xdr:sp macro="" textlink="">
      <xdr:nvSpPr>
        <xdr:cNvPr id="530" name="フローチャート : 判断 529"/>
        <xdr:cNvSpPr/>
      </xdr:nvSpPr>
      <xdr:spPr>
        <a:xfrm>
          <a:off x="13652500" y="6356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131399</xdr:rowOff>
    </xdr:from>
    <xdr:ext cx="534377" cy="259045"/>
    <xdr:sp macro="" textlink="">
      <xdr:nvSpPr>
        <xdr:cNvPr id="531" name="テキスト ボックス 530"/>
        <xdr:cNvSpPr txBox="1"/>
      </xdr:nvSpPr>
      <xdr:spPr>
        <a:xfrm>
          <a:off x="13436111" y="6132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11,697</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4318</xdr:rowOff>
    </xdr:from>
    <xdr:to>
      <xdr:col>18</xdr:col>
      <xdr:colOff>492125</xdr:colOff>
      <xdr:row>37</xdr:row>
      <xdr:rowOff>105918</xdr:rowOff>
    </xdr:to>
    <xdr:sp macro="" textlink="">
      <xdr:nvSpPr>
        <xdr:cNvPr id="532" name="フローチャート : 判断 531"/>
        <xdr:cNvSpPr/>
      </xdr:nvSpPr>
      <xdr:spPr>
        <a:xfrm>
          <a:off x="12763500" y="634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122445</xdr:rowOff>
    </xdr:from>
    <xdr:ext cx="534377" cy="259045"/>
    <xdr:sp macro="" textlink="">
      <xdr:nvSpPr>
        <xdr:cNvPr id="533" name="テキスト ボックス 532"/>
        <xdr:cNvSpPr txBox="1"/>
      </xdr:nvSpPr>
      <xdr:spPr>
        <a:xfrm>
          <a:off x="12547111" y="6123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11,744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33465</xdr:rowOff>
    </xdr:from>
    <xdr:to>
      <xdr:col>23</xdr:col>
      <xdr:colOff>568325</xdr:colOff>
      <xdr:row>38</xdr:row>
      <xdr:rowOff>135065</xdr:rowOff>
    </xdr:to>
    <xdr:sp macro="" textlink="">
      <xdr:nvSpPr>
        <xdr:cNvPr id="539" name="円/楕円 538"/>
        <xdr:cNvSpPr/>
      </xdr:nvSpPr>
      <xdr:spPr>
        <a:xfrm>
          <a:off x="16268700" y="654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11892</xdr:rowOff>
    </xdr:from>
    <xdr:ext cx="534377" cy="259045"/>
    <xdr:sp macro="" textlink="">
      <xdr:nvSpPr>
        <xdr:cNvPr id="540" name="消防費該当値テキスト"/>
        <xdr:cNvSpPr txBox="1"/>
      </xdr:nvSpPr>
      <xdr:spPr>
        <a:xfrm>
          <a:off x="16370300" y="6526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10,691</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146812</xdr:rowOff>
    </xdr:from>
    <xdr:to>
      <xdr:col>22</xdr:col>
      <xdr:colOff>415925</xdr:colOff>
      <xdr:row>38</xdr:row>
      <xdr:rowOff>76962</xdr:rowOff>
    </xdr:to>
    <xdr:sp macro="" textlink="">
      <xdr:nvSpPr>
        <xdr:cNvPr id="541" name="円/楕円 540"/>
        <xdr:cNvSpPr/>
      </xdr:nvSpPr>
      <xdr:spPr>
        <a:xfrm>
          <a:off x="15430500" y="6490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68089</xdr:rowOff>
    </xdr:from>
    <xdr:ext cx="534377" cy="259045"/>
    <xdr:sp macro="" textlink="">
      <xdr:nvSpPr>
        <xdr:cNvPr id="542" name="テキスト ボックス 541"/>
        <xdr:cNvSpPr txBox="1"/>
      </xdr:nvSpPr>
      <xdr:spPr>
        <a:xfrm>
          <a:off x="15214111" y="6583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10,996</a:t>
          </a:r>
          <a:endParaRPr kumimoji="1" lang="ja-JP" altLang="en-US" sz="1000" b="1">
            <a:solidFill>
              <a:srgbClr val="FF0000"/>
            </a:solidFill>
            <a:latin typeface="ＭＳ Ｐゴシック"/>
          </a:endParaRPr>
        </a:p>
      </xdr:txBody>
    </xdr:sp>
    <xdr:clientData/>
  </xdr:oneCellAnchor>
  <xdr:twoCellAnchor>
    <xdr:from>
      <xdr:col>21</xdr:col>
      <xdr:colOff>111125</xdr:colOff>
      <xdr:row>35</xdr:row>
      <xdr:rowOff>160718</xdr:rowOff>
    </xdr:from>
    <xdr:to>
      <xdr:col>21</xdr:col>
      <xdr:colOff>212725</xdr:colOff>
      <xdr:row>36</xdr:row>
      <xdr:rowOff>90868</xdr:rowOff>
    </xdr:to>
    <xdr:sp macro="" textlink="">
      <xdr:nvSpPr>
        <xdr:cNvPr id="543" name="円/楕円 542"/>
        <xdr:cNvSpPr/>
      </xdr:nvSpPr>
      <xdr:spPr>
        <a:xfrm>
          <a:off x="14541500" y="6161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107395</xdr:rowOff>
    </xdr:from>
    <xdr:ext cx="534377" cy="259045"/>
    <xdr:sp macro="" textlink="">
      <xdr:nvSpPr>
        <xdr:cNvPr id="544" name="テキスト ボックス 543"/>
        <xdr:cNvSpPr txBox="1"/>
      </xdr:nvSpPr>
      <xdr:spPr>
        <a:xfrm>
          <a:off x="14325111" y="5936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12,723</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27559</xdr:rowOff>
    </xdr:from>
    <xdr:to>
      <xdr:col>20</xdr:col>
      <xdr:colOff>9525</xdr:colOff>
      <xdr:row>38</xdr:row>
      <xdr:rowOff>129159</xdr:rowOff>
    </xdr:to>
    <xdr:sp macro="" textlink="">
      <xdr:nvSpPr>
        <xdr:cNvPr id="545" name="円/楕円 544"/>
        <xdr:cNvSpPr/>
      </xdr:nvSpPr>
      <xdr:spPr>
        <a:xfrm>
          <a:off x="13652500" y="6542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120286</xdr:rowOff>
    </xdr:from>
    <xdr:ext cx="534377" cy="259045"/>
    <xdr:sp macro="" textlink="">
      <xdr:nvSpPr>
        <xdr:cNvPr id="546" name="テキスト ボックス 545"/>
        <xdr:cNvSpPr txBox="1"/>
      </xdr:nvSpPr>
      <xdr:spPr>
        <a:xfrm>
          <a:off x="13436111" y="6635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10,722</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139383</xdr:rowOff>
    </xdr:from>
    <xdr:to>
      <xdr:col>18</xdr:col>
      <xdr:colOff>492125</xdr:colOff>
      <xdr:row>38</xdr:row>
      <xdr:rowOff>69532</xdr:rowOff>
    </xdr:to>
    <xdr:sp macro="" textlink="">
      <xdr:nvSpPr>
        <xdr:cNvPr id="547" name="円/楕円 546"/>
        <xdr:cNvSpPr/>
      </xdr:nvSpPr>
      <xdr:spPr>
        <a:xfrm>
          <a:off x="12763500" y="648303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60659</xdr:rowOff>
    </xdr:from>
    <xdr:ext cx="534377" cy="259045"/>
    <xdr:sp macro="" textlink="">
      <xdr:nvSpPr>
        <xdr:cNvPr id="548" name="テキスト ボックス 547"/>
        <xdr:cNvSpPr txBox="1"/>
      </xdr:nvSpPr>
      <xdr:spPr>
        <a:xfrm>
          <a:off x="12547111" y="6575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11,035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34,315</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60</xdr:row>
      <xdr:rowOff>111777</xdr:rowOff>
    </xdr:from>
    <xdr:ext cx="531299" cy="259045"/>
    <xdr:sp macro="" textlink="">
      <xdr:nvSpPr>
        <xdr:cNvPr id="559" name="テキスト ボックス 558"/>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60" name="直線コネクタ 559"/>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61" name="テキスト ボックス 560"/>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2" name="直線コネクタ 561"/>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3" name="テキスト ボックス 562"/>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4" name="直線コネクタ 56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65" name="テキスト ボックス 564"/>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6" name="直線コネクタ 565"/>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51</xdr:row>
      <xdr:rowOff>130827</xdr:rowOff>
    </xdr:from>
    <xdr:ext cx="531299" cy="259045"/>
    <xdr:sp macro="" textlink="">
      <xdr:nvSpPr>
        <xdr:cNvPr id="567" name="テキスト ボックス 566"/>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8" name="直線コネクタ 567"/>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49</xdr:row>
      <xdr:rowOff>92727</xdr:rowOff>
    </xdr:from>
    <xdr:ext cx="531299" cy="259045"/>
    <xdr:sp macro="" textlink="">
      <xdr:nvSpPr>
        <xdr:cNvPr id="569" name="テキスト ボックス 568"/>
        <xdr:cNvSpPr txBox="1"/>
      </xdr:nvSpPr>
      <xdr:spPr>
        <a:xfrm>
          <a:off x="11914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47</xdr:row>
      <xdr:rowOff>54627</xdr:rowOff>
    </xdr:from>
    <xdr:ext cx="531299" cy="259045"/>
    <xdr:sp macro="" textlink="">
      <xdr:nvSpPr>
        <xdr:cNvPr id="571" name="テキスト ボックス 570"/>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60261</xdr:rowOff>
    </xdr:from>
    <xdr:to>
      <xdr:col>23</xdr:col>
      <xdr:colOff>516889</xdr:colOff>
      <xdr:row>57</xdr:row>
      <xdr:rowOff>68376</xdr:rowOff>
    </xdr:to>
    <xdr:cxnSp macro="">
      <xdr:nvCxnSpPr>
        <xdr:cNvPr id="573" name="直線コネクタ 572"/>
        <xdr:cNvCxnSpPr/>
      </xdr:nvCxnSpPr>
      <xdr:spPr>
        <a:xfrm flipV="1">
          <a:off x="16317595" y="8804211"/>
          <a:ext cx="1269" cy="1036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72203</xdr:rowOff>
    </xdr:from>
    <xdr:ext cx="534377" cy="259045"/>
    <xdr:sp macro="" textlink="">
      <xdr:nvSpPr>
        <xdr:cNvPr id="574" name="教育費最小値テキスト"/>
        <xdr:cNvSpPr txBox="1"/>
      </xdr:nvSpPr>
      <xdr:spPr>
        <a:xfrm>
          <a:off x="16370300" y="9844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28,372</a:t>
          </a:r>
          <a:endParaRPr kumimoji="1" lang="ja-JP" altLang="en-US" sz="1000" b="1">
            <a:latin typeface="ＭＳ Ｐゴシック"/>
          </a:endParaRPr>
        </a:p>
      </xdr:txBody>
    </xdr:sp>
    <xdr:clientData/>
  </xdr:oneCellAnchor>
  <xdr:twoCellAnchor>
    <xdr:from>
      <xdr:col>23</xdr:col>
      <xdr:colOff>428625</xdr:colOff>
      <xdr:row>57</xdr:row>
      <xdr:rowOff>68376</xdr:rowOff>
    </xdr:from>
    <xdr:to>
      <xdr:col>23</xdr:col>
      <xdr:colOff>606425</xdr:colOff>
      <xdr:row>57</xdr:row>
      <xdr:rowOff>68376</xdr:rowOff>
    </xdr:to>
    <xdr:cxnSp macro="">
      <xdr:nvCxnSpPr>
        <xdr:cNvPr id="575" name="直線コネクタ 574"/>
        <xdr:cNvCxnSpPr/>
      </xdr:nvCxnSpPr>
      <xdr:spPr>
        <a:xfrm>
          <a:off x="16230600" y="9841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6938</xdr:rowOff>
    </xdr:from>
    <xdr:ext cx="534377" cy="259045"/>
    <xdr:sp macro="" textlink="">
      <xdr:nvSpPr>
        <xdr:cNvPr id="576" name="教育費最大値テキスト"/>
        <xdr:cNvSpPr txBox="1"/>
      </xdr:nvSpPr>
      <xdr:spPr>
        <a:xfrm>
          <a:off x="16370300" y="8579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55,585</a:t>
          </a:r>
          <a:endParaRPr kumimoji="1" lang="ja-JP" altLang="en-US" sz="1000" b="1">
            <a:latin typeface="ＭＳ Ｐゴシック"/>
          </a:endParaRPr>
        </a:p>
      </xdr:txBody>
    </xdr:sp>
    <xdr:clientData/>
  </xdr:oneCellAnchor>
  <xdr:twoCellAnchor>
    <xdr:from>
      <xdr:col>23</xdr:col>
      <xdr:colOff>428625</xdr:colOff>
      <xdr:row>51</xdr:row>
      <xdr:rowOff>60261</xdr:rowOff>
    </xdr:from>
    <xdr:to>
      <xdr:col>23</xdr:col>
      <xdr:colOff>606425</xdr:colOff>
      <xdr:row>51</xdr:row>
      <xdr:rowOff>60261</xdr:rowOff>
    </xdr:to>
    <xdr:cxnSp macro="">
      <xdr:nvCxnSpPr>
        <xdr:cNvPr id="577" name="直線コネクタ 576"/>
        <xdr:cNvCxnSpPr/>
      </xdr:nvCxnSpPr>
      <xdr:spPr>
        <a:xfrm>
          <a:off x="16230600" y="8804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24295</xdr:rowOff>
    </xdr:from>
    <xdr:to>
      <xdr:col>23</xdr:col>
      <xdr:colOff>517525</xdr:colOff>
      <xdr:row>57</xdr:row>
      <xdr:rowOff>68376</xdr:rowOff>
    </xdr:to>
    <xdr:cxnSp macro="">
      <xdr:nvCxnSpPr>
        <xdr:cNvPr id="578" name="直線コネクタ 577"/>
        <xdr:cNvCxnSpPr/>
      </xdr:nvCxnSpPr>
      <xdr:spPr>
        <a:xfrm>
          <a:off x="15481300" y="9796945"/>
          <a:ext cx="838200" cy="44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62285</xdr:rowOff>
    </xdr:from>
    <xdr:ext cx="534377" cy="259045"/>
    <xdr:sp macro="" textlink="">
      <xdr:nvSpPr>
        <xdr:cNvPr id="579" name="教育費平均値テキスト"/>
        <xdr:cNvSpPr txBox="1"/>
      </xdr:nvSpPr>
      <xdr:spPr>
        <a:xfrm>
          <a:off x="16370300" y="91491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41,299</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39408</xdr:rowOff>
    </xdr:from>
    <xdr:to>
      <xdr:col>23</xdr:col>
      <xdr:colOff>568325</xdr:colOff>
      <xdr:row>54</xdr:row>
      <xdr:rowOff>141008</xdr:rowOff>
    </xdr:to>
    <xdr:sp macro="" textlink="">
      <xdr:nvSpPr>
        <xdr:cNvPr id="580" name="フローチャート : 判断 579"/>
        <xdr:cNvSpPr/>
      </xdr:nvSpPr>
      <xdr:spPr>
        <a:xfrm>
          <a:off x="16268700" y="929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14694</xdr:rowOff>
    </xdr:from>
    <xdr:to>
      <xdr:col>22</xdr:col>
      <xdr:colOff>365125</xdr:colOff>
      <xdr:row>57</xdr:row>
      <xdr:rowOff>24295</xdr:rowOff>
    </xdr:to>
    <xdr:cxnSp macro="">
      <xdr:nvCxnSpPr>
        <xdr:cNvPr id="581" name="直線コネクタ 580"/>
        <xdr:cNvCxnSpPr/>
      </xdr:nvCxnSpPr>
      <xdr:spPr>
        <a:xfrm>
          <a:off x="14592300" y="9787344"/>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87223</xdr:rowOff>
    </xdr:from>
    <xdr:to>
      <xdr:col>22</xdr:col>
      <xdr:colOff>415925</xdr:colOff>
      <xdr:row>55</xdr:row>
      <xdr:rowOff>17373</xdr:rowOff>
    </xdr:to>
    <xdr:sp macro="" textlink="">
      <xdr:nvSpPr>
        <xdr:cNvPr id="582" name="フローチャート : 判断 581"/>
        <xdr:cNvSpPr/>
      </xdr:nvSpPr>
      <xdr:spPr>
        <a:xfrm>
          <a:off x="15430500" y="9345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53</xdr:row>
      <xdr:rowOff>33900</xdr:rowOff>
    </xdr:from>
    <xdr:ext cx="534377" cy="259045"/>
    <xdr:sp macro="" textlink="">
      <xdr:nvSpPr>
        <xdr:cNvPr id="583" name="テキスト ボックス 582"/>
        <xdr:cNvSpPr txBox="1"/>
      </xdr:nvSpPr>
      <xdr:spPr>
        <a:xfrm>
          <a:off x="15214111" y="9120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40,044</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14694</xdr:rowOff>
    </xdr:from>
    <xdr:to>
      <xdr:col>21</xdr:col>
      <xdr:colOff>161925</xdr:colOff>
      <xdr:row>57</xdr:row>
      <xdr:rowOff>34544</xdr:rowOff>
    </xdr:to>
    <xdr:cxnSp macro="">
      <xdr:nvCxnSpPr>
        <xdr:cNvPr id="584" name="直線コネクタ 583"/>
        <xdr:cNvCxnSpPr/>
      </xdr:nvCxnSpPr>
      <xdr:spPr>
        <a:xfrm flipV="1">
          <a:off x="13703300" y="9787344"/>
          <a:ext cx="889000" cy="19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106997</xdr:rowOff>
    </xdr:from>
    <xdr:to>
      <xdr:col>21</xdr:col>
      <xdr:colOff>212725</xdr:colOff>
      <xdr:row>55</xdr:row>
      <xdr:rowOff>37147</xdr:rowOff>
    </xdr:to>
    <xdr:sp macro="" textlink="">
      <xdr:nvSpPr>
        <xdr:cNvPr id="585" name="フローチャート : 判断 584"/>
        <xdr:cNvSpPr/>
      </xdr:nvSpPr>
      <xdr:spPr>
        <a:xfrm>
          <a:off x="14541500" y="936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53</xdr:row>
      <xdr:rowOff>53674</xdr:rowOff>
    </xdr:from>
    <xdr:ext cx="534377" cy="259045"/>
    <xdr:sp macro="" textlink="">
      <xdr:nvSpPr>
        <xdr:cNvPr id="586" name="テキスト ボックス 585"/>
        <xdr:cNvSpPr txBox="1"/>
      </xdr:nvSpPr>
      <xdr:spPr>
        <a:xfrm>
          <a:off x="14325111" y="914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39,525</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34544</xdr:rowOff>
    </xdr:from>
    <xdr:to>
      <xdr:col>19</xdr:col>
      <xdr:colOff>644525</xdr:colOff>
      <xdr:row>57</xdr:row>
      <xdr:rowOff>122021</xdr:rowOff>
    </xdr:to>
    <xdr:cxnSp macro="">
      <xdr:nvCxnSpPr>
        <xdr:cNvPr id="587" name="直線コネクタ 586"/>
        <xdr:cNvCxnSpPr/>
      </xdr:nvCxnSpPr>
      <xdr:spPr>
        <a:xfrm flipV="1">
          <a:off x="12814300" y="9807194"/>
          <a:ext cx="889000" cy="87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144793</xdr:rowOff>
    </xdr:from>
    <xdr:to>
      <xdr:col>20</xdr:col>
      <xdr:colOff>9525</xdr:colOff>
      <xdr:row>55</xdr:row>
      <xdr:rowOff>74943</xdr:rowOff>
    </xdr:to>
    <xdr:sp macro="" textlink="">
      <xdr:nvSpPr>
        <xdr:cNvPr id="588" name="フローチャート : 判断 587"/>
        <xdr:cNvSpPr/>
      </xdr:nvSpPr>
      <xdr:spPr>
        <a:xfrm>
          <a:off x="13652500" y="9403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53</xdr:row>
      <xdr:rowOff>91470</xdr:rowOff>
    </xdr:from>
    <xdr:ext cx="534377" cy="259045"/>
    <xdr:sp macro="" textlink="">
      <xdr:nvSpPr>
        <xdr:cNvPr id="589" name="テキスト ボックス 588"/>
        <xdr:cNvSpPr txBox="1"/>
      </xdr:nvSpPr>
      <xdr:spPr>
        <a:xfrm>
          <a:off x="13436111" y="9178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38,533</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151155</xdr:rowOff>
    </xdr:from>
    <xdr:to>
      <xdr:col>18</xdr:col>
      <xdr:colOff>492125</xdr:colOff>
      <xdr:row>55</xdr:row>
      <xdr:rowOff>81305</xdr:rowOff>
    </xdr:to>
    <xdr:sp macro="" textlink="">
      <xdr:nvSpPr>
        <xdr:cNvPr id="590" name="フローチャート : 判断 589"/>
        <xdr:cNvSpPr/>
      </xdr:nvSpPr>
      <xdr:spPr>
        <a:xfrm>
          <a:off x="12763500" y="9409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53</xdr:row>
      <xdr:rowOff>97832</xdr:rowOff>
    </xdr:from>
    <xdr:ext cx="534377" cy="259045"/>
    <xdr:sp macro="" textlink="">
      <xdr:nvSpPr>
        <xdr:cNvPr id="591" name="テキスト ボックス 590"/>
        <xdr:cNvSpPr txBox="1"/>
      </xdr:nvSpPr>
      <xdr:spPr>
        <a:xfrm>
          <a:off x="12547111" y="9184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38,366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17576</xdr:rowOff>
    </xdr:from>
    <xdr:to>
      <xdr:col>23</xdr:col>
      <xdr:colOff>568325</xdr:colOff>
      <xdr:row>57</xdr:row>
      <xdr:rowOff>119176</xdr:rowOff>
    </xdr:to>
    <xdr:sp macro="" textlink="">
      <xdr:nvSpPr>
        <xdr:cNvPr id="597" name="円/楕円 596"/>
        <xdr:cNvSpPr/>
      </xdr:nvSpPr>
      <xdr:spPr>
        <a:xfrm>
          <a:off x="16268700" y="9790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103953</xdr:rowOff>
    </xdr:from>
    <xdr:ext cx="534377" cy="259045"/>
    <xdr:sp macro="" textlink="">
      <xdr:nvSpPr>
        <xdr:cNvPr id="598" name="教育費該当値テキスト"/>
        <xdr:cNvSpPr txBox="1"/>
      </xdr:nvSpPr>
      <xdr:spPr>
        <a:xfrm>
          <a:off x="16370300" y="9705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28,372</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144945</xdr:rowOff>
    </xdr:from>
    <xdr:to>
      <xdr:col>22</xdr:col>
      <xdr:colOff>415925</xdr:colOff>
      <xdr:row>57</xdr:row>
      <xdr:rowOff>75095</xdr:rowOff>
    </xdr:to>
    <xdr:sp macro="" textlink="">
      <xdr:nvSpPr>
        <xdr:cNvPr id="599" name="円/楕円 598"/>
        <xdr:cNvSpPr/>
      </xdr:nvSpPr>
      <xdr:spPr>
        <a:xfrm>
          <a:off x="15430500" y="974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66222</xdr:rowOff>
    </xdr:from>
    <xdr:ext cx="534377" cy="259045"/>
    <xdr:sp macro="" textlink="">
      <xdr:nvSpPr>
        <xdr:cNvPr id="600" name="テキスト ボックス 599"/>
        <xdr:cNvSpPr txBox="1"/>
      </xdr:nvSpPr>
      <xdr:spPr>
        <a:xfrm>
          <a:off x="15214111" y="9838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29,529</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135344</xdr:rowOff>
    </xdr:from>
    <xdr:to>
      <xdr:col>21</xdr:col>
      <xdr:colOff>212725</xdr:colOff>
      <xdr:row>57</xdr:row>
      <xdr:rowOff>65494</xdr:rowOff>
    </xdr:to>
    <xdr:sp macro="" textlink="">
      <xdr:nvSpPr>
        <xdr:cNvPr id="601" name="円/楕円 600"/>
        <xdr:cNvSpPr/>
      </xdr:nvSpPr>
      <xdr:spPr>
        <a:xfrm>
          <a:off x="14541500" y="973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56621</xdr:rowOff>
    </xdr:from>
    <xdr:ext cx="534377" cy="259045"/>
    <xdr:sp macro="" textlink="">
      <xdr:nvSpPr>
        <xdr:cNvPr id="602" name="テキスト ボックス 601"/>
        <xdr:cNvSpPr txBox="1"/>
      </xdr:nvSpPr>
      <xdr:spPr>
        <a:xfrm>
          <a:off x="14325111" y="9829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29,781</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155194</xdr:rowOff>
    </xdr:from>
    <xdr:to>
      <xdr:col>20</xdr:col>
      <xdr:colOff>9525</xdr:colOff>
      <xdr:row>57</xdr:row>
      <xdr:rowOff>85344</xdr:rowOff>
    </xdr:to>
    <xdr:sp macro="" textlink="">
      <xdr:nvSpPr>
        <xdr:cNvPr id="603" name="円/楕円 602"/>
        <xdr:cNvSpPr/>
      </xdr:nvSpPr>
      <xdr:spPr>
        <a:xfrm>
          <a:off x="13652500" y="9756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76471</xdr:rowOff>
    </xdr:from>
    <xdr:ext cx="534377" cy="259045"/>
    <xdr:sp macro="" textlink="">
      <xdr:nvSpPr>
        <xdr:cNvPr id="604" name="テキスト ボックス 603"/>
        <xdr:cNvSpPr txBox="1"/>
      </xdr:nvSpPr>
      <xdr:spPr>
        <a:xfrm>
          <a:off x="13436111" y="9849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29,260</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71221</xdr:rowOff>
    </xdr:from>
    <xdr:to>
      <xdr:col>18</xdr:col>
      <xdr:colOff>492125</xdr:colOff>
      <xdr:row>58</xdr:row>
      <xdr:rowOff>1371</xdr:rowOff>
    </xdr:to>
    <xdr:sp macro="" textlink="">
      <xdr:nvSpPr>
        <xdr:cNvPr id="605" name="円/楕円 604"/>
        <xdr:cNvSpPr/>
      </xdr:nvSpPr>
      <xdr:spPr>
        <a:xfrm>
          <a:off x="12763500" y="9843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163948</xdr:rowOff>
    </xdr:from>
    <xdr:ext cx="534377" cy="259045"/>
    <xdr:sp macro="" textlink="">
      <xdr:nvSpPr>
        <xdr:cNvPr id="606" name="テキスト ボックス 605"/>
        <xdr:cNvSpPr txBox="1"/>
      </xdr:nvSpPr>
      <xdr:spPr>
        <a:xfrm>
          <a:off x="12547111" y="9936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26,964</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7" name="直線コネクタ 61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8" name="テキスト ボックス 61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9" name="直線コネクタ 61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35577</xdr:rowOff>
    </xdr:from>
    <xdr:ext cx="467179" cy="259045"/>
    <xdr:sp macro="" textlink="">
      <xdr:nvSpPr>
        <xdr:cNvPr id="620" name="テキスト ボックス 619"/>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1" name="直線コネクタ 62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22" name="テキスト ボックス 621"/>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3" name="直線コネクタ 62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24" name="テキスト ボックス 623"/>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5" name="直線コネクタ 62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26" name="テキスト ボックス 625"/>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8" name="テキスト ボックス 627"/>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32944</xdr:rowOff>
    </xdr:from>
    <xdr:to>
      <xdr:col>23</xdr:col>
      <xdr:colOff>516889</xdr:colOff>
      <xdr:row>79</xdr:row>
      <xdr:rowOff>44450</xdr:rowOff>
    </xdr:to>
    <xdr:cxnSp macro="">
      <xdr:nvCxnSpPr>
        <xdr:cNvPr id="630" name="直線コネクタ 629"/>
        <xdr:cNvCxnSpPr/>
      </xdr:nvCxnSpPr>
      <xdr:spPr>
        <a:xfrm flipV="1">
          <a:off x="16317595" y="12205894"/>
          <a:ext cx="1269" cy="1383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31"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2" name="直線コネクタ 631"/>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151071</xdr:rowOff>
    </xdr:from>
    <xdr:ext cx="534377" cy="259045"/>
    <xdr:sp macro="" textlink="">
      <xdr:nvSpPr>
        <xdr:cNvPr id="633" name="災害復旧費最大値テキスト"/>
        <xdr:cNvSpPr txBox="1"/>
      </xdr:nvSpPr>
      <xdr:spPr>
        <a:xfrm>
          <a:off x="16370300" y="11981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18,151</a:t>
          </a:r>
          <a:endParaRPr kumimoji="1" lang="ja-JP" altLang="en-US" sz="1000" b="1">
            <a:latin typeface="ＭＳ Ｐゴシック"/>
          </a:endParaRPr>
        </a:p>
      </xdr:txBody>
    </xdr:sp>
    <xdr:clientData/>
  </xdr:oneCellAnchor>
  <xdr:twoCellAnchor>
    <xdr:from>
      <xdr:col>23</xdr:col>
      <xdr:colOff>428625</xdr:colOff>
      <xdr:row>71</xdr:row>
      <xdr:rowOff>32944</xdr:rowOff>
    </xdr:from>
    <xdr:to>
      <xdr:col>23</xdr:col>
      <xdr:colOff>606425</xdr:colOff>
      <xdr:row>71</xdr:row>
      <xdr:rowOff>32944</xdr:rowOff>
    </xdr:to>
    <xdr:cxnSp macro="">
      <xdr:nvCxnSpPr>
        <xdr:cNvPr id="634" name="直線コネクタ 633"/>
        <xdr:cNvCxnSpPr/>
      </xdr:nvCxnSpPr>
      <xdr:spPr>
        <a:xfrm>
          <a:off x="16230600" y="12205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41554</xdr:rowOff>
    </xdr:from>
    <xdr:to>
      <xdr:col>23</xdr:col>
      <xdr:colOff>517525</xdr:colOff>
      <xdr:row>79</xdr:row>
      <xdr:rowOff>44450</xdr:rowOff>
    </xdr:to>
    <xdr:cxnSp macro="">
      <xdr:nvCxnSpPr>
        <xdr:cNvPr id="635" name="直線コネクタ 634"/>
        <xdr:cNvCxnSpPr/>
      </xdr:nvCxnSpPr>
      <xdr:spPr>
        <a:xfrm flipV="1">
          <a:off x="15481300" y="13586104"/>
          <a:ext cx="838200" cy="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126331</xdr:rowOff>
    </xdr:from>
    <xdr:ext cx="378565" cy="259045"/>
    <xdr:sp macro="" textlink="">
      <xdr:nvSpPr>
        <xdr:cNvPr id="636" name="災害復旧費平均値テキスト"/>
        <xdr:cNvSpPr txBox="1"/>
      </xdr:nvSpPr>
      <xdr:spPr>
        <a:xfrm>
          <a:off x="16370300" y="1332798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809</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103454</xdr:rowOff>
    </xdr:from>
    <xdr:to>
      <xdr:col>23</xdr:col>
      <xdr:colOff>568325</xdr:colOff>
      <xdr:row>79</xdr:row>
      <xdr:rowOff>33604</xdr:rowOff>
    </xdr:to>
    <xdr:sp macro="" textlink="">
      <xdr:nvSpPr>
        <xdr:cNvPr id="637" name="フローチャート : 判断 636"/>
        <xdr:cNvSpPr/>
      </xdr:nvSpPr>
      <xdr:spPr>
        <a:xfrm>
          <a:off x="16268700" y="13476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40487</xdr:rowOff>
    </xdr:from>
    <xdr:to>
      <xdr:col>22</xdr:col>
      <xdr:colOff>365125</xdr:colOff>
      <xdr:row>79</xdr:row>
      <xdr:rowOff>44450</xdr:rowOff>
    </xdr:to>
    <xdr:cxnSp macro="">
      <xdr:nvCxnSpPr>
        <xdr:cNvPr id="638" name="直線コネクタ 637"/>
        <xdr:cNvCxnSpPr/>
      </xdr:nvCxnSpPr>
      <xdr:spPr>
        <a:xfrm>
          <a:off x="14592300" y="13585037"/>
          <a:ext cx="889000" cy="3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120217</xdr:rowOff>
    </xdr:from>
    <xdr:to>
      <xdr:col>22</xdr:col>
      <xdr:colOff>415925</xdr:colOff>
      <xdr:row>79</xdr:row>
      <xdr:rowOff>50367</xdr:rowOff>
    </xdr:to>
    <xdr:sp macro="" textlink="">
      <xdr:nvSpPr>
        <xdr:cNvPr id="639" name="フローチャート : 判断 638"/>
        <xdr:cNvSpPr/>
      </xdr:nvSpPr>
      <xdr:spPr>
        <a:xfrm>
          <a:off x="15430500" y="13493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77</xdr:row>
      <xdr:rowOff>66894</xdr:rowOff>
    </xdr:from>
    <xdr:ext cx="378565" cy="259045"/>
    <xdr:sp macro="" textlink="">
      <xdr:nvSpPr>
        <xdr:cNvPr id="640" name="テキスト ボックス 639"/>
        <xdr:cNvSpPr txBox="1"/>
      </xdr:nvSpPr>
      <xdr:spPr>
        <a:xfrm>
          <a:off x="15292017" y="132685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589</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145796</xdr:rowOff>
    </xdr:from>
    <xdr:to>
      <xdr:col>21</xdr:col>
      <xdr:colOff>161925</xdr:colOff>
      <xdr:row>79</xdr:row>
      <xdr:rowOff>40487</xdr:rowOff>
    </xdr:to>
    <xdr:cxnSp macro="">
      <xdr:nvCxnSpPr>
        <xdr:cNvPr id="641" name="直線コネクタ 640"/>
        <xdr:cNvCxnSpPr/>
      </xdr:nvCxnSpPr>
      <xdr:spPr>
        <a:xfrm>
          <a:off x="13703300" y="13518896"/>
          <a:ext cx="889000" cy="6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106959</xdr:rowOff>
    </xdr:from>
    <xdr:to>
      <xdr:col>21</xdr:col>
      <xdr:colOff>212725</xdr:colOff>
      <xdr:row>79</xdr:row>
      <xdr:rowOff>37109</xdr:rowOff>
    </xdr:to>
    <xdr:sp macro="" textlink="">
      <xdr:nvSpPr>
        <xdr:cNvPr id="642" name="フローチャート : 判断 641"/>
        <xdr:cNvSpPr/>
      </xdr:nvSpPr>
      <xdr:spPr>
        <a:xfrm>
          <a:off x="14541500" y="13480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77</xdr:row>
      <xdr:rowOff>53636</xdr:rowOff>
    </xdr:from>
    <xdr:ext cx="378565" cy="259045"/>
    <xdr:sp macro="" textlink="">
      <xdr:nvSpPr>
        <xdr:cNvPr id="643" name="テキスト ボックス 642"/>
        <xdr:cNvSpPr txBox="1"/>
      </xdr:nvSpPr>
      <xdr:spPr>
        <a:xfrm>
          <a:off x="14403017" y="132552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763</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145796</xdr:rowOff>
    </xdr:from>
    <xdr:to>
      <xdr:col>19</xdr:col>
      <xdr:colOff>644525</xdr:colOff>
      <xdr:row>79</xdr:row>
      <xdr:rowOff>29744</xdr:rowOff>
    </xdr:to>
    <xdr:cxnSp macro="">
      <xdr:nvCxnSpPr>
        <xdr:cNvPr id="644" name="直線コネクタ 643"/>
        <xdr:cNvCxnSpPr/>
      </xdr:nvCxnSpPr>
      <xdr:spPr>
        <a:xfrm flipV="1">
          <a:off x="12814300" y="13518896"/>
          <a:ext cx="889000" cy="55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65811</xdr:rowOff>
    </xdr:from>
    <xdr:to>
      <xdr:col>20</xdr:col>
      <xdr:colOff>9525</xdr:colOff>
      <xdr:row>78</xdr:row>
      <xdr:rowOff>167411</xdr:rowOff>
    </xdr:to>
    <xdr:sp macro="" textlink="">
      <xdr:nvSpPr>
        <xdr:cNvPr id="645" name="フローチャート : 判断 644"/>
        <xdr:cNvSpPr/>
      </xdr:nvSpPr>
      <xdr:spPr>
        <a:xfrm>
          <a:off x="13652500" y="13438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12488</xdr:rowOff>
    </xdr:from>
    <xdr:ext cx="469744" cy="259045"/>
    <xdr:sp macro="" textlink="">
      <xdr:nvSpPr>
        <xdr:cNvPr id="646" name="テキスト ボックス 645"/>
        <xdr:cNvSpPr txBox="1"/>
      </xdr:nvSpPr>
      <xdr:spPr>
        <a:xfrm>
          <a:off x="13468427" y="13214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1,303</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18796</xdr:rowOff>
    </xdr:from>
    <xdr:to>
      <xdr:col>18</xdr:col>
      <xdr:colOff>492125</xdr:colOff>
      <xdr:row>78</xdr:row>
      <xdr:rowOff>120396</xdr:rowOff>
    </xdr:to>
    <xdr:sp macro="" textlink="">
      <xdr:nvSpPr>
        <xdr:cNvPr id="647" name="フローチャート : 判断 646"/>
        <xdr:cNvSpPr/>
      </xdr:nvSpPr>
      <xdr:spPr>
        <a:xfrm>
          <a:off x="12763500" y="1339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136923</xdr:rowOff>
    </xdr:from>
    <xdr:ext cx="469744" cy="259045"/>
    <xdr:sp macro="" textlink="">
      <xdr:nvSpPr>
        <xdr:cNvPr id="648" name="テキスト ボックス 647"/>
        <xdr:cNvSpPr txBox="1"/>
      </xdr:nvSpPr>
      <xdr:spPr>
        <a:xfrm>
          <a:off x="12579427" y="13167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1,920</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162204</xdr:rowOff>
    </xdr:from>
    <xdr:to>
      <xdr:col>23</xdr:col>
      <xdr:colOff>568325</xdr:colOff>
      <xdr:row>79</xdr:row>
      <xdr:rowOff>92354</xdr:rowOff>
    </xdr:to>
    <xdr:sp macro="" textlink="">
      <xdr:nvSpPr>
        <xdr:cNvPr id="654" name="円/楕円 653"/>
        <xdr:cNvSpPr/>
      </xdr:nvSpPr>
      <xdr:spPr>
        <a:xfrm>
          <a:off x="16268700" y="1353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81881</xdr:rowOff>
    </xdr:from>
    <xdr:ext cx="313932" cy="259045"/>
    <xdr:sp macro="" textlink="">
      <xdr:nvSpPr>
        <xdr:cNvPr id="655" name="災害復旧費該当値テキスト"/>
        <xdr:cNvSpPr txBox="1"/>
      </xdr:nvSpPr>
      <xdr:spPr>
        <a:xfrm>
          <a:off x="16370300" y="134549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165100</xdr:rowOff>
    </xdr:from>
    <xdr:to>
      <xdr:col>22</xdr:col>
      <xdr:colOff>415925</xdr:colOff>
      <xdr:row>79</xdr:row>
      <xdr:rowOff>95250</xdr:rowOff>
    </xdr:to>
    <xdr:sp macro="" textlink="">
      <xdr:nvSpPr>
        <xdr:cNvPr id="656" name="円/楕円 655"/>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86377</xdr:rowOff>
    </xdr:from>
    <xdr:ext cx="249299" cy="259045"/>
    <xdr:sp macro="" textlink="">
      <xdr:nvSpPr>
        <xdr:cNvPr id="657" name="テキスト ボックス 656"/>
        <xdr:cNvSpPr txBox="1"/>
      </xdr:nvSpPr>
      <xdr:spPr>
        <a:xfrm>
          <a:off x="15356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161137</xdr:rowOff>
    </xdr:from>
    <xdr:to>
      <xdr:col>21</xdr:col>
      <xdr:colOff>212725</xdr:colOff>
      <xdr:row>79</xdr:row>
      <xdr:rowOff>91287</xdr:rowOff>
    </xdr:to>
    <xdr:sp macro="" textlink="">
      <xdr:nvSpPr>
        <xdr:cNvPr id="658" name="円/楕円 657"/>
        <xdr:cNvSpPr/>
      </xdr:nvSpPr>
      <xdr:spPr>
        <a:xfrm>
          <a:off x="14541500" y="1353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79</xdr:row>
      <xdr:rowOff>82414</xdr:rowOff>
    </xdr:from>
    <xdr:ext cx="313932" cy="259045"/>
    <xdr:sp macro="" textlink="">
      <xdr:nvSpPr>
        <xdr:cNvPr id="659" name="テキスト ボックス 658"/>
        <xdr:cNvSpPr txBox="1"/>
      </xdr:nvSpPr>
      <xdr:spPr>
        <a:xfrm>
          <a:off x="14435333" y="136269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94996</xdr:rowOff>
    </xdr:from>
    <xdr:to>
      <xdr:col>20</xdr:col>
      <xdr:colOff>9525</xdr:colOff>
      <xdr:row>79</xdr:row>
      <xdr:rowOff>25146</xdr:rowOff>
    </xdr:to>
    <xdr:sp macro="" textlink="">
      <xdr:nvSpPr>
        <xdr:cNvPr id="660" name="円/楕円 659"/>
        <xdr:cNvSpPr/>
      </xdr:nvSpPr>
      <xdr:spPr>
        <a:xfrm>
          <a:off x="13652500" y="1346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16273</xdr:rowOff>
    </xdr:from>
    <xdr:ext cx="378565" cy="259045"/>
    <xdr:sp macro="" textlink="">
      <xdr:nvSpPr>
        <xdr:cNvPr id="661" name="テキスト ボックス 660"/>
        <xdr:cNvSpPr txBox="1"/>
      </xdr:nvSpPr>
      <xdr:spPr>
        <a:xfrm>
          <a:off x="13514017" y="135608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150394</xdr:rowOff>
    </xdr:from>
    <xdr:to>
      <xdr:col>18</xdr:col>
      <xdr:colOff>492125</xdr:colOff>
      <xdr:row>79</xdr:row>
      <xdr:rowOff>80544</xdr:rowOff>
    </xdr:to>
    <xdr:sp macro="" textlink="">
      <xdr:nvSpPr>
        <xdr:cNvPr id="662" name="円/楕円 661"/>
        <xdr:cNvSpPr/>
      </xdr:nvSpPr>
      <xdr:spPr>
        <a:xfrm>
          <a:off x="12763500" y="13523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79</xdr:row>
      <xdr:rowOff>71671</xdr:rowOff>
    </xdr:from>
    <xdr:ext cx="378565" cy="259045"/>
    <xdr:sp macro="" textlink="">
      <xdr:nvSpPr>
        <xdr:cNvPr id="663" name="テキスト ボックス 662"/>
        <xdr:cNvSpPr txBox="1"/>
      </xdr:nvSpPr>
      <xdr:spPr>
        <a:xfrm>
          <a:off x="12625017" y="13616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40,781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100</xdr:row>
      <xdr:rowOff>111777</xdr:rowOff>
    </xdr:from>
    <xdr:ext cx="248786" cy="259045"/>
    <xdr:sp macro="" textlink="">
      <xdr:nvSpPr>
        <xdr:cNvPr id="674" name="テキスト ボックス 673"/>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99</xdr:row>
      <xdr:rowOff>44450</xdr:rowOff>
    </xdr:from>
    <xdr:to>
      <xdr:col>24</xdr:col>
      <xdr:colOff>644525</xdr:colOff>
      <xdr:row>99</xdr:row>
      <xdr:rowOff>44450</xdr:rowOff>
    </xdr:to>
    <xdr:cxnSp macro="">
      <xdr:nvCxnSpPr>
        <xdr:cNvPr id="675" name="直線コネクタ 67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98</xdr:row>
      <xdr:rowOff>73677</xdr:rowOff>
    </xdr:from>
    <xdr:ext cx="531299" cy="259045"/>
    <xdr:sp macro="" textlink="">
      <xdr:nvSpPr>
        <xdr:cNvPr id="676" name="テキスト ボックス 675"/>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7" name="直線コネクタ 67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78" name="テキスト ボックス 67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80" name="テキスト ボックス 679"/>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1" name="直線コネクタ 68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82" name="テキスト ボックス 681"/>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3" name="直線コネクタ 68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4" name="テキスト ボックス 68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80911</xdr:rowOff>
    </xdr:from>
    <xdr:to>
      <xdr:col>23</xdr:col>
      <xdr:colOff>516889</xdr:colOff>
      <xdr:row>97</xdr:row>
      <xdr:rowOff>115221</xdr:rowOff>
    </xdr:to>
    <xdr:cxnSp macro="">
      <xdr:nvCxnSpPr>
        <xdr:cNvPr id="688" name="直線コネクタ 687"/>
        <xdr:cNvCxnSpPr/>
      </xdr:nvCxnSpPr>
      <xdr:spPr>
        <a:xfrm flipV="1">
          <a:off x="16317595" y="15511411"/>
          <a:ext cx="1269" cy="123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119048</xdr:rowOff>
    </xdr:from>
    <xdr:ext cx="534377" cy="259045"/>
    <xdr:sp macro="" textlink="">
      <xdr:nvSpPr>
        <xdr:cNvPr id="689" name="公債費最小値テキスト"/>
        <xdr:cNvSpPr txBox="1"/>
      </xdr:nvSpPr>
      <xdr:spPr>
        <a:xfrm>
          <a:off x="16370300" y="1674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34,285</a:t>
          </a:r>
          <a:endParaRPr kumimoji="1" lang="ja-JP" altLang="en-US" sz="1000" b="1">
            <a:latin typeface="ＭＳ Ｐゴシック"/>
          </a:endParaRPr>
        </a:p>
      </xdr:txBody>
    </xdr:sp>
    <xdr:clientData/>
  </xdr:oneCellAnchor>
  <xdr:twoCellAnchor>
    <xdr:from>
      <xdr:col>23</xdr:col>
      <xdr:colOff>428625</xdr:colOff>
      <xdr:row>97</xdr:row>
      <xdr:rowOff>115221</xdr:rowOff>
    </xdr:from>
    <xdr:to>
      <xdr:col>23</xdr:col>
      <xdr:colOff>606425</xdr:colOff>
      <xdr:row>97</xdr:row>
      <xdr:rowOff>115221</xdr:rowOff>
    </xdr:to>
    <xdr:cxnSp macro="">
      <xdr:nvCxnSpPr>
        <xdr:cNvPr id="690" name="直線コネクタ 689"/>
        <xdr:cNvCxnSpPr/>
      </xdr:nvCxnSpPr>
      <xdr:spPr>
        <a:xfrm>
          <a:off x="16230600" y="16745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27588</xdr:rowOff>
    </xdr:from>
    <xdr:ext cx="534377" cy="259045"/>
    <xdr:sp macro="" textlink="">
      <xdr:nvSpPr>
        <xdr:cNvPr id="691" name="公債費最大値テキスト"/>
        <xdr:cNvSpPr txBox="1"/>
      </xdr:nvSpPr>
      <xdr:spPr>
        <a:xfrm>
          <a:off x="16370300" y="15286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99,086</a:t>
          </a:r>
          <a:endParaRPr kumimoji="1" lang="ja-JP" altLang="en-US" sz="1000" b="1">
            <a:latin typeface="ＭＳ Ｐゴシック"/>
          </a:endParaRPr>
        </a:p>
      </xdr:txBody>
    </xdr:sp>
    <xdr:clientData/>
  </xdr:oneCellAnchor>
  <xdr:twoCellAnchor>
    <xdr:from>
      <xdr:col>23</xdr:col>
      <xdr:colOff>428625</xdr:colOff>
      <xdr:row>90</xdr:row>
      <xdr:rowOff>80911</xdr:rowOff>
    </xdr:from>
    <xdr:to>
      <xdr:col>23</xdr:col>
      <xdr:colOff>606425</xdr:colOff>
      <xdr:row>90</xdr:row>
      <xdr:rowOff>80911</xdr:rowOff>
    </xdr:to>
    <xdr:cxnSp macro="">
      <xdr:nvCxnSpPr>
        <xdr:cNvPr id="692" name="直線コネクタ 691"/>
        <xdr:cNvCxnSpPr/>
      </xdr:nvCxnSpPr>
      <xdr:spPr>
        <a:xfrm>
          <a:off x="16230600" y="15511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115221</xdr:rowOff>
    </xdr:from>
    <xdr:to>
      <xdr:col>23</xdr:col>
      <xdr:colOff>517525</xdr:colOff>
      <xdr:row>97</xdr:row>
      <xdr:rowOff>148462</xdr:rowOff>
    </xdr:to>
    <xdr:cxnSp macro="">
      <xdr:nvCxnSpPr>
        <xdr:cNvPr id="693" name="直線コネクタ 692"/>
        <xdr:cNvCxnSpPr/>
      </xdr:nvCxnSpPr>
      <xdr:spPr>
        <a:xfrm flipV="1">
          <a:off x="15481300" y="16745871"/>
          <a:ext cx="838200" cy="3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93</xdr:row>
      <xdr:rowOff>134066</xdr:rowOff>
    </xdr:from>
    <xdr:ext cx="534377" cy="259045"/>
    <xdr:sp macro="" textlink="">
      <xdr:nvSpPr>
        <xdr:cNvPr id="694" name="公債費平均値テキスト"/>
        <xdr:cNvSpPr txBox="1"/>
      </xdr:nvSpPr>
      <xdr:spPr>
        <a:xfrm>
          <a:off x="16370300" y="160789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58,830</a:t>
          </a:r>
          <a:endParaRPr kumimoji="1" lang="ja-JP" altLang="en-US" sz="1000" b="1">
            <a:solidFill>
              <a:srgbClr val="000080"/>
            </a:solidFill>
            <a:latin typeface="ＭＳ Ｐゴシック"/>
          </a:endParaRPr>
        </a:p>
      </xdr:txBody>
    </xdr:sp>
    <xdr:clientData/>
  </xdr:oneCellAnchor>
  <xdr:twoCellAnchor>
    <xdr:from>
      <xdr:col>23</xdr:col>
      <xdr:colOff>466725</xdr:colOff>
      <xdr:row>94</xdr:row>
      <xdr:rowOff>111189</xdr:rowOff>
    </xdr:from>
    <xdr:to>
      <xdr:col>23</xdr:col>
      <xdr:colOff>568325</xdr:colOff>
      <xdr:row>95</xdr:row>
      <xdr:rowOff>41339</xdr:rowOff>
    </xdr:to>
    <xdr:sp macro="" textlink="">
      <xdr:nvSpPr>
        <xdr:cNvPr id="695" name="フローチャート : 判断 694"/>
        <xdr:cNvSpPr/>
      </xdr:nvSpPr>
      <xdr:spPr>
        <a:xfrm>
          <a:off x="16268700" y="16227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147510</xdr:rowOff>
    </xdr:from>
    <xdr:to>
      <xdr:col>22</xdr:col>
      <xdr:colOff>365125</xdr:colOff>
      <xdr:row>97</xdr:row>
      <xdr:rowOff>148462</xdr:rowOff>
    </xdr:to>
    <xdr:cxnSp macro="">
      <xdr:nvCxnSpPr>
        <xdr:cNvPr id="696" name="直線コネクタ 695"/>
        <xdr:cNvCxnSpPr/>
      </xdr:nvCxnSpPr>
      <xdr:spPr>
        <a:xfrm>
          <a:off x="14592300" y="16778160"/>
          <a:ext cx="8890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94</xdr:row>
      <xdr:rowOff>100482</xdr:rowOff>
    </xdr:from>
    <xdr:to>
      <xdr:col>22</xdr:col>
      <xdr:colOff>415925</xdr:colOff>
      <xdr:row>95</xdr:row>
      <xdr:rowOff>30632</xdr:rowOff>
    </xdr:to>
    <xdr:sp macro="" textlink="">
      <xdr:nvSpPr>
        <xdr:cNvPr id="697" name="フローチャート : 判断 696"/>
        <xdr:cNvSpPr/>
      </xdr:nvSpPr>
      <xdr:spPr>
        <a:xfrm>
          <a:off x="15430500" y="16216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93</xdr:row>
      <xdr:rowOff>47159</xdr:rowOff>
    </xdr:from>
    <xdr:ext cx="534377" cy="259045"/>
    <xdr:sp macro="" textlink="">
      <xdr:nvSpPr>
        <xdr:cNvPr id="698" name="テキスト ボックス 697"/>
        <xdr:cNvSpPr txBox="1"/>
      </xdr:nvSpPr>
      <xdr:spPr>
        <a:xfrm>
          <a:off x="15214111" y="15992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59,392</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147510</xdr:rowOff>
    </xdr:from>
    <xdr:to>
      <xdr:col>21</xdr:col>
      <xdr:colOff>161925</xdr:colOff>
      <xdr:row>97</xdr:row>
      <xdr:rowOff>153645</xdr:rowOff>
    </xdr:to>
    <xdr:cxnSp macro="">
      <xdr:nvCxnSpPr>
        <xdr:cNvPr id="699" name="直線コネクタ 698"/>
        <xdr:cNvCxnSpPr/>
      </xdr:nvCxnSpPr>
      <xdr:spPr>
        <a:xfrm flipV="1">
          <a:off x="13703300" y="16778160"/>
          <a:ext cx="889000" cy="6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94</xdr:row>
      <xdr:rowOff>107093</xdr:rowOff>
    </xdr:from>
    <xdr:to>
      <xdr:col>21</xdr:col>
      <xdr:colOff>212725</xdr:colOff>
      <xdr:row>95</xdr:row>
      <xdr:rowOff>37243</xdr:rowOff>
    </xdr:to>
    <xdr:sp macro="" textlink="">
      <xdr:nvSpPr>
        <xdr:cNvPr id="700" name="フローチャート : 判断 699"/>
        <xdr:cNvSpPr/>
      </xdr:nvSpPr>
      <xdr:spPr>
        <a:xfrm>
          <a:off x="14541500" y="16223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53770</xdr:rowOff>
    </xdr:from>
    <xdr:ext cx="534377" cy="259045"/>
    <xdr:sp macro="" textlink="">
      <xdr:nvSpPr>
        <xdr:cNvPr id="701" name="テキスト ボックス 700"/>
        <xdr:cNvSpPr txBox="1"/>
      </xdr:nvSpPr>
      <xdr:spPr>
        <a:xfrm>
          <a:off x="14325111" y="15998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59,045</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153645</xdr:rowOff>
    </xdr:from>
    <xdr:to>
      <xdr:col>19</xdr:col>
      <xdr:colOff>644525</xdr:colOff>
      <xdr:row>98</xdr:row>
      <xdr:rowOff>13799</xdr:rowOff>
    </xdr:to>
    <xdr:cxnSp macro="">
      <xdr:nvCxnSpPr>
        <xdr:cNvPr id="702" name="直線コネクタ 701"/>
        <xdr:cNvCxnSpPr/>
      </xdr:nvCxnSpPr>
      <xdr:spPr>
        <a:xfrm flipV="1">
          <a:off x="12814300" y="16784295"/>
          <a:ext cx="889000" cy="31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94</xdr:row>
      <xdr:rowOff>88271</xdr:rowOff>
    </xdr:from>
    <xdr:to>
      <xdr:col>20</xdr:col>
      <xdr:colOff>9525</xdr:colOff>
      <xdr:row>95</xdr:row>
      <xdr:rowOff>18421</xdr:rowOff>
    </xdr:to>
    <xdr:sp macro="" textlink="">
      <xdr:nvSpPr>
        <xdr:cNvPr id="703" name="フローチャート : 判断 702"/>
        <xdr:cNvSpPr/>
      </xdr:nvSpPr>
      <xdr:spPr>
        <a:xfrm>
          <a:off x="13652500" y="1620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34948</xdr:rowOff>
    </xdr:from>
    <xdr:ext cx="534377" cy="259045"/>
    <xdr:sp macro="" textlink="">
      <xdr:nvSpPr>
        <xdr:cNvPr id="704" name="テキスト ボックス 703"/>
        <xdr:cNvSpPr txBox="1"/>
      </xdr:nvSpPr>
      <xdr:spPr>
        <a:xfrm>
          <a:off x="13436111" y="15979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60,033</a:t>
          </a:r>
          <a:endParaRPr kumimoji="1" lang="ja-JP" altLang="en-US" sz="1000" b="1">
            <a:solidFill>
              <a:srgbClr val="000080"/>
            </a:solidFill>
            <a:latin typeface="ＭＳ Ｐゴシック"/>
          </a:endParaRPr>
        </a:p>
      </xdr:txBody>
    </xdr:sp>
    <xdr:clientData/>
  </xdr:oneCellAnchor>
  <xdr:twoCellAnchor>
    <xdr:from>
      <xdr:col>18</xdr:col>
      <xdr:colOff>390525</xdr:colOff>
      <xdr:row>94</xdr:row>
      <xdr:rowOff>107778</xdr:rowOff>
    </xdr:from>
    <xdr:to>
      <xdr:col>18</xdr:col>
      <xdr:colOff>492125</xdr:colOff>
      <xdr:row>95</xdr:row>
      <xdr:rowOff>37928</xdr:rowOff>
    </xdr:to>
    <xdr:sp macro="" textlink="">
      <xdr:nvSpPr>
        <xdr:cNvPr id="705" name="フローチャート : 判断 704"/>
        <xdr:cNvSpPr/>
      </xdr:nvSpPr>
      <xdr:spPr>
        <a:xfrm>
          <a:off x="12763500" y="16224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54455</xdr:rowOff>
    </xdr:from>
    <xdr:ext cx="534377" cy="259045"/>
    <xdr:sp macro="" textlink="">
      <xdr:nvSpPr>
        <xdr:cNvPr id="706" name="テキスト ボックス 705"/>
        <xdr:cNvSpPr txBox="1"/>
      </xdr:nvSpPr>
      <xdr:spPr>
        <a:xfrm>
          <a:off x="12547111" y="15999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59,009</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64421</xdr:rowOff>
    </xdr:from>
    <xdr:to>
      <xdr:col>23</xdr:col>
      <xdr:colOff>568325</xdr:colOff>
      <xdr:row>97</xdr:row>
      <xdr:rowOff>166021</xdr:rowOff>
    </xdr:to>
    <xdr:sp macro="" textlink="">
      <xdr:nvSpPr>
        <xdr:cNvPr id="712" name="円/楕円 711"/>
        <xdr:cNvSpPr/>
      </xdr:nvSpPr>
      <xdr:spPr>
        <a:xfrm>
          <a:off x="16268700" y="16695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150798</xdr:rowOff>
    </xdr:from>
    <xdr:ext cx="534377" cy="259045"/>
    <xdr:sp macro="" textlink="">
      <xdr:nvSpPr>
        <xdr:cNvPr id="713" name="公債費該当値テキスト"/>
        <xdr:cNvSpPr txBox="1"/>
      </xdr:nvSpPr>
      <xdr:spPr>
        <a:xfrm>
          <a:off x="16370300" y="16609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34,285</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97662</xdr:rowOff>
    </xdr:from>
    <xdr:to>
      <xdr:col>22</xdr:col>
      <xdr:colOff>415925</xdr:colOff>
      <xdr:row>98</xdr:row>
      <xdr:rowOff>27812</xdr:rowOff>
    </xdr:to>
    <xdr:sp macro="" textlink="">
      <xdr:nvSpPr>
        <xdr:cNvPr id="714" name="円/楕円 713"/>
        <xdr:cNvSpPr/>
      </xdr:nvSpPr>
      <xdr:spPr>
        <a:xfrm>
          <a:off x="15430500" y="16728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18939</xdr:rowOff>
    </xdr:from>
    <xdr:ext cx="534377" cy="259045"/>
    <xdr:sp macro="" textlink="">
      <xdr:nvSpPr>
        <xdr:cNvPr id="715" name="テキスト ボックス 714"/>
        <xdr:cNvSpPr txBox="1"/>
      </xdr:nvSpPr>
      <xdr:spPr>
        <a:xfrm>
          <a:off x="15214111" y="16821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32,540</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96710</xdr:rowOff>
    </xdr:from>
    <xdr:to>
      <xdr:col>21</xdr:col>
      <xdr:colOff>212725</xdr:colOff>
      <xdr:row>98</xdr:row>
      <xdr:rowOff>26860</xdr:rowOff>
    </xdr:to>
    <xdr:sp macro="" textlink="">
      <xdr:nvSpPr>
        <xdr:cNvPr id="716" name="円/楕円 715"/>
        <xdr:cNvSpPr/>
      </xdr:nvSpPr>
      <xdr:spPr>
        <a:xfrm>
          <a:off x="14541500" y="1672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17987</xdr:rowOff>
    </xdr:from>
    <xdr:ext cx="534377" cy="259045"/>
    <xdr:sp macro="" textlink="">
      <xdr:nvSpPr>
        <xdr:cNvPr id="717" name="テキスト ボックス 716"/>
        <xdr:cNvSpPr txBox="1"/>
      </xdr:nvSpPr>
      <xdr:spPr>
        <a:xfrm>
          <a:off x="14325111" y="16820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32,590</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102845</xdr:rowOff>
    </xdr:from>
    <xdr:to>
      <xdr:col>20</xdr:col>
      <xdr:colOff>9525</xdr:colOff>
      <xdr:row>98</xdr:row>
      <xdr:rowOff>32995</xdr:rowOff>
    </xdr:to>
    <xdr:sp macro="" textlink="">
      <xdr:nvSpPr>
        <xdr:cNvPr id="718" name="円/楕円 717"/>
        <xdr:cNvSpPr/>
      </xdr:nvSpPr>
      <xdr:spPr>
        <a:xfrm>
          <a:off x="13652500" y="16733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24122</xdr:rowOff>
    </xdr:from>
    <xdr:ext cx="534377" cy="259045"/>
    <xdr:sp macro="" textlink="">
      <xdr:nvSpPr>
        <xdr:cNvPr id="719" name="テキスト ボックス 718"/>
        <xdr:cNvSpPr txBox="1"/>
      </xdr:nvSpPr>
      <xdr:spPr>
        <a:xfrm>
          <a:off x="13436111" y="16826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32,268</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134449</xdr:rowOff>
    </xdr:from>
    <xdr:to>
      <xdr:col>18</xdr:col>
      <xdr:colOff>492125</xdr:colOff>
      <xdr:row>98</xdr:row>
      <xdr:rowOff>64599</xdr:rowOff>
    </xdr:to>
    <xdr:sp macro="" textlink="">
      <xdr:nvSpPr>
        <xdr:cNvPr id="720" name="円/楕円 719"/>
        <xdr:cNvSpPr/>
      </xdr:nvSpPr>
      <xdr:spPr>
        <a:xfrm>
          <a:off x="12763500" y="16765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55726</xdr:rowOff>
    </xdr:from>
    <xdr:ext cx="534377" cy="259045"/>
    <xdr:sp macro="" textlink="">
      <xdr:nvSpPr>
        <xdr:cNvPr id="721" name="テキスト ボックス 720"/>
        <xdr:cNvSpPr txBox="1"/>
      </xdr:nvSpPr>
      <xdr:spPr>
        <a:xfrm>
          <a:off x="12547111" y="16857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30,609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32" name="直線コネクタ 731"/>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33" name="テキスト ボックス 732"/>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34" name="直線コネクタ 733"/>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35" name="テキスト ボックス 734"/>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36" name="直線コネクタ 735"/>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37" name="テキスト ボックス 736"/>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38" name="直線コネクタ 737"/>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39" name="テキスト ボックス 738"/>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40" name="直線コネクタ 739"/>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41" name="テキスト ボックス 740"/>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42" name="直線コネクタ 741"/>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43" name="テキスト ボックス 742"/>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4" name="直線コネクタ 74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45" name="テキスト ボックス 74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111942</xdr:rowOff>
    </xdr:from>
    <xdr:to>
      <xdr:col>32</xdr:col>
      <xdr:colOff>186689</xdr:colOff>
      <xdr:row>39</xdr:row>
      <xdr:rowOff>98878</xdr:rowOff>
    </xdr:to>
    <xdr:cxnSp macro="">
      <xdr:nvCxnSpPr>
        <xdr:cNvPr id="747" name="直線コネクタ 746"/>
        <xdr:cNvCxnSpPr/>
      </xdr:nvCxnSpPr>
      <xdr:spPr>
        <a:xfrm flipV="1">
          <a:off x="22159595" y="5255442"/>
          <a:ext cx="1269" cy="1529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48"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49" name="直線コネクタ 748"/>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58619</xdr:rowOff>
    </xdr:from>
    <xdr:ext cx="534377" cy="259045"/>
    <xdr:sp macro="" textlink="">
      <xdr:nvSpPr>
        <xdr:cNvPr id="750" name="諸支出金最大値テキスト"/>
        <xdr:cNvSpPr txBox="1"/>
      </xdr:nvSpPr>
      <xdr:spPr>
        <a:xfrm>
          <a:off x="22212300" y="5030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14,055</a:t>
          </a:r>
          <a:endParaRPr kumimoji="1" lang="ja-JP" altLang="en-US" sz="1000" b="1">
            <a:latin typeface="ＭＳ Ｐゴシック"/>
          </a:endParaRPr>
        </a:p>
      </xdr:txBody>
    </xdr:sp>
    <xdr:clientData/>
  </xdr:oneCellAnchor>
  <xdr:twoCellAnchor>
    <xdr:from>
      <xdr:col>32</xdr:col>
      <xdr:colOff>98425</xdr:colOff>
      <xdr:row>30</xdr:row>
      <xdr:rowOff>111942</xdr:rowOff>
    </xdr:from>
    <xdr:to>
      <xdr:col>32</xdr:col>
      <xdr:colOff>276225</xdr:colOff>
      <xdr:row>30</xdr:row>
      <xdr:rowOff>111942</xdr:rowOff>
    </xdr:to>
    <xdr:cxnSp macro="">
      <xdr:nvCxnSpPr>
        <xdr:cNvPr id="751" name="直線コネクタ 750"/>
        <xdr:cNvCxnSpPr/>
      </xdr:nvCxnSpPr>
      <xdr:spPr>
        <a:xfrm>
          <a:off x="22072600" y="5255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52" name="直線コネクタ 751"/>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35</xdr:row>
      <xdr:rowOff>152272</xdr:rowOff>
    </xdr:from>
    <xdr:ext cx="469744" cy="259045"/>
    <xdr:sp macro="" textlink="">
      <xdr:nvSpPr>
        <xdr:cNvPr id="753" name="諸支出金平均値テキスト"/>
        <xdr:cNvSpPr txBox="1"/>
      </xdr:nvSpPr>
      <xdr:spPr>
        <a:xfrm>
          <a:off x="22212300" y="6153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3,978</a:t>
          </a:r>
          <a:endParaRPr kumimoji="1" lang="ja-JP" altLang="en-US" sz="1000" b="1">
            <a:solidFill>
              <a:srgbClr val="000080"/>
            </a:solidFill>
            <a:latin typeface="ＭＳ Ｐゴシック"/>
          </a:endParaRPr>
        </a:p>
      </xdr:txBody>
    </xdr:sp>
    <xdr:clientData/>
  </xdr:oneCellAnchor>
  <xdr:twoCellAnchor>
    <xdr:from>
      <xdr:col>32</xdr:col>
      <xdr:colOff>136525</xdr:colOff>
      <xdr:row>36</xdr:row>
      <xdr:rowOff>129395</xdr:rowOff>
    </xdr:from>
    <xdr:to>
      <xdr:col>32</xdr:col>
      <xdr:colOff>238125</xdr:colOff>
      <xdr:row>37</xdr:row>
      <xdr:rowOff>59545</xdr:rowOff>
    </xdr:to>
    <xdr:sp macro="" textlink="">
      <xdr:nvSpPr>
        <xdr:cNvPr id="754" name="フローチャート : 判断 753"/>
        <xdr:cNvSpPr/>
      </xdr:nvSpPr>
      <xdr:spPr>
        <a:xfrm>
          <a:off x="22110700" y="630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55" name="直線コネクタ 754"/>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36</xdr:row>
      <xdr:rowOff>69632</xdr:rowOff>
    </xdr:from>
    <xdr:to>
      <xdr:col>31</xdr:col>
      <xdr:colOff>85725</xdr:colOff>
      <xdr:row>36</xdr:row>
      <xdr:rowOff>171232</xdr:rowOff>
    </xdr:to>
    <xdr:sp macro="" textlink="">
      <xdr:nvSpPr>
        <xdr:cNvPr id="756" name="フローチャート : 判断 755"/>
        <xdr:cNvSpPr/>
      </xdr:nvSpPr>
      <xdr:spPr>
        <a:xfrm>
          <a:off x="21272500" y="624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35</xdr:row>
      <xdr:rowOff>16309</xdr:rowOff>
    </xdr:from>
    <xdr:ext cx="469744" cy="259045"/>
    <xdr:sp macro="" textlink="">
      <xdr:nvSpPr>
        <xdr:cNvPr id="757" name="テキスト ボックス 756"/>
        <xdr:cNvSpPr txBox="1"/>
      </xdr:nvSpPr>
      <xdr:spPr>
        <a:xfrm>
          <a:off x="21088427" y="6017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4,527</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58" name="直線コネクタ 757"/>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35</xdr:row>
      <xdr:rowOff>117529</xdr:rowOff>
    </xdr:from>
    <xdr:to>
      <xdr:col>29</xdr:col>
      <xdr:colOff>568325</xdr:colOff>
      <xdr:row>36</xdr:row>
      <xdr:rowOff>47679</xdr:rowOff>
    </xdr:to>
    <xdr:sp macro="" textlink="">
      <xdr:nvSpPr>
        <xdr:cNvPr id="759" name="フローチャート : 判断 758"/>
        <xdr:cNvSpPr/>
      </xdr:nvSpPr>
      <xdr:spPr>
        <a:xfrm>
          <a:off x="20383500" y="611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34</xdr:row>
      <xdr:rowOff>64206</xdr:rowOff>
    </xdr:from>
    <xdr:ext cx="469744" cy="259045"/>
    <xdr:sp macro="" textlink="">
      <xdr:nvSpPr>
        <xdr:cNvPr id="760" name="テキスト ボックス 759"/>
        <xdr:cNvSpPr txBox="1"/>
      </xdr:nvSpPr>
      <xdr:spPr>
        <a:xfrm>
          <a:off x="20199427" y="5893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5,662</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61" name="直線コネクタ 760"/>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36</xdr:row>
      <xdr:rowOff>44704</xdr:rowOff>
    </xdr:from>
    <xdr:to>
      <xdr:col>28</xdr:col>
      <xdr:colOff>365125</xdr:colOff>
      <xdr:row>36</xdr:row>
      <xdr:rowOff>146304</xdr:rowOff>
    </xdr:to>
    <xdr:sp macro="" textlink="">
      <xdr:nvSpPr>
        <xdr:cNvPr id="762" name="フローチャート : 判断 761"/>
        <xdr:cNvSpPr/>
      </xdr:nvSpPr>
      <xdr:spPr>
        <a:xfrm>
          <a:off x="19494500" y="6216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34</xdr:row>
      <xdr:rowOff>162831</xdr:rowOff>
    </xdr:from>
    <xdr:ext cx="469744" cy="259045"/>
    <xdr:sp macro="" textlink="">
      <xdr:nvSpPr>
        <xdr:cNvPr id="763" name="テキスト ボックス 762"/>
        <xdr:cNvSpPr txBox="1"/>
      </xdr:nvSpPr>
      <xdr:spPr>
        <a:xfrm>
          <a:off x="19310427" y="5992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4,756</a:t>
          </a:r>
          <a:endParaRPr kumimoji="1" lang="ja-JP" altLang="en-US" sz="1000" b="1">
            <a:solidFill>
              <a:srgbClr val="000080"/>
            </a:solidFill>
            <a:latin typeface="ＭＳ Ｐゴシック"/>
          </a:endParaRPr>
        </a:p>
      </xdr:txBody>
    </xdr:sp>
    <xdr:clientData/>
  </xdr:oneCellAnchor>
  <xdr:twoCellAnchor>
    <xdr:from>
      <xdr:col>27</xdr:col>
      <xdr:colOff>60325</xdr:colOff>
      <xdr:row>35</xdr:row>
      <xdr:rowOff>128198</xdr:rowOff>
    </xdr:from>
    <xdr:to>
      <xdr:col>27</xdr:col>
      <xdr:colOff>161925</xdr:colOff>
      <xdr:row>36</xdr:row>
      <xdr:rowOff>58348</xdr:rowOff>
    </xdr:to>
    <xdr:sp macro="" textlink="">
      <xdr:nvSpPr>
        <xdr:cNvPr id="764" name="フローチャート : 判断 763"/>
        <xdr:cNvSpPr/>
      </xdr:nvSpPr>
      <xdr:spPr>
        <a:xfrm>
          <a:off x="18605500" y="612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34</xdr:row>
      <xdr:rowOff>74875</xdr:rowOff>
    </xdr:from>
    <xdr:ext cx="469744" cy="259045"/>
    <xdr:sp macro="" textlink="">
      <xdr:nvSpPr>
        <xdr:cNvPr id="765" name="テキスト ボックス 764"/>
        <xdr:cNvSpPr txBox="1"/>
      </xdr:nvSpPr>
      <xdr:spPr>
        <a:xfrm>
          <a:off x="18421427" y="5904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6" name="テキスト ボックス 76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7" name="テキスト ボックス 76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8" name="テキスト ボックス 76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9" name="テキスト ボックス 76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0" name="テキスト ボックス 76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71" name="円/楕円 770"/>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134455</xdr:rowOff>
    </xdr:from>
    <xdr:ext cx="249299" cy="259045"/>
    <xdr:sp macro="" textlink="">
      <xdr:nvSpPr>
        <xdr:cNvPr id="772" name="諸支出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73" name="円/楕円 772"/>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74" name="テキスト ボックス 773"/>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75" name="円/楕円 774"/>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76" name="テキスト ボックス 775"/>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77" name="円/楕円 776"/>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78" name="テキスト ボックス 777"/>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79" name="円/楕円 778"/>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80" name="テキスト ボックス 779"/>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1" name="正方形/長方形 78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2" name="正方形/長方形 78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3" name="正方形/長方形 78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4" name="正方形/長方形 78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5" name="正方形/長方形 78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6" name="正方形/長方形 78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7" name="正方形/長方形 78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8" name="正方形/長方形 78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9" name="テキスト ボックス 78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0" name="直線コネクタ 78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1" name="直線コネクタ 79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2" name="テキスト ボックス 79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4" name="テキスト ボックス 79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6" name="直線コネクタ 79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1" name="直線コネクタ 80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3" name="フローチャート : 判断 80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4" name="直線コネクタ 80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5" name="フローチャート : 判断 80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6" name="テキスト ボックス 805"/>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7" name="直線コネクタ 80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8" name="フローチャート : 判断 80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9" name="テキスト ボックス 808"/>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0" name="直線コネクタ 80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1" name="フローチャート : 判断 81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2" name="テキスト ボックス 811"/>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3" name="フローチャート : 判断 81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4" name="テキスト ボックス 813"/>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0" name="円/楕円 81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2" name="円/楕円 82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3" name="テキスト ボックス 822"/>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4" name="円/楕円 82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5" name="テキスト ボックス 824"/>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6" name="円/楕円 82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7" name="テキスト ボックス 826"/>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8" name="円/楕円 82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9" name="テキスト ボックス 828"/>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民生費は、住民一人当たり</a:t>
          </a:r>
          <a:r>
            <a:rPr kumimoji="1" lang="en-US" altLang="ja-JP" sz="1100">
              <a:solidFill>
                <a:schemeClr val="dk1"/>
              </a:solidFill>
              <a:effectLst/>
              <a:latin typeface="+mn-lt"/>
              <a:ea typeface="+mn-ea"/>
              <a:cs typeface="+mn-cs"/>
            </a:rPr>
            <a:t>159,947</a:t>
          </a:r>
          <a:r>
            <a:rPr kumimoji="1" lang="ja-JP" altLang="ja-JP" sz="1100">
              <a:solidFill>
                <a:schemeClr val="dk1"/>
              </a:solidFill>
              <a:effectLst/>
              <a:latin typeface="+mn-lt"/>
              <a:ea typeface="+mn-ea"/>
              <a:cs typeface="+mn-cs"/>
            </a:rPr>
            <a:t>円となっており、類似団体の中では１４番目である。目的別歳出構成の中でも一番大きな割合を占めている民生費は、他の歳出目的別決算と比較しても、顕著に伸びている。これは、待機児童解消に向けた取組に要した経費や経済情勢の影響で生活保護費などの福祉施策に要した経費、障害児者介護給付費等の増によるものである。</a:t>
          </a:r>
          <a:endParaRPr lang="ja-JP" altLang="ja-JP" sz="1400">
            <a:effectLst/>
          </a:endParaRPr>
        </a:p>
        <a:p>
          <a:r>
            <a:rPr kumimoji="1" lang="ja-JP" altLang="ja-JP" sz="1100">
              <a:solidFill>
                <a:schemeClr val="dk1"/>
              </a:solidFill>
              <a:effectLst/>
              <a:latin typeface="+mn-lt"/>
              <a:ea typeface="+mn-ea"/>
              <a:cs typeface="+mn-cs"/>
            </a:rPr>
            <a:t>土木費は、住民一人当たり</a:t>
          </a:r>
          <a:r>
            <a:rPr kumimoji="1" lang="en-US" altLang="ja-JP" sz="1100">
              <a:solidFill>
                <a:schemeClr val="dk1"/>
              </a:solidFill>
              <a:effectLst/>
              <a:latin typeface="+mn-lt"/>
              <a:ea typeface="+mn-ea"/>
              <a:cs typeface="+mn-cs"/>
            </a:rPr>
            <a:t>36,258</a:t>
          </a:r>
          <a:r>
            <a:rPr kumimoji="1" lang="ja-JP" altLang="ja-JP" sz="1100">
              <a:solidFill>
                <a:schemeClr val="dk1"/>
              </a:solidFill>
              <a:effectLst/>
              <a:latin typeface="+mn-lt"/>
              <a:ea typeface="+mn-ea"/>
              <a:cs typeface="+mn-cs"/>
            </a:rPr>
            <a:t>円となっており、類似団体の中では</a:t>
          </a:r>
          <a:r>
            <a:rPr kumimoji="1" lang="ja-JP" altLang="en-US" sz="1100">
              <a:solidFill>
                <a:schemeClr val="dk1"/>
              </a:solidFill>
              <a:effectLst/>
              <a:latin typeface="+mn-lt"/>
              <a:ea typeface="+mn-ea"/>
              <a:cs typeface="+mn-cs"/>
            </a:rPr>
            <a:t>２０</a:t>
          </a:r>
          <a:r>
            <a:rPr kumimoji="1" lang="ja-JP" altLang="ja-JP" sz="1100">
              <a:solidFill>
                <a:schemeClr val="dk1"/>
              </a:solidFill>
              <a:effectLst/>
              <a:latin typeface="+mn-lt"/>
              <a:ea typeface="+mn-ea"/>
              <a:cs typeface="+mn-cs"/>
            </a:rPr>
            <a:t>番目であり、もっとも低い金額となっている。平成２２年度以降、政令指定都市移行に伴う国直轄事業負担金や津久井広域道路関連事業等により増額していたが、平成２５年度以降は国直轄事業負担金の減などにより減少傾向となっている。</a:t>
          </a:r>
          <a:endParaRPr lang="ja-JP" altLang="ja-JP" sz="1400">
            <a:effectLst/>
          </a:endParaRPr>
        </a:p>
        <a:p>
          <a:r>
            <a:rPr kumimoji="1" lang="ja-JP" altLang="ja-JP" sz="1100">
              <a:solidFill>
                <a:schemeClr val="dk1"/>
              </a:solidFill>
              <a:effectLst/>
              <a:latin typeface="+mn-lt"/>
              <a:ea typeface="+mn-ea"/>
              <a:cs typeface="+mn-cs"/>
            </a:rPr>
            <a:t>教育費は、住民一人当たり</a:t>
          </a:r>
          <a:r>
            <a:rPr kumimoji="1" lang="en-US" altLang="ja-JP" sz="1100">
              <a:solidFill>
                <a:schemeClr val="dk1"/>
              </a:solidFill>
              <a:effectLst/>
              <a:latin typeface="+mn-lt"/>
              <a:ea typeface="+mn-ea"/>
              <a:cs typeface="+mn-cs"/>
            </a:rPr>
            <a:t>28,372</a:t>
          </a:r>
          <a:r>
            <a:rPr kumimoji="1" lang="ja-JP" altLang="ja-JP" sz="1100">
              <a:solidFill>
                <a:schemeClr val="dk1"/>
              </a:solidFill>
              <a:effectLst/>
              <a:latin typeface="+mn-lt"/>
              <a:ea typeface="+mn-ea"/>
              <a:cs typeface="+mn-cs"/>
            </a:rPr>
            <a:t>円となっており、類似団体の中では２０番目であり、もっとも低い金額となっている。類似団体と比較して低い要因としては、政令指定都市の中で本市のみ市立高校を設置していないためであると考えられる。</a:t>
          </a:r>
          <a:endParaRPr lang="ja-JP" altLang="ja-JP" sz="1400">
            <a:effectLst/>
          </a:endParaRPr>
        </a:p>
        <a:p>
          <a:r>
            <a:rPr kumimoji="1" lang="ja-JP" altLang="ja-JP" sz="1100">
              <a:solidFill>
                <a:schemeClr val="dk1"/>
              </a:solidFill>
              <a:effectLst/>
              <a:latin typeface="+mn-lt"/>
              <a:ea typeface="+mn-ea"/>
              <a:cs typeface="+mn-cs"/>
            </a:rPr>
            <a:t>公債費は、住民一人当たり</a:t>
          </a:r>
          <a:r>
            <a:rPr kumimoji="1" lang="en-US" altLang="ja-JP" sz="1100">
              <a:solidFill>
                <a:schemeClr val="dk1"/>
              </a:solidFill>
              <a:effectLst/>
              <a:latin typeface="+mn-lt"/>
              <a:ea typeface="+mn-ea"/>
              <a:cs typeface="+mn-cs"/>
            </a:rPr>
            <a:t>34,285</a:t>
          </a:r>
          <a:r>
            <a:rPr kumimoji="1" lang="ja-JP" altLang="ja-JP" sz="1100">
              <a:solidFill>
                <a:schemeClr val="dk1"/>
              </a:solidFill>
              <a:effectLst/>
              <a:latin typeface="+mn-lt"/>
              <a:ea typeface="+mn-ea"/>
              <a:cs typeface="+mn-cs"/>
            </a:rPr>
            <a:t>円となっており、類似団体の中では２０番目であり、もっとも低い金額となっている。平成２３年以降もおおむね増加傾向にあるが、横ばいで推移している。これは、土木費などの抑制により建設債の発行が減少したことや市債の発行額を制限することにより、結果として公債費の伸びが抑えられたもので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神奈川県相模原市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200">
              <a:solidFill>
                <a:schemeClr val="dk1"/>
              </a:solidFill>
              <a:effectLst/>
              <a:latin typeface="+mn-lt"/>
              <a:ea typeface="+mn-ea"/>
              <a:cs typeface="+mn-cs"/>
            </a:rPr>
            <a:t>   </a:t>
          </a:r>
          <a:r>
            <a:rPr lang="ja-JP" altLang="en-US" sz="1200">
              <a:solidFill>
                <a:schemeClr val="dk1"/>
              </a:solidFill>
              <a:effectLst/>
              <a:latin typeface="+mn-lt"/>
              <a:ea typeface="+mn-ea"/>
              <a:cs typeface="+mn-cs"/>
            </a:rPr>
            <a:t>市税収入は、賃金のベースアップ等に伴い若干の増収となったものの、民生費が増加傾向にあるという</a:t>
          </a:r>
          <a:r>
            <a:rPr lang="ja-JP" altLang="ja-JP" sz="1200">
              <a:solidFill>
                <a:schemeClr val="dk1"/>
              </a:solidFill>
              <a:effectLst/>
              <a:latin typeface="+mn-lt"/>
              <a:ea typeface="+mn-ea"/>
              <a:cs typeface="+mn-cs"/>
            </a:rPr>
            <a:t>厳しい財政運営が続いている中、財政調整基金からの取崩しなどにより実質単年度収支は赤字となっている。</a:t>
          </a:r>
          <a:endParaRPr lang="ja-JP" altLang="ja-JP" sz="1200">
            <a:effectLst/>
          </a:endParaRPr>
        </a:p>
        <a:p>
          <a:r>
            <a:rPr lang="ja-JP" altLang="ja-JP" sz="1200">
              <a:solidFill>
                <a:schemeClr val="dk1"/>
              </a:solidFill>
              <a:effectLst/>
              <a:latin typeface="+mn-lt"/>
              <a:ea typeface="+mn-ea"/>
              <a:cs typeface="+mn-cs"/>
            </a:rPr>
            <a:t>　一方、毎年度一定額の決算剰余金を積極的に積み立てることで、基金残高の確保を図っているが、平成２７年度は財政調整基金からの取崩しが積立てを上回り残高が減少しているため、実質単年度収支</a:t>
          </a:r>
          <a:r>
            <a:rPr lang="ja-JP" altLang="en-US" sz="1200">
              <a:solidFill>
                <a:schemeClr val="dk1"/>
              </a:solidFill>
              <a:effectLst/>
              <a:latin typeface="+mn-lt"/>
              <a:ea typeface="+mn-ea"/>
              <a:cs typeface="+mn-cs"/>
            </a:rPr>
            <a:t>が減少している</a:t>
          </a:r>
          <a:r>
            <a:rPr lang="ja-JP" altLang="ja-JP" sz="1200">
              <a:solidFill>
                <a:schemeClr val="dk1"/>
              </a:solidFill>
              <a:effectLst/>
              <a:latin typeface="+mn-lt"/>
              <a:ea typeface="+mn-ea"/>
              <a:cs typeface="+mn-cs"/>
            </a:rPr>
            <a:t>。　</a:t>
          </a:r>
          <a:endParaRPr lang="ja-JP" altLang="ja-JP" sz="1200">
            <a:effectLst/>
          </a:endParaRPr>
        </a:p>
        <a:p>
          <a:r>
            <a:rPr lang="ja-JP" altLang="ja-JP" sz="1200">
              <a:solidFill>
                <a:schemeClr val="dk1"/>
              </a:solidFill>
              <a:effectLst/>
              <a:latin typeface="+mn-lt"/>
              <a:ea typeface="+mn-ea"/>
              <a:cs typeface="+mn-cs"/>
            </a:rPr>
            <a:t>　実質収支比率については、概ね５％で推移している。</a:t>
          </a:r>
          <a:endParaRPr lang="ja-JP" altLang="ja-JP" sz="12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神奈川県相模原市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　年度により増減はあるものの、対象となる全ての会計について赤字額及び資金不足額は生じていないことから、連結実質赤字比率は算定されていない。</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561" t="s">
        <v>64</v>
      </c>
      <c r="C1" s="561"/>
      <c r="D1" s="561"/>
      <c r="E1" s="561"/>
      <c r="F1" s="561"/>
      <c r="G1" s="561"/>
      <c r="H1" s="561"/>
      <c r="I1" s="561"/>
      <c r="J1" s="561"/>
      <c r="K1" s="561"/>
      <c r="L1" s="561"/>
      <c r="M1" s="561"/>
      <c r="N1" s="561"/>
      <c r="O1" s="561"/>
      <c r="P1" s="561"/>
      <c r="Q1" s="561"/>
      <c r="R1" s="561"/>
      <c r="S1" s="561"/>
      <c r="T1" s="561"/>
      <c r="U1" s="561"/>
      <c r="V1" s="561"/>
      <c r="W1" s="561"/>
      <c r="X1" s="561"/>
      <c r="Y1" s="561"/>
      <c r="Z1" s="561"/>
      <c r="AA1" s="561"/>
      <c r="AB1" s="561"/>
      <c r="AC1" s="561"/>
      <c r="AD1" s="561"/>
      <c r="AE1" s="561"/>
      <c r="AF1" s="561"/>
      <c r="AG1" s="561"/>
      <c r="AH1" s="561"/>
      <c r="AI1" s="561"/>
      <c r="AJ1" s="561"/>
      <c r="AK1" s="561"/>
      <c r="AL1" s="561"/>
      <c r="AM1" s="561"/>
      <c r="AN1" s="561"/>
      <c r="AO1" s="561"/>
      <c r="AP1" s="561"/>
      <c r="AQ1" s="561"/>
      <c r="AR1" s="561"/>
      <c r="AS1" s="561"/>
      <c r="AT1" s="561"/>
      <c r="AU1" s="561"/>
      <c r="AV1" s="561"/>
      <c r="AW1" s="561"/>
      <c r="AX1" s="561"/>
      <c r="AY1" s="561"/>
      <c r="AZ1" s="561"/>
      <c r="BA1" s="561"/>
      <c r="BB1" s="561"/>
      <c r="BC1" s="561"/>
      <c r="BD1" s="561"/>
      <c r="BE1" s="561"/>
      <c r="BF1" s="561"/>
      <c r="BG1" s="561"/>
      <c r="BH1" s="561"/>
      <c r="BI1" s="561"/>
      <c r="BJ1" s="561"/>
      <c r="BK1" s="561"/>
      <c r="BL1" s="561"/>
      <c r="BM1" s="561"/>
      <c r="BN1" s="561"/>
      <c r="BO1" s="561"/>
      <c r="BP1" s="561"/>
      <c r="BQ1" s="561"/>
      <c r="BR1" s="561"/>
      <c r="BS1" s="561"/>
      <c r="BT1" s="561"/>
      <c r="BU1" s="561"/>
      <c r="BV1" s="561"/>
      <c r="BW1" s="561"/>
      <c r="BX1" s="561"/>
      <c r="BY1" s="561"/>
      <c r="BZ1" s="561"/>
      <c r="CA1" s="561"/>
      <c r="CB1" s="561"/>
      <c r="CC1" s="561"/>
      <c r="CD1" s="561"/>
      <c r="CE1" s="561"/>
      <c r="CF1" s="561"/>
      <c r="CG1" s="561"/>
      <c r="CH1" s="561"/>
      <c r="CI1" s="561"/>
      <c r="CJ1" s="561"/>
      <c r="CK1" s="561"/>
      <c r="CL1" s="561"/>
      <c r="CM1" s="561"/>
      <c r="CN1" s="561"/>
      <c r="CO1" s="561"/>
      <c r="CP1" s="561"/>
      <c r="CQ1" s="561"/>
      <c r="CR1" s="561"/>
      <c r="CS1" s="561"/>
      <c r="CT1" s="561"/>
      <c r="CU1" s="561"/>
      <c r="CV1" s="561"/>
      <c r="CW1" s="561"/>
      <c r="CX1" s="561"/>
      <c r="CY1" s="561"/>
      <c r="CZ1" s="561"/>
      <c r="DA1" s="561"/>
      <c r="DB1" s="561"/>
      <c r="DC1" s="561"/>
      <c r="DD1" s="561"/>
      <c r="DE1" s="561"/>
      <c r="DF1" s="561"/>
      <c r="DG1" s="561"/>
      <c r="DH1" s="561"/>
      <c r="DI1" s="561"/>
      <c r="DJ1" s="140"/>
      <c r="DK1" s="140"/>
      <c r="DL1" s="140"/>
      <c r="DM1" s="140"/>
      <c r="DN1" s="140"/>
      <c r="DO1" s="140"/>
    </row>
    <row r="2" spans="1:119" ht="24.75" thickBot="1">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562" t="s">
        <v>66</v>
      </c>
      <c r="C3" s="563"/>
      <c r="D3" s="563"/>
      <c r="E3" s="564"/>
      <c r="F3" s="564"/>
      <c r="G3" s="564"/>
      <c r="H3" s="564"/>
      <c r="I3" s="564"/>
      <c r="J3" s="564"/>
      <c r="K3" s="564"/>
      <c r="L3" s="564" t="s">
        <v>67</v>
      </c>
      <c r="M3" s="564"/>
      <c r="N3" s="564"/>
      <c r="O3" s="564"/>
      <c r="P3" s="564"/>
      <c r="Q3" s="564"/>
      <c r="R3" s="567"/>
      <c r="S3" s="567"/>
      <c r="T3" s="567"/>
      <c r="U3" s="567"/>
      <c r="V3" s="568"/>
      <c r="W3" s="465" t="s">
        <v>68</v>
      </c>
      <c r="X3" s="466"/>
      <c r="Y3" s="466"/>
      <c r="Z3" s="466"/>
      <c r="AA3" s="466"/>
      <c r="AB3" s="563"/>
      <c r="AC3" s="567" t="s">
        <v>69</v>
      </c>
      <c r="AD3" s="466"/>
      <c r="AE3" s="466"/>
      <c r="AF3" s="466"/>
      <c r="AG3" s="466"/>
      <c r="AH3" s="466"/>
      <c r="AI3" s="466"/>
      <c r="AJ3" s="466"/>
      <c r="AK3" s="466"/>
      <c r="AL3" s="529"/>
      <c r="AM3" s="465" t="s">
        <v>70</v>
      </c>
      <c r="AN3" s="466"/>
      <c r="AO3" s="466"/>
      <c r="AP3" s="466"/>
      <c r="AQ3" s="466"/>
      <c r="AR3" s="466"/>
      <c r="AS3" s="466"/>
      <c r="AT3" s="466"/>
      <c r="AU3" s="466"/>
      <c r="AV3" s="466"/>
      <c r="AW3" s="466"/>
      <c r="AX3" s="529"/>
      <c r="AY3" s="521" t="s">
        <v>1</v>
      </c>
      <c r="AZ3" s="522"/>
      <c r="BA3" s="522"/>
      <c r="BB3" s="522"/>
      <c r="BC3" s="522"/>
      <c r="BD3" s="522"/>
      <c r="BE3" s="522"/>
      <c r="BF3" s="522"/>
      <c r="BG3" s="522"/>
      <c r="BH3" s="522"/>
      <c r="BI3" s="522"/>
      <c r="BJ3" s="522"/>
      <c r="BK3" s="522"/>
      <c r="BL3" s="522"/>
      <c r="BM3" s="571"/>
      <c r="BN3" s="465" t="s">
        <v>71</v>
      </c>
      <c r="BO3" s="466"/>
      <c r="BP3" s="466"/>
      <c r="BQ3" s="466"/>
      <c r="BR3" s="466"/>
      <c r="BS3" s="466"/>
      <c r="BT3" s="466"/>
      <c r="BU3" s="529"/>
      <c r="BV3" s="465" t="s">
        <v>72</v>
      </c>
      <c r="BW3" s="466"/>
      <c r="BX3" s="466"/>
      <c r="BY3" s="466"/>
      <c r="BZ3" s="466"/>
      <c r="CA3" s="466"/>
      <c r="CB3" s="466"/>
      <c r="CC3" s="529"/>
      <c r="CD3" s="521" t="s">
        <v>1</v>
      </c>
      <c r="CE3" s="522"/>
      <c r="CF3" s="522"/>
      <c r="CG3" s="522"/>
      <c r="CH3" s="522"/>
      <c r="CI3" s="522"/>
      <c r="CJ3" s="522"/>
      <c r="CK3" s="522"/>
      <c r="CL3" s="522"/>
      <c r="CM3" s="522"/>
      <c r="CN3" s="522"/>
      <c r="CO3" s="522"/>
      <c r="CP3" s="522"/>
      <c r="CQ3" s="522"/>
      <c r="CR3" s="522"/>
      <c r="CS3" s="571"/>
      <c r="CT3" s="465" t="s">
        <v>73</v>
      </c>
      <c r="CU3" s="466"/>
      <c r="CV3" s="466"/>
      <c r="CW3" s="466"/>
      <c r="CX3" s="466"/>
      <c r="CY3" s="466"/>
      <c r="CZ3" s="466"/>
      <c r="DA3" s="529"/>
      <c r="DB3" s="465" t="s">
        <v>74</v>
      </c>
      <c r="DC3" s="466"/>
      <c r="DD3" s="466"/>
      <c r="DE3" s="466"/>
      <c r="DF3" s="466"/>
      <c r="DG3" s="466"/>
      <c r="DH3" s="466"/>
      <c r="DI3" s="529"/>
      <c r="DJ3" s="139"/>
      <c r="DK3" s="139"/>
      <c r="DL3" s="139"/>
      <c r="DM3" s="139"/>
      <c r="DN3" s="139"/>
      <c r="DO3" s="139"/>
    </row>
    <row r="4" spans="1:119" ht="18.75" customHeight="1">
      <c r="A4" s="140"/>
      <c r="B4" s="537"/>
      <c r="C4" s="538"/>
      <c r="D4" s="538"/>
      <c r="E4" s="539"/>
      <c r="F4" s="539"/>
      <c r="G4" s="539"/>
      <c r="H4" s="539"/>
      <c r="I4" s="539"/>
      <c r="J4" s="539"/>
      <c r="K4" s="539"/>
      <c r="L4" s="539"/>
      <c r="M4" s="539"/>
      <c r="N4" s="539"/>
      <c r="O4" s="539"/>
      <c r="P4" s="539"/>
      <c r="Q4" s="539"/>
      <c r="R4" s="543"/>
      <c r="S4" s="543"/>
      <c r="T4" s="543"/>
      <c r="U4" s="543"/>
      <c r="V4" s="544"/>
      <c r="W4" s="530"/>
      <c r="X4" s="348"/>
      <c r="Y4" s="348"/>
      <c r="Z4" s="348"/>
      <c r="AA4" s="348"/>
      <c r="AB4" s="538"/>
      <c r="AC4" s="543"/>
      <c r="AD4" s="348"/>
      <c r="AE4" s="348"/>
      <c r="AF4" s="348"/>
      <c r="AG4" s="348"/>
      <c r="AH4" s="348"/>
      <c r="AI4" s="348"/>
      <c r="AJ4" s="348"/>
      <c r="AK4" s="348"/>
      <c r="AL4" s="531"/>
      <c r="AM4" s="490"/>
      <c r="AN4" s="402"/>
      <c r="AO4" s="402"/>
      <c r="AP4" s="402"/>
      <c r="AQ4" s="402"/>
      <c r="AR4" s="402"/>
      <c r="AS4" s="402"/>
      <c r="AT4" s="402"/>
      <c r="AU4" s="402"/>
      <c r="AV4" s="402"/>
      <c r="AW4" s="402"/>
      <c r="AX4" s="570"/>
      <c r="AY4" s="378" t="s">
        <v>75</v>
      </c>
      <c r="AZ4" s="379"/>
      <c r="BA4" s="379"/>
      <c r="BB4" s="379"/>
      <c r="BC4" s="379"/>
      <c r="BD4" s="379"/>
      <c r="BE4" s="379"/>
      <c r="BF4" s="379"/>
      <c r="BG4" s="379"/>
      <c r="BH4" s="379"/>
      <c r="BI4" s="379"/>
      <c r="BJ4" s="379"/>
      <c r="BK4" s="379"/>
      <c r="BL4" s="379"/>
      <c r="BM4" s="380"/>
      <c r="BN4" s="381">
        <v>257348347</v>
      </c>
      <c r="BO4" s="382"/>
      <c r="BP4" s="382"/>
      <c r="BQ4" s="382"/>
      <c r="BR4" s="382"/>
      <c r="BS4" s="382"/>
      <c r="BT4" s="382"/>
      <c r="BU4" s="383"/>
      <c r="BV4" s="381">
        <v>260489816</v>
      </c>
      <c r="BW4" s="382"/>
      <c r="BX4" s="382"/>
      <c r="BY4" s="382"/>
      <c r="BZ4" s="382"/>
      <c r="CA4" s="382"/>
      <c r="CB4" s="382"/>
      <c r="CC4" s="383"/>
      <c r="CD4" s="555" t="s">
        <v>76</v>
      </c>
      <c r="CE4" s="556"/>
      <c r="CF4" s="556"/>
      <c r="CG4" s="556"/>
      <c r="CH4" s="556"/>
      <c r="CI4" s="556"/>
      <c r="CJ4" s="556"/>
      <c r="CK4" s="556"/>
      <c r="CL4" s="556"/>
      <c r="CM4" s="556"/>
      <c r="CN4" s="556"/>
      <c r="CO4" s="556"/>
      <c r="CP4" s="556"/>
      <c r="CQ4" s="556"/>
      <c r="CR4" s="556"/>
      <c r="CS4" s="557"/>
      <c r="CT4" s="558">
        <v>4.5</v>
      </c>
      <c r="CU4" s="559"/>
      <c r="CV4" s="559"/>
      <c r="CW4" s="559"/>
      <c r="CX4" s="559"/>
      <c r="CY4" s="559"/>
      <c r="CZ4" s="559"/>
      <c r="DA4" s="560"/>
      <c r="DB4" s="558">
        <v>5.0999999999999996</v>
      </c>
      <c r="DC4" s="559"/>
      <c r="DD4" s="559"/>
      <c r="DE4" s="559"/>
      <c r="DF4" s="559"/>
      <c r="DG4" s="559"/>
      <c r="DH4" s="559"/>
      <c r="DI4" s="560"/>
      <c r="DJ4" s="139"/>
      <c r="DK4" s="139"/>
      <c r="DL4" s="139"/>
      <c r="DM4" s="139"/>
      <c r="DN4" s="139"/>
      <c r="DO4" s="139"/>
    </row>
    <row r="5" spans="1:119" ht="18.75" customHeight="1">
      <c r="A5" s="140"/>
      <c r="B5" s="565"/>
      <c r="C5" s="403"/>
      <c r="D5" s="403"/>
      <c r="E5" s="566"/>
      <c r="F5" s="566"/>
      <c r="G5" s="566"/>
      <c r="H5" s="566"/>
      <c r="I5" s="566"/>
      <c r="J5" s="566"/>
      <c r="K5" s="566"/>
      <c r="L5" s="566"/>
      <c r="M5" s="566"/>
      <c r="N5" s="566"/>
      <c r="O5" s="566"/>
      <c r="P5" s="566"/>
      <c r="Q5" s="566"/>
      <c r="R5" s="401"/>
      <c r="S5" s="401"/>
      <c r="T5" s="401"/>
      <c r="U5" s="401"/>
      <c r="V5" s="569"/>
      <c r="W5" s="490"/>
      <c r="X5" s="402"/>
      <c r="Y5" s="402"/>
      <c r="Z5" s="402"/>
      <c r="AA5" s="402"/>
      <c r="AB5" s="403"/>
      <c r="AC5" s="401"/>
      <c r="AD5" s="402"/>
      <c r="AE5" s="402"/>
      <c r="AF5" s="402"/>
      <c r="AG5" s="402"/>
      <c r="AH5" s="402"/>
      <c r="AI5" s="402"/>
      <c r="AJ5" s="402"/>
      <c r="AK5" s="402"/>
      <c r="AL5" s="570"/>
      <c r="AM5" s="455" t="s">
        <v>77</v>
      </c>
      <c r="AN5" s="360"/>
      <c r="AO5" s="360"/>
      <c r="AP5" s="360"/>
      <c r="AQ5" s="360"/>
      <c r="AR5" s="360"/>
      <c r="AS5" s="360"/>
      <c r="AT5" s="361"/>
      <c r="AU5" s="443" t="s">
        <v>78</v>
      </c>
      <c r="AV5" s="444"/>
      <c r="AW5" s="444"/>
      <c r="AX5" s="444"/>
      <c r="AY5" s="366" t="s">
        <v>79</v>
      </c>
      <c r="AZ5" s="367"/>
      <c r="BA5" s="367"/>
      <c r="BB5" s="367"/>
      <c r="BC5" s="367"/>
      <c r="BD5" s="367"/>
      <c r="BE5" s="367"/>
      <c r="BF5" s="367"/>
      <c r="BG5" s="367"/>
      <c r="BH5" s="367"/>
      <c r="BI5" s="367"/>
      <c r="BJ5" s="367"/>
      <c r="BK5" s="367"/>
      <c r="BL5" s="367"/>
      <c r="BM5" s="368"/>
      <c r="BN5" s="386">
        <v>250133191</v>
      </c>
      <c r="BO5" s="387"/>
      <c r="BP5" s="387"/>
      <c r="BQ5" s="387"/>
      <c r="BR5" s="387"/>
      <c r="BS5" s="387"/>
      <c r="BT5" s="387"/>
      <c r="BU5" s="388"/>
      <c r="BV5" s="386">
        <v>252256354</v>
      </c>
      <c r="BW5" s="387"/>
      <c r="BX5" s="387"/>
      <c r="BY5" s="387"/>
      <c r="BZ5" s="387"/>
      <c r="CA5" s="387"/>
      <c r="CB5" s="387"/>
      <c r="CC5" s="388"/>
      <c r="CD5" s="395" t="s">
        <v>80</v>
      </c>
      <c r="CE5" s="396"/>
      <c r="CF5" s="396"/>
      <c r="CG5" s="396"/>
      <c r="CH5" s="396"/>
      <c r="CI5" s="396"/>
      <c r="CJ5" s="396"/>
      <c r="CK5" s="396"/>
      <c r="CL5" s="396"/>
      <c r="CM5" s="396"/>
      <c r="CN5" s="396"/>
      <c r="CO5" s="396"/>
      <c r="CP5" s="396"/>
      <c r="CQ5" s="396"/>
      <c r="CR5" s="396"/>
      <c r="CS5" s="397"/>
      <c r="CT5" s="356">
        <v>102.5</v>
      </c>
      <c r="CU5" s="357"/>
      <c r="CV5" s="357"/>
      <c r="CW5" s="357"/>
      <c r="CX5" s="357"/>
      <c r="CY5" s="357"/>
      <c r="CZ5" s="357"/>
      <c r="DA5" s="358"/>
      <c r="DB5" s="356">
        <v>98</v>
      </c>
      <c r="DC5" s="357"/>
      <c r="DD5" s="357"/>
      <c r="DE5" s="357"/>
      <c r="DF5" s="357"/>
      <c r="DG5" s="357"/>
      <c r="DH5" s="357"/>
      <c r="DI5" s="358"/>
      <c r="DJ5" s="139"/>
      <c r="DK5" s="139"/>
      <c r="DL5" s="139"/>
      <c r="DM5" s="139"/>
      <c r="DN5" s="139"/>
      <c r="DO5" s="139"/>
    </row>
    <row r="6" spans="1:119" ht="18.75" customHeight="1">
      <c r="A6" s="140"/>
      <c r="B6" s="535" t="s">
        <v>81</v>
      </c>
      <c r="C6" s="400"/>
      <c r="D6" s="400"/>
      <c r="E6" s="536"/>
      <c r="F6" s="536"/>
      <c r="G6" s="536"/>
      <c r="H6" s="536"/>
      <c r="I6" s="536"/>
      <c r="J6" s="536"/>
      <c r="K6" s="536"/>
      <c r="L6" s="536" t="s">
        <v>82</v>
      </c>
      <c r="M6" s="536"/>
      <c r="N6" s="536"/>
      <c r="O6" s="536"/>
      <c r="P6" s="536"/>
      <c r="Q6" s="536"/>
      <c r="R6" s="424"/>
      <c r="S6" s="424"/>
      <c r="T6" s="424"/>
      <c r="U6" s="424"/>
      <c r="V6" s="542"/>
      <c r="W6" s="475" t="s">
        <v>83</v>
      </c>
      <c r="X6" s="399"/>
      <c r="Y6" s="399"/>
      <c r="Z6" s="399"/>
      <c r="AA6" s="399"/>
      <c r="AB6" s="400"/>
      <c r="AC6" s="547" t="s">
        <v>84</v>
      </c>
      <c r="AD6" s="548"/>
      <c r="AE6" s="548"/>
      <c r="AF6" s="548"/>
      <c r="AG6" s="548"/>
      <c r="AH6" s="548"/>
      <c r="AI6" s="548"/>
      <c r="AJ6" s="548"/>
      <c r="AK6" s="548"/>
      <c r="AL6" s="549"/>
      <c r="AM6" s="455" t="s">
        <v>85</v>
      </c>
      <c r="AN6" s="360"/>
      <c r="AO6" s="360"/>
      <c r="AP6" s="360"/>
      <c r="AQ6" s="360"/>
      <c r="AR6" s="360"/>
      <c r="AS6" s="360"/>
      <c r="AT6" s="361"/>
      <c r="AU6" s="443" t="s">
        <v>78</v>
      </c>
      <c r="AV6" s="444"/>
      <c r="AW6" s="444"/>
      <c r="AX6" s="444"/>
      <c r="AY6" s="366" t="s">
        <v>86</v>
      </c>
      <c r="AZ6" s="367"/>
      <c r="BA6" s="367"/>
      <c r="BB6" s="367"/>
      <c r="BC6" s="367"/>
      <c r="BD6" s="367"/>
      <c r="BE6" s="367"/>
      <c r="BF6" s="367"/>
      <c r="BG6" s="367"/>
      <c r="BH6" s="367"/>
      <c r="BI6" s="367"/>
      <c r="BJ6" s="367"/>
      <c r="BK6" s="367"/>
      <c r="BL6" s="367"/>
      <c r="BM6" s="368"/>
      <c r="BN6" s="386">
        <v>7215156</v>
      </c>
      <c r="BO6" s="387"/>
      <c r="BP6" s="387"/>
      <c r="BQ6" s="387"/>
      <c r="BR6" s="387"/>
      <c r="BS6" s="387"/>
      <c r="BT6" s="387"/>
      <c r="BU6" s="388"/>
      <c r="BV6" s="386">
        <v>8233462</v>
      </c>
      <c r="BW6" s="387"/>
      <c r="BX6" s="387"/>
      <c r="BY6" s="387"/>
      <c r="BZ6" s="387"/>
      <c r="CA6" s="387"/>
      <c r="CB6" s="387"/>
      <c r="CC6" s="388"/>
      <c r="CD6" s="395" t="s">
        <v>87</v>
      </c>
      <c r="CE6" s="396"/>
      <c r="CF6" s="396"/>
      <c r="CG6" s="396"/>
      <c r="CH6" s="396"/>
      <c r="CI6" s="396"/>
      <c r="CJ6" s="396"/>
      <c r="CK6" s="396"/>
      <c r="CL6" s="396"/>
      <c r="CM6" s="396"/>
      <c r="CN6" s="396"/>
      <c r="CO6" s="396"/>
      <c r="CP6" s="396"/>
      <c r="CQ6" s="396"/>
      <c r="CR6" s="396"/>
      <c r="CS6" s="397"/>
      <c r="CT6" s="532">
        <v>110.7</v>
      </c>
      <c r="CU6" s="533"/>
      <c r="CV6" s="533"/>
      <c r="CW6" s="533"/>
      <c r="CX6" s="533"/>
      <c r="CY6" s="533"/>
      <c r="CZ6" s="533"/>
      <c r="DA6" s="534"/>
      <c r="DB6" s="532">
        <v>106.3</v>
      </c>
      <c r="DC6" s="533"/>
      <c r="DD6" s="533"/>
      <c r="DE6" s="533"/>
      <c r="DF6" s="533"/>
      <c r="DG6" s="533"/>
      <c r="DH6" s="533"/>
      <c r="DI6" s="534"/>
      <c r="DJ6" s="139"/>
      <c r="DK6" s="139"/>
      <c r="DL6" s="139"/>
      <c r="DM6" s="139"/>
      <c r="DN6" s="139"/>
      <c r="DO6" s="139"/>
    </row>
    <row r="7" spans="1:119" ht="18.75" customHeight="1">
      <c r="A7" s="140"/>
      <c r="B7" s="537"/>
      <c r="C7" s="538"/>
      <c r="D7" s="538"/>
      <c r="E7" s="539"/>
      <c r="F7" s="539"/>
      <c r="G7" s="539"/>
      <c r="H7" s="539"/>
      <c r="I7" s="539"/>
      <c r="J7" s="539"/>
      <c r="K7" s="539"/>
      <c r="L7" s="539"/>
      <c r="M7" s="539"/>
      <c r="N7" s="539"/>
      <c r="O7" s="539"/>
      <c r="P7" s="539"/>
      <c r="Q7" s="539"/>
      <c r="R7" s="543"/>
      <c r="S7" s="543"/>
      <c r="T7" s="543"/>
      <c r="U7" s="543"/>
      <c r="V7" s="544"/>
      <c r="W7" s="530"/>
      <c r="X7" s="348"/>
      <c r="Y7" s="348"/>
      <c r="Z7" s="348"/>
      <c r="AA7" s="348"/>
      <c r="AB7" s="538"/>
      <c r="AC7" s="550"/>
      <c r="AD7" s="349"/>
      <c r="AE7" s="349"/>
      <c r="AF7" s="349"/>
      <c r="AG7" s="349"/>
      <c r="AH7" s="349"/>
      <c r="AI7" s="349"/>
      <c r="AJ7" s="349"/>
      <c r="AK7" s="349"/>
      <c r="AL7" s="551"/>
      <c r="AM7" s="455" t="s">
        <v>88</v>
      </c>
      <c r="AN7" s="360"/>
      <c r="AO7" s="360"/>
      <c r="AP7" s="360"/>
      <c r="AQ7" s="360"/>
      <c r="AR7" s="360"/>
      <c r="AS7" s="360"/>
      <c r="AT7" s="361"/>
      <c r="AU7" s="443" t="s">
        <v>89</v>
      </c>
      <c r="AV7" s="444"/>
      <c r="AW7" s="444"/>
      <c r="AX7" s="444"/>
      <c r="AY7" s="366" t="s">
        <v>90</v>
      </c>
      <c r="AZ7" s="367"/>
      <c r="BA7" s="367"/>
      <c r="BB7" s="367"/>
      <c r="BC7" s="367"/>
      <c r="BD7" s="367"/>
      <c r="BE7" s="367"/>
      <c r="BF7" s="367"/>
      <c r="BG7" s="367"/>
      <c r="BH7" s="367"/>
      <c r="BI7" s="367"/>
      <c r="BJ7" s="367"/>
      <c r="BK7" s="367"/>
      <c r="BL7" s="367"/>
      <c r="BM7" s="368"/>
      <c r="BN7" s="386">
        <v>882843</v>
      </c>
      <c r="BO7" s="387"/>
      <c r="BP7" s="387"/>
      <c r="BQ7" s="387"/>
      <c r="BR7" s="387"/>
      <c r="BS7" s="387"/>
      <c r="BT7" s="387"/>
      <c r="BU7" s="388"/>
      <c r="BV7" s="386">
        <v>1055431</v>
      </c>
      <c r="BW7" s="387"/>
      <c r="BX7" s="387"/>
      <c r="BY7" s="387"/>
      <c r="BZ7" s="387"/>
      <c r="CA7" s="387"/>
      <c r="CB7" s="387"/>
      <c r="CC7" s="388"/>
      <c r="CD7" s="395" t="s">
        <v>91</v>
      </c>
      <c r="CE7" s="396"/>
      <c r="CF7" s="396"/>
      <c r="CG7" s="396"/>
      <c r="CH7" s="396"/>
      <c r="CI7" s="396"/>
      <c r="CJ7" s="396"/>
      <c r="CK7" s="396"/>
      <c r="CL7" s="396"/>
      <c r="CM7" s="396"/>
      <c r="CN7" s="396"/>
      <c r="CO7" s="396"/>
      <c r="CP7" s="396"/>
      <c r="CQ7" s="396"/>
      <c r="CR7" s="396"/>
      <c r="CS7" s="397"/>
      <c r="CT7" s="386">
        <v>141603637</v>
      </c>
      <c r="CU7" s="387"/>
      <c r="CV7" s="387"/>
      <c r="CW7" s="387"/>
      <c r="CX7" s="387"/>
      <c r="CY7" s="387"/>
      <c r="CZ7" s="387"/>
      <c r="DA7" s="388"/>
      <c r="DB7" s="386">
        <v>141599001</v>
      </c>
      <c r="DC7" s="387"/>
      <c r="DD7" s="387"/>
      <c r="DE7" s="387"/>
      <c r="DF7" s="387"/>
      <c r="DG7" s="387"/>
      <c r="DH7" s="387"/>
      <c r="DI7" s="388"/>
      <c r="DJ7" s="139"/>
      <c r="DK7" s="139"/>
      <c r="DL7" s="139"/>
      <c r="DM7" s="139"/>
      <c r="DN7" s="139"/>
      <c r="DO7" s="139"/>
    </row>
    <row r="8" spans="1:119" ht="18.75" customHeight="1" thickBot="1">
      <c r="A8" s="140"/>
      <c r="B8" s="540"/>
      <c r="C8" s="476"/>
      <c r="D8" s="476"/>
      <c r="E8" s="541"/>
      <c r="F8" s="541"/>
      <c r="G8" s="541"/>
      <c r="H8" s="541"/>
      <c r="I8" s="541"/>
      <c r="J8" s="541"/>
      <c r="K8" s="541"/>
      <c r="L8" s="541"/>
      <c r="M8" s="541"/>
      <c r="N8" s="541"/>
      <c r="O8" s="541"/>
      <c r="P8" s="541"/>
      <c r="Q8" s="541"/>
      <c r="R8" s="545"/>
      <c r="S8" s="545"/>
      <c r="T8" s="545"/>
      <c r="U8" s="545"/>
      <c r="V8" s="546"/>
      <c r="W8" s="467"/>
      <c r="X8" s="468"/>
      <c r="Y8" s="468"/>
      <c r="Z8" s="468"/>
      <c r="AA8" s="468"/>
      <c r="AB8" s="476"/>
      <c r="AC8" s="552"/>
      <c r="AD8" s="553"/>
      <c r="AE8" s="553"/>
      <c r="AF8" s="553"/>
      <c r="AG8" s="553"/>
      <c r="AH8" s="553"/>
      <c r="AI8" s="553"/>
      <c r="AJ8" s="553"/>
      <c r="AK8" s="553"/>
      <c r="AL8" s="554"/>
      <c r="AM8" s="455" t="s">
        <v>92</v>
      </c>
      <c r="AN8" s="360"/>
      <c r="AO8" s="360"/>
      <c r="AP8" s="360"/>
      <c r="AQ8" s="360"/>
      <c r="AR8" s="360"/>
      <c r="AS8" s="360"/>
      <c r="AT8" s="361"/>
      <c r="AU8" s="443" t="s">
        <v>93</v>
      </c>
      <c r="AV8" s="444"/>
      <c r="AW8" s="444"/>
      <c r="AX8" s="444"/>
      <c r="AY8" s="366" t="s">
        <v>94</v>
      </c>
      <c r="AZ8" s="367"/>
      <c r="BA8" s="367"/>
      <c r="BB8" s="367"/>
      <c r="BC8" s="367"/>
      <c r="BD8" s="367"/>
      <c r="BE8" s="367"/>
      <c r="BF8" s="367"/>
      <c r="BG8" s="367"/>
      <c r="BH8" s="367"/>
      <c r="BI8" s="367"/>
      <c r="BJ8" s="367"/>
      <c r="BK8" s="367"/>
      <c r="BL8" s="367"/>
      <c r="BM8" s="368"/>
      <c r="BN8" s="386">
        <v>6332313</v>
      </c>
      <c r="BO8" s="387"/>
      <c r="BP8" s="387"/>
      <c r="BQ8" s="387"/>
      <c r="BR8" s="387"/>
      <c r="BS8" s="387"/>
      <c r="BT8" s="387"/>
      <c r="BU8" s="388"/>
      <c r="BV8" s="386">
        <v>7178031</v>
      </c>
      <c r="BW8" s="387"/>
      <c r="BX8" s="387"/>
      <c r="BY8" s="387"/>
      <c r="BZ8" s="387"/>
      <c r="CA8" s="387"/>
      <c r="CB8" s="387"/>
      <c r="CC8" s="388"/>
      <c r="CD8" s="395" t="s">
        <v>95</v>
      </c>
      <c r="CE8" s="396"/>
      <c r="CF8" s="396"/>
      <c r="CG8" s="396"/>
      <c r="CH8" s="396"/>
      <c r="CI8" s="396"/>
      <c r="CJ8" s="396"/>
      <c r="CK8" s="396"/>
      <c r="CL8" s="396"/>
      <c r="CM8" s="396"/>
      <c r="CN8" s="396"/>
      <c r="CO8" s="396"/>
      <c r="CP8" s="396"/>
      <c r="CQ8" s="396"/>
      <c r="CR8" s="396"/>
      <c r="CS8" s="397"/>
      <c r="CT8" s="495">
        <v>0.93</v>
      </c>
      <c r="CU8" s="496"/>
      <c r="CV8" s="496"/>
      <c r="CW8" s="496"/>
      <c r="CX8" s="496"/>
      <c r="CY8" s="496"/>
      <c r="CZ8" s="496"/>
      <c r="DA8" s="497"/>
      <c r="DB8" s="495">
        <v>0.93</v>
      </c>
      <c r="DC8" s="496"/>
      <c r="DD8" s="496"/>
      <c r="DE8" s="496"/>
      <c r="DF8" s="496"/>
      <c r="DG8" s="496"/>
      <c r="DH8" s="496"/>
      <c r="DI8" s="497"/>
      <c r="DJ8" s="139"/>
      <c r="DK8" s="139"/>
      <c r="DL8" s="139"/>
      <c r="DM8" s="139"/>
      <c r="DN8" s="139"/>
      <c r="DO8" s="139"/>
    </row>
    <row r="9" spans="1:119" ht="18.75" customHeight="1" thickBot="1">
      <c r="A9" s="140"/>
      <c r="B9" s="521" t="s">
        <v>96</v>
      </c>
      <c r="C9" s="522"/>
      <c r="D9" s="522"/>
      <c r="E9" s="522"/>
      <c r="F9" s="522"/>
      <c r="G9" s="522"/>
      <c r="H9" s="522"/>
      <c r="I9" s="522"/>
      <c r="J9" s="522"/>
      <c r="K9" s="449"/>
      <c r="L9" s="523" t="s">
        <v>97</v>
      </c>
      <c r="M9" s="524"/>
      <c r="N9" s="524"/>
      <c r="O9" s="524"/>
      <c r="P9" s="524"/>
      <c r="Q9" s="525"/>
      <c r="R9" s="526">
        <v>720779</v>
      </c>
      <c r="S9" s="527"/>
      <c r="T9" s="527"/>
      <c r="U9" s="527"/>
      <c r="V9" s="528"/>
      <c r="W9" s="465" t="s">
        <v>98</v>
      </c>
      <c r="X9" s="466"/>
      <c r="Y9" s="466"/>
      <c r="Z9" s="466"/>
      <c r="AA9" s="466"/>
      <c r="AB9" s="466"/>
      <c r="AC9" s="466"/>
      <c r="AD9" s="466"/>
      <c r="AE9" s="466"/>
      <c r="AF9" s="466"/>
      <c r="AG9" s="466"/>
      <c r="AH9" s="466"/>
      <c r="AI9" s="466"/>
      <c r="AJ9" s="466"/>
      <c r="AK9" s="466"/>
      <c r="AL9" s="529"/>
      <c r="AM9" s="455" t="s">
        <v>99</v>
      </c>
      <c r="AN9" s="360"/>
      <c r="AO9" s="360"/>
      <c r="AP9" s="360"/>
      <c r="AQ9" s="360"/>
      <c r="AR9" s="360"/>
      <c r="AS9" s="360"/>
      <c r="AT9" s="361"/>
      <c r="AU9" s="443" t="s">
        <v>78</v>
      </c>
      <c r="AV9" s="444"/>
      <c r="AW9" s="444"/>
      <c r="AX9" s="444"/>
      <c r="AY9" s="366" t="s">
        <v>100</v>
      </c>
      <c r="AZ9" s="367"/>
      <c r="BA9" s="367"/>
      <c r="BB9" s="367"/>
      <c r="BC9" s="367"/>
      <c r="BD9" s="367"/>
      <c r="BE9" s="367"/>
      <c r="BF9" s="367"/>
      <c r="BG9" s="367"/>
      <c r="BH9" s="367"/>
      <c r="BI9" s="367"/>
      <c r="BJ9" s="367"/>
      <c r="BK9" s="367"/>
      <c r="BL9" s="367"/>
      <c r="BM9" s="368"/>
      <c r="BN9" s="386">
        <v>-845718</v>
      </c>
      <c r="BO9" s="387"/>
      <c r="BP9" s="387"/>
      <c r="BQ9" s="387"/>
      <c r="BR9" s="387"/>
      <c r="BS9" s="387"/>
      <c r="BT9" s="387"/>
      <c r="BU9" s="388"/>
      <c r="BV9" s="386">
        <v>352992</v>
      </c>
      <c r="BW9" s="387"/>
      <c r="BX9" s="387"/>
      <c r="BY9" s="387"/>
      <c r="BZ9" s="387"/>
      <c r="CA9" s="387"/>
      <c r="CB9" s="387"/>
      <c r="CC9" s="388"/>
      <c r="CD9" s="395" t="s">
        <v>101</v>
      </c>
      <c r="CE9" s="396"/>
      <c r="CF9" s="396"/>
      <c r="CG9" s="396"/>
      <c r="CH9" s="396"/>
      <c r="CI9" s="396"/>
      <c r="CJ9" s="396"/>
      <c r="CK9" s="396"/>
      <c r="CL9" s="396"/>
      <c r="CM9" s="396"/>
      <c r="CN9" s="396"/>
      <c r="CO9" s="396"/>
      <c r="CP9" s="396"/>
      <c r="CQ9" s="396"/>
      <c r="CR9" s="396"/>
      <c r="CS9" s="397"/>
      <c r="CT9" s="356">
        <v>14.4</v>
      </c>
      <c r="CU9" s="357"/>
      <c r="CV9" s="357"/>
      <c r="CW9" s="357"/>
      <c r="CX9" s="357"/>
      <c r="CY9" s="357"/>
      <c r="CZ9" s="357"/>
      <c r="DA9" s="358"/>
      <c r="DB9" s="356">
        <v>13.6</v>
      </c>
      <c r="DC9" s="357"/>
      <c r="DD9" s="357"/>
      <c r="DE9" s="357"/>
      <c r="DF9" s="357"/>
      <c r="DG9" s="357"/>
      <c r="DH9" s="357"/>
      <c r="DI9" s="358"/>
      <c r="DJ9" s="139"/>
      <c r="DK9" s="139"/>
      <c r="DL9" s="139"/>
      <c r="DM9" s="139"/>
      <c r="DN9" s="139"/>
      <c r="DO9" s="139"/>
    </row>
    <row r="10" spans="1:119" ht="18.75" customHeight="1" thickBot="1">
      <c r="A10" s="140"/>
      <c r="B10" s="521"/>
      <c r="C10" s="522"/>
      <c r="D10" s="522"/>
      <c r="E10" s="522"/>
      <c r="F10" s="522"/>
      <c r="G10" s="522"/>
      <c r="H10" s="522"/>
      <c r="I10" s="522"/>
      <c r="J10" s="522"/>
      <c r="K10" s="449"/>
      <c r="L10" s="359" t="s">
        <v>102</v>
      </c>
      <c r="M10" s="360"/>
      <c r="N10" s="360"/>
      <c r="O10" s="360"/>
      <c r="P10" s="360"/>
      <c r="Q10" s="361"/>
      <c r="R10" s="362">
        <v>717515</v>
      </c>
      <c r="S10" s="363"/>
      <c r="T10" s="363"/>
      <c r="U10" s="363"/>
      <c r="V10" s="365"/>
      <c r="W10" s="530"/>
      <c r="X10" s="348"/>
      <c r="Y10" s="348"/>
      <c r="Z10" s="348"/>
      <c r="AA10" s="348"/>
      <c r="AB10" s="348"/>
      <c r="AC10" s="348"/>
      <c r="AD10" s="348"/>
      <c r="AE10" s="348"/>
      <c r="AF10" s="348"/>
      <c r="AG10" s="348"/>
      <c r="AH10" s="348"/>
      <c r="AI10" s="348"/>
      <c r="AJ10" s="348"/>
      <c r="AK10" s="348"/>
      <c r="AL10" s="531"/>
      <c r="AM10" s="455" t="s">
        <v>103</v>
      </c>
      <c r="AN10" s="360"/>
      <c r="AO10" s="360"/>
      <c r="AP10" s="360"/>
      <c r="AQ10" s="360"/>
      <c r="AR10" s="360"/>
      <c r="AS10" s="360"/>
      <c r="AT10" s="361"/>
      <c r="AU10" s="443" t="s">
        <v>104</v>
      </c>
      <c r="AV10" s="444"/>
      <c r="AW10" s="444"/>
      <c r="AX10" s="444"/>
      <c r="AY10" s="366" t="s">
        <v>105</v>
      </c>
      <c r="AZ10" s="367"/>
      <c r="BA10" s="367"/>
      <c r="BB10" s="367"/>
      <c r="BC10" s="367"/>
      <c r="BD10" s="367"/>
      <c r="BE10" s="367"/>
      <c r="BF10" s="367"/>
      <c r="BG10" s="367"/>
      <c r="BH10" s="367"/>
      <c r="BI10" s="367"/>
      <c r="BJ10" s="367"/>
      <c r="BK10" s="367"/>
      <c r="BL10" s="367"/>
      <c r="BM10" s="368"/>
      <c r="BN10" s="386">
        <v>7977</v>
      </c>
      <c r="BO10" s="387"/>
      <c r="BP10" s="387"/>
      <c r="BQ10" s="387"/>
      <c r="BR10" s="387"/>
      <c r="BS10" s="387"/>
      <c r="BT10" s="387"/>
      <c r="BU10" s="388"/>
      <c r="BV10" s="386">
        <v>13469</v>
      </c>
      <c r="BW10" s="387"/>
      <c r="BX10" s="387"/>
      <c r="BY10" s="387"/>
      <c r="BZ10" s="387"/>
      <c r="CA10" s="387"/>
      <c r="CB10" s="387"/>
      <c r="CC10" s="388"/>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521"/>
      <c r="C11" s="522"/>
      <c r="D11" s="522"/>
      <c r="E11" s="522"/>
      <c r="F11" s="522"/>
      <c r="G11" s="522"/>
      <c r="H11" s="522"/>
      <c r="I11" s="522"/>
      <c r="J11" s="522"/>
      <c r="K11" s="449"/>
      <c r="L11" s="432" t="s">
        <v>107</v>
      </c>
      <c r="M11" s="433"/>
      <c r="N11" s="433"/>
      <c r="O11" s="433"/>
      <c r="P11" s="433"/>
      <c r="Q11" s="434"/>
      <c r="R11" s="518" t="s">
        <v>108</v>
      </c>
      <c r="S11" s="519"/>
      <c r="T11" s="519"/>
      <c r="U11" s="519"/>
      <c r="V11" s="520"/>
      <c r="W11" s="530"/>
      <c r="X11" s="348"/>
      <c r="Y11" s="348"/>
      <c r="Z11" s="348"/>
      <c r="AA11" s="348"/>
      <c r="AB11" s="348"/>
      <c r="AC11" s="348"/>
      <c r="AD11" s="348"/>
      <c r="AE11" s="348"/>
      <c r="AF11" s="348"/>
      <c r="AG11" s="348"/>
      <c r="AH11" s="348"/>
      <c r="AI11" s="348"/>
      <c r="AJ11" s="348"/>
      <c r="AK11" s="348"/>
      <c r="AL11" s="531"/>
      <c r="AM11" s="455" t="s">
        <v>109</v>
      </c>
      <c r="AN11" s="360"/>
      <c r="AO11" s="360"/>
      <c r="AP11" s="360"/>
      <c r="AQ11" s="360"/>
      <c r="AR11" s="360"/>
      <c r="AS11" s="360"/>
      <c r="AT11" s="361"/>
      <c r="AU11" s="443" t="s">
        <v>110</v>
      </c>
      <c r="AV11" s="444"/>
      <c r="AW11" s="444"/>
      <c r="AX11" s="444"/>
      <c r="AY11" s="366" t="s">
        <v>111</v>
      </c>
      <c r="AZ11" s="367"/>
      <c r="BA11" s="367"/>
      <c r="BB11" s="367"/>
      <c r="BC11" s="367"/>
      <c r="BD11" s="367"/>
      <c r="BE11" s="367"/>
      <c r="BF11" s="367"/>
      <c r="BG11" s="367"/>
      <c r="BH11" s="367"/>
      <c r="BI11" s="367"/>
      <c r="BJ11" s="367"/>
      <c r="BK11" s="367"/>
      <c r="BL11" s="367"/>
      <c r="BM11" s="368"/>
      <c r="BN11" s="386" t="s">
        <v>112</v>
      </c>
      <c r="BO11" s="387"/>
      <c r="BP11" s="387"/>
      <c r="BQ11" s="387"/>
      <c r="BR11" s="387"/>
      <c r="BS11" s="387"/>
      <c r="BT11" s="387"/>
      <c r="BU11" s="388"/>
      <c r="BV11" s="386" t="s">
        <v>112</v>
      </c>
      <c r="BW11" s="387"/>
      <c r="BX11" s="387"/>
      <c r="BY11" s="387"/>
      <c r="BZ11" s="387"/>
      <c r="CA11" s="387"/>
      <c r="CB11" s="387"/>
      <c r="CC11" s="388"/>
      <c r="CD11" s="395" t="s">
        <v>113</v>
      </c>
      <c r="CE11" s="396"/>
      <c r="CF11" s="396"/>
      <c r="CG11" s="396"/>
      <c r="CH11" s="396"/>
      <c r="CI11" s="396"/>
      <c r="CJ11" s="396"/>
      <c r="CK11" s="396"/>
      <c r="CL11" s="396"/>
      <c r="CM11" s="396"/>
      <c r="CN11" s="396"/>
      <c r="CO11" s="396"/>
      <c r="CP11" s="396"/>
      <c r="CQ11" s="396"/>
      <c r="CR11" s="396"/>
      <c r="CS11" s="397"/>
      <c r="CT11" s="495" t="s">
        <v>112</v>
      </c>
      <c r="CU11" s="496"/>
      <c r="CV11" s="496"/>
      <c r="CW11" s="496"/>
      <c r="CX11" s="496"/>
      <c r="CY11" s="496"/>
      <c r="CZ11" s="496"/>
      <c r="DA11" s="497"/>
      <c r="DB11" s="495" t="s">
        <v>112</v>
      </c>
      <c r="DC11" s="496"/>
      <c r="DD11" s="496"/>
      <c r="DE11" s="496"/>
      <c r="DF11" s="496"/>
      <c r="DG11" s="496"/>
      <c r="DH11" s="496"/>
      <c r="DI11" s="497"/>
      <c r="DJ11" s="139"/>
      <c r="DK11" s="139"/>
      <c r="DL11" s="139"/>
      <c r="DM11" s="139"/>
      <c r="DN11" s="139"/>
      <c r="DO11" s="139"/>
    </row>
    <row r="12" spans="1:119" ht="18.75" customHeight="1">
      <c r="A12" s="140"/>
      <c r="B12" s="498" t="s">
        <v>114</v>
      </c>
      <c r="C12" s="499"/>
      <c r="D12" s="499"/>
      <c r="E12" s="499"/>
      <c r="F12" s="499"/>
      <c r="G12" s="499"/>
      <c r="H12" s="499"/>
      <c r="I12" s="499"/>
      <c r="J12" s="499"/>
      <c r="K12" s="500"/>
      <c r="L12" s="507" t="s">
        <v>115</v>
      </c>
      <c r="M12" s="508"/>
      <c r="N12" s="508"/>
      <c r="O12" s="508"/>
      <c r="P12" s="508"/>
      <c r="Q12" s="509"/>
      <c r="R12" s="510">
        <v>716981</v>
      </c>
      <c r="S12" s="511"/>
      <c r="T12" s="511"/>
      <c r="U12" s="511"/>
      <c r="V12" s="512"/>
      <c r="W12" s="513" t="s">
        <v>1</v>
      </c>
      <c r="X12" s="444"/>
      <c r="Y12" s="444"/>
      <c r="Z12" s="444"/>
      <c r="AA12" s="444"/>
      <c r="AB12" s="514"/>
      <c r="AC12" s="443" t="s">
        <v>116</v>
      </c>
      <c r="AD12" s="444"/>
      <c r="AE12" s="444"/>
      <c r="AF12" s="444"/>
      <c r="AG12" s="514"/>
      <c r="AH12" s="443" t="s">
        <v>117</v>
      </c>
      <c r="AI12" s="444"/>
      <c r="AJ12" s="444"/>
      <c r="AK12" s="444"/>
      <c r="AL12" s="515"/>
      <c r="AM12" s="455" t="s">
        <v>118</v>
      </c>
      <c r="AN12" s="360"/>
      <c r="AO12" s="360"/>
      <c r="AP12" s="360"/>
      <c r="AQ12" s="360"/>
      <c r="AR12" s="360"/>
      <c r="AS12" s="360"/>
      <c r="AT12" s="361"/>
      <c r="AU12" s="443" t="s">
        <v>119</v>
      </c>
      <c r="AV12" s="444"/>
      <c r="AW12" s="444"/>
      <c r="AX12" s="444"/>
      <c r="AY12" s="366" t="s">
        <v>120</v>
      </c>
      <c r="AZ12" s="367"/>
      <c r="BA12" s="367"/>
      <c r="BB12" s="367"/>
      <c r="BC12" s="367"/>
      <c r="BD12" s="367"/>
      <c r="BE12" s="367"/>
      <c r="BF12" s="367"/>
      <c r="BG12" s="367"/>
      <c r="BH12" s="367"/>
      <c r="BI12" s="367"/>
      <c r="BJ12" s="367"/>
      <c r="BK12" s="367"/>
      <c r="BL12" s="367"/>
      <c r="BM12" s="368"/>
      <c r="BN12" s="386">
        <v>8200000</v>
      </c>
      <c r="BO12" s="387"/>
      <c r="BP12" s="387"/>
      <c r="BQ12" s="387"/>
      <c r="BR12" s="387"/>
      <c r="BS12" s="387"/>
      <c r="BT12" s="387"/>
      <c r="BU12" s="388"/>
      <c r="BV12" s="386">
        <v>5100000</v>
      </c>
      <c r="BW12" s="387"/>
      <c r="BX12" s="387"/>
      <c r="BY12" s="387"/>
      <c r="BZ12" s="387"/>
      <c r="CA12" s="387"/>
      <c r="CB12" s="387"/>
      <c r="CC12" s="388"/>
      <c r="CD12" s="395" t="s">
        <v>121</v>
      </c>
      <c r="CE12" s="396"/>
      <c r="CF12" s="396"/>
      <c r="CG12" s="396"/>
      <c r="CH12" s="396"/>
      <c r="CI12" s="396"/>
      <c r="CJ12" s="396"/>
      <c r="CK12" s="396"/>
      <c r="CL12" s="396"/>
      <c r="CM12" s="396"/>
      <c r="CN12" s="396"/>
      <c r="CO12" s="396"/>
      <c r="CP12" s="396"/>
      <c r="CQ12" s="396"/>
      <c r="CR12" s="396"/>
      <c r="CS12" s="397"/>
      <c r="CT12" s="495" t="s">
        <v>122</v>
      </c>
      <c r="CU12" s="496"/>
      <c r="CV12" s="496"/>
      <c r="CW12" s="496"/>
      <c r="CX12" s="496"/>
      <c r="CY12" s="496"/>
      <c r="CZ12" s="496"/>
      <c r="DA12" s="497"/>
      <c r="DB12" s="495" t="s">
        <v>122</v>
      </c>
      <c r="DC12" s="496"/>
      <c r="DD12" s="496"/>
      <c r="DE12" s="496"/>
      <c r="DF12" s="496"/>
      <c r="DG12" s="496"/>
      <c r="DH12" s="496"/>
      <c r="DI12" s="497"/>
      <c r="DJ12" s="139"/>
      <c r="DK12" s="139"/>
      <c r="DL12" s="139"/>
      <c r="DM12" s="139"/>
      <c r="DN12" s="139"/>
      <c r="DO12" s="139"/>
    </row>
    <row r="13" spans="1:119" ht="18.75" customHeight="1">
      <c r="A13" s="140"/>
      <c r="B13" s="501"/>
      <c r="C13" s="502"/>
      <c r="D13" s="502"/>
      <c r="E13" s="502"/>
      <c r="F13" s="502"/>
      <c r="G13" s="502"/>
      <c r="H13" s="502"/>
      <c r="I13" s="502"/>
      <c r="J13" s="502"/>
      <c r="K13" s="503"/>
      <c r="L13" s="150"/>
      <c r="M13" s="484" t="s">
        <v>123</v>
      </c>
      <c r="N13" s="485"/>
      <c r="O13" s="485"/>
      <c r="P13" s="485"/>
      <c r="Q13" s="486"/>
      <c r="R13" s="487">
        <v>704467</v>
      </c>
      <c r="S13" s="488"/>
      <c r="T13" s="488"/>
      <c r="U13" s="488"/>
      <c r="V13" s="489"/>
      <c r="W13" s="475" t="s">
        <v>124</v>
      </c>
      <c r="X13" s="399"/>
      <c r="Y13" s="399"/>
      <c r="Z13" s="399"/>
      <c r="AA13" s="399"/>
      <c r="AB13" s="400"/>
      <c r="AC13" s="362">
        <v>1995</v>
      </c>
      <c r="AD13" s="363"/>
      <c r="AE13" s="363"/>
      <c r="AF13" s="363"/>
      <c r="AG13" s="364"/>
      <c r="AH13" s="362">
        <v>1892</v>
      </c>
      <c r="AI13" s="363"/>
      <c r="AJ13" s="363"/>
      <c r="AK13" s="363"/>
      <c r="AL13" s="365"/>
      <c r="AM13" s="455" t="s">
        <v>125</v>
      </c>
      <c r="AN13" s="360"/>
      <c r="AO13" s="360"/>
      <c r="AP13" s="360"/>
      <c r="AQ13" s="360"/>
      <c r="AR13" s="360"/>
      <c r="AS13" s="360"/>
      <c r="AT13" s="361"/>
      <c r="AU13" s="443" t="s">
        <v>126</v>
      </c>
      <c r="AV13" s="444"/>
      <c r="AW13" s="444"/>
      <c r="AX13" s="444"/>
      <c r="AY13" s="366" t="s">
        <v>127</v>
      </c>
      <c r="AZ13" s="367"/>
      <c r="BA13" s="367"/>
      <c r="BB13" s="367"/>
      <c r="BC13" s="367"/>
      <c r="BD13" s="367"/>
      <c r="BE13" s="367"/>
      <c r="BF13" s="367"/>
      <c r="BG13" s="367"/>
      <c r="BH13" s="367"/>
      <c r="BI13" s="367"/>
      <c r="BJ13" s="367"/>
      <c r="BK13" s="367"/>
      <c r="BL13" s="367"/>
      <c r="BM13" s="368"/>
      <c r="BN13" s="386">
        <v>-9037741</v>
      </c>
      <c r="BO13" s="387"/>
      <c r="BP13" s="387"/>
      <c r="BQ13" s="387"/>
      <c r="BR13" s="387"/>
      <c r="BS13" s="387"/>
      <c r="BT13" s="387"/>
      <c r="BU13" s="388"/>
      <c r="BV13" s="386">
        <v>-4733539</v>
      </c>
      <c r="BW13" s="387"/>
      <c r="BX13" s="387"/>
      <c r="BY13" s="387"/>
      <c r="BZ13" s="387"/>
      <c r="CA13" s="387"/>
      <c r="CB13" s="387"/>
      <c r="CC13" s="388"/>
      <c r="CD13" s="395" t="s">
        <v>128</v>
      </c>
      <c r="CE13" s="396"/>
      <c r="CF13" s="396"/>
      <c r="CG13" s="396"/>
      <c r="CH13" s="396"/>
      <c r="CI13" s="396"/>
      <c r="CJ13" s="396"/>
      <c r="CK13" s="396"/>
      <c r="CL13" s="396"/>
      <c r="CM13" s="396"/>
      <c r="CN13" s="396"/>
      <c r="CO13" s="396"/>
      <c r="CP13" s="396"/>
      <c r="CQ13" s="396"/>
      <c r="CR13" s="396"/>
      <c r="CS13" s="397"/>
      <c r="CT13" s="356">
        <v>2.9</v>
      </c>
      <c r="CU13" s="357"/>
      <c r="CV13" s="357"/>
      <c r="CW13" s="357"/>
      <c r="CX13" s="357"/>
      <c r="CY13" s="357"/>
      <c r="CZ13" s="357"/>
      <c r="DA13" s="358"/>
      <c r="DB13" s="356">
        <v>3.2</v>
      </c>
      <c r="DC13" s="357"/>
      <c r="DD13" s="357"/>
      <c r="DE13" s="357"/>
      <c r="DF13" s="357"/>
      <c r="DG13" s="357"/>
      <c r="DH13" s="357"/>
      <c r="DI13" s="358"/>
      <c r="DJ13" s="139"/>
      <c r="DK13" s="139"/>
      <c r="DL13" s="139"/>
      <c r="DM13" s="139"/>
      <c r="DN13" s="139"/>
      <c r="DO13" s="139"/>
    </row>
    <row r="14" spans="1:119" ht="18.75" customHeight="1" thickBot="1">
      <c r="A14" s="140"/>
      <c r="B14" s="501"/>
      <c r="C14" s="502"/>
      <c r="D14" s="502"/>
      <c r="E14" s="502"/>
      <c r="F14" s="502"/>
      <c r="G14" s="502"/>
      <c r="H14" s="502"/>
      <c r="I14" s="502"/>
      <c r="J14" s="502"/>
      <c r="K14" s="503"/>
      <c r="L14" s="477" t="s">
        <v>129</v>
      </c>
      <c r="M14" s="516"/>
      <c r="N14" s="516"/>
      <c r="O14" s="516"/>
      <c r="P14" s="516"/>
      <c r="Q14" s="517"/>
      <c r="R14" s="487">
        <v>716643</v>
      </c>
      <c r="S14" s="488"/>
      <c r="T14" s="488"/>
      <c r="U14" s="488"/>
      <c r="V14" s="489"/>
      <c r="W14" s="490"/>
      <c r="X14" s="402"/>
      <c r="Y14" s="402"/>
      <c r="Z14" s="402"/>
      <c r="AA14" s="402"/>
      <c r="AB14" s="403"/>
      <c r="AC14" s="480">
        <v>0.7</v>
      </c>
      <c r="AD14" s="481"/>
      <c r="AE14" s="481"/>
      <c r="AF14" s="481"/>
      <c r="AG14" s="482"/>
      <c r="AH14" s="480">
        <v>0.6</v>
      </c>
      <c r="AI14" s="481"/>
      <c r="AJ14" s="481"/>
      <c r="AK14" s="481"/>
      <c r="AL14" s="483"/>
      <c r="AM14" s="455"/>
      <c r="AN14" s="360"/>
      <c r="AO14" s="360"/>
      <c r="AP14" s="360"/>
      <c r="AQ14" s="360"/>
      <c r="AR14" s="360"/>
      <c r="AS14" s="360"/>
      <c r="AT14" s="361"/>
      <c r="AU14" s="443"/>
      <c r="AV14" s="444"/>
      <c r="AW14" s="444"/>
      <c r="AX14" s="444"/>
      <c r="AY14" s="366"/>
      <c r="AZ14" s="367"/>
      <c r="BA14" s="367"/>
      <c r="BB14" s="367"/>
      <c r="BC14" s="367"/>
      <c r="BD14" s="367"/>
      <c r="BE14" s="367"/>
      <c r="BF14" s="367"/>
      <c r="BG14" s="367"/>
      <c r="BH14" s="367"/>
      <c r="BI14" s="367"/>
      <c r="BJ14" s="367"/>
      <c r="BK14" s="367"/>
      <c r="BL14" s="367"/>
      <c r="BM14" s="368"/>
      <c r="BN14" s="386"/>
      <c r="BO14" s="387"/>
      <c r="BP14" s="387"/>
      <c r="BQ14" s="387"/>
      <c r="BR14" s="387"/>
      <c r="BS14" s="387"/>
      <c r="BT14" s="387"/>
      <c r="BU14" s="388"/>
      <c r="BV14" s="386"/>
      <c r="BW14" s="387"/>
      <c r="BX14" s="387"/>
      <c r="BY14" s="387"/>
      <c r="BZ14" s="387"/>
      <c r="CA14" s="387"/>
      <c r="CB14" s="387"/>
      <c r="CC14" s="388"/>
      <c r="CD14" s="392" t="s">
        <v>130</v>
      </c>
      <c r="CE14" s="393"/>
      <c r="CF14" s="393"/>
      <c r="CG14" s="393"/>
      <c r="CH14" s="393"/>
      <c r="CI14" s="393"/>
      <c r="CJ14" s="393"/>
      <c r="CK14" s="393"/>
      <c r="CL14" s="393"/>
      <c r="CM14" s="393"/>
      <c r="CN14" s="393"/>
      <c r="CO14" s="393"/>
      <c r="CP14" s="393"/>
      <c r="CQ14" s="393"/>
      <c r="CR14" s="393"/>
      <c r="CS14" s="394"/>
      <c r="CT14" s="491">
        <v>36.5</v>
      </c>
      <c r="CU14" s="459"/>
      <c r="CV14" s="459"/>
      <c r="CW14" s="459"/>
      <c r="CX14" s="459"/>
      <c r="CY14" s="459"/>
      <c r="CZ14" s="459"/>
      <c r="DA14" s="460"/>
      <c r="DB14" s="491">
        <v>37.9</v>
      </c>
      <c r="DC14" s="459"/>
      <c r="DD14" s="459"/>
      <c r="DE14" s="459"/>
      <c r="DF14" s="459"/>
      <c r="DG14" s="459"/>
      <c r="DH14" s="459"/>
      <c r="DI14" s="460"/>
      <c r="DJ14" s="139"/>
      <c r="DK14" s="139"/>
      <c r="DL14" s="139"/>
      <c r="DM14" s="139"/>
      <c r="DN14" s="139"/>
      <c r="DO14" s="139"/>
    </row>
    <row r="15" spans="1:119" ht="18.75" customHeight="1">
      <c r="A15" s="140"/>
      <c r="B15" s="501"/>
      <c r="C15" s="502"/>
      <c r="D15" s="502"/>
      <c r="E15" s="502"/>
      <c r="F15" s="502"/>
      <c r="G15" s="502"/>
      <c r="H15" s="502"/>
      <c r="I15" s="502"/>
      <c r="J15" s="502"/>
      <c r="K15" s="503"/>
      <c r="L15" s="150"/>
      <c r="M15" s="484" t="s">
        <v>123</v>
      </c>
      <c r="N15" s="485"/>
      <c r="O15" s="485"/>
      <c r="P15" s="485"/>
      <c r="Q15" s="486"/>
      <c r="R15" s="487">
        <v>705194</v>
      </c>
      <c r="S15" s="488"/>
      <c r="T15" s="488"/>
      <c r="U15" s="488"/>
      <c r="V15" s="489"/>
      <c r="W15" s="475" t="s">
        <v>131</v>
      </c>
      <c r="X15" s="399"/>
      <c r="Y15" s="399"/>
      <c r="Z15" s="399"/>
      <c r="AA15" s="399"/>
      <c r="AB15" s="400"/>
      <c r="AC15" s="362">
        <v>74224</v>
      </c>
      <c r="AD15" s="363"/>
      <c r="AE15" s="363"/>
      <c r="AF15" s="363"/>
      <c r="AG15" s="364"/>
      <c r="AH15" s="362">
        <v>79375</v>
      </c>
      <c r="AI15" s="363"/>
      <c r="AJ15" s="363"/>
      <c r="AK15" s="363"/>
      <c r="AL15" s="365"/>
      <c r="AM15" s="455"/>
      <c r="AN15" s="360"/>
      <c r="AO15" s="360"/>
      <c r="AP15" s="360"/>
      <c r="AQ15" s="360"/>
      <c r="AR15" s="360"/>
      <c r="AS15" s="360"/>
      <c r="AT15" s="361"/>
      <c r="AU15" s="443"/>
      <c r="AV15" s="444"/>
      <c r="AW15" s="444"/>
      <c r="AX15" s="444"/>
      <c r="AY15" s="378" t="s">
        <v>132</v>
      </c>
      <c r="AZ15" s="379"/>
      <c r="BA15" s="379"/>
      <c r="BB15" s="379"/>
      <c r="BC15" s="379"/>
      <c r="BD15" s="379"/>
      <c r="BE15" s="379"/>
      <c r="BF15" s="379"/>
      <c r="BG15" s="379"/>
      <c r="BH15" s="379"/>
      <c r="BI15" s="379"/>
      <c r="BJ15" s="379"/>
      <c r="BK15" s="379"/>
      <c r="BL15" s="379"/>
      <c r="BM15" s="380"/>
      <c r="BN15" s="381">
        <v>95034981</v>
      </c>
      <c r="BO15" s="382"/>
      <c r="BP15" s="382"/>
      <c r="BQ15" s="382"/>
      <c r="BR15" s="382"/>
      <c r="BS15" s="382"/>
      <c r="BT15" s="382"/>
      <c r="BU15" s="383"/>
      <c r="BV15" s="381">
        <v>93669242</v>
      </c>
      <c r="BW15" s="382"/>
      <c r="BX15" s="382"/>
      <c r="BY15" s="382"/>
      <c r="BZ15" s="382"/>
      <c r="CA15" s="382"/>
      <c r="CB15" s="382"/>
      <c r="CC15" s="383"/>
      <c r="CD15" s="492" t="s">
        <v>133</v>
      </c>
      <c r="CE15" s="493"/>
      <c r="CF15" s="493"/>
      <c r="CG15" s="493"/>
      <c r="CH15" s="493"/>
      <c r="CI15" s="493"/>
      <c r="CJ15" s="493"/>
      <c r="CK15" s="493"/>
      <c r="CL15" s="493"/>
      <c r="CM15" s="493"/>
      <c r="CN15" s="493"/>
      <c r="CO15" s="493"/>
      <c r="CP15" s="493"/>
      <c r="CQ15" s="493"/>
      <c r="CR15" s="493"/>
      <c r="CS15" s="494"/>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501"/>
      <c r="C16" s="502"/>
      <c r="D16" s="502"/>
      <c r="E16" s="502"/>
      <c r="F16" s="502"/>
      <c r="G16" s="502"/>
      <c r="H16" s="502"/>
      <c r="I16" s="502"/>
      <c r="J16" s="502"/>
      <c r="K16" s="503"/>
      <c r="L16" s="477" t="s">
        <v>134</v>
      </c>
      <c r="M16" s="478"/>
      <c r="N16" s="478"/>
      <c r="O16" s="478"/>
      <c r="P16" s="478"/>
      <c r="Q16" s="479"/>
      <c r="R16" s="472" t="s">
        <v>135</v>
      </c>
      <c r="S16" s="473"/>
      <c r="T16" s="473"/>
      <c r="U16" s="473"/>
      <c r="V16" s="474"/>
      <c r="W16" s="490"/>
      <c r="X16" s="402"/>
      <c r="Y16" s="402"/>
      <c r="Z16" s="402"/>
      <c r="AA16" s="402"/>
      <c r="AB16" s="403"/>
      <c r="AC16" s="480">
        <v>24.4</v>
      </c>
      <c r="AD16" s="481"/>
      <c r="AE16" s="481"/>
      <c r="AF16" s="481"/>
      <c r="AG16" s="482"/>
      <c r="AH16" s="480">
        <v>25.4</v>
      </c>
      <c r="AI16" s="481"/>
      <c r="AJ16" s="481"/>
      <c r="AK16" s="481"/>
      <c r="AL16" s="483"/>
      <c r="AM16" s="455"/>
      <c r="AN16" s="360"/>
      <c r="AO16" s="360"/>
      <c r="AP16" s="360"/>
      <c r="AQ16" s="360"/>
      <c r="AR16" s="360"/>
      <c r="AS16" s="360"/>
      <c r="AT16" s="361"/>
      <c r="AU16" s="443"/>
      <c r="AV16" s="444"/>
      <c r="AW16" s="444"/>
      <c r="AX16" s="444"/>
      <c r="AY16" s="366" t="s">
        <v>136</v>
      </c>
      <c r="AZ16" s="367"/>
      <c r="BA16" s="367"/>
      <c r="BB16" s="367"/>
      <c r="BC16" s="367"/>
      <c r="BD16" s="367"/>
      <c r="BE16" s="367"/>
      <c r="BF16" s="367"/>
      <c r="BG16" s="367"/>
      <c r="BH16" s="367"/>
      <c r="BI16" s="367"/>
      <c r="BJ16" s="367"/>
      <c r="BK16" s="367"/>
      <c r="BL16" s="367"/>
      <c r="BM16" s="368"/>
      <c r="BN16" s="386">
        <v>103549408</v>
      </c>
      <c r="BO16" s="387"/>
      <c r="BP16" s="387"/>
      <c r="BQ16" s="387"/>
      <c r="BR16" s="387"/>
      <c r="BS16" s="387"/>
      <c r="BT16" s="387"/>
      <c r="BU16" s="388"/>
      <c r="BV16" s="386">
        <v>101194371</v>
      </c>
      <c r="BW16" s="387"/>
      <c r="BX16" s="387"/>
      <c r="BY16" s="387"/>
      <c r="BZ16" s="387"/>
      <c r="CA16" s="387"/>
      <c r="CB16" s="387"/>
      <c r="CC16" s="388"/>
      <c r="CD16" s="154"/>
      <c r="CE16" s="384"/>
      <c r="CF16" s="384"/>
      <c r="CG16" s="384"/>
      <c r="CH16" s="384"/>
      <c r="CI16" s="384"/>
      <c r="CJ16" s="384"/>
      <c r="CK16" s="384"/>
      <c r="CL16" s="384"/>
      <c r="CM16" s="384"/>
      <c r="CN16" s="384"/>
      <c r="CO16" s="384"/>
      <c r="CP16" s="384"/>
      <c r="CQ16" s="384"/>
      <c r="CR16" s="384"/>
      <c r="CS16" s="385"/>
      <c r="CT16" s="356"/>
      <c r="CU16" s="357"/>
      <c r="CV16" s="357"/>
      <c r="CW16" s="357"/>
      <c r="CX16" s="357"/>
      <c r="CY16" s="357"/>
      <c r="CZ16" s="357"/>
      <c r="DA16" s="358"/>
      <c r="DB16" s="356"/>
      <c r="DC16" s="357"/>
      <c r="DD16" s="357"/>
      <c r="DE16" s="357"/>
      <c r="DF16" s="357"/>
      <c r="DG16" s="357"/>
      <c r="DH16" s="357"/>
      <c r="DI16" s="358"/>
      <c r="DJ16" s="139"/>
      <c r="DK16" s="139"/>
      <c r="DL16" s="139"/>
      <c r="DM16" s="139"/>
      <c r="DN16" s="139"/>
      <c r="DO16" s="139"/>
    </row>
    <row r="17" spans="1:119" ht="18.75" customHeight="1" thickBot="1">
      <c r="A17" s="140"/>
      <c r="B17" s="504"/>
      <c r="C17" s="505"/>
      <c r="D17" s="505"/>
      <c r="E17" s="505"/>
      <c r="F17" s="505"/>
      <c r="G17" s="505"/>
      <c r="H17" s="505"/>
      <c r="I17" s="505"/>
      <c r="J17" s="505"/>
      <c r="K17" s="506"/>
      <c r="L17" s="155"/>
      <c r="M17" s="469" t="s">
        <v>137</v>
      </c>
      <c r="N17" s="470"/>
      <c r="O17" s="470"/>
      <c r="P17" s="470"/>
      <c r="Q17" s="471"/>
      <c r="R17" s="472" t="s">
        <v>138</v>
      </c>
      <c r="S17" s="473"/>
      <c r="T17" s="473"/>
      <c r="U17" s="473"/>
      <c r="V17" s="474"/>
      <c r="W17" s="475" t="s">
        <v>139</v>
      </c>
      <c r="X17" s="399"/>
      <c r="Y17" s="399"/>
      <c r="Z17" s="399"/>
      <c r="AA17" s="399"/>
      <c r="AB17" s="400"/>
      <c r="AC17" s="362">
        <v>227592</v>
      </c>
      <c r="AD17" s="363"/>
      <c r="AE17" s="363"/>
      <c r="AF17" s="363"/>
      <c r="AG17" s="364"/>
      <c r="AH17" s="362">
        <v>230798</v>
      </c>
      <c r="AI17" s="363"/>
      <c r="AJ17" s="363"/>
      <c r="AK17" s="363"/>
      <c r="AL17" s="365"/>
      <c r="AM17" s="455"/>
      <c r="AN17" s="360"/>
      <c r="AO17" s="360"/>
      <c r="AP17" s="360"/>
      <c r="AQ17" s="360"/>
      <c r="AR17" s="360"/>
      <c r="AS17" s="360"/>
      <c r="AT17" s="361"/>
      <c r="AU17" s="443"/>
      <c r="AV17" s="444"/>
      <c r="AW17" s="444"/>
      <c r="AX17" s="444"/>
      <c r="AY17" s="366" t="s">
        <v>140</v>
      </c>
      <c r="AZ17" s="367"/>
      <c r="BA17" s="367"/>
      <c r="BB17" s="367"/>
      <c r="BC17" s="367"/>
      <c r="BD17" s="367"/>
      <c r="BE17" s="367"/>
      <c r="BF17" s="367"/>
      <c r="BG17" s="367"/>
      <c r="BH17" s="367"/>
      <c r="BI17" s="367"/>
      <c r="BJ17" s="367"/>
      <c r="BK17" s="367"/>
      <c r="BL17" s="367"/>
      <c r="BM17" s="368"/>
      <c r="BN17" s="386">
        <v>122116548</v>
      </c>
      <c r="BO17" s="387"/>
      <c r="BP17" s="387"/>
      <c r="BQ17" s="387"/>
      <c r="BR17" s="387"/>
      <c r="BS17" s="387"/>
      <c r="BT17" s="387"/>
      <c r="BU17" s="388"/>
      <c r="BV17" s="386">
        <v>120117193</v>
      </c>
      <c r="BW17" s="387"/>
      <c r="BX17" s="387"/>
      <c r="BY17" s="387"/>
      <c r="BZ17" s="387"/>
      <c r="CA17" s="387"/>
      <c r="CB17" s="387"/>
      <c r="CC17" s="388"/>
      <c r="CD17" s="154"/>
      <c r="CE17" s="384"/>
      <c r="CF17" s="384"/>
      <c r="CG17" s="384"/>
      <c r="CH17" s="384"/>
      <c r="CI17" s="384"/>
      <c r="CJ17" s="384"/>
      <c r="CK17" s="384"/>
      <c r="CL17" s="384"/>
      <c r="CM17" s="384"/>
      <c r="CN17" s="384"/>
      <c r="CO17" s="384"/>
      <c r="CP17" s="384"/>
      <c r="CQ17" s="384"/>
      <c r="CR17" s="384"/>
      <c r="CS17" s="385"/>
      <c r="CT17" s="356"/>
      <c r="CU17" s="357"/>
      <c r="CV17" s="357"/>
      <c r="CW17" s="357"/>
      <c r="CX17" s="357"/>
      <c r="CY17" s="357"/>
      <c r="CZ17" s="357"/>
      <c r="DA17" s="358"/>
      <c r="DB17" s="356"/>
      <c r="DC17" s="357"/>
      <c r="DD17" s="357"/>
      <c r="DE17" s="357"/>
      <c r="DF17" s="357"/>
      <c r="DG17" s="357"/>
      <c r="DH17" s="357"/>
      <c r="DI17" s="358"/>
      <c r="DJ17" s="139"/>
      <c r="DK17" s="139"/>
      <c r="DL17" s="139"/>
      <c r="DM17" s="139"/>
      <c r="DN17" s="139"/>
      <c r="DO17" s="139"/>
    </row>
    <row r="18" spans="1:119" ht="18.75" customHeight="1" thickBot="1">
      <c r="A18" s="140"/>
      <c r="B18" s="448" t="s">
        <v>141</v>
      </c>
      <c r="C18" s="449"/>
      <c r="D18" s="449"/>
      <c r="E18" s="450"/>
      <c r="F18" s="450"/>
      <c r="G18" s="450"/>
      <c r="H18" s="450"/>
      <c r="I18" s="450"/>
      <c r="J18" s="450"/>
      <c r="K18" s="450"/>
      <c r="L18" s="451">
        <v>328.66</v>
      </c>
      <c r="M18" s="451"/>
      <c r="N18" s="451"/>
      <c r="O18" s="451"/>
      <c r="P18" s="451"/>
      <c r="Q18" s="451"/>
      <c r="R18" s="452"/>
      <c r="S18" s="452"/>
      <c r="T18" s="452"/>
      <c r="U18" s="452"/>
      <c r="V18" s="453"/>
      <c r="W18" s="467"/>
      <c r="X18" s="468"/>
      <c r="Y18" s="468"/>
      <c r="Z18" s="468"/>
      <c r="AA18" s="468"/>
      <c r="AB18" s="476"/>
      <c r="AC18" s="350">
        <v>74.900000000000006</v>
      </c>
      <c r="AD18" s="351"/>
      <c r="AE18" s="351"/>
      <c r="AF18" s="351"/>
      <c r="AG18" s="454"/>
      <c r="AH18" s="350">
        <v>74</v>
      </c>
      <c r="AI18" s="351"/>
      <c r="AJ18" s="351"/>
      <c r="AK18" s="351"/>
      <c r="AL18" s="352"/>
      <c r="AM18" s="455"/>
      <c r="AN18" s="360"/>
      <c r="AO18" s="360"/>
      <c r="AP18" s="360"/>
      <c r="AQ18" s="360"/>
      <c r="AR18" s="360"/>
      <c r="AS18" s="360"/>
      <c r="AT18" s="361"/>
      <c r="AU18" s="443"/>
      <c r="AV18" s="444"/>
      <c r="AW18" s="444"/>
      <c r="AX18" s="444"/>
      <c r="AY18" s="366" t="s">
        <v>142</v>
      </c>
      <c r="AZ18" s="367"/>
      <c r="BA18" s="367"/>
      <c r="BB18" s="367"/>
      <c r="BC18" s="367"/>
      <c r="BD18" s="367"/>
      <c r="BE18" s="367"/>
      <c r="BF18" s="367"/>
      <c r="BG18" s="367"/>
      <c r="BH18" s="367"/>
      <c r="BI18" s="367"/>
      <c r="BJ18" s="367"/>
      <c r="BK18" s="367"/>
      <c r="BL18" s="367"/>
      <c r="BM18" s="368"/>
      <c r="BN18" s="386">
        <v>147517555</v>
      </c>
      <c r="BO18" s="387"/>
      <c r="BP18" s="387"/>
      <c r="BQ18" s="387"/>
      <c r="BR18" s="387"/>
      <c r="BS18" s="387"/>
      <c r="BT18" s="387"/>
      <c r="BU18" s="388"/>
      <c r="BV18" s="386">
        <v>144075915</v>
      </c>
      <c r="BW18" s="387"/>
      <c r="BX18" s="387"/>
      <c r="BY18" s="387"/>
      <c r="BZ18" s="387"/>
      <c r="CA18" s="387"/>
      <c r="CB18" s="387"/>
      <c r="CC18" s="388"/>
      <c r="CD18" s="154"/>
      <c r="CE18" s="384"/>
      <c r="CF18" s="384"/>
      <c r="CG18" s="384"/>
      <c r="CH18" s="384"/>
      <c r="CI18" s="384"/>
      <c r="CJ18" s="384"/>
      <c r="CK18" s="384"/>
      <c r="CL18" s="384"/>
      <c r="CM18" s="384"/>
      <c r="CN18" s="384"/>
      <c r="CO18" s="384"/>
      <c r="CP18" s="384"/>
      <c r="CQ18" s="384"/>
      <c r="CR18" s="384"/>
      <c r="CS18" s="385"/>
      <c r="CT18" s="356"/>
      <c r="CU18" s="357"/>
      <c r="CV18" s="357"/>
      <c r="CW18" s="357"/>
      <c r="CX18" s="357"/>
      <c r="CY18" s="357"/>
      <c r="CZ18" s="357"/>
      <c r="DA18" s="358"/>
      <c r="DB18" s="356"/>
      <c r="DC18" s="357"/>
      <c r="DD18" s="357"/>
      <c r="DE18" s="357"/>
      <c r="DF18" s="357"/>
      <c r="DG18" s="357"/>
      <c r="DH18" s="357"/>
      <c r="DI18" s="358"/>
      <c r="DJ18" s="139"/>
      <c r="DK18" s="139"/>
      <c r="DL18" s="139"/>
      <c r="DM18" s="139"/>
      <c r="DN18" s="139"/>
      <c r="DO18" s="139"/>
    </row>
    <row r="19" spans="1:119" ht="18.75" customHeight="1" thickBot="1">
      <c r="A19" s="140"/>
      <c r="B19" s="448" t="s">
        <v>143</v>
      </c>
      <c r="C19" s="449"/>
      <c r="D19" s="449"/>
      <c r="E19" s="450"/>
      <c r="F19" s="450"/>
      <c r="G19" s="450"/>
      <c r="H19" s="450"/>
      <c r="I19" s="450"/>
      <c r="J19" s="450"/>
      <c r="K19" s="450"/>
      <c r="L19" s="456">
        <v>2193</v>
      </c>
      <c r="M19" s="456"/>
      <c r="N19" s="456"/>
      <c r="O19" s="456"/>
      <c r="P19" s="456"/>
      <c r="Q19" s="456"/>
      <c r="R19" s="457"/>
      <c r="S19" s="457"/>
      <c r="T19" s="457"/>
      <c r="U19" s="457"/>
      <c r="V19" s="458"/>
      <c r="W19" s="465"/>
      <c r="X19" s="466"/>
      <c r="Y19" s="466"/>
      <c r="Z19" s="466"/>
      <c r="AA19" s="466"/>
      <c r="AB19" s="466"/>
      <c r="AC19" s="382"/>
      <c r="AD19" s="382"/>
      <c r="AE19" s="382"/>
      <c r="AF19" s="382"/>
      <c r="AG19" s="382"/>
      <c r="AH19" s="382"/>
      <c r="AI19" s="382"/>
      <c r="AJ19" s="382"/>
      <c r="AK19" s="382"/>
      <c r="AL19" s="383"/>
      <c r="AM19" s="455"/>
      <c r="AN19" s="360"/>
      <c r="AO19" s="360"/>
      <c r="AP19" s="360"/>
      <c r="AQ19" s="360"/>
      <c r="AR19" s="360"/>
      <c r="AS19" s="360"/>
      <c r="AT19" s="361"/>
      <c r="AU19" s="443"/>
      <c r="AV19" s="444"/>
      <c r="AW19" s="444"/>
      <c r="AX19" s="444"/>
      <c r="AY19" s="366" t="s">
        <v>144</v>
      </c>
      <c r="AZ19" s="367"/>
      <c r="BA19" s="367"/>
      <c r="BB19" s="367"/>
      <c r="BC19" s="367"/>
      <c r="BD19" s="367"/>
      <c r="BE19" s="367"/>
      <c r="BF19" s="367"/>
      <c r="BG19" s="367"/>
      <c r="BH19" s="367"/>
      <c r="BI19" s="367"/>
      <c r="BJ19" s="367"/>
      <c r="BK19" s="367"/>
      <c r="BL19" s="367"/>
      <c r="BM19" s="368"/>
      <c r="BN19" s="386">
        <v>168549457</v>
      </c>
      <c r="BO19" s="387"/>
      <c r="BP19" s="387"/>
      <c r="BQ19" s="387"/>
      <c r="BR19" s="387"/>
      <c r="BS19" s="387"/>
      <c r="BT19" s="387"/>
      <c r="BU19" s="388"/>
      <c r="BV19" s="386">
        <v>168315703</v>
      </c>
      <c r="BW19" s="387"/>
      <c r="BX19" s="387"/>
      <c r="BY19" s="387"/>
      <c r="BZ19" s="387"/>
      <c r="CA19" s="387"/>
      <c r="CB19" s="387"/>
      <c r="CC19" s="388"/>
      <c r="CD19" s="154"/>
      <c r="CE19" s="384"/>
      <c r="CF19" s="384"/>
      <c r="CG19" s="384"/>
      <c r="CH19" s="384"/>
      <c r="CI19" s="384"/>
      <c r="CJ19" s="384"/>
      <c r="CK19" s="384"/>
      <c r="CL19" s="384"/>
      <c r="CM19" s="384"/>
      <c r="CN19" s="384"/>
      <c r="CO19" s="384"/>
      <c r="CP19" s="384"/>
      <c r="CQ19" s="384"/>
      <c r="CR19" s="384"/>
      <c r="CS19" s="385"/>
      <c r="CT19" s="356"/>
      <c r="CU19" s="357"/>
      <c r="CV19" s="357"/>
      <c r="CW19" s="357"/>
      <c r="CX19" s="357"/>
      <c r="CY19" s="357"/>
      <c r="CZ19" s="357"/>
      <c r="DA19" s="358"/>
      <c r="DB19" s="356"/>
      <c r="DC19" s="357"/>
      <c r="DD19" s="357"/>
      <c r="DE19" s="357"/>
      <c r="DF19" s="357"/>
      <c r="DG19" s="357"/>
      <c r="DH19" s="357"/>
      <c r="DI19" s="358"/>
      <c r="DJ19" s="139"/>
      <c r="DK19" s="139"/>
      <c r="DL19" s="139"/>
      <c r="DM19" s="139"/>
      <c r="DN19" s="139"/>
      <c r="DO19" s="139"/>
    </row>
    <row r="20" spans="1:119" ht="18.75" customHeight="1" thickBot="1">
      <c r="A20" s="140"/>
      <c r="B20" s="448" t="s">
        <v>145</v>
      </c>
      <c r="C20" s="449"/>
      <c r="D20" s="449"/>
      <c r="E20" s="450"/>
      <c r="F20" s="450"/>
      <c r="G20" s="450"/>
      <c r="H20" s="450"/>
      <c r="I20" s="450"/>
      <c r="J20" s="450"/>
      <c r="K20" s="450"/>
      <c r="L20" s="456">
        <v>311188</v>
      </c>
      <c r="M20" s="456"/>
      <c r="N20" s="456"/>
      <c r="O20" s="456"/>
      <c r="P20" s="456"/>
      <c r="Q20" s="456"/>
      <c r="R20" s="457"/>
      <c r="S20" s="457"/>
      <c r="T20" s="457"/>
      <c r="U20" s="457"/>
      <c r="V20" s="458"/>
      <c r="W20" s="467"/>
      <c r="X20" s="468"/>
      <c r="Y20" s="468"/>
      <c r="Z20" s="468"/>
      <c r="AA20" s="468"/>
      <c r="AB20" s="468"/>
      <c r="AC20" s="459"/>
      <c r="AD20" s="459"/>
      <c r="AE20" s="459"/>
      <c r="AF20" s="459"/>
      <c r="AG20" s="459"/>
      <c r="AH20" s="459"/>
      <c r="AI20" s="459"/>
      <c r="AJ20" s="459"/>
      <c r="AK20" s="459"/>
      <c r="AL20" s="460"/>
      <c r="AM20" s="461"/>
      <c r="AN20" s="433"/>
      <c r="AO20" s="433"/>
      <c r="AP20" s="433"/>
      <c r="AQ20" s="433"/>
      <c r="AR20" s="433"/>
      <c r="AS20" s="433"/>
      <c r="AT20" s="434"/>
      <c r="AU20" s="462"/>
      <c r="AV20" s="463"/>
      <c r="AW20" s="463"/>
      <c r="AX20" s="464"/>
      <c r="AY20" s="366"/>
      <c r="AZ20" s="367"/>
      <c r="BA20" s="367"/>
      <c r="BB20" s="367"/>
      <c r="BC20" s="367"/>
      <c r="BD20" s="367"/>
      <c r="BE20" s="367"/>
      <c r="BF20" s="367"/>
      <c r="BG20" s="367"/>
      <c r="BH20" s="367"/>
      <c r="BI20" s="367"/>
      <c r="BJ20" s="367"/>
      <c r="BK20" s="367"/>
      <c r="BL20" s="367"/>
      <c r="BM20" s="368"/>
      <c r="BN20" s="386"/>
      <c r="BO20" s="387"/>
      <c r="BP20" s="387"/>
      <c r="BQ20" s="387"/>
      <c r="BR20" s="387"/>
      <c r="BS20" s="387"/>
      <c r="BT20" s="387"/>
      <c r="BU20" s="388"/>
      <c r="BV20" s="386"/>
      <c r="BW20" s="387"/>
      <c r="BX20" s="387"/>
      <c r="BY20" s="387"/>
      <c r="BZ20" s="387"/>
      <c r="CA20" s="387"/>
      <c r="CB20" s="387"/>
      <c r="CC20" s="388"/>
      <c r="CD20" s="154"/>
      <c r="CE20" s="384"/>
      <c r="CF20" s="384"/>
      <c r="CG20" s="384"/>
      <c r="CH20" s="384"/>
      <c r="CI20" s="384"/>
      <c r="CJ20" s="384"/>
      <c r="CK20" s="384"/>
      <c r="CL20" s="384"/>
      <c r="CM20" s="384"/>
      <c r="CN20" s="384"/>
      <c r="CO20" s="384"/>
      <c r="CP20" s="384"/>
      <c r="CQ20" s="384"/>
      <c r="CR20" s="384"/>
      <c r="CS20" s="385"/>
      <c r="CT20" s="356"/>
      <c r="CU20" s="357"/>
      <c r="CV20" s="357"/>
      <c r="CW20" s="357"/>
      <c r="CX20" s="357"/>
      <c r="CY20" s="357"/>
      <c r="CZ20" s="357"/>
      <c r="DA20" s="358"/>
      <c r="DB20" s="356"/>
      <c r="DC20" s="357"/>
      <c r="DD20" s="357"/>
      <c r="DE20" s="357"/>
      <c r="DF20" s="357"/>
      <c r="DG20" s="357"/>
      <c r="DH20" s="357"/>
      <c r="DI20" s="358"/>
      <c r="DJ20" s="139"/>
      <c r="DK20" s="139"/>
      <c r="DL20" s="139"/>
      <c r="DM20" s="139"/>
      <c r="DN20" s="139"/>
      <c r="DO20" s="139"/>
    </row>
    <row r="21" spans="1:119" ht="18.75" customHeight="1">
      <c r="A21" s="140"/>
      <c r="B21" s="445" t="s">
        <v>146</v>
      </c>
      <c r="C21" s="446"/>
      <c r="D21" s="446"/>
      <c r="E21" s="446"/>
      <c r="F21" s="446"/>
      <c r="G21" s="446"/>
      <c r="H21" s="446"/>
      <c r="I21" s="446"/>
      <c r="J21" s="446"/>
      <c r="K21" s="446"/>
      <c r="L21" s="446"/>
      <c r="M21" s="446"/>
      <c r="N21" s="446"/>
      <c r="O21" s="446"/>
      <c r="P21" s="446"/>
      <c r="Q21" s="446"/>
      <c r="R21" s="446"/>
      <c r="S21" s="446"/>
      <c r="T21" s="446"/>
      <c r="U21" s="446"/>
      <c r="V21" s="446"/>
      <c r="W21" s="446"/>
      <c r="X21" s="446"/>
      <c r="Y21" s="446"/>
      <c r="Z21" s="446"/>
      <c r="AA21" s="446"/>
      <c r="AB21" s="446"/>
      <c r="AC21" s="446"/>
      <c r="AD21" s="446"/>
      <c r="AE21" s="446"/>
      <c r="AF21" s="446"/>
      <c r="AG21" s="446"/>
      <c r="AH21" s="446"/>
      <c r="AI21" s="446"/>
      <c r="AJ21" s="446"/>
      <c r="AK21" s="446"/>
      <c r="AL21" s="446"/>
      <c r="AM21" s="446"/>
      <c r="AN21" s="446"/>
      <c r="AO21" s="446"/>
      <c r="AP21" s="446"/>
      <c r="AQ21" s="446"/>
      <c r="AR21" s="446"/>
      <c r="AS21" s="446"/>
      <c r="AT21" s="446"/>
      <c r="AU21" s="446"/>
      <c r="AV21" s="446"/>
      <c r="AW21" s="446"/>
      <c r="AX21" s="447"/>
      <c r="AY21" s="366"/>
      <c r="AZ21" s="367"/>
      <c r="BA21" s="367"/>
      <c r="BB21" s="367"/>
      <c r="BC21" s="367"/>
      <c r="BD21" s="367"/>
      <c r="BE21" s="367"/>
      <c r="BF21" s="367"/>
      <c r="BG21" s="367"/>
      <c r="BH21" s="367"/>
      <c r="BI21" s="367"/>
      <c r="BJ21" s="367"/>
      <c r="BK21" s="367"/>
      <c r="BL21" s="367"/>
      <c r="BM21" s="368"/>
      <c r="BN21" s="386"/>
      <c r="BO21" s="387"/>
      <c r="BP21" s="387"/>
      <c r="BQ21" s="387"/>
      <c r="BR21" s="387"/>
      <c r="BS21" s="387"/>
      <c r="BT21" s="387"/>
      <c r="BU21" s="388"/>
      <c r="BV21" s="386"/>
      <c r="BW21" s="387"/>
      <c r="BX21" s="387"/>
      <c r="BY21" s="387"/>
      <c r="BZ21" s="387"/>
      <c r="CA21" s="387"/>
      <c r="CB21" s="387"/>
      <c r="CC21" s="388"/>
      <c r="CD21" s="154"/>
      <c r="CE21" s="384"/>
      <c r="CF21" s="384"/>
      <c r="CG21" s="384"/>
      <c r="CH21" s="384"/>
      <c r="CI21" s="384"/>
      <c r="CJ21" s="384"/>
      <c r="CK21" s="384"/>
      <c r="CL21" s="384"/>
      <c r="CM21" s="384"/>
      <c r="CN21" s="384"/>
      <c r="CO21" s="384"/>
      <c r="CP21" s="384"/>
      <c r="CQ21" s="384"/>
      <c r="CR21" s="384"/>
      <c r="CS21" s="385"/>
      <c r="CT21" s="356"/>
      <c r="CU21" s="357"/>
      <c r="CV21" s="357"/>
      <c r="CW21" s="357"/>
      <c r="CX21" s="357"/>
      <c r="CY21" s="357"/>
      <c r="CZ21" s="357"/>
      <c r="DA21" s="358"/>
      <c r="DB21" s="356"/>
      <c r="DC21" s="357"/>
      <c r="DD21" s="357"/>
      <c r="DE21" s="357"/>
      <c r="DF21" s="357"/>
      <c r="DG21" s="357"/>
      <c r="DH21" s="357"/>
      <c r="DI21" s="358"/>
      <c r="DJ21" s="139"/>
      <c r="DK21" s="139"/>
      <c r="DL21" s="139"/>
      <c r="DM21" s="139"/>
      <c r="DN21" s="139"/>
      <c r="DO21" s="139"/>
    </row>
    <row r="22" spans="1:119" ht="18.75" customHeight="1" thickBot="1">
      <c r="A22" s="140"/>
      <c r="B22" s="415" t="s">
        <v>147</v>
      </c>
      <c r="C22" s="416"/>
      <c r="D22" s="417"/>
      <c r="E22" s="424" t="s">
        <v>1</v>
      </c>
      <c r="F22" s="399"/>
      <c r="G22" s="399"/>
      <c r="H22" s="399"/>
      <c r="I22" s="399"/>
      <c r="J22" s="399"/>
      <c r="K22" s="400"/>
      <c r="L22" s="424" t="s">
        <v>148</v>
      </c>
      <c r="M22" s="399"/>
      <c r="N22" s="399"/>
      <c r="O22" s="399"/>
      <c r="P22" s="400"/>
      <c r="Q22" s="409" t="s">
        <v>149</v>
      </c>
      <c r="R22" s="410"/>
      <c r="S22" s="410"/>
      <c r="T22" s="410"/>
      <c r="U22" s="410"/>
      <c r="V22" s="425"/>
      <c r="W22" s="427" t="s">
        <v>150</v>
      </c>
      <c r="X22" s="416"/>
      <c r="Y22" s="417"/>
      <c r="Z22" s="424" t="s">
        <v>1</v>
      </c>
      <c r="AA22" s="399"/>
      <c r="AB22" s="399"/>
      <c r="AC22" s="399"/>
      <c r="AD22" s="399"/>
      <c r="AE22" s="399"/>
      <c r="AF22" s="399"/>
      <c r="AG22" s="400"/>
      <c r="AH22" s="398" t="s">
        <v>151</v>
      </c>
      <c r="AI22" s="399"/>
      <c r="AJ22" s="399"/>
      <c r="AK22" s="399"/>
      <c r="AL22" s="400"/>
      <c r="AM22" s="398" t="s">
        <v>152</v>
      </c>
      <c r="AN22" s="404"/>
      <c r="AO22" s="404"/>
      <c r="AP22" s="404"/>
      <c r="AQ22" s="404"/>
      <c r="AR22" s="405"/>
      <c r="AS22" s="409" t="s">
        <v>149</v>
      </c>
      <c r="AT22" s="410"/>
      <c r="AU22" s="410"/>
      <c r="AV22" s="410"/>
      <c r="AW22" s="410"/>
      <c r="AX22" s="411"/>
      <c r="AY22" s="353"/>
      <c r="AZ22" s="354"/>
      <c r="BA22" s="354"/>
      <c r="BB22" s="354"/>
      <c r="BC22" s="354"/>
      <c r="BD22" s="354"/>
      <c r="BE22" s="354"/>
      <c r="BF22" s="354"/>
      <c r="BG22" s="354"/>
      <c r="BH22" s="354"/>
      <c r="BI22" s="354"/>
      <c r="BJ22" s="354"/>
      <c r="BK22" s="354"/>
      <c r="BL22" s="354"/>
      <c r="BM22" s="355"/>
      <c r="BN22" s="389"/>
      <c r="BO22" s="390"/>
      <c r="BP22" s="390"/>
      <c r="BQ22" s="390"/>
      <c r="BR22" s="390"/>
      <c r="BS22" s="390"/>
      <c r="BT22" s="390"/>
      <c r="BU22" s="391"/>
      <c r="BV22" s="389"/>
      <c r="BW22" s="390"/>
      <c r="BX22" s="390"/>
      <c r="BY22" s="390"/>
      <c r="BZ22" s="390"/>
      <c r="CA22" s="390"/>
      <c r="CB22" s="390"/>
      <c r="CC22" s="391"/>
      <c r="CD22" s="154"/>
      <c r="CE22" s="384"/>
      <c r="CF22" s="384"/>
      <c r="CG22" s="384"/>
      <c r="CH22" s="384"/>
      <c r="CI22" s="384"/>
      <c r="CJ22" s="384"/>
      <c r="CK22" s="384"/>
      <c r="CL22" s="384"/>
      <c r="CM22" s="384"/>
      <c r="CN22" s="384"/>
      <c r="CO22" s="384"/>
      <c r="CP22" s="384"/>
      <c r="CQ22" s="384"/>
      <c r="CR22" s="384"/>
      <c r="CS22" s="385"/>
      <c r="CT22" s="356"/>
      <c r="CU22" s="357"/>
      <c r="CV22" s="357"/>
      <c r="CW22" s="357"/>
      <c r="CX22" s="357"/>
      <c r="CY22" s="357"/>
      <c r="CZ22" s="357"/>
      <c r="DA22" s="358"/>
      <c r="DB22" s="356"/>
      <c r="DC22" s="357"/>
      <c r="DD22" s="357"/>
      <c r="DE22" s="357"/>
      <c r="DF22" s="357"/>
      <c r="DG22" s="357"/>
      <c r="DH22" s="357"/>
      <c r="DI22" s="358"/>
      <c r="DJ22" s="139"/>
      <c r="DK22" s="139"/>
      <c r="DL22" s="139"/>
      <c r="DM22" s="139"/>
      <c r="DN22" s="139"/>
      <c r="DO22" s="139"/>
    </row>
    <row r="23" spans="1:119" ht="18.75" customHeight="1">
      <c r="A23" s="140"/>
      <c r="B23" s="418"/>
      <c r="C23" s="419"/>
      <c r="D23" s="420"/>
      <c r="E23" s="401"/>
      <c r="F23" s="402"/>
      <c r="G23" s="402"/>
      <c r="H23" s="402"/>
      <c r="I23" s="402"/>
      <c r="J23" s="402"/>
      <c r="K23" s="403"/>
      <c r="L23" s="401"/>
      <c r="M23" s="402"/>
      <c r="N23" s="402"/>
      <c r="O23" s="402"/>
      <c r="P23" s="403"/>
      <c r="Q23" s="412"/>
      <c r="R23" s="413"/>
      <c r="S23" s="413"/>
      <c r="T23" s="413"/>
      <c r="U23" s="413"/>
      <c r="V23" s="426"/>
      <c r="W23" s="428"/>
      <c r="X23" s="419"/>
      <c r="Y23" s="420"/>
      <c r="Z23" s="401"/>
      <c r="AA23" s="402"/>
      <c r="AB23" s="402"/>
      <c r="AC23" s="402"/>
      <c r="AD23" s="402"/>
      <c r="AE23" s="402"/>
      <c r="AF23" s="402"/>
      <c r="AG23" s="403"/>
      <c r="AH23" s="401"/>
      <c r="AI23" s="402"/>
      <c r="AJ23" s="402"/>
      <c r="AK23" s="402"/>
      <c r="AL23" s="403"/>
      <c r="AM23" s="406"/>
      <c r="AN23" s="407"/>
      <c r="AO23" s="407"/>
      <c r="AP23" s="407"/>
      <c r="AQ23" s="407"/>
      <c r="AR23" s="408"/>
      <c r="AS23" s="412"/>
      <c r="AT23" s="413"/>
      <c r="AU23" s="413"/>
      <c r="AV23" s="413"/>
      <c r="AW23" s="413"/>
      <c r="AX23" s="414"/>
      <c r="AY23" s="378" t="s">
        <v>153</v>
      </c>
      <c r="AZ23" s="379"/>
      <c r="BA23" s="379"/>
      <c r="BB23" s="379"/>
      <c r="BC23" s="379"/>
      <c r="BD23" s="379"/>
      <c r="BE23" s="379"/>
      <c r="BF23" s="379"/>
      <c r="BG23" s="379"/>
      <c r="BH23" s="379"/>
      <c r="BI23" s="379"/>
      <c r="BJ23" s="379"/>
      <c r="BK23" s="379"/>
      <c r="BL23" s="379"/>
      <c r="BM23" s="380"/>
      <c r="BN23" s="386">
        <v>259875224</v>
      </c>
      <c r="BO23" s="387"/>
      <c r="BP23" s="387"/>
      <c r="BQ23" s="387"/>
      <c r="BR23" s="387"/>
      <c r="BS23" s="387"/>
      <c r="BT23" s="387"/>
      <c r="BU23" s="388"/>
      <c r="BV23" s="386">
        <v>263701100</v>
      </c>
      <c r="BW23" s="387"/>
      <c r="BX23" s="387"/>
      <c r="BY23" s="387"/>
      <c r="BZ23" s="387"/>
      <c r="CA23" s="387"/>
      <c r="CB23" s="387"/>
      <c r="CC23" s="388"/>
      <c r="CD23" s="154"/>
      <c r="CE23" s="384"/>
      <c r="CF23" s="384"/>
      <c r="CG23" s="384"/>
      <c r="CH23" s="384"/>
      <c r="CI23" s="384"/>
      <c r="CJ23" s="384"/>
      <c r="CK23" s="384"/>
      <c r="CL23" s="384"/>
      <c r="CM23" s="384"/>
      <c r="CN23" s="384"/>
      <c r="CO23" s="384"/>
      <c r="CP23" s="384"/>
      <c r="CQ23" s="384"/>
      <c r="CR23" s="384"/>
      <c r="CS23" s="385"/>
      <c r="CT23" s="356"/>
      <c r="CU23" s="357"/>
      <c r="CV23" s="357"/>
      <c r="CW23" s="357"/>
      <c r="CX23" s="357"/>
      <c r="CY23" s="357"/>
      <c r="CZ23" s="357"/>
      <c r="DA23" s="358"/>
      <c r="DB23" s="356"/>
      <c r="DC23" s="357"/>
      <c r="DD23" s="357"/>
      <c r="DE23" s="357"/>
      <c r="DF23" s="357"/>
      <c r="DG23" s="357"/>
      <c r="DH23" s="357"/>
      <c r="DI23" s="358"/>
      <c r="DJ23" s="139"/>
      <c r="DK23" s="139"/>
      <c r="DL23" s="139"/>
      <c r="DM23" s="139"/>
      <c r="DN23" s="139"/>
      <c r="DO23" s="139"/>
    </row>
    <row r="24" spans="1:119" ht="18.75" customHeight="1" thickBot="1">
      <c r="A24" s="140"/>
      <c r="B24" s="418"/>
      <c r="C24" s="419"/>
      <c r="D24" s="420"/>
      <c r="E24" s="359" t="s">
        <v>154</v>
      </c>
      <c r="F24" s="360"/>
      <c r="G24" s="360"/>
      <c r="H24" s="360"/>
      <c r="I24" s="360"/>
      <c r="J24" s="360"/>
      <c r="K24" s="361"/>
      <c r="L24" s="362">
        <v>1</v>
      </c>
      <c r="M24" s="363"/>
      <c r="N24" s="363"/>
      <c r="O24" s="363"/>
      <c r="P24" s="364"/>
      <c r="Q24" s="362">
        <v>11420</v>
      </c>
      <c r="R24" s="363"/>
      <c r="S24" s="363"/>
      <c r="T24" s="363"/>
      <c r="U24" s="363"/>
      <c r="V24" s="364"/>
      <c r="W24" s="428"/>
      <c r="X24" s="419"/>
      <c r="Y24" s="420"/>
      <c r="Z24" s="359" t="s">
        <v>155</v>
      </c>
      <c r="AA24" s="360"/>
      <c r="AB24" s="360"/>
      <c r="AC24" s="360"/>
      <c r="AD24" s="360"/>
      <c r="AE24" s="360"/>
      <c r="AF24" s="360"/>
      <c r="AG24" s="361"/>
      <c r="AH24" s="362">
        <v>4522</v>
      </c>
      <c r="AI24" s="363"/>
      <c r="AJ24" s="363"/>
      <c r="AK24" s="363"/>
      <c r="AL24" s="364"/>
      <c r="AM24" s="362">
        <v>13954892</v>
      </c>
      <c r="AN24" s="363"/>
      <c r="AO24" s="363"/>
      <c r="AP24" s="363"/>
      <c r="AQ24" s="363"/>
      <c r="AR24" s="364"/>
      <c r="AS24" s="362">
        <v>3086</v>
      </c>
      <c r="AT24" s="363"/>
      <c r="AU24" s="363"/>
      <c r="AV24" s="363"/>
      <c r="AW24" s="363"/>
      <c r="AX24" s="365"/>
      <c r="AY24" s="353" t="s">
        <v>156</v>
      </c>
      <c r="AZ24" s="354"/>
      <c r="BA24" s="354"/>
      <c r="BB24" s="354"/>
      <c r="BC24" s="354"/>
      <c r="BD24" s="354"/>
      <c r="BE24" s="354"/>
      <c r="BF24" s="354"/>
      <c r="BG24" s="354"/>
      <c r="BH24" s="354"/>
      <c r="BI24" s="354"/>
      <c r="BJ24" s="354"/>
      <c r="BK24" s="354"/>
      <c r="BL24" s="354"/>
      <c r="BM24" s="355"/>
      <c r="BN24" s="386">
        <v>100249781</v>
      </c>
      <c r="BO24" s="387"/>
      <c r="BP24" s="387"/>
      <c r="BQ24" s="387"/>
      <c r="BR24" s="387"/>
      <c r="BS24" s="387"/>
      <c r="BT24" s="387"/>
      <c r="BU24" s="388"/>
      <c r="BV24" s="386">
        <v>111524331</v>
      </c>
      <c r="BW24" s="387"/>
      <c r="BX24" s="387"/>
      <c r="BY24" s="387"/>
      <c r="BZ24" s="387"/>
      <c r="CA24" s="387"/>
      <c r="CB24" s="387"/>
      <c r="CC24" s="388"/>
      <c r="CD24" s="154"/>
      <c r="CE24" s="384"/>
      <c r="CF24" s="384"/>
      <c r="CG24" s="384"/>
      <c r="CH24" s="384"/>
      <c r="CI24" s="384"/>
      <c r="CJ24" s="384"/>
      <c r="CK24" s="384"/>
      <c r="CL24" s="384"/>
      <c r="CM24" s="384"/>
      <c r="CN24" s="384"/>
      <c r="CO24" s="384"/>
      <c r="CP24" s="384"/>
      <c r="CQ24" s="384"/>
      <c r="CR24" s="384"/>
      <c r="CS24" s="385"/>
      <c r="CT24" s="356"/>
      <c r="CU24" s="357"/>
      <c r="CV24" s="357"/>
      <c r="CW24" s="357"/>
      <c r="CX24" s="357"/>
      <c r="CY24" s="357"/>
      <c r="CZ24" s="357"/>
      <c r="DA24" s="358"/>
      <c r="DB24" s="356"/>
      <c r="DC24" s="357"/>
      <c r="DD24" s="357"/>
      <c r="DE24" s="357"/>
      <c r="DF24" s="357"/>
      <c r="DG24" s="357"/>
      <c r="DH24" s="357"/>
      <c r="DI24" s="358"/>
      <c r="DJ24" s="139"/>
      <c r="DK24" s="139"/>
      <c r="DL24" s="139"/>
      <c r="DM24" s="139"/>
      <c r="DN24" s="139"/>
      <c r="DO24" s="139"/>
    </row>
    <row r="25" spans="1:119" s="139" customFormat="1" ht="18.75" customHeight="1">
      <c r="A25" s="140"/>
      <c r="B25" s="418"/>
      <c r="C25" s="419"/>
      <c r="D25" s="420"/>
      <c r="E25" s="359" t="s">
        <v>157</v>
      </c>
      <c r="F25" s="360"/>
      <c r="G25" s="360"/>
      <c r="H25" s="360"/>
      <c r="I25" s="360"/>
      <c r="J25" s="360"/>
      <c r="K25" s="361"/>
      <c r="L25" s="362">
        <v>3</v>
      </c>
      <c r="M25" s="363"/>
      <c r="N25" s="363"/>
      <c r="O25" s="363"/>
      <c r="P25" s="364"/>
      <c r="Q25" s="362">
        <v>9350</v>
      </c>
      <c r="R25" s="363"/>
      <c r="S25" s="363"/>
      <c r="T25" s="363"/>
      <c r="U25" s="363"/>
      <c r="V25" s="364"/>
      <c r="W25" s="428"/>
      <c r="X25" s="419"/>
      <c r="Y25" s="420"/>
      <c r="Z25" s="359" t="s">
        <v>158</v>
      </c>
      <c r="AA25" s="360"/>
      <c r="AB25" s="360"/>
      <c r="AC25" s="360"/>
      <c r="AD25" s="360"/>
      <c r="AE25" s="360"/>
      <c r="AF25" s="360"/>
      <c r="AG25" s="361"/>
      <c r="AH25" s="362">
        <v>725</v>
      </c>
      <c r="AI25" s="363"/>
      <c r="AJ25" s="363"/>
      <c r="AK25" s="363"/>
      <c r="AL25" s="364"/>
      <c r="AM25" s="362">
        <v>2310575</v>
      </c>
      <c r="AN25" s="363"/>
      <c r="AO25" s="363"/>
      <c r="AP25" s="363"/>
      <c r="AQ25" s="363"/>
      <c r="AR25" s="364"/>
      <c r="AS25" s="362">
        <v>3187</v>
      </c>
      <c r="AT25" s="363"/>
      <c r="AU25" s="363"/>
      <c r="AV25" s="363"/>
      <c r="AW25" s="363"/>
      <c r="AX25" s="365"/>
      <c r="AY25" s="378" t="s">
        <v>159</v>
      </c>
      <c r="AZ25" s="379"/>
      <c r="BA25" s="379"/>
      <c r="BB25" s="379"/>
      <c r="BC25" s="379"/>
      <c r="BD25" s="379"/>
      <c r="BE25" s="379"/>
      <c r="BF25" s="379"/>
      <c r="BG25" s="379"/>
      <c r="BH25" s="379"/>
      <c r="BI25" s="379"/>
      <c r="BJ25" s="379"/>
      <c r="BK25" s="379"/>
      <c r="BL25" s="379"/>
      <c r="BM25" s="380"/>
      <c r="BN25" s="381">
        <v>70856552</v>
      </c>
      <c r="BO25" s="382"/>
      <c r="BP25" s="382"/>
      <c r="BQ25" s="382"/>
      <c r="BR25" s="382"/>
      <c r="BS25" s="382"/>
      <c r="BT25" s="382"/>
      <c r="BU25" s="383"/>
      <c r="BV25" s="381">
        <v>62615074</v>
      </c>
      <c r="BW25" s="382"/>
      <c r="BX25" s="382"/>
      <c r="BY25" s="382"/>
      <c r="BZ25" s="382"/>
      <c r="CA25" s="382"/>
      <c r="CB25" s="382"/>
      <c r="CC25" s="383"/>
      <c r="CD25" s="154"/>
      <c r="CE25" s="384"/>
      <c r="CF25" s="384"/>
      <c r="CG25" s="384"/>
      <c r="CH25" s="384"/>
      <c r="CI25" s="384"/>
      <c r="CJ25" s="384"/>
      <c r="CK25" s="384"/>
      <c r="CL25" s="384"/>
      <c r="CM25" s="384"/>
      <c r="CN25" s="384"/>
      <c r="CO25" s="384"/>
      <c r="CP25" s="384"/>
      <c r="CQ25" s="384"/>
      <c r="CR25" s="384"/>
      <c r="CS25" s="385"/>
      <c r="CT25" s="356"/>
      <c r="CU25" s="357"/>
      <c r="CV25" s="357"/>
      <c r="CW25" s="357"/>
      <c r="CX25" s="357"/>
      <c r="CY25" s="357"/>
      <c r="CZ25" s="357"/>
      <c r="DA25" s="358"/>
      <c r="DB25" s="356"/>
      <c r="DC25" s="357"/>
      <c r="DD25" s="357"/>
      <c r="DE25" s="357"/>
      <c r="DF25" s="357"/>
      <c r="DG25" s="357"/>
      <c r="DH25" s="357"/>
      <c r="DI25" s="358"/>
    </row>
    <row r="26" spans="1:119" s="139" customFormat="1" ht="18.75" customHeight="1">
      <c r="A26" s="140"/>
      <c r="B26" s="418"/>
      <c r="C26" s="419"/>
      <c r="D26" s="420"/>
      <c r="E26" s="359" t="s">
        <v>160</v>
      </c>
      <c r="F26" s="360"/>
      <c r="G26" s="360"/>
      <c r="H26" s="360"/>
      <c r="I26" s="360"/>
      <c r="J26" s="360"/>
      <c r="K26" s="361"/>
      <c r="L26" s="362">
        <v>1</v>
      </c>
      <c r="M26" s="363"/>
      <c r="N26" s="363"/>
      <c r="O26" s="363"/>
      <c r="P26" s="364"/>
      <c r="Q26" s="362">
        <v>8040</v>
      </c>
      <c r="R26" s="363"/>
      <c r="S26" s="363"/>
      <c r="T26" s="363"/>
      <c r="U26" s="363"/>
      <c r="V26" s="364"/>
      <c r="W26" s="428"/>
      <c r="X26" s="419"/>
      <c r="Y26" s="420"/>
      <c r="Z26" s="359" t="s">
        <v>161</v>
      </c>
      <c r="AA26" s="441"/>
      <c r="AB26" s="441"/>
      <c r="AC26" s="441"/>
      <c r="AD26" s="441"/>
      <c r="AE26" s="441"/>
      <c r="AF26" s="441"/>
      <c r="AG26" s="442"/>
      <c r="AH26" s="362">
        <v>391</v>
      </c>
      <c r="AI26" s="363"/>
      <c r="AJ26" s="363"/>
      <c r="AK26" s="363"/>
      <c r="AL26" s="364"/>
      <c r="AM26" s="362">
        <v>1250809</v>
      </c>
      <c r="AN26" s="363"/>
      <c r="AO26" s="363"/>
      <c r="AP26" s="363"/>
      <c r="AQ26" s="363"/>
      <c r="AR26" s="364"/>
      <c r="AS26" s="362">
        <v>3199</v>
      </c>
      <c r="AT26" s="363"/>
      <c r="AU26" s="363"/>
      <c r="AV26" s="363"/>
      <c r="AW26" s="363"/>
      <c r="AX26" s="365"/>
      <c r="AY26" s="395" t="s">
        <v>162</v>
      </c>
      <c r="AZ26" s="396"/>
      <c r="BA26" s="396"/>
      <c r="BB26" s="396"/>
      <c r="BC26" s="396"/>
      <c r="BD26" s="396"/>
      <c r="BE26" s="396"/>
      <c r="BF26" s="396"/>
      <c r="BG26" s="396"/>
      <c r="BH26" s="396"/>
      <c r="BI26" s="396"/>
      <c r="BJ26" s="396"/>
      <c r="BK26" s="396"/>
      <c r="BL26" s="396"/>
      <c r="BM26" s="397"/>
      <c r="BN26" s="386">
        <v>1180831</v>
      </c>
      <c r="BO26" s="387"/>
      <c r="BP26" s="387"/>
      <c r="BQ26" s="387"/>
      <c r="BR26" s="387"/>
      <c r="BS26" s="387"/>
      <c r="BT26" s="387"/>
      <c r="BU26" s="388"/>
      <c r="BV26" s="386">
        <v>1280215</v>
      </c>
      <c r="BW26" s="387"/>
      <c r="BX26" s="387"/>
      <c r="BY26" s="387"/>
      <c r="BZ26" s="387"/>
      <c r="CA26" s="387"/>
      <c r="CB26" s="387"/>
      <c r="CC26" s="388"/>
      <c r="CD26" s="154"/>
      <c r="CE26" s="384"/>
      <c r="CF26" s="384"/>
      <c r="CG26" s="384"/>
      <c r="CH26" s="384"/>
      <c r="CI26" s="384"/>
      <c r="CJ26" s="384"/>
      <c r="CK26" s="384"/>
      <c r="CL26" s="384"/>
      <c r="CM26" s="384"/>
      <c r="CN26" s="384"/>
      <c r="CO26" s="384"/>
      <c r="CP26" s="384"/>
      <c r="CQ26" s="384"/>
      <c r="CR26" s="384"/>
      <c r="CS26" s="385"/>
      <c r="CT26" s="356"/>
      <c r="CU26" s="357"/>
      <c r="CV26" s="357"/>
      <c r="CW26" s="357"/>
      <c r="CX26" s="357"/>
      <c r="CY26" s="357"/>
      <c r="CZ26" s="357"/>
      <c r="DA26" s="358"/>
      <c r="DB26" s="356"/>
      <c r="DC26" s="357"/>
      <c r="DD26" s="357"/>
      <c r="DE26" s="357"/>
      <c r="DF26" s="357"/>
      <c r="DG26" s="357"/>
      <c r="DH26" s="357"/>
      <c r="DI26" s="358"/>
    </row>
    <row r="27" spans="1:119" ht="18.75" customHeight="1" thickBot="1">
      <c r="A27" s="140"/>
      <c r="B27" s="418"/>
      <c r="C27" s="419"/>
      <c r="D27" s="420"/>
      <c r="E27" s="359" t="s">
        <v>163</v>
      </c>
      <c r="F27" s="360"/>
      <c r="G27" s="360"/>
      <c r="H27" s="360"/>
      <c r="I27" s="360"/>
      <c r="J27" s="360"/>
      <c r="K27" s="361"/>
      <c r="L27" s="362">
        <v>1</v>
      </c>
      <c r="M27" s="363"/>
      <c r="N27" s="363"/>
      <c r="O27" s="363"/>
      <c r="P27" s="364"/>
      <c r="Q27" s="362">
        <v>7790</v>
      </c>
      <c r="R27" s="363"/>
      <c r="S27" s="363"/>
      <c r="T27" s="363"/>
      <c r="U27" s="363"/>
      <c r="V27" s="364"/>
      <c r="W27" s="428"/>
      <c r="X27" s="419"/>
      <c r="Y27" s="420"/>
      <c r="Z27" s="359" t="s">
        <v>164</v>
      </c>
      <c r="AA27" s="360"/>
      <c r="AB27" s="360"/>
      <c r="AC27" s="360"/>
      <c r="AD27" s="360"/>
      <c r="AE27" s="360"/>
      <c r="AF27" s="360"/>
      <c r="AG27" s="361"/>
      <c r="AH27" s="362">
        <v>2876</v>
      </c>
      <c r="AI27" s="363"/>
      <c r="AJ27" s="363"/>
      <c r="AK27" s="363"/>
      <c r="AL27" s="364"/>
      <c r="AM27" s="362">
        <v>9808500</v>
      </c>
      <c r="AN27" s="363"/>
      <c r="AO27" s="363"/>
      <c r="AP27" s="363"/>
      <c r="AQ27" s="363"/>
      <c r="AR27" s="364"/>
      <c r="AS27" s="362">
        <v>3410</v>
      </c>
      <c r="AT27" s="363"/>
      <c r="AU27" s="363"/>
      <c r="AV27" s="363"/>
      <c r="AW27" s="363"/>
      <c r="AX27" s="365"/>
      <c r="AY27" s="392" t="s">
        <v>165</v>
      </c>
      <c r="AZ27" s="393"/>
      <c r="BA27" s="393"/>
      <c r="BB27" s="393"/>
      <c r="BC27" s="393"/>
      <c r="BD27" s="393"/>
      <c r="BE27" s="393"/>
      <c r="BF27" s="393"/>
      <c r="BG27" s="393"/>
      <c r="BH27" s="393"/>
      <c r="BI27" s="393"/>
      <c r="BJ27" s="393"/>
      <c r="BK27" s="393"/>
      <c r="BL27" s="393"/>
      <c r="BM27" s="394"/>
      <c r="BN27" s="389">
        <v>2000000</v>
      </c>
      <c r="BO27" s="390"/>
      <c r="BP27" s="390"/>
      <c r="BQ27" s="390"/>
      <c r="BR27" s="390"/>
      <c r="BS27" s="390"/>
      <c r="BT27" s="390"/>
      <c r="BU27" s="391"/>
      <c r="BV27" s="389">
        <v>2000000</v>
      </c>
      <c r="BW27" s="390"/>
      <c r="BX27" s="390"/>
      <c r="BY27" s="390"/>
      <c r="BZ27" s="390"/>
      <c r="CA27" s="390"/>
      <c r="CB27" s="390"/>
      <c r="CC27" s="391"/>
      <c r="CD27" s="156"/>
      <c r="CE27" s="384"/>
      <c r="CF27" s="384"/>
      <c r="CG27" s="384"/>
      <c r="CH27" s="384"/>
      <c r="CI27" s="384"/>
      <c r="CJ27" s="384"/>
      <c r="CK27" s="384"/>
      <c r="CL27" s="384"/>
      <c r="CM27" s="384"/>
      <c r="CN27" s="384"/>
      <c r="CO27" s="384"/>
      <c r="CP27" s="384"/>
      <c r="CQ27" s="384"/>
      <c r="CR27" s="384"/>
      <c r="CS27" s="385"/>
      <c r="CT27" s="356"/>
      <c r="CU27" s="357"/>
      <c r="CV27" s="357"/>
      <c r="CW27" s="357"/>
      <c r="CX27" s="357"/>
      <c r="CY27" s="357"/>
      <c r="CZ27" s="357"/>
      <c r="DA27" s="358"/>
      <c r="DB27" s="356"/>
      <c r="DC27" s="357"/>
      <c r="DD27" s="357"/>
      <c r="DE27" s="357"/>
      <c r="DF27" s="357"/>
      <c r="DG27" s="357"/>
      <c r="DH27" s="357"/>
      <c r="DI27" s="358"/>
      <c r="DJ27" s="139"/>
      <c r="DK27" s="139"/>
      <c r="DL27" s="139"/>
      <c r="DM27" s="139"/>
      <c r="DN27" s="139"/>
      <c r="DO27" s="139"/>
    </row>
    <row r="28" spans="1:119" ht="18.75" customHeight="1">
      <c r="A28" s="140"/>
      <c r="B28" s="418"/>
      <c r="C28" s="419"/>
      <c r="D28" s="420"/>
      <c r="E28" s="359" t="s">
        <v>166</v>
      </c>
      <c r="F28" s="360"/>
      <c r="G28" s="360"/>
      <c r="H28" s="360"/>
      <c r="I28" s="360"/>
      <c r="J28" s="360"/>
      <c r="K28" s="361"/>
      <c r="L28" s="362">
        <v>1</v>
      </c>
      <c r="M28" s="363"/>
      <c r="N28" s="363"/>
      <c r="O28" s="363"/>
      <c r="P28" s="364"/>
      <c r="Q28" s="362">
        <v>7130</v>
      </c>
      <c r="R28" s="363"/>
      <c r="S28" s="363"/>
      <c r="T28" s="363"/>
      <c r="U28" s="363"/>
      <c r="V28" s="364"/>
      <c r="W28" s="428"/>
      <c r="X28" s="419"/>
      <c r="Y28" s="420"/>
      <c r="Z28" s="359" t="s">
        <v>167</v>
      </c>
      <c r="AA28" s="360"/>
      <c r="AB28" s="360"/>
      <c r="AC28" s="360"/>
      <c r="AD28" s="360"/>
      <c r="AE28" s="360"/>
      <c r="AF28" s="360"/>
      <c r="AG28" s="361"/>
      <c r="AH28" s="362" t="s">
        <v>122</v>
      </c>
      <c r="AI28" s="363"/>
      <c r="AJ28" s="363"/>
      <c r="AK28" s="363"/>
      <c r="AL28" s="364"/>
      <c r="AM28" s="362" t="s">
        <v>122</v>
      </c>
      <c r="AN28" s="363"/>
      <c r="AO28" s="363"/>
      <c r="AP28" s="363"/>
      <c r="AQ28" s="363"/>
      <c r="AR28" s="364"/>
      <c r="AS28" s="362" t="s">
        <v>122</v>
      </c>
      <c r="AT28" s="363"/>
      <c r="AU28" s="363"/>
      <c r="AV28" s="363"/>
      <c r="AW28" s="363"/>
      <c r="AX28" s="365"/>
      <c r="AY28" s="369" t="s">
        <v>168</v>
      </c>
      <c r="AZ28" s="370"/>
      <c r="BA28" s="370"/>
      <c r="BB28" s="371"/>
      <c r="BC28" s="378" t="s">
        <v>169</v>
      </c>
      <c r="BD28" s="379"/>
      <c r="BE28" s="379"/>
      <c r="BF28" s="379"/>
      <c r="BG28" s="379"/>
      <c r="BH28" s="379"/>
      <c r="BI28" s="379"/>
      <c r="BJ28" s="379"/>
      <c r="BK28" s="379"/>
      <c r="BL28" s="379"/>
      <c r="BM28" s="380"/>
      <c r="BN28" s="381">
        <v>6932803</v>
      </c>
      <c r="BO28" s="382"/>
      <c r="BP28" s="382"/>
      <c r="BQ28" s="382"/>
      <c r="BR28" s="382"/>
      <c r="BS28" s="382"/>
      <c r="BT28" s="382"/>
      <c r="BU28" s="383"/>
      <c r="BV28" s="381">
        <v>11124826</v>
      </c>
      <c r="BW28" s="382"/>
      <c r="BX28" s="382"/>
      <c r="BY28" s="382"/>
      <c r="BZ28" s="382"/>
      <c r="CA28" s="382"/>
      <c r="CB28" s="382"/>
      <c r="CC28" s="383"/>
      <c r="CD28" s="154"/>
      <c r="CE28" s="384"/>
      <c r="CF28" s="384"/>
      <c r="CG28" s="384"/>
      <c r="CH28" s="384"/>
      <c r="CI28" s="384"/>
      <c r="CJ28" s="384"/>
      <c r="CK28" s="384"/>
      <c r="CL28" s="384"/>
      <c r="CM28" s="384"/>
      <c r="CN28" s="384"/>
      <c r="CO28" s="384"/>
      <c r="CP28" s="384"/>
      <c r="CQ28" s="384"/>
      <c r="CR28" s="384"/>
      <c r="CS28" s="385"/>
      <c r="CT28" s="356"/>
      <c r="CU28" s="357"/>
      <c r="CV28" s="357"/>
      <c r="CW28" s="357"/>
      <c r="CX28" s="357"/>
      <c r="CY28" s="357"/>
      <c r="CZ28" s="357"/>
      <c r="DA28" s="358"/>
      <c r="DB28" s="356"/>
      <c r="DC28" s="357"/>
      <c r="DD28" s="357"/>
      <c r="DE28" s="357"/>
      <c r="DF28" s="357"/>
      <c r="DG28" s="357"/>
      <c r="DH28" s="357"/>
      <c r="DI28" s="358"/>
      <c r="DJ28" s="139"/>
      <c r="DK28" s="139"/>
      <c r="DL28" s="139"/>
      <c r="DM28" s="139"/>
      <c r="DN28" s="139"/>
      <c r="DO28" s="139"/>
    </row>
    <row r="29" spans="1:119" ht="18.75" customHeight="1">
      <c r="A29" s="140"/>
      <c r="B29" s="418"/>
      <c r="C29" s="419"/>
      <c r="D29" s="420"/>
      <c r="E29" s="359" t="s">
        <v>170</v>
      </c>
      <c r="F29" s="360"/>
      <c r="G29" s="360"/>
      <c r="H29" s="360"/>
      <c r="I29" s="360"/>
      <c r="J29" s="360"/>
      <c r="K29" s="361"/>
      <c r="L29" s="362">
        <v>44</v>
      </c>
      <c r="M29" s="363"/>
      <c r="N29" s="363"/>
      <c r="O29" s="363"/>
      <c r="P29" s="364"/>
      <c r="Q29" s="362">
        <v>6700</v>
      </c>
      <c r="R29" s="363"/>
      <c r="S29" s="363"/>
      <c r="T29" s="363"/>
      <c r="U29" s="363"/>
      <c r="V29" s="364"/>
      <c r="W29" s="429"/>
      <c r="X29" s="430"/>
      <c r="Y29" s="431"/>
      <c r="Z29" s="359" t="s">
        <v>171</v>
      </c>
      <c r="AA29" s="360"/>
      <c r="AB29" s="360"/>
      <c r="AC29" s="360"/>
      <c r="AD29" s="360"/>
      <c r="AE29" s="360"/>
      <c r="AF29" s="360"/>
      <c r="AG29" s="361"/>
      <c r="AH29" s="362">
        <v>7398</v>
      </c>
      <c r="AI29" s="363"/>
      <c r="AJ29" s="363"/>
      <c r="AK29" s="363"/>
      <c r="AL29" s="364"/>
      <c r="AM29" s="362">
        <v>23763392</v>
      </c>
      <c r="AN29" s="363"/>
      <c r="AO29" s="363"/>
      <c r="AP29" s="363"/>
      <c r="AQ29" s="363"/>
      <c r="AR29" s="364"/>
      <c r="AS29" s="362">
        <v>3212</v>
      </c>
      <c r="AT29" s="363"/>
      <c r="AU29" s="363"/>
      <c r="AV29" s="363"/>
      <c r="AW29" s="363"/>
      <c r="AX29" s="365"/>
      <c r="AY29" s="372"/>
      <c r="AZ29" s="373"/>
      <c r="BA29" s="373"/>
      <c r="BB29" s="374"/>
      <c r="BC29" s="366" t="s">
        <v>172</v>
      </c>
      <c r="BD29" s="367"/>
      <c r="BE29" s="367"/>
      <c r="BF29" s="367"/>
      <c r="BG29" s="367"/>
      <c r="BH29" s="367"/>
      <c r="BI29" s="367"/>
      <c r="BJ29" s="367"/>
      <c r="BK29" s="367"/>
      <c r="BL29" s="367"/>
      <c r="BM29" s="368"/>
      <c r="BN29" s="386">
        <v>156596</v>
      </c>
      <c r="BO29" s="387"/>
      <c r="BP29" s="387"/>
      <c r="BQ29" s="387"/>
      <c r="BR29" s="387"/>
      <c r="BS29" s="387"/>
      <c r="BT29" s="387"/>
      <c r="BU29" s="388"/>
      <c r="BV29" s="386">
        <v>123478</v>
      </c>
      <c r="BW29" s="387"/>
      <c r="BX29" s="387"/>
      <c r="BY29" s="387"/>
      <c r="BZ29" s="387"/>
      <c r="CA29" s="387"/>
      <c r="CB29" s="387"/>
      <c r="CC29" s="388"/>
      <c r="CD29" s="156"/>
      <c r="CE29" s="384"/>
      <c r="CF29" s="384"/>
      <c r="CG29" s="384"/>
      <c r="CH29" s="384"/>
      <c r="CI29" s="384"/>
      <c r="CJ29" s="384"/>
      <c r="CK29" s="384"/>
      <c r="CL29" s="384"/>
      <c r="CM29" s="384"/>
      <c r="CN29" s="384"/>
      <c r="CO29" s="384"/>
      <c r="CP29" s="384"/>
      <c r="CQ29" s="384"/>
      <c r="CR29" s="384"/>
      <c r="CS29" s="385"/>
      <c r="CT29" s="356"/>
      <c r="CU29" s="357"/>
      <c r="CV29" s="357"/>
      <c r="CW29" s="357"/>
      <c r="CX29" s="357"/>
      <c r="CY29" s="357"/>
      <c r="CZ29" s="357"/>
      <c r="DA29" s="358"/>
      <c r="DB29" s="356"/>
      <c r="DC29" s="357"/>
      <c r="DD29" s="357"/>
      <c r="DE29" s="357"/>
      <c r="DF29" s="357"/>
      <c r="DG29" s="357"/>
      <c r="DH29" s="357"/>
      <c r="DI29" s="358"/>
      <c r="DJ29" s="139"/>
      <c r="DK29" s="139"/>
      <c r="DL29" s="139"/>
      <c r="DM29" s="139"/>
      <c r="DN29" s="139"/>
      <c r="DO29" s="139"/>
    </row>
    <row r="30" spans="1:119" ht="18.75" customHeight="1" thickBot="1">
      <c r="A30" s="140"/>
      <c r="B30" s="421"/>
      <c r="C30" s="422"/>
      <c r="D30" s="423"/>
      <c r="E30" s="432"/>
      <c r="F30" s="433"/>
      <c r="G30" s="433"/>
      <c r="H30" s="433"/>
      <c r="I30" s="433"/>
      <c r="J30" s="433"/>
      <c r="K30" s="434"/>
      <c r="L30" s="435"/>
      <c r="M30" s="436"/>
      <c r="N30" s="436"/>
      <c r="O30" s="436"/>
      <c r="P30" s="437"/>
      <c r="Q30" s="435"/>
      <c r="R30" s="436"/>
      <c r="S30" s="436"/>
      <c r="T30" s="436"/>
      <c r="U30" s="436"/>
      <c r="V30" s="437"/>
      <c r="W30" s="438" t="s">
        <v>173</v>
      </c>
      <c r="X30" s="439"/>
      <c r="Y30" s="439"/>
      <c r="Z30" s="439"/>
      <c r="AA30" s="439"/>
      <c r="AB30" s="439"/>
      <c r="AC30" s="439"/>
      <c r="AD30" s="439"/>
      <c r="AE30" s="439"/>
      <c r="AF30" s="439"/>
      <c r="AG30" s="440"/>
      <c r="AH30" s="350">
        <v>99.9</v>
      </c>
      <c r="AI30" s="351"/>
      <c r="AJ30" s="351"/>
      <c r="AK30" s="351"/>
      <c r="AL30" s="351"/>
      <c r="AM30" s="351"/>
      <c r="AN30" s="351"/>
      <c r="AO30" s="351"/>
      <c r="AP30" s="351"/>
      <c r="AQ30" s="351"/>
      <c r="AR30" s="351"/>
      <c r="AS30" s="351"/>
      <c r="AT30" s="351"/>
      <c r="AU30" s="351"/>
      <c r="AV30" s="351"/>
      <c r="AW30" s="351"/>
      <c r="AX30" s="352"/>
      <c r="AY30" s="375"/>
      <c r="AZ30" s="376"/>
      <c r="BA30" s="376"/>
      <c r="BB30" s="377"/>
      <c r="BC30" s="353" t="s">
        <v>174</v>
      </c>
      <c r="BD30" s="354"/>
      <c r="BE30" s="354"/>
      <c r="BF30" s="354"/>
      <c r="BG30" s="354"/>
      <c r="BH30" s="354"/>
      <c r="BI30" s="354"/>
      <c r="BJ30" s="354"/>
      <c r="BK30" s="354"/>
      <c r="BL30" s="354"/>
      <c r="BM30" s="355"/>
      <c r="BN30" s="389">
        <v>5213678</v>
      </c>
      <c r="BO30" s="390"/>
      <c r="BP30" s="390"/>
      <c r="BQ30" s="390"/>
      <c r="BR30" s="390"/>
      <c r="BS30" s="390"/>
      <c r="BT30" s="390"/>
      <c r="BU30" s="391"/>
      <c r="BV30" s="389">
        <v>5058371</v>
      </c>
      <c r="BW30" s="390"/>
      <c r="BX30" s="390"/>
      <c r="BY30" s="390"/>
      <c r="BZ30" s="390"/>
      <c r="CA30" s="390"/>
      <c r="CB30" s="390"/>
      <c r="CC30" s="391"/>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175</v>
      </c>
      <c r="D32" s="167"/>
      <c r="E32" s="167"/>
      <c r="F32" s="164"/>
      <c r="G32" s="164"/>
      <c r="H32" s="164"/>
      <c r="I32" s="164"/>
      <c r="J32" s="164"/>
      <c r="K32" s="164"/>
      <c r="L32" s="164"/>
      <c r="M32" s="164"/>
      <c r="N32" s="164"/>
      <c r="O32" s="164"/>
      <c r="P32" s="164"/>
      <c r="Q32" s="164"/>
      <c r="R32" s="164"/>
      <c r="S32" s="164"/>
      <c r="T32" s="164"/>
      <c r="U32" s="164" t="s">
        <v>176</v>
      </c>
      <c r="V32" s="164"/>
      <c r="W32" s="164"/>
      <c r="X32" s="164"/>
      <c r="Y32" s="164"/>
      <c r="Z32" s="164"/>
      <c r="AA32" s="164"/>
      <c r="AB32" s="164"/>
      <c r="AC32" s="164"/>
      <c r="AD32" s="164"/>
      <c r="AE32" s="164"/>
      <c r="AF32" s="164"/>
      <c r="AG32" s="164"/>
      <c r="AH32" s="164"/>
      <c r="AI32" s="164"/>
      <c r="AJ32" s="164"/>
      <c r="AK32" s="164"/>
      <c r="AL32" s="164"/>
      <c r="AM32" s="168" t="s">
        <v>177</v>
      </c>
      <c r="AN32" s="164"/>
      <c r="AO32" s="164"/>
      <c r="AP32" s="164"/>
      <c r="AQ32" s="164"/>
      <c r="AR32" s="164"/>
      <c r="AS32" s="168"/>
      <c r="AT32" s="168"/>
      <c r="AU32" s="168"/>
      <c r="AV32" s="168"/>
      <c r="AW32" s="168"/>
      <c r="AX32" s="168"/>
      <c r="AY32" s="168"/>
      <c r="AZ32" s="168"/>
      <c r="BA32" s="168"/>
      <c r="BB32" s="164"/>
      <c r="BC32" s="168"/>
      <c r="BD32" s="164"/>
      <c r="BE32" s="168" t="s">
        <v>178</v>
      </c>
      <c r="BF32" s="164"/>
      <c r="BG32" s="164"/>
      <c r="BH32" s="164"/>
      <c r="BI32" s="164"/>
      <c r="BJ32" s="168"/>
      <c r="BK32" s="168"/>
      <c r="BL32" s="168"/>
      <c r="BM32" s="168"/>
      <c r="BN32" s="168"/>
      <c r="BO32" s="168"/>
      <c r="BP32" s="168"/>
      <c r="BQ32" s="168"/>
      <c r="BR32" s="164"/>
      <c r="BS32" s="164"/>
      <c r="BT32" s="164"/>
      <c r="BU32" s="164"/>
      <c r="BV32" s="164"/>
      <c r="BW32" s="164" t="s">
        <v>179</v>
      </c>
      <c r="BX32" s="164"/>
      <c r="BY32" s="164"/>
      <c r="BZ32" s="164"/>
      <c r="CA32" s="164"/>
      <c r="CB32" s="168"/>
      <c r="CC32" s="168"/>
      <c r="CD32" s="168"/>
      <c r="CE32" s="168"/>
      <c r="CF32" s="168"/>
      <c r="CG32" s="168"/>
      <c r="CH32" s="168"/>
      <c r="CI32" s="168"/>
      <c r="CJ32" s="168"/>
      <c r="CK32" s="168"/>
      <c r="CL32" s="168"/>
      <c r="CM32" s="168"/>
      <c r="CN32" s="168"/>
      <c r="CO32" s="168" t="s">
        <v>180</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349" t="s">
        <v>181</v>
      </c>
      <c r="D33" s="349"/>
      <c r="E33" s="348" t="s">
        <v>182</v>
      </c>
      <c r="F33" s="348"/>
      <c r="G33" s="348"/>
      <c r="H33" s="348"/>
      <c r="I33" s="348"/>
      <c r="J33" s="348"/>
      <c r="K33" s="348"/>
      <c r="L33" s="348"/>
      <c r="M33" s="348"/>
      <c r="N33" s="348"/>
      <c r="O33" s="348"/>
      <c r="P33" s="348"/>
      <c r="Q33" s="348"/>
      <c r="R33" s="348"/>
      <c r="S33" s="348"/>
      <c r="T33" s="169"/>
      <c r="U33" s="349" t="s">
        <v>181</v>
      </c>
      <c r="V33" s="349"/>
      <c r="W33" s="348" t="s">
        <v>182</v>
      </c>
      <c r="X33" s="348"/>
      <c r="Y33" s="348"/>
      <c r="Z33" s="348"/>
      <c r="AA33" s="348"/>
      <c r="AB33" s="348"/>
      <c r="AC33" s="348"/>
      <c r="AD33" s="348"/>
      <c r="AE33" s="348"/>
      <c r="AF33" s="348"/>
      <c r="AG33" s="348"/>
      <c r="AH33" s="348"/>
      <c r="AI33" s="348"/>
      <c r="AJ33" s="348"/>
      <c r="AK33" s="348"/>
      <c r="AL33" s="169"/>
      <c r="AM33" s="349" t="s">
        <v>181</v>
      </c>
      <c r="AN33" s="349"/>
      <c r="AO33" s="348" t="s">
        <v>182</v>
      </c>
      <c r="AP33" s="348"/>
      <c r="AQ33" s="348"/>
      <c r="AR33" s="348"/>
      <c r="AS33" s="348"/>
      <c r="AT33" s="348"/>
      <c r="AU33" s="348"/>
      <c r="AV33" s="348"/>
      <c r="AW33" s="348"/>
      <c r="AX33" s="348"/>
      <c r="AY33" s="348"/>
      <c r="AZ33" s="348"/>
      <c r="BA33" s="348"/>
      <c r="BB33" s="348"/>
      <c r="BC33" s="348"/>
      <c r="BD33" s="170"/>
      <c r="BE33" s="348" t="s">
        <v>183</v>
      </c>
      <c r="BF33" s="348"/>
      <c r="BG33" s="348" t="s">
        <v>184</v>
      </c>
      <c r="BH33" s="348"/>
      <c r="BI33" s="348"/>
      <c r="BJ33" s="348"/>
      <c r="BK33" s="348"/>
      <c r="BL33" s="348"/>
      <c r="BM33" s="348"/>
      <c r="BN33" s="348"/>
      <c r="BO33" s="348"/>
      <c r="BP33" s="348"/>
      <c r="BQ33" s="348"/>
      <c r="BR33" s="348"/>
      <c r="BS33" s="348"/>
      <c r="BT33" s="348"/>
      <c r="BU33" s="348"/>
      <c r="BV33" s="170"/>
      <c r="BW33" s="349" t="s">
        <v>183</v>
      </c>
      <c r="BX33" s="349"/>
      <c r="BY33" s="348" t="s">
        <v>185</v>
      </c>
      <c r="BZ33" s="348"/>
      <c r="CA33" s="348"/>
      <c r="CB33" s="348"/>
      <c r="CC33" s="348"/>
      <c r="CD33" s="348"/>
      <c r="CE33" s="348"/>
      <c r="CF33" s="348"/>
      <c r="CG33" s="348"/>
      <c r="CH33" s="348"/>
      <c r="CI33" s="348"/>
      <c r="CJ33" s="348"/>
      <c r="CK33" s="348"/>
      <c r="CL33" s="348"/>
      <c r="CM33" s="348"/>
      <c r="CN33" s="169"/>
      <c r="CO33" s="349" t="s">
        <v>181</v>
      </c>
      <c r="CP33" s="349"/>
      <c r="CQ33" s="348" t="s">
        <v>186</v>
      </c>
      <c r="CR33" s="348"/>
      <c r="CS33" s="348"/>
      <c r="CT33" s="348"/>
      <c r="CU33" s="348"/>
      <c r="CV33" s="348"/>
      <c r="CW33" s="348"/>
      <c r="CX33" s="348"/>
      <c r="CY33" s="348"/>
      <c r="CZ33" s="348"/>
      <c r="DA33" s="348"/>
      <c r="DB33" s="348"/>
      <c r="DC33" s="348"/>
      <c r="DD33" s="348"/>
      <c r="DE33" s="348"/>
      <c r="DF33" s="169"/>
      <c r="DG33" s="348" t="s">
        <v>187</v>
      </c>
      <c r="DH33" s="348"/>
      <c r="DI33" s="171"/>
      <c r="DJ33" s="139"/>
      <c r="DK33" s="139"/>
      <c r="DL33" s="139"/>
      <c r="DM33" s="139"/>
      <c r="DN33" s="139"/>
      <c r="DO33" s="139"/>
    </row>
    <row r="34" spans="1:119" ht="32.25" customHeight="1">
      <c r="A34" s="140"/>
      <c r="B34" s="166"/>
      <c r="C34" s="346">
        <f>IF(E34="","",1)</f>
        <v>1</v>
      </c>
      <c r="D34" s="346"/>
      <c r="E34" s="345" t="str">
        <f>IF('各会計、関係団体の財政状況及び健全化判断比率'!B7="","",'各会計、関係団体の財政状況及び健全化判断比率'!B7)</f>
        <v>一般会計</v>
      </c>
      <c r="F34" s="345"/>
      <c r="G34" s="345"/>
      <c r="H34" s="345"/>
      <c r="I34" s="345"/>
      <c r="J34" s="345"/>
      <c r="K34" s="345"/>
      <c r="L34" s="345"/>
      <c r="M34" s="345"/>
      <c r="N34" s="345"/>
      <c r="O34" s="345"/>
      <c r="P34" s="345"/>
      <c r="Q34" s="345"/>
      <c r="R34" s="345"/>
      <c r="S34" s="345"/>
      <c r="T34" s="167"/>
      <c r="U34" s="346">
        <f>IF(W34="","",MAX(C34:D43)+1)</f>
        <v>6</v>
      </c>
      <c r="V34" s="346"/>
      <c r="W34" s="345" t="str">
        <f>IF('各会計、関係団体の財政状況及び健全化判断比率'!B28="","",'各会計、関係団体の財政状況及び健全化判断比率'!B28)</f>
        <v>国民健康保険事業特別会計（事業勘定）</v>
      </c>
      <c r="X34" s="345"/>
      <c r="Y34" s="345"/>
      <c r="Z34" s="345"/>
      <c r="AA34" s="345"/>
      <c r="AB34" s="345"/>
      <c r="AC34" s="345"/>
      <c r="AD34" s="345"/>
      <c r="AE34" s="345"/>
      <c r="AF34" s="345"/>
      <c r="AG34" s="345"/>
      <c r="AH34" s="345"/>
      <c r="AI34" s="345"/>
      <c r="AJ34" s="345"/>
      <c r="AK34" s="345"/>
      <c r="AL34" s="167"/>
      <c r="AM34" s="346">
        <f>IF(AO34="","",MAX(C34:D43,U34:V43)+1)</f>
        <v>11</v>
      </c>
      <c r="AN34" s="346"/>
      <c r="AO34" s="345" t="str">
        <f>IF('各会計、関係団体の財政状況及び健全化判断比率'!B33="","",'各会計、関係団体の財政状況及び健全化判断比率'!B33)</f>
        <v>下水道事業会計</v>
      </c>
      <c r="AP34" s="345"/>
      <c r="AQ34" s="345"/>
      <c r="AR34" s="345"/>
      <c r="AS34" s="345"/>
      <c r="AT34" s="345"/>
      <c r="AU34" s="345"/>
      <c r="AV34" s="345"/>
      <c r="AW34" s="345"/>
      <c r="AX34" s="345"/>
      <c r="AY34" s="345"/>
      <c r="AZ34" s="345"/>
      <c r="BA34" s="345"/>
      <c r="BB34" s="345"/>
      <c r="BC34" s="345"/>
      <c r="BD34" s="167"/>
      <c r="BE34" s="346">
        <f>IF(BG34="","",MAX(C34:D43,U34:V43,AM34:AN43)+1)</f>
        <v>12</v>
      </c>
      <c r="BF34" s="346"/>
      <c r="BG34" s="345" t="str">
        <f>IF('各会計、関係団体の財政状況及び健全化判断比率'!B34="","",'各会計、関係団体の財政状況及び健全化判断比率'!B34)</f>
        <v>簡易水道事業特別会計</v>
      </c>
      <c r="BH34" s="345"/>
      <c r="BI34" s="345"/>
      <c r="BJ34" s="345"/>
      <c r="BK34" s="345"/>
      <c r="BL34" s="345"/>
      <c r="BM34" s="345"/>
      <c r="BN34" s="345"/>
      <c r="BO34" s="345"/>
      <c r="BP34" s="345"/>
      <c r="BQ34" s="345"/>
      <c r="BR34" s="345"/>
      <c r="BS34" s="345"/>
      <c r="BT34" s="345"/>
      <c r="BU34" s="345"/>
      <c r="BV34" s="167"/>
      <c r="BW34" s="346" t="str">
        <f>IF(BY34="","",MAX(C34:D43,U34:V43,AM34:AN43,BE34:BF43)+1)</f>
        <v/>
      </c>
      <c r="BX34" s="346"/>
      <c r="BY34" s="345" t="str">
        <f>IF('各会計、関係団体の財政状況及び健全化判断比率'!B68="","",'各会計、関係団体の財政状況及び健全化判断比率'!B68)</f>
        <v/>
      </c>
      <c r="BZ34" s="345"/>
      <c r="CA34" s="345"/>
      <c r="CB34" s="345"/>
      <c r="CC34" s="345"/>
      <c r="CD34" s="345"/>
      <c r="CE34" s="345"/>
      <c r="CF34" s="345"/>
      <c r="CG34" s="345"/>
      <c r="CH34" s="345"/>
      <c r="CI34" s="345"/>
      <c r="CJ34" s="345"/>
      <c r="CK34" s="345"/>
      <c r="CL34" s="345"/>
      <c r="CM34" s="345"/>
      <c r="CN34" s="167"/>
      <c r="CO34" s="346">
        <f>IF(CQ34="","",MAX(C34:D43,U34:V43,AM34:AN43,BE34:BF43,BW34:BX43)+1)</f>
        <v>13</v>
      </c>
      <c r="CP34" s="346"/>
      <c r="CQ34" s="345" t="str">
        <f>IF('各会計、関係団体の財政状況及び健全化判断比率'!BS7="","",'各会計、関係団体の財政状況及び健全化判断比率'!BS7)</f>
        <v>相模原市土地開発公社</v>
      </c>
      <c r="CR34" s="345"/>
      <c r="CS34" s="345"/>
      <c r="CT34" s="345"/>
      <c r="CU34" s="345"/>
      <c r="CV34" s="345"/>
      <c r="CW34" s="345"/>
      <c r="CX34" s="345"/>
      <c r="CY34" s="345"/>
      <c r="CZ34" s="345"/>
      <c r="DA34" s="345"/>
      <c r="DB34" s="345"/>
      <c r="DC34" s="345"/>
      <c r="DD34" s="345"/>
      <c r="DE34" s="345"/>
      <c r="DF34" s="164"/>
      <c r="DG34" s="347" t="str">
        <f>IF('各会計、関係団体の財政状況及び健全化判断比率'!BR7="","",'各会計、関係団体の財政状況及び健全化判断比率'!BR7)</f>
        <v>○</v>
      </c>
      <c r="DH34" s="347"/>
      <c r="DI34" s="171"/>
      <c r="DJ34" s="139"/>
      <c r="DK34" s="139"/>
      <c r="DL34" s="139"/>
      <c r="DM34" s="139"/>
      <c r="DN34" s="139"/>
      <c r="DO34" s="139"/>
    </row>
    <row r="35" spans="1:119" ht="32.25" customHeight="1">
      <c r="A35" s="140"/>
      <c r="B35" s="166"/>
      <c r="C35" s="346">
        <f>IF(E35="","",C34+1)</f>
        <v>2</v>
      </c>
      <c r="D35" s="346"/>
      <c r="E35" s="345" t="str">
        <f>IF('各会計、関係団体の財政状況及び健全化判断比率'!B8="","",'各会計、関係団体の財政状況及び健全化判断比率'!B8)</f>
        <v>母子父子寡婦福祉資金貸付事業特別会計</v>
      </c>
      <c r="F35" s="345"/>
      <c r="G35" s="345"/>
      <c r="H35" s="345"/>
      <c r="I35" s="345"/>
      <c r="J35" s="345"/>
      <c r="K35" s="345"/>
      <c r="L35" s="345"/>
      <c r="M35" s="345"/>
      <c r="N35" s="345"/>
      <c r="O35" s="345"/>
      <c r="P35" s="345"/>
      <c r="Q35" s="345"/>
      <c r="R35" s="345"/>
      <c r="S35" s="345"/>
      <c r="T35" s="167"/>
      <c r="U35" s="346">
        <f>IF(W35="","",U34+1)</f>
        <v>7</v>
      </c>
      <c r="V35" s="346"/>
      <c r="W35" s="345" t="str">
        <f>IF('各会計、関係団体の財政状況及び健全化判断比率'!B29="","",'各会計、関係団体の財政状況及び健全化判断比率'!B29)</f>
        <v>国民健康保険事業特別会計（直営診療勘定）</v>
      </c>
      <c r="X35" s="345"/>
      <c r="Y35" s="345"/>
      <c r="Z35" s="345"/>
      <c r="AA35" s="345"/>
      <c r="AB35" s="345"/>
      <c r="AC35" s="345"/>
      <c r="AD35" s="345"/>
      <c r="AE35" s="345"/>
      <c r="AF35" s="345"/>
      <c r="AG35" s="345"/>
      <c r="AH35" s="345"/>
      <c r="AI35" s="345"/>
      <c r="AJ35" s="345"/>
      <c r="AK35" s="345"/>
      <c r="AL35" s="167"/>
      <c r="AM35" s="346" t="str">
        <f t="shared" ref="AM35:AM43" si="0">IF(AO35="","",AM34+1)</f>
        <v/>
      </c>
      <c r="AN35" s="346"/>
      <c r="AO35" s="345"/>
      <c r="AP35" s="345"/>
      <c r="AQ35" s="345"/>
      <c r="AR35" s="345"/>
      <c r="AS35" s="345"/>
      <c r="AT35" s="345"/>
      <c r="AU35" s="345"/>
      <c r="AV35" s="345"/>
      <c r="AW35" s="345"/>
      <c r="AX35" s="345"/>
      <c r="AY35" s="345"/>
      <c r="AZ35" s="345"/>
      <c r="BA35" s="345"/>
      <c r="BB35" s="345"/>
      <c r="BC35" s="345"/>
      <c r="BD35" s="167"/>
      <c r="BE35" s="346" t="str">
        <f t="shared" ref="BE35:BE43" si="1">IF(BG35="","",BE34+1)</f>
        <v/>
      </c>
      <c r="BF35" s="346"/>
      <c r="BG35" s="345"/>
      <c r="BH35" s="345"/>
      <c r="BI35" s="345"/>
      <c r="BJ35" s="345"/>
      <c r="BK35" s="345"/>
      <c r="BL35" s="345"/>
      <c r="BM35" s="345"/>
      <c r="BN35" s="345"/>
      <c r="BO35" s="345"/>
      <c r="BP35" s="345"/>
      <c r="BQ35" s="345"/>
      <c r="BR35" s="345"/>
      <c r="BS35" s="345"/>
      <c r="BT35" s="345"/>
      <c r="BU35" s="345"/>
      <c r="BV35" s="167"/>
      <c r="BW35" s="346" t="str">
        <f t="shared" ref="BW35:BW43" si="2">IF(BY35="","",BW34+1)</f>
        <v/>
      </c>
      <c r="BX35" s="346"/>
      <c r="BY35" s="345" t="str">
        <f>IF('各会計、関係団体の財政状況及び健全化判断比率'!B69="","",'各会計、関係団体の財政状況及び健全化判断比率'!B69)</f>
        <v/>
      </c>
      <c r="BZ35" s="345"/>
      <c r="CA35" s="345"/>
      <c r="CB35" s="345"/>
      <c r="CC35" s="345"/>
      <c r="CD35" s="345"/>
      <c r="CE35" s="345"/>
      <c r="CF35" s="345"/>
      <c r="CG35" s="345"/>
      <c r="CH35" s="345"/>
      <c r="CI35" s="345"/>
      <c r="CJ35" s="345"/>
      <c r="CK35" s="345"/>
      <c r="CL35" s="345"/>
      <c r="CM35" s="345"/>
      <c r="CN35" s="167"/>
      <c r="CO35" s="346">
        <f t="shared" ref="CO35:CO43" si="3">IF(CQ35="","",CO34+1)</f>
        <v>14</v>
      </c>
      <c r="CP35" s="346"/>
      <c r="CQ35" s="345" t="str">
        <f>IF('各会計、関係団体の財政状況及び健全化判断比率'!BS8="","",'各会計、関係団体の財政状況及び健全化判断比率'!BS8)</f>
        <v>相模原市まち・みどり公社</v>
      </c>
      <c r="CR35" s="345"/>
      <c r="CS35" s="345"/>
      <c r="CT35" s="345"/>
      <c r="CU35" s="345"/>
      <c r="CV35" s="345"/>
      <c r="CW35" s="345"/>
      <c r="CX35" s="345"/>
      <c r="CY35" s="345"/>
      <c r="CZ35" s="345"/>
      <c r="DA35" s="345"/>
      <c r="DB35" s="345"/>
      <c r="DC35" s="345"/>
      <c r="DD35" s="345"/>
      <c r="DE35" s="345"/>
      <c r="DF35" s="164"/>
      <c r="DG35" s="347" t="str">
        <f>IF('各会計、関係団体の財政状況及び健全化判断比率'!BR8="","",'各会計、関係団体の財政状況及び健全化判断比率'!BR8)</f>
        <v>○</v>
      </c>
      <c r="DH35" s="347"/>
      <c r="DI35" s="171"/>
      <c r="DJ35" s="139"/>
      <c r="DK35" s="139"/>
      <c r="DL35" s="139"/>
      <c r="DM35" s="139"/>
      <c r="DN35" s="139"/>
      <c r="DO35" s="139"/>
    </row>
    <row r="36" spans="1:119" ht="32.25" customHeight="1">
      <c r="A36" s="140"/>
      <c r="B36" s="166"/>
      <c r="C36" s="346">
        <f>IF(E36="","",C35+1)</f>
        <v>3</v>
      </c>
      <c r="D36" s="346"/>
      <c r="E36" s="345" t="str">
        <f>IF('各会計、関係団体の財政状況及び健全化判断比率'!B9="","",'各会計、関係団体の財政状況及び健全化判断比率'!B9)</f>
        <v>公債管理特別会計</v>
      </c>
      <c r="F36" s="345"/>
      <c r="G36" s="345"/>
      <c r="H36" s="345"/>
      <c r="I36" s="345"/>
      <c r="J36" s="345"/>
      <c r="K36" s="345"/>
      <c r="L36" s="345"/>
      <c r="M36" s="345"/>
      <c r="N36" s="345"/>
      <c r="O36" s="345"/>
      <c r="P36" s="345"/>
      <c r="Q36" s="345"/>
      <c r="R36" s="345"/>
      <c r="S36" s="345"/>
      <c r="T36" s="167"/>
      <c r="U36" s="346">
        <f t="shared" ref="U36:U43" si="4">IF(W36="","",U35+1)</f>
        <v>8</v>
      </c>
      <c r="V36" s="346"/>
      <c r="W36" s="345" t="str">
        <f>IF('各会計、関係団体の財政状況及び健全化判断比率'!B30="","",'各会計、関係団体の財政状況及び健全化判断比率'!B30)</f>
        <v>自動車駐車場事業特別会計</v>
      </c>
      <c r="X36" s="345"/>
      <c r="Y36" s="345"/>
      <c r="Z36" s="345"/>
      <c r="AA36" s="345"/>
      <c r="AB36" s="345"/>
      <c r="AC36" s="345"/>
      <c r="AD36" s="345"/>
      <c r="AE36" s="345"/>
      <c r="AF36" s="345"/>
      <c r="AG36" s="345"/>
      <c r="AH36" s="345"/>
      <c r="AI36" s="345"/>
      <c r="AJ36" s="345"/>
      <c r="AK36" s="345"/>
      <c r="AL36" s="167"/>
      <c r="AM36" s="346" t="str">
        <f t="shared" si="0"/>
        <v/>
      </c>
      <c r="AN36" s="346"/>
      <c r="AO36" s="345"/>
      <c r="AP36" s="345"/>
      <c r="AQ36" s="345"/>
      <c r="AR36" s="345"/>
      <c r="AS36" s="345"/>
      <c r="AT36" s="345"/>
      <c r="AU36" s="345"/>
      <c r="AV36" s="345"/>
      <c r="AW36" s="345"/>
      <c r="AX36" s="345"/>
      <c r="AY36" s="345"/>
      <c r="AZ36" s="345"/>
      <c r="BA36" s="345"/>
      <c r="BB36" s="345"/>
      <c r="BC36" s="345"/>
      <c r="BD36" s="167"/>
      <c r="BE36" s="346" t="str">
        <f t="shared" si="1"/>
        <v/>
      </c>
      <c r="BF36" s="346"/>
      <c r="BG36" s="345"/>
      <c r="BH36" s="345"/>
      <c r="BI36" s="345"/>
      <c r="BJ36" s="345"/>
      <c r="BK36" s="345"/>
      <c r="BL36" s="345"/>
      <c r="BM36" s="345"/>
      <c r="BN36" s="345"/>
      <c r="BO36" s="345"/>
      <c r="BP36" s="345"/>
      <c r="BQ36" s="345"/>
      <c r="BR36" s="345"/>
      <c r="BS36" s="345"/>
      <c r="BT36" s="345"/>
      <c r="BU36" s="345"/>
      <c r="BV36" s="167"/>
      <c r="BW36" s="346" t="str">
        <f t="shared" si="2"/>
        <v/>
      </c>
      <c r="BX36" s="346"/>
      <c r="BY36" s="345" t="str">
        <f>IF('各会計、関係団体の財政状況及び健全化判断比率'!B70="","",'各会計、関係団体の財政状況及び健全化判断比率'!B70)</f>
        <v/>
      </c>
      <c r="BZ36" s="345"/>
      <c r="CA36" s="345"/>
      <c r="CB36" s="345"/>
      <c r="CC36" s="345"/>
      <c r="CD36" s="345"/>
      <c r="CE36" s="345"/>
      <c r="CF36" s="345"/>
      <c r="CG36" s="345"/>
      <c r="CH36" s="345"/>
      <c r="CI36" s="345"/>
      <c r="CJ36" s="345"/>
      <c r="CK36" s="345"/>
      <c r="CL36" s="345"/>
      <c r="CM36" s="345"/>
      <c r="CN36" s="167"/>
      <c r="CO36" s="346">
        <f t="shared" si="3"/>
        <v>15</v>
      </c>
      <c r="CP36" s="346"/>
      <c r="CQ36" s="345" t="str">
        <f>IF('各会計、関係団体の財政状況及び健全化判断比率'!BS9="","",'各会計、関係団体の財政状況及び健全化判断比率'!BS9)</f>
        <v>相模原市社会福祉協議会</v>
      </c>
      <c r="CR36" s="345"/>
      <c r="CS36" s="345"/>
      <c r="CT36" s="345"/>
      <c r="CU36" s="345"/>
      <c r="CV36" s="345"/>
      <c r="CW36" s="345"/>
      <c r="CX36" s="345"/>
      <c r="CY36" s="345"/>
      <c r="CZ36" s="345"/>
      <c r="DA36" s="345"/>
      <c r="DB36" s="345"/>
      <c r="DC36" s="345"/>
      <c r="DD36" s="345"/>
      <c r="DE36" s="345"/>
      <c r="DF36" s="164"/>
      <c r="DG36" s="347" t="str">
        <f>IF('各会計、関係団体の財政状況及び健全化判断比率'!BR9="","",'各会計、関係団体の財政状況及び健全化判断比率'!BR9)</f>
        <v>○</v>
      </c>
      <c r="DH36" s="347"/>
      <c r="DI36" s="171"/>
      <c r="DJ36" s="139"/>
      <c r="DK36" s="139"/>
      <c r="DL36" s="139"/>
      <c r="DM36" s="139"/>
      <c r="DN36" s="139"/>
      <c r="DO36" s="139"/>
    </row>
    <row r="37" spans="1:119" ht="32.25" customHeight="1">
      <c r="A37" s="140"/>
      <c r="B37" s="166"/>
      <c r="C37" s="346">
        <f>IF(E37="","",C36+1)</f>
        <v>4</v>
      </c>
      <c r="D37" s="346"/>
      <c r="E37" s="345" t="str">
        <f>IF('各会計、関係団体の財政状況及び健全化判断比率'!B10="","",'各会計、関係団体の財政状況及び健全化判断比率'!B10)</f>
        <v>公共用地先行取得事業特別会計</v>
      </c>
      <c r="F37" s="345"/>
      <c r="G37" s="345"/>
      <c r="H37" s="345"/>
      <c r="I37" s="345"/>
      <c r="J37" s="345"/>
      <c r="K37" s="345"/>
      <c r="L37" s="345"/>
      <c r="M37" s="345"/>
      <c r="N37" s="345"/>
      <c r="O37" s="345"/>
      <c r="P37" s="345"/>
      <c r="Q37" s="345"/>
      <c r="R37" s="345"/>
      <c r="S37" s="345"/>
      <c r="T37" s="167"/>
      <c r="U37" s="346">
        <f t="shared" si="4"/>
        <v>9</v>
      </c>
      <c r="V37" s="346"/>
      <c r="W37" s="345" t="str">
        <f>IF('各会計、関係団体の財政状況及び健全化判断比率'!B31="","",'各会計、関係団体の財政状況及び健全化判断比率'!B31)</f>
        <v>介護保険事業特別会計</v>
      </c>
      <c r="X37" s="345"/>
      <c r="Y37" s="345"/>
      <c r="Z37" s="345"/>
      <c r="AA37" s="345"/>
      <c r="AB37" s="345"/>
      <c r="AC37" s="345"/>
      <c r="AD37" s="345"/>
      <c r="AE37" s="345"/>
      <c r="AF37" s="345"/>
      <c r="AG37" s="345"/>
      <c r="AH37" s="345"/>
      <c r="AI37" s="345"/>
      <c r="AJ37" s="345"/>
      <c r="AK37" s="345"/>
      <c r="AL37" s="167"/>
      <c r="AM37" s="346" t="str">
        <f t="shared" si="0"/>
        <v/>
      </c>
      <c r="AN37" s="346"/>
      <c r="AO37" s="345"/>
      <c r="AP37" s="345"/>
      <c r="AQ37" s="345"/>
      <c r="AR37" s="345"/>
      <c r="AS37" s="345"/>
      <c r="AT37" s="345"/>
      <c r="AU37" s="345"/>
      <c r="AV37" s="345"/>
      <c r="AW37" s="345"/>
      <c r="AX37" s="345"/>
      <c r="AY37" s="345"/>
      <c r="AZ37" s="345"/>
      <c r="BA37" s="345"/>
      <c r="BB37" s="345"/>
      <c r="BC37" s="345"/>
      <c r="BD37" s="167"/>
      <c r="BE37" s="346" t="str">
        <f t="shared" si="1"/>
        <v/>
      </c>
      <c r="BF37" s="346"/>
      <c r="BG37" s="345"/>
      <c r="BH37" s="345"/>
      <c r="BI37" s="345"/>
      <c r="BJ37" s="345"/>
      <c r="BK37" s="345"/>
      <c r="BL37" s="345"/>
      <c r="BM37" s="345"/>
      <c r="BN37" s="345"/>
      <c r="BO37" s="345"/>
      <c r="BP37" s="345"/>
      <c r="BQ37" s="345"/>
      <c r="BR37" s="345"/>
      <c r="BS37" s="345"/>
      <c r="BT37" s="345"/>
      <c r="BU37" s="345"/>
      <c r="BV37" s="167"/>
      <c r="BW37" s="346" t="str">
        <f t="shared" si="2"/>
        <v/>
      </c>
      <c r="BX37" s="346"/>
      <c r="BY37" s="345" t="str">
        <f>IF('各会計、関係団体の財政状況及び健全化判断比率'!B71="","",'各会計、関係団体の財政状況及び健全化判断比率'!B71)</f>
        <v/>
      </c>
      <c r="BZ37" s="345"/>
      <c r="CA37" s="345"/>
      <c r="CB37" s="345"/>
      <c r="CC37" s="345"/>
      <c r="CD37" s="345"/>
      <c r="CE37" s="345"/>
      <c r="CF37" s="345"/>
      <c r="CG37" s="345"/>
      <c r="CH37" s="345"/>
      <c r="CI37" s="345"/>
      <c r="CJ37" s="345"/>
      <c r="CK37" s="345"/>
      <c r="CL37" s="345"/>
      <c r="CM37" s="345"/>
      <c r="CN37" s="167"/>
      <c r="CO37" s="346">
        <f t="shared" si="3"/>
        <v>16</v>
      </c>
      <c r="CP37" s="346"/>
      <c r="CQ37" s="345" t="str">
        <f>IF('各会計、関係団体の財政状況及び健全化判断比率'!BS10="","",'各会計、関係団体の財政状況及び健全化判断比率'!BS10)</f>
        <v>相模原市民文化財団</v>
      </c>
      <c r="CR37" s="345"/>
      <c r="CS37" s="345"/>
      <c r="CT37" s="345"/>
      <c r="CU37" s="345"/>
      <c r="CV37" s="345"/>
      <c r="CW37" s="345"/>
      <c r="CX37" s="345"/>
      <c r="CY37" s="345"/>
      <c r="CZ37" s="345"/>
      <c r="DA37" s="345"/>
      <c r="DB37" s="345"/>
      <c r="DC37" s="345"/>
      <c r="DD37" s="345"/>
      <c r="DE37" s="345"/>
      <c r="DF37" s="164"/>
      <c r="DG37" s="347" t="str">
        <f>IF('各会計、関係団体の財政状況及び健全化判断比率'!BR10="","",'各会計、関係団体の財政状況及び健全化判断比率'!BR10)</f>
        <v/>
      </c>
      <c r="DH37" s="347"/>
      <c r="DI37" s="171"/>
      <c r="DJ37" s="139"/>
      <c r="DK37" s="139"/>
      <c r="DL37" s="139"/>
      <c r="DM37" s="139"/>
      <c r="DN37" s="139"/>
      <c r="DO37" s="139"/>
    </row>
    <row r="38" spans="1:119" ht="32.25" customHeight="1">
      <c r="A38" s="140"/>
      <c r="B38" s="166"/>
      <c r="C38" s="346">
        <f t="shared" ref="C38:C43" si="5">IF(E38="","",C37+1)</f>
        <v>5</v>
      </c>
      <c r="D38" s="346"/>
      <c r="E38" s="345" t="str">
        <f>IF('各会計、関係団体の財政状況及び健全化判断比率'!B11="","",'各会計、関係団体の財政状況及び健全化判断比率'!B11)</f>
        <v>麻溝台・新磯野第一整備地区土地区画整理事業特別会計</v>
      </c>
      <c r="F38" s="345"/>
      <c r="G38" s="345"/>
      <c r="H38" s="345"/>
      <c r="I38" s="345"/>
      <c r="J38" s="345"/>
      <c r="K38" s="345"/>
      <c r="L38" s="345"/>
      <c r="M38" s="345"/>
      <c r="N38" s="345"/>
      <c r="O38" s="345"/>
      <c r="P38" s="345"/>
      <c r="Q38" s="345"/>
      <c r="R38" s="345"/>
      <c r="S38" s="345"/>
      <c r="T38" s="167"/>
      <c r="U38" s="346">
        <f t="shared" si="4"/>
        <v>10</v>
      </c>
      <c r="V38" s="346"/>
      <c r="W38" s="345" t="str">
        <f>IF('各会計、関係団体の財政状況及び健全化判断比率'!B32="","",'各会計、関係団体の財政状況及び健全化判断比率'!B32)</f>
        <v>後期高齢者医療事業特別会計</v>
      </c>
      <c r="X38" s="345"/>
      <c r="Y38" s="345"/>
      <c r="Z38" s="345"/>
      <c r="AA38" s="345"/>
      <c r="AB38" s="345"/>
      <c r="AC38" s="345"/>
      <c r="AD38" s="345"/>
      <c r="AE38" s="345"/>
      <c r="AF38" s="345"/>
      <c r="AG38" s="345"/>
      <c r="AH38" s="345"/>
      <c r="AI38" s="345"/>
      <c r="AJ38" s="345"/>
      <c r="AK38" s="345"/>
      <c r="AL38" s="167"/>
      <c r="AM38" s="346" t="str">
        <f t="shared" si="0"/>
        <v/>
      </c>
      <c r="AN38" s="346"/>
      <c r="AO38" s="345"/>
      <c r="AP38" s="345"/>
      <c r="AQ38" s="345"/>
      <c r="AR38" s="345"/>
      <c r="AS38" s="345"/>
      <c r="AT38" s="345"/>
      <c r="AU38" s="345"/>
      <c r="AV38" s="345"/>
      <c r="AW38" s="345"/>
      <c r="AX38" s="345"/>
      <c r="AY38" s="345"/>
      <c r="AZ38" s="345"/>
      <c r="BA38" s="345"/>
      <c r="BB38" s="345"/>
      <c r="BC38" s="345"/>
      <c r="BD38" s="167"/>
      <c r="BE38" s="346" t="str">
        <f t="shared" si="1"/>
        <v/>
      </c>
      <c r="BF38" s="346"/>
      <c r="BG38" s="345"/>
      <c r="BH38" s="345"/>
      <c r="BI38" s="345"/>
      <c r="BJ38" s="345"/>
      <c r="BK38" s="345"/>
      <c r="BL38" s="345"/>
      <c r="BM38" s="345"/>
      <c r="BN38" s="345"/>
      <c r="BO38" s="345"/>
      <c r="BP38" s="345"/>
      <c r="BQ38" s="345"/>
      <c r="BR38" s="345"/>
      <c r="BS38" s="345"/>
      <c r="BT38" s="345"/>
      <c r="BU38" s="345"/>
      <c r="BV38" s="167"/>
      <c r="BW38" s="346" t="str">
        <f t="shared" si="2"/>
        <v/>
      </c>
      <c r="BX38" s="346"/>
      <c r="BY38" s="345" t="str">
        <f>IF('各会計、関係団体の財政状況及び健全化判断比率'!B72="","",'各会計、関係団体の財政状況及び健全化判断比率'!B72)</f>
        <v/>
      </c>
      <c r="BZ38" s="345"/>
      <c r="CA38" s="345"/>
      <c r="CB38" s="345"/>
      <c r="CC38" s="345"/>
      <c r="CD38" s="345"/>
      <c r="CE38" s="345"/>
      <c r="CF38" s="345"/>
      <c r="CG38" s="345"/>
      <c r="CH38" s="345"/>
      <c r="CI38" s="345"/>
      <c r="CJ38" s="345"/>
      <c r="CK38" s="345"/>
      <c r="CL38" s="345"/>
      <c r="CM38" s="345"/>
      <c r="CN38" s="167"/>
      <c r="CO38" s="346">
        <f t="shared" si="3"/>
        <v>17</v>
      </c>
      <c r="CP38" s="346"/>
      <c r="CQ38" s="345" t="str">
        <f>IF('各会計、関係団体の財政状況及び健全化判断比率'!BS11="","",'各会計、関係団体の財政状況及び健全化判断比率'!BS11)</f>
        <v>相模原市体育協会</v>
      </c>
      <c r="CR38" s="345"/>
      <c r="CS38" s="345"/>
      <c r="CT38" s="345"/>
      <c r="CU38" s="345"/>
      <c r="CV38" s="345"/>
      <c r="CW38" s="345"/>
      <c r="CX38" s="345"/>
      <c r="CY38" s="345"/>
      <c r="CZ38" s="345"/>
      <c r="DA38" s="345"/>
      <c r="DB38" s="345"/>
      <c r="DC38" s="345"/>
      <c r="DD38" s="345"/>
      <c r="DE38" s="345"/>
      <c r="DF38" s="164"/>
      <c r="DG38" s="347" t="str">
        <f>IF('各会計、関係団体の財政状況及び健全化判断比率'!BR11="","",'各会計、関係団体の財政状況及び健全化判断比率'!BR11)</f>
        <v/>
      </c>
      <c r="DH38" s="347"/>
      <c r="DI38" s="171"/>
      <c r="DJ38" s="139"/>
      <c r="DK38" s="139"/>
      <c r="DL38" s="139"/>
      <c r="DM38" s="139"/>
      <c r="DN38" s="139"/>
      <c r="DO38" s="139"/>
    </row>
    <row r="39" spans="1:119" ht="32.25" customHeight="1">
      <c r="A39" s="140"/>
      <c r="B39" s="166"/>
      <c r="C39" s="346" t="str">
        <f t="shared" si="5"/>
        <v/>
      </c>
      <c r="D39" s="346"/>
      <c r="E39" s="345" t="str">
        <f>IF('各会計、関係団体の財政状況及び健全化判断比率'!B12="","",'各会計、関係団体の財政状況及び健全化判断比率'!B12)</f>
        <v/>
      </c>
      <c r="F39" s="345"/>
      <c r="G39" s="345"/>
      <c r="H39" s="345"/>
      <c r="I39" s="345"/>
      <c r="J39" s="345"/>
      <c r="K39" s="345"/>
      <c r="L39" s="345"/>
      <c r="M39" s="345"/>
      <c r="N39" s="345"/>
      <c r="O39" s="345"/>
      <c r="P39" s="345"/>
      <c r="Q39" s="345"/>
      <c r="R39" s="345"/>
      <c r="S39" s="345"/>
      <c r="T39" s="167"/>
      <c r="U39" s="346" t="str">
        <f t="shared" si="4"/>
        <v/>
      </c>
      <c r="V39" s="346"/>
      <c r="W39" s="345"/>
      <c r="X39" s="345"/>
      <c r="Y39" s="345"/>
      <c r="Z39" s="345"/>
      <c r="AA39" s="345"/>
      <c r="AB39" s="345"/>
      <c r="AC39" s="345"/>
      <c r="AD39" s="345"/>
      <c r="AE39" s="345"/>
      <c r="AF39" s="345"/>
      <c r="AG39" s="345"/>
      <c r="AH39" s="345"/>
      <c r="AI39" s="345"/>
      <c r="AJ39" s="345"/>
      <c r="AK39" s="345"/>
      <c r="AL39" s="167"/>
      <c r="AM39" s="346" t="str">
        <f t="shared" si="0"/>
        <v/>
      </c>
      <c r="AN39" s="346"/>
      <c r="AO39" s="345"/>
      <c r="AP39" s="345"/>
      <c r="AQ39" s="345"/>
      <c r="AR39" s="345"/>
      <c r="AS39" s="345"/>
      <c r="AT39" s="345"/>
      <c r="AU39" s="345"/>
      <c r="AV39" s="345"/>
      <c r="AW39" s="345"/>
      <c r="AX39" s="345"/>
      <c r="AY39" s="345"/>
      <c r="AZ39" s="345"/>
      <c r="BA39" s="345"/>
      <c r="BB39" s="345"/>
      <c r="BC39" s="345"/>
      <c r="BD39" s="167"/>
      <c r="BE39" s="346" t="str">
        <f t="shared" si="1"/>
        <v/>
      </c>
      <c r="BF39" s="346"/>
      <c r="BG39" s="345"/>
      <c r="BH39" s="345"/>
      <c r="BI39" s="345"/>
      <c r="BJ39" s="345"/>
      <c r="BK39" s="345"/>
      <c r="BL39" s="345"/>
      <c r="BM39" s="345"/>
      <c r="BN39" s="345"/>
      <c r="BO39" s="345"/>
      <c r="BP39" s="345"/>
      <c r="BQ39" s="345"/>
      <c r="BR39" s="345"/>
      <c r="BS39" s="345"/>
      <c r="BT39" s="345"/>
      <c r="BU39" s="345"/>
      <c r="BV39" s="167"/>
      <c r="BW39" s="346" t="str">
        <f t="shared" si="2"/>
        <v/>
      </c>
      <c r="BX39" s="346"/>
      <c r="BY39" s="345" t="str">
        <f>IF('各会計、関係団体の財政状況及び健全化判断比率'!B73="","",'各会計、関係団体の財政状況及び健全化判断比率'!B73)</f>
        <v/>
      </c>
      <c r="BZ39" s="345"/>
      <c r="CA39" s="345"/>
      <c r="CB39" s="345"/>
      <c r="CC39" s="345"/>
      <c r="CD39" s="345"/>
      <c r="CE39" s="345"/>
      <c r="CF39" s="345"/>
      <c r="CG39" s="345"/>
      <c r="CH39" s="345"/>
      <c r="CI39" s="345"/>
      <c r="CJ39" s="345"/>
      <c r="CK39" s="345"/>
      <c r="CL39" s="345"/>
      <c r="CM39" s="345"/>
      <c r="CN39" s="167"/>
      <c r="CO39" s="346">
        <f t="shared" si="3"/>
        <v>18</v>
      </c>
      <c r="CP39" s="346"/>
      <c r="CQ39" s="345" t="str">
        <f>IF('各会計、関係団体の財政状況及び健全化判断比率'!BS12="","",'各会計、関係団体の財政状況及び健全化判断比率'!BS12)</f>
        <v>相模原市勤労者福祉サービスセンター</v>
      </c>
      <c r="CR39" s="345"/>
      <c r="CS39" s="345"/>
      <c r="CT39" s="345"/>
      <c r="CU39" s="345"/>
      <c r="CV39" s="345"/>
      <c r="CW39" s="345"/>
      <c r="CX39" s="345"/>
      <c r="CY39" s="345"/>
      <c r="CZ39" s="345"/>
      <c r="DA39" s="345"/>
      <c r="DB39" s="345"/>
      <c r="DC39" s="345"/>
      <c r="DD39" s="345"/>
      <c r="DE39" s="345"/>
      <c r="DF39" s="164"/>
      <c r="DG39" s="347" t="str">
        <f>IF('各会計、関係団体の財政状況及び健全化判断比率'!BR12="","",'各会計、関係団体の財政状況及び健全化判断比率'!BR12)</f>
        <v/>
      </c>
      <c r="DH39" s="347"/>
      <c r="DI39" s="171"/>
      <c r="DJ39" s="139"/>
      <c r="DK39" s="139"/>
      <c r="DL39" s="139"/>
      <c r="DM39" s="139"/>
      <c r="DN39" s="139"/>
      <c r="DO39" s="139"/>
    </row>
    <row r="40" spans="1:119" ht="32.25" customHeight="1">
      <c r="A40" s="140"/>
      <c r="B40" s="166"/>
      <c r="C40" s="346" t="str">
        <f t="shared" si="5"/>
        <v/>
      </c>
      <c r="D40" s="346"/>
      <c r="E40" s="345" t="str">
        <f>IF('各会計、関係団体の財政状況及び健全化判断比率'!B13="","",'各会計、関係団体の財政状況及び健全化判断比率'!B13)</f>
        <v/>
      </c>
      <c r="F40" s="345"/>
      <c r="G40" s="345"/>
      <c r="H40" s="345"/>
      <c r="I40" s="345"/>
      <c r="J40" s="345"/>
      <c r="K40" s="345"/>
      <c r="L40" s="345"/>
      <c r="M40" s="345"/>
      <c r="N40" s="345"/>
      <c r="O40" s="345"/>
      <c r="P40" s="345"/>
      <c r="Q40" s="345"/>
      <c r="R40" s="345"/>
      <c r="S40" s="345"/>
      <c r="T40" s="167"/>
      <c r="U40" s="346" t="str">
        <f t="shared" si="4"/>
        <v/>
      </c>
      <c r="V40" s="346"/>
      <c r="W40" s="345"/>
      <c r="X40" s="345"/>
      <c r="Y40" s="345"/>
      <c r="Z40" s="345"/>
      <c r="AA40" s="345"/>
      <c r="AB40" s="345"/>
      <c r="AC40" s="345"/>
      <c r="AD40" s="345"/>
      <c r="AE40" s="345"/>
      <c r="AF40" s="345"/>
      <c r="AG40" s="345"/>
      <c r="AH40" s="345"/>
      <c r="AI40" s="345"/>
      <c r="AJ40" s="345"/>
      <c r="AK40" s="345"/>
      <c r="AL40" s="167"/>
      <c r="AM40" s="346" t="str">
        <f t="shared" si="0"/>
        <v/>
      </c>
      <c r="AN40" s="346"/>
      <c r="AO40" s="345"/>
      <c r="AP40" s="345"/>
      <c r="AQ40" s="345"/>
      <c r="AR40" s="345"/>
      <c r="AS40" s="345"/>
      <c r="AT40" s="345"/>
      <c r="AU40" s="345"/>
      <c r="AV40" s="345"/>
      <c r="AW40" s="345"/>
      <c r="AX40" s="345"/>
      <c r="AY40" s="345"/>
      <c r="AZ40" s="345"/>
      <c r="BA40" s="345"/>
      <c r="BB40" s="345"/>
      <c r="BC40" s="345"/>
      <c r="BD40" s="167"/>
      <c r="BE40" s="346" t="str">
        <f t="shared" si="1"/>
        <v/>
      </c>
      <c r="BF40" s="346"/>
      <c r="BG40" s="345"/>
      <c r="BH40" s="345"/>
      <c r="BI40" s="345"/>
      <c r="BJ40" s="345"/>
      <c r="BK40" s="345"/>
      <c r="BL40" s="345"/>
      <c r="BM40" s="345"/>
      <c r="BN40" s="345"/>
      <c r="BO40" s="345"/>
      <c r="BP40" s="345"/>
      <c r="BQ40" s="345"/>
      <c r="BR40" s="345"/>
      <c r="BS40" s="345"/>
      <c r="BT40" s="345"/>
      <c r="BU40" s="345"/>
      <c r="BV40" s="167"/>
      <c r="BW40" s="346" t="str">
        <f t="shared" si="2"/>
        <v/>
      </c>
      <c r="BX40" s="346"/>
      <c r="BY40" s="345" t="str">
        <f>IF('各会計、関係団体の財政状況及び健全化判断比率'!B74="","",'各会計、関係団体の財政状況及び健全化判断比率'!B74)</f>
        <v/>
      </c>
      <c r="BZ40" s="345"/>
      <c r="CA40" s="345"/>
      <c r="CB40" s="345"/>
      <c r="CC40" s="345"/>
      <c r="CD40" s="345"/>
      <c r="CE40" s="345"/>
      <c r="CF40" s="345"/>
      <c r="CG40" s="345"/>
      <c r="CH40" s="345"/>
      <c r="CI40" s="345"/>
      <c r="CJ40" s="345"/>
      <c r="CK40" s="345"/>
      <c r="CL40" s="345"/>
      <c r="CM40" s="345"/>
      <c r="CN40" s="167"/>
      <c r="CO40" s="346">
        <f t="shared" si="3"/>
        <v>19</v>
      </c>
      <c r="CP40" s="346"/>
      <c r="CQ40" s="345" t="str">
        <f>IF('各会計、関係団体の財政状況及び健全化判断比率'!BS13="","",'各会計、関係団体の財政状況及び健全化判断比率'!BS13)</f>
        <v>相模原市産業振興財団</v>
      </c>
      <c r="CR40" s="345"/>
      <c r="CS40" s="345"/>
      <c r="CT40" s="345"/>
      <c r="CU40" s="345"/>
      <c r="CV40" s="345"/>
      <c r="CW40" s="345"/>
      <c r="CX40" s="345"/>
      <c r="CY40" s="345"/>
      <c r="CZ40" s="345"/>
      <c r="DA40" s="345"/>
      <c r="DB40" s="345"/>
      <c r="DC40" s="345"/>
      <c r="DD40" s="345"/>
      <c r="DE40" s="345"/>
      <c r="DF40" s="164"/>
      <c r="DG40" s="347" t="str">
        <f>IF('各会計、関係団体の財政状況及び健全化判断比率'!BR13="","",'各会計、関係団体の財政状況及び健全化判断比率'!BR13)</f>
        <v/>
      </c>
      <c r="DH40" s="347"/>
      <c r="DI40" s="171"/>
      <c r="DJ40" s="139"/>
      <c r="DK40" s="139"/>
      <c r="DL40" s="139"/>
      <c r="DM40" s="139"/>
      <c r="DN40" s="139"/>
      <c r="DO40" s="139"/>
    </row>
    <row r="41" spans="1:119" ht="32.25" customHeight="1">
      <c r="A41" s="140"/>
      <c r="B41" s="166"/>
      <c r="C41" s="346" t="str">
        <f t="shared" si="5"/>
        <v/>
      </c>
      <c r="D41" s="346"/>
      <c r="E41" s="345" t="str">
        <f>IF('各会計、関係団体の財政状況及び健全化判断比率'!B14="","",'各会計、関係団体の財政状況及び健全化判断比率'!B14)</f>
        <v/>
      </c>
      <c r="F41" s="345"/>
      <c r="G41" s="345"/>
      <c r="H41" s="345"/>
      <c r="I41" s="345"/>
      <c r="J41" s="345"/>
      <c r="K41" s="345"/>
      <c r="L41" s="345"/>
      <c r="M41" s="345"/>
      <c r="N41" s="345"/>
      <c r="O41" s="345"/>
      <c r="P41" s="345"/>
      <c r="Q41" s="345"/>
      <c r="R41" s="345"/>
      <c r="S41" s="345"/>
      <c r="T41" s="167"/>
      <c r="U41" s="346" t="str">
        <f t="shared" si="4"/>
        <v/>
      </c>
      <c r="V41" s="346"/>
      <c r="W41" s="345"/>
      <c r="X41" s="345"/>
      <c r="Y41" s="345"/>
      <c r="Z41" s="345"/>
      <c r="AA41" s="345"/>
      <c r="AB41" s="345"/>
      <c r="AC41" s="345"/>
      <c r="AD41" s="345"/>
      <c r="AE41" s="345"/>
      <c r="AF41" s="345"/>
      <c r="AG41" s="345"/>
      <c r="AH41" s="345"/>
      <c r="AI41" s="345"/>
      <c r="AJ41" s="345"/>
      <c r="AK41" s="345"/>
      <c r="AL41" s="167"/>
      <c r="AM41" s="346" t="str">
        <f t="shared" si="0"/>
        <v/>
      </c>
      <c r="AN41" s="346"/>
      <c r="AO41" s="345"/>
      <c r="AP41" s="345"/>
      <c r="AQ41" s="345"/>
      <c r="AR41" s="345"/>
      <c r="AS41" s="345"/>
      <c r="AT41" s="345"/>
      <c r="AU41" s="345"/>
      <c r="AV41" s="345"/>
      <c r="AW41" s="345"/>
      <c r="AX41" s="345"/>
      <c r="AY41" s="345"/>
      <c r="AZ41" s="345"/>
      <c r="BA41" s="345"/>
      <c r="BB41" s="345"/>
      <c r="BC41" s="345"/>
      <c r="BD41" s="167"/>
      <c r="BE41" s="346" t="str">
        <f t="shared" si="1"/>
        <v/>
      </c>
      <c r="BF41" s="346"/>
      <c r="BG41" s="345"/>
      <c r="BH41" s="345"/>
      <c r="BI41" s="345"/>
      <c r="BJ41" s="345"/>
      <c r="BK41" s="345"/>
      <c r="BL41" s="345"/>
      <c r="BM41" s="345"/>
      <c r="BN41" s="345"/>
      <c r="BO41" s="345"/>
      <c r="BP41" s="345"/>
      <c r="BQ41" s="345"/>
      <c r="BR41" s="345"/>
      <c r="BS41" s="345"/>
      <c r="BT41" s="345"/>
      <c r="BU41" s="345"/>
      <c r="BV41" s="167"/>
      <c r="BW41" s="346" t="str">
        <f t="shared" si="2"/>
        <v/>
      </c>
      <c r="BX41" s="346"/>
      <c r="BY41" s="345" t="str">
        <f>IF('各会計、関係団体の財政状況及び健全化判断比率'!B75="","",'各会計、関係団体の財政状況及び健全化判断比率'!B75)</f>
        <v/>
      </c>
      <c r="BZ41" s="345"/>
      <c r="CA41" s="345"/>
      <c r="CB41" s="345"/>
      <c r="CC41" s="345"/>
      <c r="CD41" s="345"/>
      <c r="CE41" s="345"/>
      <c r="CF41" s="345"/>
      <c r="CG41" s="345"/>
      <c r="CH41" s="345"/>
      <c r="CI41" s="345"/>
      <c r="CJ41" s="345"/>
      <c r="CK41" s="345"/>
      <c r="CL41" s="345"/>
      <c r="CM41" s="345"/>
      <c r="CN41" s="167"/>
      <c r="CO41" s="346">
        <f t="shared" si="3"/>
        <v>20</v>
      </c>
      <c r="CP41" s="346"/>
      <c r="CQ41" s="345" t="str">
        <f>IF('各会計、関係団体の財政状況及び健全化判断比率'!BS14="","",'各会計、関係団体の財政状況及び健全化判断比率'!BS14)</f>
        <v>相模原市シルバー人材センター</v>
      </c>
      <c r="CR41" s="345"/>
      <c r="CS41" s="345"/>
      <c r="CT41" s="345"/>
      <c r="CU41" s="345"/>
      <c r="CV41" s="345"/>
      <c r="CW41" s="345"/>
      <c r="CX41" s="345"/>
      <c r="CY41" s="345"/>
      <c r="CZ41" s="345"/>
      <c r="DA41" s="345"/>
      <c r="DB41" s="345"/>
      <c r="DC41" s="345"/>
      <c r="DD41" s="345"/>
      <c r="DE41" s="345"/>
      <c r="DF41" s="164"/>
      <c r="DG41" s="347" t="str">
        <f>IF('各会計、関係団体の財政状況及び健全化判断比率'!BR14="","",'各会計、関係団体の財政状況及び健全化判断比率'!BR14)</f>
        <v/>
      </c>
      <c r="DH41" s="347"/>
      <c r="DI41" s="171"/>
      <c r="DJ41" s="139"/>
      <c r="DK41" s="139"/>
      <c r="DL41" s="139"/>
      <c r="DM41" s="139"/>
      <c r="DN41" s="139"/>
      <c r="DO41" s="139"/>
    </row>
    <row r="42" spans="1:119" ht="32.25" customHeight="1">
      <c r="A42" s="139"/>
      <c r="B42" s="166"/>
      <c r="C42" s="346" t="str">
        <f t="shared" si="5"/>
        <v/>
      </c>
      <c r="D42" s="346"/>
      <c r="E42" s="345" t="str">
        <f>IF('各会計、関係団体の財政状況及び健全化判断比率'!B15="","",'各会計、関係団体の財政状況及び健全化判断比率'!B15)</f>
        <v/>
      </c>
      <c r="F42" s="345"/>
      <c r="G42" s="345"/>
      <c r="H42" s="345"/>
      <c r="I42" s="345"/>
      <c r="J42" s="345"/>
      <c r="K42" s="345"/>
      <c r="L42" s="345"/>
      <c r="M42" s="345"/>
      <c r="N42" s="345"/>
      <c r="O42" s="345"/>
      <c r="P42" s="345"/>
      <c r="Q42" s="345"/>
      <c r="R42" s="345"/>
      <c r="S42" s="345"/>
      <c r="T42" s="167"/>
      <c r="U42" s="346" t="str">
        <f t="shared" si="4"/>
        <v/>
      </c>
      <c r="V42" s="346"/>
      <c r="W42" s="345"/>
      <c r="X42" s="345"/>
      <c r="Y42" s="345"/>
      <c r="Z42" s="345"/>
      <c r="AA42" s="345"/>
      <c r="AB42" s="345"/>
      <c r="AC42" s="345"/>
      <c r="AD42" s="345"/>
      <c r="AE42" s="345"/>
      <c r="AF42" s="345"/>
      <c r="AG42" s="345"/>
      <c r="AH42" s="345"/>
      <c r="AI42" s="345"/>
      <c r="AJ42" s="345"/>
      <c r="AK42" s="345"/>
      <c r="AL42" s="167"/>
      <c r="AM42" s="346" t="str">
        <f t="shared" si="0"/>
        <v/>
      </c>
      <c r="AN42" s="346"/>
      <c r="AO42" s="345"/>
      <c r="AP42" s="345"/>
      <c r="AQ42" s="345"/>
      <c r="AR42" s="345"/>
      <c r="AS42" s="345"/>
      <c r="AT42" s="345"/>
      <c r="AU42" s="345"/>
      <c r="AV42" s="345"/>
      <c r="AW42" s="345"/>
      <c r="AX42" s="345"/>
      <c r="AY42" s="345"/>
      <c r="AZ42" s="345"/>
      <c r="BA42" s="345"/>
      <c r="BB42" s="345"/>
      <c r="BC42" s="345"/>
      <c r="BD42" s="167"/>
      <c r="BE42" s="346" t="str">
        <f t="shared" si="1"/>
        <v/>
      </c>
      <c r="BF42" s="346"/>
      <c r="BG42" s="345"/>
      <c r="BH42" s="345"/>
      <c r="BI42" s="345"/>
      <c r="BJ42" s="345"/>
      <c r="BK42" s="345"/>
      <c r="BL42" s="345"/>
      <c r="BM42" s="345"/>
      <c r="BN42" s="345"/>
      <c r="BO42" s="345"/>
      <c r="BP42" s="345"/>
      <c r="BQ42" s="345"/>
      <c r="BR42" s="345"/>
      <c r="BS42" s="345"/>
      <c r="BT42" s="345"/>
      <c r="BU42" s="345"/>
      <c r="BV42" s="167"/>
      <c r="BW42" s="346" t="str">
        <f t="shared" si="2"/>
        <v/>
      </c>
      <c r="BX42" s="346"/>
      <c r="BY42" s="345" t="str">
        <f>IF('各会計、関係団体の財政状況及び健全化判断比率'!B76="","",'各会計、関係団体の財政状況及び健全化判断比率'!B76)</f>
        <v/>
      </c>
      <c r="BZ42" s="345"/>
      <c r="CA42" s="345"/>
      <c r="CB42" s="345"/>
      <c r="CC42" s="345"/>
      <c r="CD42" s="345"/>
      <c r="CE42" s="345"/>
      <c r="CF42" s="345"/>
      <c r="CG42" s="345"/>
      <c r="CH42" s="345"/>
      <c r="CI42" s="345"/>
      <c r="CJ42" s="345"/>
      <c r="CK42" s="345"/>
      <c r="CL42" s="345"/>
      <c r="CM42" s="345"/>
      <c r="CN42" s="167"/>
      <c r="CO42" s="346">
        <f t="shared" si="3"/>
        <v>21</v>
      </c>
      <c r="CP42" s="346"/>
      <c r="CQ42" s="345" t="str">
        <f>IF('各会計、関係団体の財政状況及び健全化判断比率'!BS15="","",'各会計、関係団体の財政状況及び健全化判断比率'!BS15)</f>
        <v>相模原市防災協会</v>
      </c>
      <c r="CR42" s="345"/>
      <c r="CS42" s="345"/>
      <c r="CT42" s="345"/>
      <c r="CU42" s="345"/>
      <c r="CV42" s="345"/>
      <c r="CW42" s="345"/>
      <c r="CX42" s="345"/>
      <c r="CY42" s="345"/>
      <c r="CZ42" s="345"/>
      <c r="DA42" s="345"/>
      <c r="DB42" s="345"/>
      <c r="DC42" s="345"/>
      <c r="DD42" s="345"/>
      <c r="DE42" s="345"/>
      <c r="DF42" s="164"/>
      <c r="DG42" s="347" t="str">
        <f>IF('各会計、関係団体の財政状況及び健全化判断比率'!BR15="","",'各会計、関係団体の財政状況及び健全化判断比率'!BR15)</f>
        <v/>
      </c>
      <c r="DH42" s="347"/>
      <c r="DI42" s="171"/>
      <c r="DJ42" s="139"/>
      <c r="DK42" s="139"/>
      <c r="DL42" s="139"/>
      <c r="DM42" s="139"/>
      <c r="DN42" s="139"/>
      <c r="DO42" s="139"/>
    </row>
    <row r="43" spans="1:119" ht="32.25" customHeight="1">
      <c r="A43" s="139"/>
      <c r="B43" s="166"/>
      <c r="C43" s="346" t="str">
        <f t="shared" si="5"/>
        <v/>
      </c>
      <c r="D43" s="346"/>
      <c r="E43" s="345" t="str">
        <f>IF('各会計、関係団体の財政状況及び健全化判断比率'!B16="","",'各会計、関係団体の財政状況及び健全化判断比率'!B16)</f>
        <v/>
      </c>
      <c r="F43" s="345"/>
      <c r="G43" s="345"/>
      <c r="H43" s="345"/>
      <c r="I43" s="345"/>
      <c r="J43" s="345"/>
      <c r="K43" s="345"/>
      <c r="L43" s="345"/>
      <c r="M43" s="345"/>
      <c r="N43" s="345"/>
      <c r="O43" s="345"/>
      <c r="P43" s="345"/>
      <c r="Q43" s="345"/>
      <c r="R43" s="345"/>
      <c r="S43" s="345"/>
      <c r="T43" s="167"/>
      <c r="U43" s="346" t="str">
        <f t="shared" si="4"/>
        <v/>
      </c>
      <c r="V43" s="346"/>
      <c r="W43" s="345"/>
      <c r="X43" s="345"/>
      <c r="Y43" s="345"/>
      <c r="Z43" s="345"/>
      <c r="AA43" s="345"/>
      <c r="AB43" s="345"/>
      <c r="AC43" s="345"/>
      <c r="AD43" s="345"/>
      <c r="AE43" s="345"/>
      <c r="AF43" s="345"/>
      <c r="AG43" s="345"/>
      <c r="AH43" s="345"/>
      <c r="AI43" s="345"/>
      <c r="AJ43" s="345"/>
      <c r="AK43" s="345"/>
      <c r="AL43" s="167"/>
      <c r="AM43" s="346" t="str">
        <f t="shared" si="0"/>
        <v/>
      </c>
      <c r="AN43" s="346"/>
      <c r="AO43" s="345"/>
      <c r="AP43" s="345"/>
      <c r="AQ43" s="345"/>
      <c r="AR43" s="345"/>
      <c r="AS43" s="345"/>
      <c r="AT43" s="345"/>
      <c r="AU43" s="345"/>
      <c r="AV43" s="345"/>
      <c r="AW43" s="345"/>
      <c r="AX43" s="345"/>
      <c r="AY43" s="345"/>
      <c r="AZ43" s="345"/>
      <c r="BA43" s="345"/>
      <c r="BB43" s="345"/>
      <c r="BC43" s="345"/>
      <c r="BD43" s="167"/>
      <c r="BE43" s="346" t="str">
        <f t="shared" si="1"/>
        <v/>
      </c>
      <c r="BF43" s="346"/>
      <c r="BG43" s="345"/>
      <c r="BH43" s="345"/>
      <c r="BI43" s="345"/>
      <c r="BJ43" s="345"/>
      <c r="BK43" s="345"/>
      <c r="BL43" s="345"/>
      <c r="BM43" s="345"/>
      <c r="BN43" s="345"/>
      <c r="BO43" s="345"/>
      <c r="BP43" s="345"/>
      <c r="BQ43" s="345"/>
      <c r="BR43" s="345"/>
      <c r="BS43" s="345"/>
      <c r="BT43" s="345"/>
      <c r="BU43" s="345"/>
      <c r="BV43" s="167"/>
      <c r="BW43" s="346" t="str">
        <f t="shared" si="2"/>
        <v/>
      </c>
      <c r="BX43" s="346"/>
      <c r="BY43" s="345" t="str">
        <f>IF('各会計、関係団体の財政状況及び健全化判断比率'!B77="","",'各会計、関係団体の財政状況及び健全化判断比率'!B77)</f>
        <v/>
      </c>
      <c r="BZ43" s="345"/>
      <c r="CA43" s="345"/>
      <c r="CB43" s="345"/>
      <c r="CC43" s="345"/>
      <c r="CD43" s="345"/>
      <c r="CE43" s="345"/>
      <c r="CF43" s="345"/>
      <c r="CG43" s="345"/>
      <c r="CH43" s="345"/>
      <c r="CI43" s="345"/>
      <c r="CJ43" s="345"/>
      <c r="CK43" s="345"/>
      <c r="CL43" s="345"/>
      <c r="CM43" s="345"/>
      <c r="CN43" s="167"/>
      <c r="CO43" s="346">
        <f t="shared" si="3"/>
        <v>22</v>
      </c>
      <c r="CP43" s="346"/>
      <c r="CQ43" s="345" t="str">
        <f>IF('各会計、関係団体の財政状況及び健全化判断比率'!BS16="","",'各会計、関係団体の財政状況及び健全化判断比率'!BS16)</f>
        <v>さがみはら産業創造センター</v>
      </c>
      <c r="CR43" s="345"/>
      <c r="CS43" s="345"/>
      <c r="CT43" s="345"/>
      <c r="CU43" s="345"/>
      <c r="CV43" s="345"/>
      <c r="CW43" s="345"/>
      <c r="CX43" s="345"/>
      <c r="CY43" s="345"/>
      <c r="CZ43" s="345"/>
      <c r="DA43" s="345"/>
      <c r="DB43" s="345"/>
      <c r="DC43" s="345"/>
      <c r="DD43" s="345"/>
      <c r="DE43" s="345"/>
      <c r="DF43" s="164"/>
      <c r="DG43" s="347" t="str">
        <f>IF('各会計、関係団体の財政状況及び健全化判断比率'!BR16="","",'各会計、関係団体の財政状況及び健全化判断比率'!BR16)</f>
        <v/>
      </c>
      <c r="DH43" s="347"/>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188</v>
      </c>
      <c r="C46" s="139"/>
      <c r="D46" s="139"/>
      <c r="E46" s="139" t="s">
        <v>189</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190</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191</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192</v>
      </c>
    </row>
    <row r="50" spans="5:5">
      <c r="E50" s="141" t="s">
        <v>193</v>
      </c>
    </row>
    <row r="51" spans="5:5">
      <c r="E51" s="141" t="s">
        <v>194</v>
      </c>
    </row>
    <row r="52" spans="5:5">
      <c r="E52" s="141" t="s">
        <v>195</v>
      </c>
    </row>
    <row r="53" spans="5:5"/>
    <row r="54" spans="5:5"/>
    <row r="55" spans="5:5"/>
    <row r="56" spans="5:5"/>
    <row r="57" spans="5:5" hidden="1"/>
    <row r="58" spans="5:5" hidden="1"/>
    <row r="59" spans="5:5" hidden="1"/>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8" scale="81"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523</v>
      </c>
      <c r="G33" s="29" t="s">
        <v>524</v>
      </c>
      <c r="H33" s="29" t="s">
        <v>525</v>
      </c>
      <c r="I33" s="29" t="s">
        <v>526</v>
      </c>
      <c r="J33" s="30" t="s">
        <v>527</v>
      </c>
      <c r="K33" s="22"/>
      <c r="L33" s="22"/>
      <c r="M33" s="22"/>
      <c r="N33" s="22"/>
      <c r="O33" s="22"/>
      <c r="P33" s="22"/>
    </row>
    <row r="34" spans="1:16" ht="39" customHeight="1">
      <c r="A34" s="22"/>
      <c r="B34" s="31"/>
      <c r="C34" s="1159" t="s">
        <v>533</v>
      </c>
      <c r="D34" s="1159"/>
      <c r="E34" s="1160"/>
      <c r="F34" s="32">
        <v>4.6900000000000004</v>
      </c>
      <c r="G34" s="33">
        <v>5.0199999999999996</v>
      </c>
      <c r="H34" s="33">
        <v>4.92</v>
      </c>
      <c r="I34" s="33">
        <v>5.0599999999999996</v>
      </c>
      <c r="J34" s="34">
        <v>4.51</v>
      </c>
      <c r="K34" s="22"/>
      <c r="L34" s="22"/>
      <c r="M34" s="22"/>
      <c r="N34" s="22"/>
      <c r="O34" s="22"/>
      <c r="P34" s="22"/>
    </row>
    <row r="35" spans="1:16" ht="39" customHeight="1">
      <c r="A35" s="22"/>
      <c r="B35" s="35"/>
      <c r="C35" s="1153" t="s">
        <v>534</v>
      </c>
      <c r="D35" s="1154"/>
      <c r="E35" s="1155"/>
      <c r="F35" s="36">
        <v>1.05</v>
      </c>
      <c r="G35" s="37">
        <v>1.33</v>
      </c>
      <c r="H35" s="37">
        <v>1.1100000000000001</v>
      </c>
      <c r="I35" s="37">
        <v>1.06</v>
      </c>
      <c r="J35" s="38">
        <v>1.44</v>
      </c>
      <c r="K35" s="22"/>
      <c r="L35" s="22"/>
      <c r="M35" s="22"/>
      <c r="N35" s="22"/>
      <c r="O35" s="22"/>
      <c r="P35" s="22"/>
    </row>
    <row r="36" spans="1:16" ht="39" customHeight="1">
      <c r="A36" s="22"/>
      <c r="B36" s="35"/>
      <c r="C36" s="1153" t="s">
        <v>535</v>
      </c>
      <c r="D36" s="1154"/>
      <c r="E36" s="1155"/>
      <c r="F36" s="36" t="s">
        <v>484</v>
      </c>
      <c r="G36" s="37">
        <v>0.44</v>
      </c>
      <c r="H36" s="37">
        <v>0.37</v>
      </c>
      <c r="I36" s="37">
        <v>0.21</v>
      </c>
      <c r="J36" s="38">
        <v>0.72</v>
      </c>
      <c r="K36" s="22"/>
      <c r="L36" s="22"/>
      <c r="M36" s="22"/>
      <c r="N36" s="22"/>
      <c r="O36" s="22"/>
      <c r="P36" s="22"/>
    </row>
    <row r="37" spans="1:16" ht="39" customHeight="1">
      <c r="A37" s="22"/>
      <c r="B37" s="35"/>
      <c r="C37" s="1153" t="s">
        <v>536</v>
      </c>
      <c r="D37" s="1154"/>
      <c r="E37" s="1155"/>
      <c r="F37" s="36">
        <v>0.75</v>
      </c>
      <c r="G37" s="37">
        <v>0.43</v>
      </c>
      <c r="H37" s="37">
        <v>0.22</v>
      </c>
      <c r="I37" s="37">
        <v>0.41</v>
      </c>
      <c r="J37" s="38">
        <v>0.68</v>
      </c>
      <c r="K37" s="22"/>
      <c r="L37" s="22"/>
      <c r="M37" s="22"/>
      <c r="N37" s="22"/>
      <c r="O37" s="22"/>
      <c r="P37" s="22"/>
    </row>
    <row r="38" spans="1:16" ht="39" customHeight="1">
      <c r="A38" s="22"/>
      <c r="B38" s="35"/>
      <c r="C38" s="1153" t="s">
        <v>537</v>
      </c>
      <c r="D38" s="1154"/>
      <c r="E38" s="1155"/>
      <c r="F38" s="36">
        <v>0.19</v>
      </c>
      <c r="G38" s="37">
        <v>0.08</v>
      </c>
      <c r="H38" s="37">
        <v>0.09</v>
      </c>
      <c r="I38" s="37">
        <v>0.09</v>
      </c>
      <c r="J38" s="38">
        <v>0.31</v>
      </c>
      <c r="K38" s="22"/>
      <c r="L38" s="22"/>
      <c r="M38" s="22"/>
      <c r="N38" s="22"/>
      <c r="O38" s="22"/>
      <c r="P38" s="22"/>
    </row>
    <row r="39" spans="1:16" ht="39" customHeight="1">
      <c r="A39" s="22"/>
      <c r="B39" s="35"/>
      <c r="C39" s="1153" t="s">
        <v>538</v>
      </c>
      <c r="D39" s="1154"/>
      <c r="E39" s="1155"/>
      <c r="F39" s="36">
        <v>0.18</v>
      </c>
      <c r="G39" s="37">
        <v>0.25</v>
      </c>
      <c r="H39" s="37">
        <v>0.16</v>
      </c>
      <c r="I39" s="37">
        <v>0.13</v>
      </c>
      <c r="J39" s="38">
        <v>0.12</v>
      </c>
      <c r="K39" s="22"/>
      <c r="L39" s="22"/>
      <c r="M39" s="22"/>
      <c r="N39" s="22"/>
      <c r="O39" s="22"/>
      <c r="P39" s="22"/>
    </row>
    <row r="40" spans="1:16" ht="39" customHeight="1">
      <c r="A40" s="22"/>
      <c r="B40" s="35"/>
      <c r="C40" s="1153" t="s">
        <v>539</v>
      </c>
      <c r="D40" s="1154"/>
      <c r="E40" s="1155"/>
      <c r="F40" s="36">
        <v>0.03</v>
      </c>
      <c r="G40" s="37">
        <v>0.02</v>
      </c>
      <c r="H40" s="37">
        <v>0.02</v>
      </c>
      <c r="I40" s="37">
        <v>0.02</v>
      </c>
      <c r="J40" s="38">
        <v>0.03</v>
      </c>
      <c r="K40" s="22"/>
      <c r="L40" s="22"/>
      <c r="M40" s="22"/>
      <c r="N40" s="22"/>
      <c r="O40" s="22"/>
      <c r="P40" s="22"/>
    </row>
    <row r="41" spans="1:16" ht="39" customHeight="1">
      <c r="A41" s="22"/>
      <c r="B41" s="35"/>
      <c r="C41" s="1153" t="s">
        <v>540</v>
      </c>
      <c r="D41" s="1154"/>
      <c r="E41" s="1155"/>
      <c r="F41" s="36" t="s">
        <v>484</v>
      </c>
      <c r="G41" s="37" t="s">
        <v>484</v>
      </c>
      <c r="H41" s="37">
        <v>0</v>
      </c>
      <c r="I41" s="37">
        <v>0</v>
      </c>
      <c r="J41" s="38">
        <v>0.01</v>
      </c>
      <c r="K41" s="22"/>
      <c r="L41" s="22"/>
      <c r="M41" s="22"/>
      <c r="N41" s="22"/>
      <c r="O41" s="22"/>
      <c r="P41" s="22"/>
    </row>
    <row r="42" spans="1:16" ht="39" customHeight="1">
      <c r="A42" s="22"/>
      <c r="B42" s="39"/>
      <c r="C42" s="1153" t="s">
        <v>541</v>
      </c>
      <c r="D42" s="1154"/>
      <c r="E42" s="1155"/>
      <c r="F42" s="36" t="s">
        <v>484</v>
      </c>
      <c r="G42" s="37" t="s">
        <v>484</v>
      </c>
      <c r="H42" s="37" t="s">
        <v>484</v>
      </c>
      <c r="I42" s="37" t="s">
        <v>484</v>
      </c>
      <c r="J42" s="38" t="s">
        <v>484</v>
      </c>
      <c r="K42" s="22"/>
      <c r="L42" s="22"/>
      <c r="M42" s="22"/>
      <c r="N42" s="22"/>
      <c r="O42" s="22"/>
      <c r="P42" s="22"/>
    </row>
    <row r="43" spans="1:16" ht="39" customHeight="1" thickBot="1">
      <c r="A43" s="22"/>
      <c r="B43" s="40"/>
      <c r="C43" s="1156" t="s">
        <v>542</v>
      </c>
      <c r="D43" s="1157"/>
      <c r="E43" s="1158"/>
      <c r="F43" s="41">
        <v>0.2</v>
      </c>
      <c r="G43" s="42">
        <v>0</v>
      </c>
      <c r="H43" s="42">
        <v>0</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523</v>
      </c>
      <c r="L44" s="56" t="s">
        <v>524</v>
      </c>
      <c r="M44" s="56" t="s">
        <v>525</v>
      </c>
      <c r="N44" s="56" t="s">
        <v>526</v>
      </c>
      <c r="O44" s="57" t="s">
        <v>527</v>
      </c>
      <c r="P44" s="48"/>
      <c r="Q44" s="48"/>
      <c r="R44" s="48"/>
      <c r="S44" s="48"/>
      <c r="T44" s="48"/>
      <c r="U44" s="48"/>
    </row>
    <row r="45" spans="1:21" ht="30.75" customHeight="1">
      <c r="A45" s="48"/>
      <c r="B45" s="1169" t="s">
        <v>11</v>
      </c>
      <c r="C45" s="1170"/>
      <c r="D45" s="58"/>
      <c r="E45" s="1175" t="s">
        <v>12</v>
      </c>
      <c r="F45" s="1175"/>
      <c r="G45" s="1175"/>
      <c r="H45" s="1175"/>
      <c r="I45" s="1175"/>
      <c r="J45" s="1176"/>
      <c r="K45" s="59">
        <v>20526</v>
      </c>
      <c r="L45" s="60">
        <v>21465</v>
      </c>
      <c r="M45" s="60">
        <v>21210</v>
      </c>
      <c r="N45" s="60">
        <v>21100</v>
      </c>
      <c r="O45" s="61">
        <v>21827</v>
      </c>
      <c r="P45" s="48"/>
      <c r="Q45" s="48"/>
      <c r="R45" s="48"/>
      <c r="S45" s="48"/>
      <c r="T45" s="48"/>
      <c r="U45" s="48"/>
    </row>
    <row r="46" spans="1:21" ht="30.75" customHeight="1">
      <c r="A46" s="48"/>
      <c r="B46" s="1171"/>
      <c r="C46" s="1172"/>
      <c r="D46" s="62"/>
      <c r="E46" s="1163" t="s">
        <v>13</v>
      </c>
      <c r="F46" s="1163"/>
      <c r="G46" s="1163"/>
      <c r="H46" s="1163"/>
      <c r="I46" s="1163"/>
      <c r="J46" s="1164"/>
      <c r="K46" s="63" t="s">
        <v>484</v>
      </c>
      <c r="L46" s="64" t="s">
        <v>484</v>
      </c>
      <c r="M46" s="64" t="s">
        <v>484</v>
      </c>
      <c r="N46" s="64" t="s">
        <v>484</v>
      </c>
      <c r="O46" s="65" t="s">
        <v>484</v>
      </c>
      <c r="P46" s="48"/>
      <c r="Q46" s="48"/>
      <c r="R46" s="48"/>
      <c r="S46" s="48"/>
      <c r="T46" s="48"/>
      <c r="U46" s="48"/>
    </row>
    <row r="47" spans="1:21" ht="30.75" customHeight="1">
      <c r="A47" s="48"/>
      <c r="B47" s="1171"/>
      <c r="C47" s="1172"/>
      <c r="D47" s="62"/>
      <c r="E47" s="1163" t="s">
        <v>14</v>
      </c>
      <c r="F47" s="1163"/>
      <c r="G47" s="1163"/>
      <c r="H47" s="1163"/>
      <c r="I47" s="1163"/>
      <c r="J47" s="1164"/>
      <c r="K47" s="63">
        <v>833</v>
      </c>
      <c r="L47" s="64">
        <v>1167</v>
      </c>
      <c r="M47" s="64">
        <v>1500</v>
      </c>
      <c r="N47" s="64">
        <v>1833</v>
      </c>
      <c r="O47" s="65">
        <v>2160</v>
      </c>
      <c r="P47" s="48"/>
      <c r="Q47" s="48"/>
      <c r="R47" s="48"/>
      <c r="S47" s="48"/>
      <c r="T47" s="48"/>
      <c r="U47" s="48"/>
    </row>
    <row r="48" spans="1:21" ht="30.75" customHeight="1">
      <c r="A48" s="48"/>
      <c r="B48" s="1171"/>
      <c r="C48" s="1172"/>
      <c r="D48" s="62"/>
      <c r="E48" s="1163" t="s">
        <v>15</v>
      </c>
      <c r="F48" s="1163"/>
      <c r="G48" s="1163"/>
      <c r="H48" s="1163"/>
      <c r="I48" s="1163"/>
      <c r="J48" s="1164"/>
      <c r="K48" s="63">
        <v>2048</v>
      </c>
      <c r="L48" s="64">
        <v>4260</v>
      </c>
      <c r="M48" s="64">
        <v>4178</v>
      </c>
      <c r="N48" s="64">
        <v>4329</v>
      </c>
      <c r="O48" s="65">
        <v>4571</v>
      </c>
      <c r="P48" s="48"/>
      <c r="Q48" s="48"/>
      <c r="R48" s="48"/>
      <c r="S48" s="48"/>
      <c r="T48" s="48"/>
      <c r="U48" s="48"/>
    </row>
    <row r="49" spans="1:21" ht="30.75" customHeight="1">
      <c r="A49" s="48"/>
      <c r="B49" s="1171"/>
      <c r="C49" s="1172"/>
      <c r="D49" s="62"/>
      <c r="E49" s="1163" t="s">
        <v>16</v>
      </c>
      <c r="F49" s="1163"/>
      <c r="G49" s="1163"/>
      <c r="H49" s="1163"/>
      <c r="I49" s="1163"/>
      <c r="J49" s="1164"/>
      <c r="K49" s="63" t="s">
        <v>484</v>
      </c>
      <c r="L49" s="64" t="s">
        <v>484</v>
      </c>
      <c r="M49" s="64" t="s">
        <v>484</v>
      </c>
      <c r="N49" s="64" t="s">
        <v>484</v>
      </c>
      <c r="O49" s="65" t="s">
        <v>484</v>
      </c>
      <c r="P49" s="48"/>
      <c r="Q49" s="48"/>
      <c r="R49" s="48"/>
      <c r="S49" s="48"/>
      <c r="T49" s="48"/>
      <c r="U49" s="48"/>
    </row>
    <row r="50" spans="1:21" ht="30.75" customHeight="1">
      <c r="A50" s="48"/>
      <c r="B50" s="1171"/>
      <c r="C50" s="1172"/>
      <c r="D50" s="62"/>
      <c r="E50" s="1163" t="s">
        <v>17</v>
      </c>
      <c r="F50" s="1163"/>
      <c r="G50" s="1163"/>
      <c r="H50" s="1163"/>
      <c r="I50" s="1163"/>
      <c r="J50" s="1164"/>
      <c r="K50" s="63">
        <v>984</v>
      </c>
      <c r="L50" s="64">
        <v>1485</v>
      </c>
      <c r="M50" s="64">
        <v>1472</v>
      </c>
      <c r="N50" s="64">
        <v>1366</v>
      </c>
      <c r="O50" s="65">
        <v>979</v>
      </c>
      <c r="P50" s="48"/>
      <c r="Q50" s="48"/>
      <c r="R50" s="48"/>
      <c r="S50" s="48"/>
      <c r="T50" s="48"/>
      <c r="U50" s="48"/>
    </row>
    <row r="51" spans="1:21" ht="30.75" customHeight="1">
      <c r="A51" s="48"/>
      <c r="B51" s="1173"/>
      <c r="C51" s="1174"/>
      <c r="D51" s="66"/>
      <c r="E51" s="1163" t="s">
        <v>18</v>
      </c>
      <c r="F51" s="1163"/>
      <c r="G51" s="1163"/>
      <c r="H51" s="1163"/>
      <c r="I51" s="1163"/>
      <c r="J51" s="1164"/>
      <c r="K51" s="63">
        <v>6</v>
      </c>
      <c r="L51" s="64" t="s">
        <v>484</v>
      </c>
      <c r="M51" s="64" t="s">
        <v>484</v>
      </c>
      <c r="N51" s="64" t="s">
        <v>484</v>
      </c>
      <c r="O51" s="65" t="s">
        <v>484</v>
      </c>
      <c r="P51" s="48"/>
      <c r="Q51" s="48"/>
      <c r="R51" s="48"/>
      <c r="S51" s="48"/>
      <c r="T51" s="48"/>
      <c r="U51" s="48"/>
    </row>
    <row r="52" spans="1:21" ht="30.75" customHeight="1">
      <c r="A52" s="48"/>
      <c r="B52" s="1161" t="s">
        <v>19</v>
      </c>
      <c r="C52" s="1162"/>
      <c r="D52" s="66"/>
      <c r="E52" s="1163" t="s">
        <v>20</v>
      </c>
      <c r="F52" s="1163"/>
      <c r="G52" s="1163"/>
      <c r="H52" s="1163"/>
      <c r="I52" s="1163"/>
      <c r="J52" s="1164"/>
      <c r="K52" s="63">
        <v>20268</v>
      </c>
      <c r="L52" s="64">
        <v>23409</v>
      </c>
      <c r="M52" s="64">
        <v>24960</v>
      </c>
      <c r="N52" s="64">
        <v>24935</v>
      </c>
      <c r="O52" s="65">
        <v>25834</v>
      </c>
      <c r="P52" s="48"/>
      <c r="Q52" s="48"/>
      <c r="R52" s="48"/>
      <c r="S52" s="48"/>
      <c r="T52" s="48"/>
      <c r="U52" s="48"/>
    </row>
    <row r="53" spans="1:21" ht="30.75" customHeight="1" thickBot="1">
      <c r="A53" s="48"/>
      <c r="B53" s="1165" t="s">
        <v>21</v>
      </c>
      <c r="C53" s="1166"/>
      <c r="D53" s="67"/>
      <c r="E53" s="1167" t="s">
        <v>22</v>
      </c>
      <c r="F53" s="1167"/>
      <c r="G53" s="1167"/>
      <c r="H53" s="1167"/>
      <c r="I53" s="1167"/>
      <c r="J53" s="1168"/>
      <c r="K53" s="68">
        <v>4129</v>
      </c>
      <c r="L53" s="69">
        <v>4968</v>
      </c>
      <c r="M53" s="69">
        <v>3400</v>
      </c>
      <c r="N53" s="69">
        <v>3693</v>
      </c>
      <c r="O53" s="70">
        <v>3703</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523</v>
      </c>
      <c r="J40" s="79" t="s">
        <v>524</v>
      </c>
      <c r="K40" s="79" t="s">
        <v>525</v>
      </c>
      <c r="L40" s="79" t="s">
        <v>526</v>
      </c>
      <c r="M40" s="80" t="s">
        <v>527</v>
      </c>
    </row>
    <row r="41" spans="2:13" ht="27.75" customHeight="1">
      <c r="B41" s="1189" t="s">
        <v>24</v>
      </c>
      <c r="C41" s="1190"/>
      <c r="D41" s="81"/>
      <c r="E41" s="1191" t="s">
        <v>25</v>
      </c>
      <c r="F41" s="1191"/>
      <c r="G41" s="1191"/>
      <c r="H41" s="1192"/>
      <c r="I41" s="82">
        <v>243602</v>
      </c>
      <c r="J41" s="83">
        <v>253620</v>
      </c>
      <c r="K41" s="83">
        <v>266630</v>
      </c>
      <c r="L41" s="83">
        <v>270808</v>
      </c>
      <c r="M41" s="84">
        <v>269193</v>
      </c>
    </row>
    <row r="42" spans="2:13" ht="27.75" customHeight="1">
      <c r="B42" s="1179"/>
      <c r="C42" s="1180"/>
      <c r="D42" s="85"/>
      <c r="E42" s="1183" t="s">
        <v>26</v>
      </c>
      <c r="F42" s="1183"/>
      <c r="G42" s="1183"/>
      <c r="H42" s="1184"/>
      <c r="I42" s="86">
        <v>37192</v>
      </c>
      <c r="J42" s="87">
        <v>34541</v>
      </c>
      <c r="K42" s="87">
        <v>31542</v>
      </c>
      <c r="L42" s="87">
        <v>28798</v>
      </c>
      <c r="M42" s="88">
        <v>26353</v>
      </c>
    </row>
    <row r="43" spans="2:13" ht="27.75" customHeight="1">
      <c r="B43" s="1179"/>
      <c r="C43" s="1180"/>
      <c r="D43" s="85"/>
      <c r="E43" s="1183" t="s">
        <v>27</v>
      </c>
      <c r="F43" s="1183"/>
      <c r="G43" s="1183"/>
      <c r="H43" s="1184"/>
      <c r="I43" s="86">
        <v>42315</v>
      </c>
      <c r="J43" s="87">
        <v>48059</v>
      </c>
      <c r="K43" s="87">
        <v>45796</v>
      </c>
      <c r="L43" s="87">
        <v>43155</v>
      </c>
      <c r="M43" s="88">
        <v>41289</v>
      </c>
    </row>
    <row r="44" spans="2:13" ht="27.75" customHeight="1">
      <c r="B44" s="1179"/>
      <c r="C44" s="1180"/>
      <c r="D44" s="85"/>
      <c r="E44" s="1183" t="s">
        <v>28</v>
      </c>
      <c r="F44" s="1183"/>
      <c r="G44" s="1183"/>
      <c r="H44" s="1184"/>
      <c r="I44" s="86" t="s">
        <v>484</v>
      </c>
      <c r="J44" s="87" t="s">
        <v>484</v>
      </c>
      <c r="K44" s="87" t="s">
        <v>484</v>
      </c>
      <c r="L44" s="87" t="s">
        <v>484</v>
      </c>
      <c r="M44" s="88" t="s">
        <v>484</v>
      </c>
    </row>
    <row r="45" spans="2:13" ht="27.75" customHeight="1">
      <c r="B45" s="1179"/>
      <c r="C45" s="1180"/>
      <c r="D45" s="85"/>
      <c r="E45" s="1183" t="s">
        <v>29</v>
      </c>
      <c r="F45" s="1183"/>
      <c r="G45" s="1183"/>
      <c r="H45" s="1184"/>
      <c r="I45" s="86">
        <v>40108</v>
      </c>
      <c r="J45" s="87">
        <v>38453</v>
      </c>
      <c r="K45" s="87">
        <v>35157</v>
      </c>
      <c r="L45" s="87">
        <v>32428</v>
      </c>
      <c r="M45" s="88">
        <v>31721</v>
      </c>
    </row>
    <row r="46" spans="2:13" ht="27.75" customHeight="1">
      <c r="B46" s="1179"/>
      <c r="C46" s="1180"/>
      <c r="D46" s="89"/>
      <c r="E46" s="1183" t="s">
        <v>30</v>
      </c>
      <c r="F46" s="1183"/>
      <c r="G46" s="1183"/>
      <c r="H46" s="1184"/>
      <c r="I46" s="86">
        <v>5735</v>
      </c>
      <c r="J46" s="87">
        <v>2773</v>
      </c>
      <c r="K46" s="87">
        <v>3027</v>
      </c>
      <c r="L46" s="87">
        <v>2603</v>
      </c>
      <c r="M46" s="88">
        <v>2612</v>
      </c>
    </row>
    <row r="47" spans="2:13" ht="27.75" customHeight="1">
      <c r="B47" s="1179"/>
      <c r="C47" s="1180"/>
      <c r="D47" s="90"/>
      <c r="E47" s="1193" t="s">
        <v>31</v>
      </c>
      <c r="F47" s="1194"/>
      <c r="G47" s="1194"/>
      <c r="H47" s="1195"/>
      <c r="I47" s="86" t="s">
        <v>484</v>
      </c>
      <c r="J47" s="87" t="s">
        <v>484</v>
      </c>
      <c r="K47" s="87" t="s">
        <v>484</v>
      </c>
      <c r="L47" s="87" t="s">
        <v>484</v>
      </c>
      <c r="M47" s="88" t="s">
        <v>484</v>
      </c>
    </row>
    <row r="48" spans="2:13" ht="27.75" customHeight="1">
      <c r="B48" s="1179"/>
      <c r="C48" s="1180"/>
      <c r="D48" s="85"/>
      <c r="E48" s="1183" t="s">
        <v>32</v>
      </c>
      <c r="F48" s="1183"/>
      <c r="G48" s="1183"/>
      <c r="H48" s="1184"/>
      <c r="I48" s="86" t="s">
        <v>484</v>
      </c>
      <c r="J48" s="87" t="s">
        <v>484</v>
      </c>
      <c r="K48" s="87" t="s">
        <v>484</v>
      </c>
      <c r="L48" s="87" t="s">
        <v>484</v>
      </c>
      <c r="M48" s="88" t="s">
        <v>484</v>
      </c>
    </row>
    <row r="49" spans="2:13" ht="27.75" customHeight="1">
      <c r="B49" s="1181"/>
      <c r="C49" s="1182"/>
      <c r="D49" s="85"/>
      <c r="E49" s="1183" t="s">
        <v>33</v>
      </c>
      <c r="F49" s="1183"/>
      <c r="G49" s="1183"/>
      <c r="H49" s="1184"/>
      <c r="I49" s="86" t="s">
        <v>484</v>
      </c>
      <c r="J49" s="87" t="s">
        <v>484</v>
      </c>
      <c r="K49" s="87" t="s">
        <v>484</v>
      </c>
      <c r="L49" s="87" t="s">
        <v>484</v>
      </c>
      <c r="M49" s="88" t="s">
        <v>484</v>
      </c>
    </row>
    <row r="50" spans="2:13" ht="27.75" customHeight="1">
      <c r="B50" s="1177" t="s">
        <v>34</v>
      </c>
      <c r="C50" s="1178"/>
      <c r="D50" s="91"/>
      <c r="E50" s="1183" t="s">
        <v>35</v>
      </c>
      <c r="F50" s="1183"/>
      <c r="G50" s="1183"/>
      <c r="H50" s="1184"/>
      <c r="I50" s="86">
        <v>24692</v>
      </c>
      <c r="J50" s="87">
        <v>25847</v>
      </c>
      <c r="K50" s="87">
        <v>26076</v>
      </c>
      <c r="L50" s="87">
        <v>26426</v>
      </c>
      <c r="M50" s="88">
        <v>25043</v>
      </c>
    </row>
    <row r="51" spans="2:13" ht="27.75" customHeight="1">
      <c r="B51" s="1179"/>
      <c r="C51" s="1180"/>
      <c r="D51" s="85"/>
      <c r="E51" s="1183" t="s">
        <v>36</v>
      </c>
      <c r="F51" s="1183"/>
      <c r="G51" s="1183"/>
      <c r="H51" s="1184"/>
      <c r="I51" s="86">
        <v>90309</v>
      </c>
      <c r="J51" s="87">
        <v>91428</v>
      </c>
      <c r="K51" s="87">
        <v>87667</v>
      </c>
      <c r="L51" s="87">
        <v>82545</v>
      </c>
      <c r="M51" s="88">
        <v>78352</v>
      </c>
    </row>
    <row r="52" spans="2:13" ht="27.75" customHeight="1">
      <c r="B52" s="1181"/>
      <c r="C52" s="1182"/>
      <c r="D52" s="85"/>
      <c r="E52" s="1183" t="s">
        <v>37</v>
      </c>
      <c r="F52" s="1183"/>
      <c r="G52" s="1183"/>
      <c r="H52" s="1184"/>
      <c r="I52" s="86">
        <v>201830</v>
      </c>
      <c r="J52" s="87">
        <v>211738</v>
      </c>
      <c r="K52" s="87">
        <v>219547</v>
      </c>
      <c r="L52" s="87">
        <v>221372</v>
      </c>
      <c r="M52" s="88">
        <v>222324</v>
      </c>
    </row>
    <row r="53" spans="2:13" ht="27.75" customHeight="1" thickBot="1">
      <c r="B53" s="1185" t="s">
        <v>21</v>
      </c>
      <c r="C53" s="1186"/>
      <c r="D53" s="92"/>
      <c r="E53" s="1187" t="s">
        <v>38</v>
      </c>
      <c r="F53" s="1187"/>
      <c r="G53" s="1187"/>
      <c r="H53" s="1188"/>
      <c r="I53" s="93">
        <v>52121</v>
      </c>
      <c r="J53" s="94">
        <v>48434</v>
      </c>
      <c r="K53" s="94">
        <v>48863</v>
      </c>
      <c r="L53" s="94">
        <v>47450</v>
      </c>
      <c r="M53" s="95">
        <v>45450</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40</v>
      </c>
      <c r="E2" s="111"/>
      <c r="F2" s="112" t="s">
        <v>522</v>
      </c>
      <c r="G2" s="113"/>
      <c r="H2" s="114"/>
    </row>
    <row r="3" spans="1:8">
      <c r="A3" s="110" t="s">
        <v>515</v>
      </c>
      <c r="B3" s="115"/>
      <c r="C3" s="116"/>
      <c r="D3" s="117">
        <v>59815</v>
      </c>
      <c r="E3" s="118"/>
      <c r="F3" s="119">
        <v>47129</v>
      </c>
      <c r="G3" s="120"/>
      <c r="H3" s="121"/>
    </row>
    <row r="4" spans="1:8">
      <c r="A4" s="122"/>
      <c r="B4" s="123"/>
      <c r="C4" s="124"/>
      <c r="D4" s="125">
        <v>25205</v>
      </c>
      <c r="E4" s="126"/>
      <c r="F4" s="127">
        <v>23069</v>
      </c>
      <c r="G4" s="128"/>
      <c r="H4" s="129"/>
    </row>
    <row r="5" spans="1:8">
      <c r="A5" s="110" t="s">
        <v>517</v>
      </c>
      <c r="B5" s="115"/>
      <c r="C5" s="116"/>
      <c r="D5" s="117">
        <v>45453</v>
      </c>
      <c r="E5" s="118"/>
      <c r="F5" s="119">
        <v>50848</v>
      </c>
      <c r="G5" s="120"/>
      <c r="H5" s="121"/>
    </row>
    <row r="6" spans="1:8">
      <c r="A6" s="122"/>
      <c r="B6" s="123"/>
      <c r="C6" s="124"/>
      <c r="D6" s="125">
        <v>22205</v>
      </c>
      <c r="E6" s="126"/>
      <c r="F6" s="127">
        <v>22583</v>
      </c>
      <c r="G6" s="128"/>
      <c r="H6" s="129"/>
    </row>
    <row r="7" spans="1:8">
      <c r="A7" s="110" t="s">
        <v>518</v>
      </c>
      <c r="B7" s="115"/>
      <c r="C7" s="116"/>
      <c r="D7" s="117">
        <v>42531</v>
      </c>
      <c r="E7" s="118"/>
      <c r="F7" s="119">
        <v>53572</v>
      </c>
      <c r="G7" s="120"/>
      <c r="H7" s="121"/>
    </row>
    <row r="8" spans="1:8">
      <c r="A8" s="122"/>
      <c r="B8" s="123"/>
      <c r="C8" s="124"/>
      <c r="D8" s="125">
        <v>22878</v>
      </c>
      <c r="E8" s="126"/>
      <c r="F8" s="127">
        <v>25259</v>
      </c>
      <c r="G8" s="128"/>
      <c r="H8" s="129"/>
    </row>
    <row r="9" spans="1:8">
      <c r="A9" s="110" t="s">
        <v>519</v>
      </c>
      <c r="B9" s="115"/>
      <c r="C9" s="116"/>
      <c r="D9" s="117">
        <v>33612</v>
      </c>
      <c r="E9" s="118"/>
      <c r="F9" s="119">
        <v>51898</v>
      </c>
      <c r="G9" s="120"/>
      <c r="H9" s="121"/>
    </row>
    <row r="10" spans="1:8">
      <c r="A10" s="122"/>
      <c r="B10" s="123"/>
      <c r="C10" s="124"/>
      <c r="D10" s="125">
        <v>17252</v>
      </c>
      <c r="E10" s="126"/>
      <c r="F10" s="127">
        <v>25986</v>
      </c>
      <c r="G10" s="128"/>
      <c r="H10" s="129"/>
    </row>
    <row r="11" spans="1:8">
      <c r="A11" s="110" t="s">
        <v>520</v>
      </c>
      <c r="B11" s="115"/>
      <c r="C11" s="116"/>
      <c r="D11" s="117">
        <v>24118</v>
      </c>
      <c r="E11" s="118"/>
      <c r="F11" s="119">
        <v>51684</v>
      </c>
      <c r="G11" s="120"/>
      <c r="H11" s="121"/>
    </row>
    <row r="12" spans="1:8">
      <c r="A12" s="122"/>
      <c r="B12" s="123"/>
      <c r="C12" s="130"/>
      <c r="D12" s="125">
        <v>13072</v>
      </c>
      <c r="E12" s="126"/>
      <c r="F12" s="127">
        <v>26671</v>
      </c>
      <c r="G12" s="128"/>
      <c r="H12" s="129"/>
    </row>
    <row r="13" spans="1:8">
      <c r="A13" s="110"/>
      <c r="B13" s="115"/>
      <c r="C13" s="131"/>
      <c r="D13" s="132">
        <v>41106</v>
      </c>
      <c r="E13" s="133"/>
      <c r="F13" s="134">
        <v>51026</v>
      </c>
      <c r="G13" s="135"/>
      <c r="H13" s="121"/>
    </row>
    <row r="14" spans="1:8">
      <c r="A14" s="122"/>
      <c r="B14" s="123"/>
      <c r="C14" s="124"/>
      <c r="D14" s="125">
        <v>20122</v>
      </c>
      <c r="E14" s="126"/>
      <c r="F14" s="127">
        <v>24714</v>
      </c>
      <c r="G14" s="128"/>
      <c r="H14" s="129"/>
    </row>
    <row r="17" spans="1:11">
      <c r="A17" s="106" t="s">
        <v>41</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42</v>
      </c>
      <c r="B19" s="136">
        <f>ROUND(VALUE(SUBSTITUTE(実質収支比率等に係る経年分析!F$48,"▲","-")),2)</f>
        <v>4.7</v>
      </c>
      <c r="C19" s="136">
        <f>ROUND(VALUE(SUBSTITUTE(実質収支比率等に係る経年分析!G$48,"▲","-")),2)</f>
        <v>5.03</v>
      </c>
      <c r="D19" s="136">
        <f>ROUND(VALUE(SUBSTITUTE(実質収支比率等に係る経年分析!H$48,"▲","-")),2)</f>
        <v>4.93</v>
      </c>
      <c r="E19" s="136">
        <f>ROUND(VALUE(SUBSTITUTE(実質収支比率等に係る経年分析!I$48,"▲","-")),2)</f>
        <v>5.07</v>
      </c>
      <c r="F19" s="136">
        <f>ROUND(VALUE(SUBSTITUTE(実質収支比率等に係る経年分析!J$48,"▲","-")),2)</f>
        <v>4.47</v>
      </c>
    </row>
    <row r="20" spans="1:11">
      <c r="A20" s="136" t="s">
        <v>43</v>
      </c>
      <c r="B20" s="136">
        <f>ROUND(VALUE(SUBSTITUTE(実質収支比率等に係る経年分析!F$47,"▲","-")),2)</f>
        <v>9.35</v>
      </c>
      <c r="C20" s="136">
        <f>ROUND(VALUE(SUBSTITUTE(実質収支比率等に係る経年分析!G$47,"▲","-")),2)</f>
        <v>9.6999999999999993</v>
      </c>
      <c r="D20" s="136">
        <f>ROUND(VALUE(SUBSTITUTE(実質収支比率等に係る経年分析!H$47,"▲","-")),2)</f>
        <v>8.82</v>
      </c>
      <c r="E20" s="136">
        <f>ROUND(VALUE(SUBSTITUTE(実質収支比率等に係る経年分析!I$47,"▲","-")),2)</f>
        <v>7.86</v>
      </c>
      <c r="F20" s="136">
        <f>ROUND(VALUE(SUBSTITUTE(実質収支比率等に係る経年分析!J$47,"▲","-")),2)</f>
        <v>4.9000000000000004</v>
      </c>
    </row>
    <row r="21" spans="1:11">
      <c r="A21" s="136" t="s">
        <v>44</v>
      </c>
      <c r="B21" s="136">
        <f>IF(ISNUMBER(VALUE(SUBSTITUTE(実質収支比率等に係る経年分析!F$49,"▲","-"))),ROUND(VALUE(SUBSTITUTE(実質収支比率等に係る経年分析!F$49,"▲","-")),2),NA())</f>
        <v>-1.58</v>
      </c>
      <c r="C21" s="136">
        <f>IF(ISNUMBER(VALUE(SUBSTITUTE(実質収支比率等に係る経年分析!G$49,"▲","-"))),ROUND(VALUE(SUBSTITUTE(実質収支比率等に係る経年分析!G$49,"▲","-")),2),NA())</f>
        <v>-1.54</v>
      </c>
      <c r="D21" s="136">
        <f>IF(ISNUMBER(VALUE(SUBSTITUTE(実質収支比率等に係る経年分析!H$49,"▲","-"))),ROUND(VALUE(SUBSTITUTE(実質収支比率等に係る経年分析!H$49,"▲","-")),2),NA())</f>
        <v>-3.69</v>
      </c>
      <c r="E21" s="136">
        <f>IF(ISNUMBER(VALUE(SUBSTITUTE(実質収支比率等に係る経年分析!I$49,"▲","-"))),ROUND(VALUE(SUBSTITUTE(実質収支比率等に係る経年分析!I$49,"▲","-")),2),NA())</f>
        <v>-3.34</v>
      </c>
      <c r="F21" s="136">
        <f>IF(ISNUMBER(VALUE(SUBSTITUTE(実質収支比率等に係る経年分析!J$49,"▲","-"))),ROUND(VALUE(SUBSTITUTE(実質収支比率等に係る経年分析!J$49,"▲","-")),2),NA())</f>
        <v>-6.38</v>
      </c>
    </row>
    <row r="24" spans="1:11">
      <c r="A24" s="106" t="s">
        <v>45</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46</v>
      </c>
      <c r="C26" s="137" t="s">
        <v>47</v>
      </c>
      <c r="D26" s="137" t="s">
        <v>46</v>
      </c>
      <c r="E26" s="137" t="s">
        <v>47</v>
      </c>
      <c r="F26" s="137" t="s">
        <v>46</v>
      </c>
      <c r="G26" s="137" t="s">
        <v>47</v>
      </c>
      <c r="H26" s="137" t="s">
        <v>46</v>
      </c>
      <c r="I26" s="137" t="s">
        <v>47</v>
      </c>
      <c r="J26" s="137" t="s">
        <v>46</v>
      </c>
      <c r="K26" s="137" t="s">
        <v>47</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0.2</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str">
        <f>IF(連結実質赤字比率に係る赤字・黒字の構成分析!C$41="",NA(),連結実質赤字比率に係る赤字・黒字の構成分析!C$41)</f>
        <v>麻溝台・新磯野第一整備地区土地区画整理事業特別会計</v>
      </c>
      <c r="B29" s="137" t="e">
        <f>IF(ROUND(VALUE(SUBSTITUTE(連結実質赤字比率に係る赤字・黒字の構成分析!F$41,"▲", "-")), 2) &lt; 0, ABS(ROUND(VALUE(SUBSTITUTE(連結実質赤字比率に係る赤字・黒字の構成分析!F$41,"▲", "-")), 2)), NA())</f>
        <v>#VALUE!</v>
      </c>
      <c r="C29" s="137" t="e">
        <f>IF(ROUND(VALUE(SUBSTITUTE(連結実質赤字比率に係る赤字・黒字の構成分析!F$41,"▲", "-")), 2) &gt;= 0, ABS(ROUND(VALUE(SUBSTITUTE(連結実質赤字比率に係る赤字・黒字の構成分析!F$41,"▲", "-")), 2)), NA())</f>
        <v>#VALUE!</v>
      </c>
      <c r="D29" s="137" t="e">
        <f>IF(ROUND(VALUE(SUBSTITUTE(連結実質赤字比率に係る赤字・黒字の構成分析!G$41,"▲", "-")), 2) &lt; 0, ABS(ROUND(VALUE(SUBSTITUTE(連結実質赤字比率に係る赤字・黒字の構成分析!G$41,"▲", "-")), 2)), NA())</f>
        <v>#VALUE!</v>
      </c>
      <c r="E29" s="137" t="e">
        <f>IF(ROUND(VALUE(SUBSTITUTE(連結実質赤字比率に係る赤字・黒字の構成分析!G$41,"▲", "-")), 2) &gt;= 0, ABS(ROUND(VALUE(SUBSTITUTE(連結実質赤字比率に係る赤字・黒字の構成分析!G$41,"▲", "-")), 2)), NA())</f>
        <v>#VALUE!</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0.01</v>
      </c>
    </row>
    <row r="30" spans="1:11">
      <c r="A30" s="137" t="str">
        <f>IF(連結実質赤字比率に係る赤字・黒字の構成分析!C$40="",NA(),連結実質赤字比率に係る赤字・黒字の構成分析!C$40)</f>
        <v>簡易水道事業特別会計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0.03</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0.02</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0.02</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0.02</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0.03</v>
      </c>
    </row>
    <row r="31" spans="1:11">
      <c r="A31" s="137" t="str">
        <f>IF(連結実質赤字比率に係る赤字・黒字の構成分析!C$39="",NA(),連結実質赤字比率に係る赤字・黒字の構成分析!C$39)</f>
        <v>自動車駐車場事業特別会計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0.18</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0.25</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0.16</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0.13</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0.12</v>
      </c>
    </row>
    <row r="32" spans="1:11">
      <c r="A32" s="137" t="str">
        <f>IF(連結実質赤字比率に係る赤字・黒字の構成分析!C$38="",NA(),連結実質赤字比率に係る赤字・黒字の構成分析!C$38)</f>
        <v>後期高齢者医療事業特別会計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0.19</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0.08</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0.09</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0.09</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0.31</v>
      </c>
    </row>
    <row r="33" spans="1:16">
      <c r="A33" s="137" t="str">
        <f>IF(連結実質赤字比率に係る赤字・黒字の構成分析!C$37="",NA(),連結実質赤字比率に係る赤字・黒字の構成分析!C$37)</f>
        <v>介護保険事業特別会計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0.75</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0.43</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0.22</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0.41</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0.68</v>
      </c>
    </row>
    <row r="34" spans="1:16">
      <c r="A34" s="137" t="str">
        <f>IF(連結実質赤字比率に係る赤字・黒字の構成分析!C$36="",NA(),連結実質赤字比率に係る赤字・黒字の構成分析!C$36)</f>
        <v>下水道事業会計</v>
      </c>
      <c r="B34" s="137" t="e">
        <f>IF(ROUND(VALUE(SUBSTITUTE(連結実質赤字比率に係る赤字・黒字の構成分析!F$36,"▲", "-")), 2) &lt; 0, ABS(ROUND(VALUE(SUBSTITUTE(連結実質赤字比率に係る赤字・黒字の構成分析!F$36,"▲", "-")), 2)), NA())</f>
        <v>#VALUE!</v>
      </c>
      <c r="C34" s="137" t="e">
        <f>IF(ROUND(VALUE(SUBSTITUTE(連結実質赤字比率に係る赤字・黒字の構成分析!F$36,"▲", "-")), 2) &gt;= 0, ABS(ROUND(VALUE(SUBSTITUTE(連結実質赤字比率に係る赤字・黒字の構成分析!F$36,"▲", "-")), 2)), NA())</f>
        <v>#VALUE!</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0.44</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0.37</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0.21</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0.72</v>
      </c>
    </row>
    <row r="35" spans="1:16">
      <c r="A35" s="137" t="str">
        <f>IF(連結実質赤字比率に係る赤字・黒字の構成分析!C$35="",NA(),連結実質赤字比率に係る赤字・黒字の構成分析!C$35)</f>
        <v>国民健康保険事業特別会計（事業勘定）</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1.05</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1.33</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1.1100000000000001</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1.06</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1.44</v>
      </c>
    </row>
    <row r="36" spans="1:16">
      <c r="A36" s="137" t="str">
        <f>IF(連結実質赤字比率に係る赤字・黒字の構成分析!C$34="",NA(),連結実質赤字比率に係る赤字・黒字の構成分析!C$34)</f>
        <v>一般会計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4.6900000000000004</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5.0199999999999996</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4.92</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5.0599999999999996</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4.51</v>
      </c>
    </row>
    <row r="39" spans="1:16">
      <c r="A39" s="106" t="s">
        <v>48</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c r="A42" s="138" t="s">
        <v>51</v>
      </c>
      <c r="B42" s="138"/>
      <c r="C42" s="138"/>
      <c r="D42" s="138">
        <f>'実質公債費比率（分子）の構造'!K$52</f>
        <v>20268</v>
      </c>
      <c r="E42" s="138"/>
      <c r="F42" s="138"/>
      <c r="G42" s="138">
        <f>'実質公債費比率（分子）の構造'!L$52</f>
        <v>23409</v>
      </c>
      <c r="H42" s="138"/>
      <c r="I42" s="138"/>
      <c r="J42" s="138">
        <f>'実質公債費比率（分子）の構造'!M$52</f>
        <v>24960</v>
      </c>
      <c r="K42" s="138"/>
      <c r="L42" s="138"/>
      <c r="M42" s="138">
        <f>'実質公債費比率（分子）の構造'!N$52</f>
        <v>24935</v>
      </c>
      <c r="N42" s="138"/>
      <c r="O42" s="138"/>
      <c r="P42" s="138">
        <f>'実質公債費比率（分子）の構造'!O$52</f>
        <v>25834</v>
      </c>
    </row>
    <row r="43" spans="1:16">
      <c r="A43" s="138" t="s">
        <v>52</v>
      </c>
      <c r="B43" s="138">
        <f>'実質公債費比率（分子）の構造'!K$51</f>
        <v>6</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c r="A44" s="138" t="s">
        <v>53</v>
      </c>
      <c r="B44" s="138">
        <f>'実質公債費比率（分子）の構造'!K$50</f>
        <v>984</v>
      </c>
      <c r="C44" s="138"/>
      <c r="D44" s="138"/>
      <c r="E44" s="138">
        <f>'実質公債費比率（分子）の構造'!L$50</f>
        <v>1485</v>
      </c>
      <c r="F44" s="138"/>
      <c r="G44" s="138"/>
      <c r="H44" s="138">
        <f>'実質公債費比率（分子）の構造'!M$50</f>
        <v>1472</v>
      </c>
      <c r="I44" s="138"/>
      <c r="J44" s="138"/>
      <c r="K44" s="138">
        <f>'実質公債費比率（分子）の構造'!N$50</f>
        <v>1366</v>
      </c>
      <c r="L44" s="138"/>
      <c r="M44" s="138"/>
      <c r="N44" s="138">
        <f>'実質公債費比率（分子）の構造'!O$50</f>
        <v>979</v>
      </c>
      <c r="O44" s="138"/>
      <c r="P44" s="138"/>
    </row>
    <row r="45" spans="1:16">
      <c r="A45" s="138" t="s">
        <v>54</v>
      </c>
      <c r="B45" s="138" t="str">
        <f>'実質公債費比率（分子）の構造'!K$49</f>
        <v>-</v>
      </c>
      <c r="C45" s="138"/>
      <c r="D45" s="138"/>
      <c r="E45" s="138" t="str">
        <f>'実質公債費比率（分子）の構造'!L$49</f>
        <v>-</v>
      </c>
      <c r="F45" s="138"/>
      <c r="G45" s="138"/>
      <c r="H45" s="138" t="str">
        <f>'実質公債費比率（分子）の構造'!M$49</f>
        <v>-</v>
      </c>
      <c r="I45" s="138"/>
      <c r="J45" s="138"/>
      <c r="K45" s="138" t="str">
        <f>'実質公債費比率（分子）の構造'!N$49</f>
        <v>-</v>
      </c>
      <c r="L45" s="138"/>
      <c r="M45" s="138"/>
      <c r="N45" s="138" t="str">
        <f>'実質公債費比率（分子）の構造'!O$49</f>
        <v>-</v>
      </c>
      <c r="O45" s="138"/>
      <c r="P45" s="138"/>
    </row>
    <row r="46" spans="1:16">
      <c r="A46" s="138" t="s">
        <v>55</v>
      </c>
      <c r="B46" s="138">
        <f>'実質公債費比率（分子）の構造'!K$48</f>
        <v>2048</v>
      </c>
      <c r="C46" s="138"/>
      <c r="D46" s="138"/>
      <c r="E46" s="138">
        <f>'実質公債費比率（分子）の構造'!L$48</f>
        <v>4260</v>
      </c>
      <c r="F46" s="138"/>
      <c r="G46" s="138"/>
      <c r="H46" s="138">
        <f>'実質公債費比率（分子）の構造'!M$48</f>
        <v>4178</v>
      </c>
      <c r="I46" s="138"/>
      <c r="J46" s="138"/>
      <c r="K46" s="138">
        <f>'実質公債費比率（分子）の構造'!N$48</f>
        <v>4329</v>
      </c>
      <c r="L46" s="138"/>
      <c r="M46" s="138"/>
      <c r="N46" s="138">
        <f>'実質公債費比率（分子）の構造'!O$48</f>
        <v>4571</v>
      </c>
      <c r="O46" s="138"/>
      <c r="P46" s="138"/>
    </row>
    <row r="47" spans="1:16">
      <c r="A47" s="138" t="s">
        <v>56</v>
      </c>
      <c r="B47" s="138">
        <f>'実質公債費比率（分子）の構造'!K$47</f>
        <v>833</v>
      </c>
      <c r="C47" s="138"/>
      <c r="D47" s="138"/>
      <c r="E47" s="138">
        <f>'実質公債費比率（分子）の構造'!L$47</f>
        <v>1167</v>
      </c>
      <c r="F47" s="138"/>
      <c r="G47" s="138"/>
      <c r="H47" s="138">
        <f>'実質公債費比率（分子）の構造'!M$47</f>
        <v>1500</v>
      </c>
      <c r="I47" s="138"/>
      <c r="J47" s="138"/>
      <c r="K47" s="138">
        <f>'実質公債費比率（分子）の構造'!N$47</f>
        <v>1833</v>
      </c>
      <c r="L47" s="138"/>
      <c r="M47" s="138"/>
      <c r="N47" s="138">
        <f>'実質公債費比率（分子）の構造'!O$47</f>
        <v>2160</v>
      </c>
      <c r="O47" s="138"/>
      <c r="P47" s="138"/>
    </row>
    <row r="48" spans="1:16">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58</v>
      </c>
      <c r="B49" s="138">
        <f>'実質公債費比率（分子）の構造'!K$45</f>
        <v>20526</v>
      </c>
      <c r="C49" s="138"/>
      <c r="D49" s="138"/>
      <c r="E49" s="138">
        <f>'実質公債費比率（分子）の構造'!L$45</f>
        <v>21465</v>
      </c>
      <c r="F49" s="138"/>
      <c r="G49" s="138"/>
      <c r="H49" s="138">
        <f>'実質公債費比率（分子）の構造'!M$45</f>
        <v>21210</v>
      </c>
      <c r="I49" s="138"/>
      <c r="J49" s="138"/>
      <c r="K49" s="138">
        <f>'実質公債費比率（分子）の構造'!N$45</f>
        <v>21100</v>
      </c>
      <c r="L49" s="138"/>
      <c r="M49" s="138"/>
      <c r="N49" s="138">
        <f>'実質公債費比率（分子）の構造'!O$45</f>
        <v>21827</v>
      </c>
      <c r="O49" s="138"/>
      <c r="P49" s="138"/>
    </row>
    <row r="50" spans="1:16">
      <c r="A50" s="138" t="s">
        <v>59</v>
      </c>
      <c r="B50" s="138" t="e">
        <f>NA()</f>
        <v>#N/A</v>
      </c>
      <c r="C50" s="138">
        <f>IF(ISNUMBER('実質公債費比率（分子）の構造'!K$53),'実質公債費比率（分子）の構造'!K$53,NA())</f>
        <v>4129</v>
      </c>
      <c r="D50" s="138" t="e">
        <f>NA()</f>
        <v>#N/A</v>
      </c>
      <c r="E50" s="138" t="e">
        <f>NA()</f>
        <v>#N/A</v>
      </c>
      <c r="F50" s="138">
        <f>IF(ISNUMBER('実質公債費比率（分子）の構造'!L$53),'実質公債費比率（分子）の構造'!L$53,NA())</f>
        <v>4968</v>
      </c>
      <c r="G50" s="138" t="e">
        <f>NA()</f>
        <v>#N/A</v>
      </c>
      <c r="H50" s="138" t="e">
        <f>NA()</f>
        <v>#N/A</v>
      </c>
      <c r="I50" s="138">
        <f>IF(ISNUMBER('実質公債費比率（分子）の構造'!M$53),'実質公債費比率（分子）の構造'!M$53,NA())</f>
        <v>3400</v>
      </c>
      <c r="J50" s="138" t="e">
        <f>NA()</f>
        <v>#N/A</v>
      </c>
      <c r="K50" s="138" t="e">
        <f>NA()</f>
        <v>#N/A</v>
      </c>
      <c r="L50" s="138">
        <f>IF(ISNUMBER('実質公債費比率（分子）の構造'!N$53),'実質公債費比率（分子）の構造'!N$53,NA())</f>
        <v>3693</v>
      </c>
      <c r="M50" s="138" t="e">
        <f>NA()</f>
        <v>#N/A</v>
      </c>
      <c r="N50" s="138" t="e">
        <f>NA()</f>
        <v>#N/A</v>
      </c>
      <c r="O50" s="138">
        <f>IF(ISNUMBER('実質公債費比率（分子）の構造'!O$53),'実質公債費比率（分子）の構造'!O$53,NA())</f>
        <v>3703</v>
      </c>
      <c r="P50" s="138" t="e">
        <f>NA()</f>
        <v>#N/A</v>
      </c>
    </row>
    <row r="53" spans="1:16">
      <c r="A53" s="106" t="s">
        <v>60</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c r="A56" s="137" t="s">
        <v>37</v>
      </c>
      <c r="B56" s="137"/>
      <c r="C56" s="137"/>
      <c r="D56" s="137">
        <f>'将来負担比率（分子）の構造'!I$52</f>
        <v>201830</v>
      </c>
      <c r="E56" s="137"/>
      <c r="F56" s="137"/>
      <c r="G56" s="137">
        <f>'将来負担比率（分子）の構造'!J$52</f>
        <v>211738</v>
      </c>
      <c r="H56" s="137"/>
      <c r="I56" s="137"/>
      <c r="J56" s="137">
        <f>'将来負担比率（分子）の構造'!K$52</f>
        <v>219547</v>
      </c>
      <c r="K56" s="137"/>
      <c r="L56" s="137"/>
      <c r="M56" s="137">
        <f>'将来負担比率（分子）の構造'!L$52</f>
        <v>221372</v>
      </c>
      <c r="N56" s="137"/>
      <c r="O56" s="137"/>
      <c r="P56" s="137">
        <f>'将来負担比率（分子）の構造'!M$52</f>
        <v>222324</v>
      </c>
    </row>
    <row r="57" spans="1:16">
      <c r="A57" s="137" t="s">
        <v>36</v>
      </c>
      <c r="B57" s="137"/>
      <c r="C57" s="137"/>
      <c r="D57" s="137">
        <f>'将来負担比率（分子）の構造'!I$51</f>
        <v>90309</v>
      </c>
      <c r="E57" s="137"/>
      <c r="F57" s="137"/>
      <c r="G57" s="137">
        <f>'将来負担比率（分子）の構造'!J$51</f>
        <v>91428</v>
      </c>
      <c r="H57" s="137"/>
      <c r="I57" s="137"/>
      <c r="J57" s="137">
        <f>'将来負担比率（分子）の構造'!K$51</f>
        <v>87667</v>
      </c>
      <c r="K57" s="137"/>
      <c r="L57" s="137"/>
      <c r="M57" s="137">
        <f>'将来負担比率（分子）の構造'!L$51</f>
        <v>82545</v>
      </c>
      <c r="N57" s="137"/>
      <c r="O57" s="137"/>
      <c r="P57" s="137">
        <f>'将来負担比率（分子）の構造'!M$51</f>
        <v>78352</v>
      </c>
    </row>
    <row r="58" spans="1:16">
      <c r="A58" s="137" t="s">
        <v>35</v>
      </c>
      <c r="B58" s="137"/>
      <c r="C58" s="137"/>
      <c r="D58" s="137">
        <f>'将来負担比率（分子）の構造'!I$50</f>
        <v>24692</v>
      </c>
      <c r="E58" s="137"/>
      <c r="F58" s="137"/>
      <c r="G58" s="137">
        <f>'将来負担比率（分子）の構造'!J$50</f>
        <v>25847</v>
      </c>
      <c r="H58" s="137"/>
      <c r="I58" s="137"/>
      <c r="J58" s="137">
        <f>'将来負担比率（分子）の構造'!K$50</f>
        <v>26076</v>
      </c>
      <c r="K58" s="137"/>
      <c r="L58" s="137"/>
      <c r="M58" s="137">
        <f>'将来負担比率（分子）の構造'!L$50</f>
        <v>26426</v>
      </c>
      <c r="N58" s="137"/>
      <c r="O58" s="137"/>
      <c r="P58" s="137">
        <f>'将来負担比率（分子）の構造'!M$50</f>
        <v>25043</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f>'将来負担比率（分子）の構造'!I$46</f>
        <v>5735</v>
      </c>
      <c r="C61" s="137"/>
      <c r="D61" s="137"/>
      <c r="E61" s="137">
        <f>'将来負担比率（分子）の構造'!J$46</f>
        <v>2773</v>
      </c>
      <c r="F61" s="137"/>
      <c r="G61" s="137"/>
      <c r="H61" s="137">
        <f>'将来負担比率（分子）の構造'!K$46</f>
        <v>3027</v>
      </c>
      <c r="I61" s="137"/>
      <c r="J61" s="137"/>
      <c r="K61" s="137">
        <f>'将来負担比率（分子）の構造'!L$46</f>
        <v>2603</v>
      </c>
      <c r="L61" s="137"/>
      <c r="M61" s="137"/>
      <c r="N61" s="137">
        <f>'将来負担比率（分子）の構造'!M$46</f>
        <v>2612</v>
      </c>
      <c r="O61" s="137"/>
      <c r="P61" s="137"/>
    </row>
    <row r="62" spans="1:16">
      <c r="A62" s="137" t="s">
        <v>29</v>
      </c>
      <c r="B62" s="137">
        <f>'将来負担比率（分子）の構造'!I$45</f>
        <v>40108</v>
      </c>
      <c r="C62" s="137"/>
      <c r="D62" s="137"/>
      <c r="E62" s="137">
        <f>'将来負担比率（分子）の構造'!J$45</f>
        <v>38453</v>
      </c>
      <c r="F62" s="137"/>
      <c r="G62" s="137"/>
      <c r="H62" s="137">
        <f>'将来負担比率（分子）の構造'!K$45</f>
        <v>35157</v>
      </c>
      <c r="I62" s="137"/>
      <c r="J62" s="137"/>
      <c r="K62" s="137">
        <f>'将来負担比率（分子）の構造'!L$45</f>
        <v>32428</v>
      </c>
      <c r="L62" s="137"/>
      <c r="M62" s="137"/>
      <c r="N62" s="137">
        <f>'将来負担比率（分子）の構造'!M$45</f>
        <v>31721</v>
      </c>
      <c r="O62" s="137"/>
      <c r="P62" s="137"/>
    </row>
    <row r="63" spans="1:16">
      <c r="A63" s="137" t="s">
        <v>28</v>
      </c>
      <c r="B63" s="137" t="str">
        <f>'将来負担比率（分子）の構造'!I$44</f>
        <v>-</v>
      </c>
      <c r="C63" s="137"/>
      <c r="D63" s="137"/>
      <c r="E63" s="137" t="str">
        <f>'将来負担比率（分子）の構造'!J$44</f>
        <v>-</v>
      </c>
      <c r="F63" s="137"/>
      <c r="G63" s="137"/>
      <c r="H63" s="137" t="str">
        <f>'将来負担比率（分子）の構造'!K$44</f>
        <v>-</v>
      </c>
      <c r="I63" s="137"/>
      <c r="J63" s="137"/>
      <c r="K63" s="137" t="str">
        <f>'将来負担比率（分子）の構造'!L$44</f>
        <v>-</v>
      </c>
      <c r="L63" s="137"/>
      <c r="M63" s="137"/>
      <c r="N63" s="137" t="str">
        <f>'将来負担比率（分子）の構造'!M$44</f>
        <v>-</v>
      </c>
      <c r="O63" s="137"/>
      <c r="P63" s="137"/>
    </row>
    <row r="64" spans="1:16">
      <c r="A64" s="137" t="s">
        <v>27</v>
      </c>
      <c r="B64" s="137">
        <f>'将来負担比率（分子）の構造'!I$43</f>
        <v>42315</v>
      </c>
      <c r="C64" s="137"/>
      <c r="D64" s="137"/>
      <c r="E64" s="137">
        <f>'将来負担比率（分子）の構造'!J$43</f>
        <v>48059</v>
      </c>
      <c r="F64" s="137"/>
      <c r="G64" s="137"/>
      <c r="H64" s="137">
        <f>'将来負担比率（分子）の構造'!K$43</f>
        <v>45796</v>
      </c>
      <c r="I64" s="137"/>
      <c r="J64" s="137"/>
      <c r="K64" s="137">
        <f>'将来負担比率（分子）の構造'!L$43</f>
        <v>43155</v>
      </c>
      <c r="L64" s="137"/>
      <c r="M64" s="137"/>
      <c r="N64" s="137">
        <f>'将来負担比率（分子）の構造'!M$43</f>
        <v>41289</v>
      </c>
      <c r="O64" s="137"/>
      <c r="P64" s="137"/>
    </row>
    <row r="65" spans="1:16">
      <c r="A65" s="137" t="s">
        <v>26</v>
      </c>
      <c r="B65" s="137">
        <f>'将来負担比率（分子）の構造'!I$42</f>
        <v>37192</v>
      </c>
      <c r="C65" s="137"/>
      <c r="D65" s="137"/>
      <c r="E65" s="137">
        <f>'将来負担比率（分子）の構造'!J$42</f>
        <v>34541</v>
      </c>
      <c r="F65" s="137"/>
      <c r="G65" s="137"/>
      <c r="H65" s="137">
        <f>'将来負担比率（分子）の構造'!K$42</f>
        <v>31542</v>
      </c>
      <c r="I65" s="137"/>
      <c r="J65" s="137"/>
      <c r="K65" s="137">
        <f>'将来負担比率（分子）の構造'!L$42</f>
        <v>28798</v>
      </c>
      <c r="L65" s="137"/>
      <c r="M65" s="137"/>
      <c r="N65" s="137">
        <f>'将来負担比率（分子）の構造'!M$42</f>
        <v>26353</v>
      </c>
      <c r="O65" s="137"/>
      <c r="P65" s="137"/>
    </row>
    <row r="66" spans="1:16">
      <c r="A66" s="137" t="s">
        <v>25</v>
      </c>
      <c r="B66" s="137">
        <f>'将来負担比率（分子）の構造'!I$41</f>
        <v>243602</v>
      </c>
      <c r="C66" s="137"/>
      <c r="D66" s="137"/>
      <c r="E66" s="137">
        <f>'将来負担比率（分子）の構造'!J$41</f>
        <v>253620</v>
      </c>
      <c r="F66" s="137"/>
      <c r="G66" s="137"/>
      <c r="H66" s="137">
        <f>'将来負担比率（分子）の構造'!K$41</f>
        <v>266630</v>
      </c>
      <c r="I66" s="137"/>
      <c r="J66" s="137"/>
      <c r="K66" s="137">
        <f>'将来負担比率（分子）の構造'!L$41</f>
        <v>270808</v>
      </c>
      <c r="L66" s="137"/>
      <c r="M66" s="137"/>
      <c r="N66" s="137">
        <f>'将来負担比率（分子）の構造'!M$41</f>
        <v>269193</v>
      </c>
      <c r="O66" s="137"/>
      <c r="P66" s="137"/>
    </row>
    <row r="67" spans="1:16">
      <c r="A67" s="137" t="s">
        <v>63</v>
      </c>
      <c r="B67" s="137" t="e">
        <f>NA()</f>
        <v>#N/A</v>
      </c>
      <c r="C67" s="137">
        <f>IF(ISNUMBER('将来負担比率（分子）の構造'!I$53), IF('将来負担比率（分子）の構造'!I$53 &lt; 0, 0, '将来負担比率（分子）の構造'!I$53), NA())</f>
        <v>52121</v>
      </c>
      <c r="D67" s="137" t="e">
        <f>NA()</f>
        <v>#N/A</v>
      </c>
      <c r="E67" s="137" t="e">
        <f>NA()</f>
        <v>#N/A</v>
      </c>
      <c r="F67" s="137">
        <f>IF(ISNUMBER('将来負担比率（分子）の構造'!J$53), IF('将来負担比率（分子）の構造'!J$53 &lt; 0, 0, '将来負担比率（分子）の構造'!J$53), NA())</f>
        <v>48434</v>
      </c>
      <c r="G67" s="137" t="e">
        <f>NA()</f>
        <v>#N/A</v>
      </c>
      <c r="H67" s="137" t="e">
        <f>NA()</f>
        <v>#N/A</v>
      </c>
      <c r="I67" s="137">
        <f>IF(ISNUMBER('将来負担比率（分子）の構造'!K$53), IF('将来負担比率（分子）の構造'!K$53 &lt; 0, 0, '将来負担比率（分子）の構造'!K$53), NA())</f>
        <v>48863</v>
      </c>
      <c r="J67" s="137" t="e">
        <f>NA()</f>
        <v>#N/A</v>
      </c>
      <c r="K67" s="137" t="e">
        <f>NA()</f>
        <v>#N/A</v>
      </c>
      <c r="L67" s="137">
        <f>IF(ISNUMBER('将来負担比率（分子）の構造'!L$53), IF('将来負担比率（分子）の構造'!L$53 &lt; 0, 0, '将来負担比率（分子）の構造'!L$53), NA())</f>
        <v>47450</v>
      </c>
      <c r="M67" s="137" t="e">
        <f>NA()</f>
        <v>#N/A</v>
      </c>
      <c r="N67" s="137" t="e">
        <f>NA()</f>
        <v>#N/A</v>
      </c>
      <c r="O67" s="137">
        <f>IF(ISNUMBER('将来負担比率（分子）の構造'!M$53), IF('将来負担比率（分子）の構造'!M$53 &lt; 0, 0, '将来負担比率（分子）の構造'!M$53), NA())</f>
        <v>45450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04" t="s">
        <v>196</v>
      </c>
      <c r="DI1" s="705"/>
      <c r="DJ1" s="705"/>
      <c r="DK1" s="705"/>
      <c r="DL1" s="705"/>
      <c r="DM1" s="705"/>
      <c r="DN1" s="706"/>
      <c r="DP1" s="704" t="s">
        <v>197</v>
      </c>
      <c r="DQ1" s="705"/>
      <c r="DR1" s="705"/>
      <c r="DS1" s="705"/>
      <c r="DT1" s="705"/>
      <c r="DU1" s="705"/>
      <c r="DV1" s="705"/>
      <c r="DW1" s="705"/>
      <c r="DX1" s="705"/>
      <c r="DY1" s="705"/>
      <c r="DZ1" s="705"/>
      <c r="EA1" s="705"/>
      <c r="EB1" s="705"/>
      <c r="EC1" s="706"/>
      <c r="ED1" s="177"/>
      <c r="EE1" s="177"/>
      <c r="EF1" s="177"/>
      <c r="EG1" s="177"/>
      <c r="EH1" s="177"/>
      <c r="EI1" s="177"/>
      <c r="EJ1" s="177"/>
      <c r="EK1" s="177"/>
      <c r="EL1" s="177"/>
      <c r="EM1" s="177"/>
    </row>
    <row r="2" spans="2:143" ht="22.5" customHeight="1">
      <c r="B2" s="180" t="s">
        <v>198</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51" t="s">
        <v>199</v>
      </c>
      <c r="C3" s="652"/>
      <c r="D3" s="652"/>
      <c r="E3" s="652"/>
      <c r="F3" s="652"/>
      <c r="G3" s="652"/>
      <c r="H3" s="652"/>
      <c r="I3" s="652"/>
      <c r="J3" s="652"/>
      <c r="K3" s="652"/>
      <c r="L3" s="652"/>
      <c r="M3" s="652"/>
      <c r="N3" s="652"/>
      <c r="O3" s="652"/>
      <c r="P3" s="652"/>
      <c r="Q3" s="652"/>
      <c r="R3" s="652"/>
      <c r="S3" s="652"/>
      <c r="T3" s="652"/>
      <c r="U3" s="652"/>
      <c r="V3" s="652"/>
      <c r="W3" s="652"/>
      <c r="X3" s="652"/>
      <c r="Y3" s="652"/>
      <c r="Z3" s="652"/>
      <c r="AA3" s="652"/>
      <c r="AB3" s="652"/>
      <c r="AC3" s="652"/>
      <c r="AD3" s="652"/>
      <c r="AE3" s="652"/>
      <c r="AF3" s="652"/>
      <c r="AG3" s="652"/>
      <c r="AH3" s="652"/>
      <c r="AI3" s="652"/>
      <c r="AJ3" s="652"/>
      <c r="AK3" s="652"/>
      <c r="AL3" s="652"/>
      <c r="AM3" s="652"/>
      <c r="AN3" s="652"/>
      <c r="AO3" s="652"/>
      <c r="AP3" s="651" t="s">
        <v>200</v>
      </c>
      <c r="AQ3" s="652"/>
      <c r="AR3" s="652"/>
      <c r="AS3" s="652"/>
      <c r="AT3" s="652"/>
      <c r="AU3" s="652"/>
      <c r="AV3" s="652"/>
      <c r="AW3" s="652"/>
      <c r="AX3" s="652"/>
      <c r="AY3" s="652"/>
      <c r="AZ3" s="652"/>
      <c r="BA3" s="652"/>
      <c r="BB3" s="652"/>
      <c r="BC3" s="652"/>
      <c r="BD3" s="652"/>
      <c r="BE3" s="652"/>
      <c r="BF3" s="652"/>
      <c r="BG3" s="652"/>
      <c r="BH3" s="652"/>
      <c r="BI3" s="652"/>
      <c r="BJ3" s="652"/>
      <c r="BK3" s="652"/>
      <c r="BL3" s="652"/>
      <c r="BM3" s="652"/>
      <c r="BN3" s="652"/>
      <c r="BO3" s="652"/>
      <c r="BP3" s="652"/>
      <c r="BQ3" s="652"/>
      <c r="BR3" s="652"/>
      <c r="BS3" s="652"/>
      <c r="BT3" s="652"/>
      <c r="BU3" s="652"/>
      <c r="BV3" s="652"/>
      <c r="BW3" s="652"/>
      <c r="BX3" s="652"/>
      <c r="BY3" s="652"/>
      <c r="BZ3" s="652"/>
      <c r="CA3" s="652"/>
      <c r="CB3" s="653"/>
      <c r="CD3" s="696" t="s">
        <v>201</v>
      </c>
      <c r="CE3" s="697"/>
      <c r="CF3" s="697"/>
      <c r="CG3" s="697"/>
      <c r="CH3" s="697"/>
      <c r="CI3" s="697"/>
      <c r="CJ3" s="697"/>
      <c r="CK3" s="697"/>
      <c r="CL3" s="697"/>
      <c r="CM3" s="697"/>
      <c r="CN3" s="697"/>
      <c r="CO3" s="697"/>
      <c r="CP3" s="697"/>
      <c r="CQ3" s="697"/>
      <c r="CR3" s="697"/>
      <c r="CS3" s="697"/>
      <c r="CT3" s="697"/>
      <c r="CU3" s="697"/>
      <c r="CV3" s="697"/>
      <c r="CW3" s="697"/>
      <c r="CX3" s="697"/>
      <c r="CY3" s="697"/>
      <c r="CZ3" s="697"/>
      <c r="DA3" s="697"/>
      <c r="DB3" s="697"/>
      <c r="DC3" s="697"/>
      <c r="DD3" s="697"/>
      <c r="DE3" s="697"/>
      <c r="DF3" s="697"/>
      <c r="DG3" s="697"/>
      <c r="DH3" s="697"/>
      <c r="DI3" s="697"/>
      <c r="DJ3" s="697"/>
      <c r="DK3" s="697"/>
      <c r="DL3" s="697"/>
      <c r="DM3" s="697"/>
      <c r="DN3" s="697"/>
      <c r="DO3" s="697"/>
      <c r="DP3" s="697"/>
      <c r="DQ3" s="697"/>
      <c r="DR3" s="697"/>
      <c r="DS3" s="697"/>
      <c r="DT3" s="697"/>
      <c r="DU3" s="697"/>
      <c r="DV3" s="697"/>
      <c r="DW3" s="697"/>
      <c r="DX3" s="697"/>
      <c r="DY3" s="697"/>
      <c r="DZ3" s="697"/>
      <c r="EA3" s="697"/>
      <c r="EB3" s="697"/>
      <c r="EC3" s="698"/>
    </row>
    <row r="4" spans="2:143" ht="11.25" customHeight="1">
      <c r="B4" s="651" t="s">
        <v>1</v>
      </c>
      <c r="C4" s="652"/>
      <c r="D4" s="652"/>
      <c r="E4" s="652"/>
      <c r="F4" s="652"/>
      <c r="G4" s="652"/>
      <c r="H4" s="652"/>
      <c r="I4" s="652"/>
      <c r="J4" s="652"/>
      <c r="K4" s="652"/>
      <c r="L4" s="652"/>
      <c r="M4" s="652"/>
      <c r="N4" s="652"/>
      <c r="O4" s="652"/>
      <c r="P4" s="652"/>
      <c r="Q4" s="653"/>
      <c r="R4" s="651" t="s">
        <v>202</v>
      </c>
      <c r="S4" s="652"/>
      <c r="T4" s="652"/>
      <c r="U4" s="652"/>
      <c r="V4" s="652"/>
      <c r="W4" s="652"/>
      <c r="X4" s="652"/>
      <c r="Y4" s="653"/>
      <c r="Z4" s="651" t="s">
        <v>203</v>
      </c>
      <c r="AA4" s="652"/>
      <c r="AB4" s="652"/>
      <c r="AC4" s="653"/>
      <c r="AD4" s="651" t="s">
        <v>204</v>
      </c>
      <c r="AE4" s="652"/>
      <c r="AF4" s="652"/>
      <c r="AG4" s="652"/>
      <c r="AH4" s="652"/>
      <c r="AI4" s="652"/>
      <c r="AJ4" s="652"/>
      <c r="AK4" s="653"/>
      <c r="AL4" s="651" t="s">
        <v>203</v>
      </c>
      <c r="AM4" s="652"/>
      <c r="AN4" s="652"/>
      <c r="AO4" s="653"/>
      <c r="AP4" s="707" t="s">
        <v>205</v>
      </c>
      <c r="AQ4" s="707"/>
      <c r="AR4" s="707"/>
      <c r="AS4" s="707"/>
      <c r="AT4" s="707"/>
      <c r="AU4" s="707"/>
      <c r="AV4" s="707"/>
      <c r="AW4" s="707"/>
      <c r="AX4" s="707"/>
      <c r="AY4" s="707"/>
      <c r="AZ4" s="707"/>
      <c r="BA4" s="707"/>
      <c r="BB4" s="707"/>
      <c r="BC4" s="707"/>
      <c r="BD4" s="707"/>
      <c r="BE4" s="707"/>
      <c r="BF4" s="707"/>
      <c r="BG4" s="707" t="s">
        <v>206</v>
      </c>
      <c r="BH4" s="707"/>
      <c r="BI4" s="707"/>
      <c r="BJ4" s="707"/>
      <c r="BK4" s="707"/>
      <c r="BL4" s="707"/>
      <c r="BM4" s="707"/>
      <c r="BN4" s="707"/>
      <c r="BO4" s="707" t="s">
        <v>203</v>
      </c>
      <c r="BP4" s="707"/>
      <c r="BQ4" s="707"/>
      <c r="BR4" s="707"/>
      <c r="BS4" s="707" t="s">
        <v>207</v>
      </c>
      <c r="BT4" s="707"/>
      <c r="BU4" s="707"/>
      <c r="BV4" s="707"/>
      <c r="BW4" s="707"/>
      <c r="BX4" s="707"/>
      <c r="BY4" s="707"/>
      <c r="BZ4" s="707"/>
      <c r="CA4" s="707"/>
      <c r="CB4" s="707"/>
      <c r="CD4" s="696" t="s">
        <v>208</v>
      </c>
      <c r="CE4" s="697"/>
      <c r="CF4" s="697"/>
      <c r="CG4" s="697"/>
      <c r="CH4" s="697"/>
      <c r="CI4" s="697"/>
      <c r="CJ4" s="697"/>
      <c r="CK4" s="697"/>
      <c r="CL4" s="697"/>
      <c r="CM4" s="697"/>
      <c r="CN4" s="697"/>
      <c r="CO4" s="697"/>
      <c r="CP4" s="697"/>
      <c r="CQ4" s="697"/>
      <c r="CR4" s="697"/>
      <c r="CS4" s="697"/>
      <c r="CT4" s="697"/>
      <c r="CU4" s="697"/>
      <c r="CV4" s="697"/>
      <c r="CW4" s="697"/>
      <c r="CX4" s="697"/>
      <c r="CY4" s="697"/>
      <c r="CZ4" s="697"/>
      <c r="DA4" s="697"/>
      <c r="DB4" s="697"/>
      <c r="DC4" s="697"/>
      <c r="DD4" s="697"/>
      <c r="DE4" s="697"/>
      <c r="DF4" s="697"/>
      <c r="DG4" s="697"/>
      <c r="DH4" s="697"/>
      <c r="DI4" s="697"/>
      <c r="DJ4" s="697"/>
      <c r="DK4" s="697"/>
      <c r="DL4" s="697"/>
      <c r="DM4" s="697"/>
      <c r="DN4" s="697"/>
      <c r="DO4" s="697"/>
      <c r="DP4" s="697"/>
      <c r="DQ4" s="697"/>
      <c r="DR4" s="697"/>
      <c r="DS4" s="697"/>
      <c r="DT4" s="697"/>
      <c r="DU4" s="697"/>
      <c r="DV4" s="697"/>
      <c r="DW4" s="697"/>
      <c r="DX4" s="697"/>
      <c r="DY4" s="697"/>
      <c r="DZ4" s="697"/>
      <c r="EA4" s="697"/>
      <c r="EB4" s="697"/>
      <c r="EC4" s="698"/>
    </row>
    <row r="5" spans="2:143" s="183" customFormat="1" ht="11.25" customHeight="1">
      <c r="B5" s="678" t="s">
        <v>209</v>
      </c>
      <c r="C5" s="679"/>
      <c r="D5" s="679"/>
      <c r="E5" s="679"/>
      <c r="F5" s="679"/>
      <c r="G5" s="679"/>
      <c r="H5" s="679"/>
      <c r="I5" s="679"/>
      <c r="J5" s="679"/>
      <c r="K5" s="679"/>
      <c r="L5" s="679"/>
      <c r="M5" s="679"/>
      <c r="N5" s="679"/>
      <c r="O5" s="679"/>
      <c r="P5" s="679"/>
      <c r="Q5" s="680"/>
      <c r="R5" s="641">
        <v>112673085</v>
      </c>
      <c r="S5" s="642"/>
      <c r="T5" s="642"/>
      <c r="U5" s="642"/>
      <c r="V5" s="642"/>
      <c r="W5" s="642"/>
      <c r="X5" s="642"/>
      <c r="Y5" s="689"/>
      <c r="Z5" s="702">
        <v>43.8</v>
      </c>
      <c r="AA5" s="702"/>
      <c r="AB5" s="702"/>
      <c r="AC5" s="702"/>
      <c r="AD5" s="703">
        <v>103693383</v>
      </c>
      <c r="AE5" s="703"/>
      <c r="AF5" s="703"/>
      <c r="AG5" s="703"/>
      <c r="AH5" s="703"/>
      <c r="AI5" s="703"/>
      <c r="AJ5" s="703"/>
      <c r="AK5" s="703"/>
      <c r="AL5" s="690">
        <v>77.8</v>
      </c>
      <c r="AM5" s="659"/>
      <c r="AN5" s="659"/>
      <c r="AO5" s="691"/>
      <c r="AP5" s="678" t="s">
        <v>210</v>
      </c>
      <c r="AQ5" s="679"/>
      <c r="AR5" s="679"/>
      <c r="AS5" s="679"/>
      <c r="AT5" s="679"/>
      <c r="AU5" s="679"/>
      <c r="AV5" s="679"/>
      <c r="AW5" s="679"/>
      <c r="AX5" s="679"/>
      <c r="AY5" s="679"/>
      <c r="AZ5" s="679"/>
      <c r="BA5" s="679"/>
      <c r="BB5" s="679"/>
      <c r="BC5" s="679"/>
      <c r="BD5" s="679"/>
      <c r="BE5" s="679"/>
      <c r="BF5" s="680"/>
      <c r="BG5" s="591">
        <v>100528032</v>
      </c>
      <c r="BH5" s="592"/>
      <c r="BI5" s="592"/>
      <c r="BJ5" s="592"/>
      <c r="BK5" s="592"/>
      <c r="BL5" s="592"/>
      <c r="BM5" s="592"/>
      <c r="BN5" s="593"/>
      <c r="BO5" s="644">
        <v>89.2</v>
      </c>
      <c r="BP5" s="644"/>
      <c r="BQ5" s="644"/>
      <c r="BR5" s="644"/>
      <c r="BS5" s="645">
        <v>506289</v>
      </c>
      <c r="BT5" s="645"/>
      <c r="BU5" s="645"/>
      <c r="BV5" s="645"/>
      <c r="BW5" s="645"/>
      <c r="BX5" s="645"/>
      <c r="BY5" s="645"/>
      <c r="BZ5" s="645"/>
      <c r="CA5" s="645"/>
      <c r="CB5" s="681"/>
      <c r="CD5" s="696" t="s">
        <v>205</v>
      </c>
      <c r="CE5" s="697"/>
      <c r="CF5" s="697"/>
      <c r="CG5" s="697"/>
      <c r="CH5" s="697"/>
      <c r="CI5" s="697"/>
      <c r="CJ5" s="697"/>
      <c r="CK5" s="697"/>
      <c r="CL5" s="697"/>
      <c r="CM5" s="697"/>
      <c r="CN5" s="697"/>
      <c r="CO5" s="697"/>
      <c r="CP5" s="697"/>
      <c r="CQ5" s="698"/>
      <c r="CR5" s="696" t="s">
        <v>211</v>
      </c>
      <c r="CS5" s="697"/>
      <c r="CT5" s="697"/>
      <c r="CU5" s="697"/>
      <c r="CV5" s="697"/>
      <c r="CW5" s="697"/>
      <c r="CX5" s="697"/>
      <c r="CY5" s="698"/>
      <c r="CZ5" s="696" t="s">
        <v>203</v>
      </c>
      <c r="DA5" s="697"/>
      <c r="DB5" s="697"/>
      <c r="DC5" s="698"/>
      <c r="DD5" s="696" t="s">
        <v>212</v>
      </c>
      <c r="DE5" s="697"/>
      <c r="DF5" s="697"/>
      <c r="DG5" s="697"/>
      <c r="DH5" s="697"/>
      <c r="DI5" s="697"/>
      <c r="DJ5" s="697"/>
      <c r="DK5" s="697"/>
      <c r="DL5" s="697"/>
      <c r="DM5" s="697"/>
      <c r="DN5" s="697"/>
      <c r="DO5" s="697"/>
      <c r="DP5" s="698"/>
      <c r="DQ5" s="696" t="s">
        <v>213</v>
      </c>
      <c r="DR5" s="697"/>
      <c r="DS5" s="697"/>
      <c r="DT5" s="697"/>
      <c r="DU5" s="697"/>
      <c r="DV5" s="697"/>
      <c r="DW5" s="697"/>
      <c r="DX5" s="697"/>
      <c r="DY5" s="697"/>
      <c r="DZ5" s="697"/>
      <c r="EA5" s="697"/>
      <c r="EB5" s="697"/>
      <c r="EC5" s="698"/>
    </row>
    <row r="6" spans="2:143" ht="11.25" customHeight="1">
      <c r="B6" s="588" t="s">
        <v>214</v>
      </c>
      <c r="C6" s="589"/>
      <c r="D6" s="589"/>
      <c r="E6" s="589"/>
      <c r="F6" s="589"/>
      <c r="G6" s="589"/>
      <c r="H6" s="589"/>
      <c r="I6" s="589"/>
      <c r="J6" s="589"/>
      <c r="K6" s="589"/>
      <c r="L6" s="589"/>
      <c r="M6" s="589"/>
      <c r="N6" s="589"/>
      <c r="O6" s="589"/>
      <c r="P6" s="589"/>
      <c r="Q6" s="590"/>
      <c r="R6" s="591">
        <v>1705458</v>
      </c>
      <c r="S6" s="592"/>
      <c r="T6" s="592"/>
      <c r="U6" s="592"/>
      <c r="V6" s="592"/>
      <c r="W6" s="592"/>
      <c r="X6" s="592"/>
      <c r="Y6" s="593"/>
      <c r="Z6" s="644">
        <v>0.7</v>
      </c>
      <c r="AA6" s="644"/>
      <c r="AB6" s="644"/>
      <c r="AC6" s="644"/>
      <c r="AD6" s="645">
        <v>1705458</v>
      </c>
      <c r="AE6" s="645"/>
      <c r="AF6" s="645"/>
      <c r="AG6" s="645"/>
      <c r="AH6" s="645"/>
      <c r="AI6" s="645"/>
      <c r="AJ6" s="645"/>
      <c r="AK6" s="645"/>
      <c r="AL6" s="614">
        <v>1.3</v>
      </c>
      <c r="AM6" s="646"/>
      <c r="AN6" s="646"/>
      <c r="AO6" s="647"/>
      <c r="AP6" s="588" t="s">
        <v>215</v>
      </c>
      <c r="AQ6" s="589"/>
      <c r="AR6" s="589"/>
      <c r="AS6" s="589"/>
      <c r="AT6" s="589"/>
      <c r="AU6" s="589"/>
      <c r="AV6" s="589"/>
      <c r="AW6" s="589"/>
      <c r="AX6" s="589"/>
      <c r="AY6" s="589"/>
      <c r="AZ6" s="589"/>
      <c r="BA6" s="589"/>
      <c r="BB6" s="589"/>
      <c r="BC6" s="589"/>
      <c r="BD6" s="589"/>
      <c r="BE6" s="589"/>
      <c r="BF6" s="590"/>
      <c r="BG6" s="591">
        <v>100528032</v>
      </c>
      <c r="BH6" s="592"/>
      <c r="BI6" s="592"/>
      <c r="BJ6" s="592"/>
      <c r="BK6" s="592"/>
      <c r="BL6" s="592"/>
      <c r="BM6" s="592"/>
      <c r="BN6" s="593"/>
      <c r="BO6" s="644">
        <v>89.2</v>
      </c>
      <c r="BP6" s="644"/>
      <c r="BQ6" s="644"/>
      <c r="BR6" s="644"/>
      <c r="BS6" s="645">
        <v>506289</v>
      </c>
      <c r="BT6" s="645"/>
      <c r="BU6" s="645"/>
      <c r="BV6" s="645"/>
      <c r="BW6" s="645"/>
      <c r="BX6" s="645"/>
      <c r="BY6" s="645"/>
      <c r="BZ6" s="645"/>
      <c r="CA6" s="645"/>
      <c r="CB6" s="681"/>
      <c r="CD6" s="648" t="s">
        <v>216</v>
      </c>
      <c r="CE6" s="649"/>
      <c r="CF6" s="649"/>
      <c r="CG6" s="649"/>
      <c r="CH6" s="649"/>
      <c r="CI6" s="649"/>
      <c r="CJ6" s="649"/>
      <c r="CK6" s="649"/>
      <c r="CL6" s="649"/>
      <c r="CM6" s="649"/>
      <c r="CN6" s="649"/>
      <c r="CO6" s="649"/>
      <c r="CP6" s="649"/>
      <c r="CQ6" s="650"/>
      <c r="CR6" s="591">
        <v>956756</v>
      </c>
      <c r="CS6" s="592"/>
      <c r="CT6" s="592"/>
      <c r="CU6" s="592"/>
      <c r="CV6" s="592"/>
      <c r="CW6" s="592"/>
      <c r="CX6" s="592"/>
      <c r="CY6" s="593"/>
      <c r="CZ6" s="644">
        <v>0.4</v>
      </c>
      <c r="DA6" s="644"/>
      <c r="DB6" s="644"/>
      <c r="DC6" s="644"/>
      <c r="DD6" s="597" t="s">
        <v>217</v>
      </c>
      <c r="DE6" s="592"/>
      <c r="DF6" s="592"/>
      <c r="DG6" s="592"/>
      <c r="DH6" s="592"/>
      <c r="DI6" s="592"/>
      <c r="DJ6" s="592"/>
      <c r="DK6" s="592"/>
      <c r="DL6" s="592"/>
      <c r="DM6" s="592"/>
      <c r="DN6" s="592"/>
      <c r="DO6" s="592"/>
      <c r="DP6" s="593"/>
      <c r="DQ6" s="597">
        <v>956742</v>
      </c>
      <c r="DR6" s="592"/>
      <c r="DS6" s="592"/>
      <c r="DT6" s="592"/>
      <c r="DU6" s="592"/>
      <c r="DV6" s="592"/>
      <c r="DW6" s="592"/>
      <c r="DX6" s="592"/>
      <c r="DY6" s="592"/>
      <c r="DZ6" s="592"/>
      <c r="EA6" s="592"/>
      <c r="EB6" s="592"/>
      <c r="EC6" s="627"/>
    </row>
    <row r="7" spans="2:143" ht="11.25" customHeight="1">
      <c r="B7" s="588" t="s">
        <v>218</v>
      </c>
      <c r="C7" s="589"/>
      <c r="D7" s="589"/>
      <c r="E7" s="589"/>
      <c r="F7" s="589"/>
      <c r="G7" s="589"/>
      <c r="H7" s="589"/>
      <c r="I7" s="589"/>
      <c r="J7" s="589"/>
      <c r="K7" s="589"/>
      <c r="L7" s="589"/>
      <c r="M7" s="589"/>
      <c r="N7" s="589"/>
      <c r="O7" s="589"/>
      <c r="P7" s="589"/>
      <c r="Q7" s="590"/>
      <c r="R7" s="591">
        <v>88899</v>
      </c>
      <c r="S7" s="592"/>
      <c r="T7" s="592"/>
      <c r="U7" s="592"/>
      <c r="V7" s="592"/>
      <c r="W7" s="592"/>
      <c r="X7" s="592"/>
      <c r="Y7" s="593"/>
      <c r="Z7" s="644">
        <v>0</v>
      </c>
      <c r="AA7" s="644"/>
      <c r="AB7" s="644"/>
      <c r="AC7" s="644"/>
      <c r="AD7" s="645">
        <v>88899</v>
      </c>
      <c r="AE7" s="645"/>
      <c r="AF7" s="645"/>
      <c r="AG7" s="645"/>
      <c r="AH7" s="645"/>
      <c r="AI7" s="645"/>
      <c r="AJ7" s="645"/>
      <c r="AK7" s="645"/>
      <c r="AL7" s="614">
        <v>0.1</v>
      </c>
      <c r="AM7" s="646"/>
      <c r="AN7" s="646"/>
      <c r="AO7" s="647"/>
      <c r="AP7" s="588" t="s">
        <v>219</v>
      </c>
      <c r="AQ7" s="589"/>
      <c r="AR7" s="589"/>
      <c r="AS7" s="589"/>
      <c r="AT7" s="589"/>
      <c r="AU7" s="589"/>
      <c r="AV7" s="589"/>
      <c r="AW7" s="589"/>
      <c r="AX7" s="589"/>
      <c r="AY7" s="589"/>
      <c r="AZ7" s="589"/>
      <c r="BA7" s="589"/>
      <c r="BB7" s="589"/>
      <c r="BC7" s="589"/>
      <c r="BD7" s="589"/>
      <c r="BE7" s="589"/>
      <c r="BF7" s="590"/>
      <c r="BG7" s="591">
        <v>50714754</v>
      </c>
      <c r="BH7" s="592"/>
      <c r="BI7" s="592"/>
      <c r="BJ7" s="592"/>
      <c r="BK7" s="592"/>
      <c r="BL7" s="592"/>
      <c r="BM7" s="592"/>
      <c r="BN7" s="593"/>
      <c r="BO7" s="644">
        <v>45</v>
      </c>
      <c r="BP7" s="644"/>
      <c r="BQ7" s="644"/>
      <c r="BR7" s="644"/>
      <c r="BS7" s="645">
        <v>506289</v>
      </c>
      <c r="BT7" s="645"/>
      <c r="BU7" s="645"/>
      <c r="BV7" s="645"/>
      <c r="BW7" s="645"/>
      <c r="BX7" s="645"/>
      <c r="BY7" s="645"/>
      <c r="BZ7" s="645"/>
      <c r="CA7" s="645"/>
      <c r="CB7" s="681"/>
      <c r="CD7" s="628" t="s">
        <v>220</v>
      </c>
      <c r="CE7" s="625"/>
      <c r="CF7" s="625"/>
      <c r="CG7" s="625"/>
      <c r="CH7" s="625"/>
      <c r="CI7" s="625"/>
      <c r="CJ7" s="625"/>
      <c r="CK7" s="625"/>
      <c r="CL7" s="625"/>
      <c r="CM7" s="625"/>
      <c r="CN7" s="625"/>
      <c r="CO7" s="625"/>
      <c r="CP7" s="625"/>
      <c r="CQ7" s="626"/>
      <c r="CR7" s="591">
        <v>20126535</v>
      </c>
      <c r="CS7" s="592"/>
      <c r="CT7" s="592"/>
      <c r="CU7" s="592"/>
      <c r="CV7" s="592"/>
      <c r="CW7" s="592"/>
      <c r="CX7" s="592"/>
      <c r="CY7" s="593"/>
      <c r="CZ7" s="644">
        <v>8</v>
      </c>
      <c r="DA7" s="644"/>
      <c r="DB7" s="644"/>
      <c r="DC7" s="644"/>
      <c r="DD7" s="597">
        <v>164390</v>
      </c>
      <c r="DE7" s="592"/>
      <c r="DF7" s="592"/>
      <c r="DG7" s="592"/>
      <c r="DH7" s="592"/>
      <c r="DI7" s="592"/>
      <c r="DJ7" s="592"/>
      <c r="DK7" s="592"/>
      <c r="DL7" s="592"/>
      <c r="DM7" s="592"/>
      <c r="DN7" s="592"/>
      <c r="DO7" s="592"/>
      <c r="DP7" s="593"/>
      <c r="DQ7" s="597">
        <v>17853976</v>
      </c>
      <c r="DR7" s="592"/>
      <c r="DS7" s="592"/>
      <c r="DT7" s="592"/>
      <c r="DU7" s="592"/>
      <c r="DV7" s="592"/>
      <c r="DW7" s="592"/>
      <c r="DX7" s="592"/>
      <c r="DY7" s="592"/>
      <c r="DZ7" s="592"/>
      <c r="EA7" s="592"/>
      <c r="EB7" s="592"/>
      <c r="EC7" s="627"/>
    </row>
    <row r="8" spans="2:143" ht="11.25" customHeight="1">
      <c r="B8" s="588" t="s">
        <v>221</v>
      </c>
      <c r="C8" s="589"/>
      <c r="D8" s="589"/>
      <c r="E8" s="589"/>
      <c r="F8" s="589"/>
      <c r="G8" s="589"/>
      <c r="H8" s="589"/>
      <c r="I8" s="589"/>
      <c r="J8" s="589"/>
      <c r="K8" s="589"/>
      <c r="L8" s="589"/>
      <c r="M8" s="589"/>
      <c r="N8" s="589"/>
      <c r="O8" s="589"/>
      <c r="P8" s="589"/>
      <c r="Q8" s="590"/>
      <c r="R8" s="591">
        <v>462982</v>
      </c>
      <c r="S8" s="592"/>
      <c r="T8" s="592"/>
      <c r="U8" s="592"/>
      <c r="V8" s="592"/>
      <c r="W8" s="592"/>
      <c r="X8" s="592"/>
      <c r="Y8" s="593"/>
      <c r="Z8" s="644">
        <v>0.2</v>
      </c>
      <c r="AA8" s="644"/>
      <c r="AB8" s="644"/>
      <c r="AC8" s="644"/>
      <c r="AD8" s="645">
        <v>462982</v>
      </c>
      <c r="AE8" s="645"/>
      <c r="AF8" s="645"/>
      <c r="AG8" s="645"/>
      <c r="AH8" s="645"/>
      <c r="AI8" s="645"/>
      <c r="AJ8" s="645"/>
      <c r="AK8" s="645"/>
      <c r="AL8" s="614">
        <v>0.3</v>
      </c>
      <c r="AM8" s="646"/>
      <c r="AN8" s="646"/>
      <c r="AO8" s="647"/>
      <c r="AP8" s="588" t="s">
        <v>222</v>
      </c>
      <c r="AQ8" s="589"/>
      <c r="AR8" s="589"/>
      <c r="AS8" s="589"/>
      <c r="AT8" s="589"/>
      <c r="AU8" s="589"/>
      <c r="AV8" s="589"/>
      <c r="AW8" s="589"/>
      <c r="AX8" s="589"/>
      <c r="AY8" s="589"/>
      <c r="AZ8" s="589"/>
      <c r="BA8" s="589"/>
      <c r="BB8" s="589"/>
      <c r="BC8" s="589"/>
      <c r="BD8" s="589"/>
      <c r="BE8" s="589"/>
      <c r="BF8" s="590"/>
      <c r="BG8" s="591">
        <v>1255383</v>
      </c>
      <c r="BH8" s="592"/>
      <c r="BI8" s="592"/>
      <c r="BJ8" s="592"/>
      <c r="BK8" s="592"/>
      <c r="BL8" s="592"/>
      <c r="BM8" s="592"/>
      <c r="BN8" s="593"/>
      <c r="BO8" s="644">
        <v>1.1000000000000001</v>
      </c>
      <c r="BP8" s="644"/>
      <c r="BQ8" s="644"/>
      <c r="BR8" s="644"/>
      <c r="BS8" s="597" t="s">
        <v>112</v>
      </c>
      <c r="BT8" s="592"/>
      <c r="BU8" s="592"/>
      <c r="BV8" s="592"/>
      <c r="BW8" s="592"/>
      <c r="BX8" s="592"/>
      <c r="BY8" s="592"/>
      <c r="BZ8" s="592"/>
      <c r="CA8" s="592"/>
      <c r="CB8" s="627"/>
      <c r="CD8" s="628" t="s">
        <v>223</v>
      </c>
      <c r="CE8" s="625"/>
      <c r="CF8" s="625"/>
      <c r="CG8" s="625"/>
      <c r="CH8" s="625"/>
      <c r="CI8" s="625"/>
      <c r="CJ8" s="625"/>
      <c r="CK8" s="625"/>
      <c r="CL8" s="625"/>
      <c r="CM8" s="625"/>
      <c r="CN8" s="625"/>
      <c r="CO8" s="625"/>
      <c r="CP8" s="625"/>
      <c r="CQ8" s="626"/>
      <c r="CR8" s="591">
        <v>114679269</v>
      </c>
      <c r="CS8" s="592"/>
      <c r="CT8" s="592"/>
      <c r="CU8" s="592"/>
      <c r="CV8" s="592"/>
      <c r="CW8" s="592"/>
      <c r="CX8" s="592"/>
      <c r="CY8" s="593"/>
      <c r="CZ8" s="644">
        <v>45.8</v>
      </c>
      <c r="DA8" s="644"/>
      <c r="DB8" s="644"/>
      <c r="DC8" s="644"/>
      <c r="DD8" s="597">
        <v>1490739</v>
      </c>
      <c r="DE8" s="592"/>
      <c r="DF8" s="592"/>
      <c r="DG8" s="592"/>
      <c r="DH8" s="592"/>
      <c r="DI8" s="592"/>
      <c r="DJ8" s="592"/>
      <c r="DK8" s="592"/>
      <c r="DL8" s="592"/>
      <c r="DM8" s="592"/>
      <c r="DN8" s="592"/>
      <c r="DO8" s="592"/>
      <c r="DP8" s="593"/>
      <c r="DQ8" s="597">
        <v>57606277</v>
      </c>
      <c r="DR8" s="592"/>
      <c r="DS8" s="592"/>
      <c r="DT8" s="592"/>
      <c r="DU8" s="592"/>
      <c r="DV8" s="592"/>
      <c r="DW8" s="592"/>
      <c r="DX8" s="592"/>
      <c r="DY8" s="592"/>
      <c r="DZ8" s="592"/>
      <c r="EA8" s="592"/>
      <c r="EB8" s="592"/>
      <c r="EC8" s="627"/>
    </row>
    <row r="9" spans="2:143" ht="11.25" customHeight="1">
      <c r="B9" s="588" t="s">
        <v>224</v>
      </c>
      <c r="C9" s="589"/>
      <c r="D9" s="589"/>
      <c r="E9" s="589"/>
      <c r="F9" s="589"/>
      <c r="G9" s="589"/>
      <c r="H9" s="589"/>
      <c r="I9" s="589"/>
      <c r="J9" s="589"/>
      <c r="K9" s="589"/>
      <c r="L9" s="589"/>
      <c r="M9" s="589"/>
      <c r="N9" s="589"/>
      <c r="O9" s="589"/>
      <c r="P9" s="589"/>
      <c r="Q9" s="590"/>
      <c r="R9" s="591">
        <v>286508</v>
      </c>
      <c r="S9" s="592"/>
      <c r="T9" s="592"/>
      <c r="U9" s="592"/>
      <c r="V9" s="592"/>
      <c r="W9" s="592"/>
      <c r="X9" s="592"/>
      <c r="Y9" s="593"/>
      <c r="Z9" s="644">
        <v>0.1</v>
      </c>
      <c r="AA9" s="644"/>
      <c r="AB9" s="644"/>
      <c r="AC9" s="644"/>
      <c r="AD9" s="645">
        <v>286508</v>
      </c>
      <c r="AE9" s="645"/>
      <c r="AF9" s="645"/>
      <c r="AG9" s="645"/>
      <c r="AH9" s="645"/>
      <c r="AI9" s="645"/>
      <c r="AJ9" s="645"/>
      <c r="AK9" s="645"/>
      <c r="AL9" s="614">
        <v>0.2</v>
      </c>
      <c r="AM9" s="646"/>
      <c r="AN9" s="646"/>
      <c r="AO9" s="647"/>
      <c r="AP9" s="588" t="s">
        <v>225</v>
      </c>
      <c r="AQ9" s="589"/>
      <c r="AR9" s="589"/>
      <c r="AS9" s="589"/>
      <c r="AT9" s="589"/>
      <c r="AU9" s="589"/>
      <c r="AV9" s="589"/>
      <c r="AW9" s="589"/>
      <c r="AX9" s="589"/>
      <c r="AY9" s="589"/>
      <c r="AZ9" s="589"/>
      <c r="BA9" s="589"/>
      <c r="BB9" s="589"/>
      <c r="BC9" s="589"/>
      <c r="BD9" s="589"/>
      <c r="BE9" s="589"/>
      <c r="BF9" s="590"/>
      <c r="BG9" s="591">
        <v>43439862</v>
      </c>
      <c r="BH9" s="592"/>
      <c r="BI9" s="592"/>
      <c r="BJ9" s="592"/>
      <c r="BK9" s="592"/>
      <c r="BL9" s="592"/>
      <c r="BM9" s="592"/>
      <c r="BN9" s="593"/>
      <c r="BO9" s="644">
        <v>38.6</v>
      </c>
      <c r="BP9" s="644"/>
      <c r="BQ9" s="644"/>
      <c r="BR9" s="644"/>
      <c r="BS9" s="597" t="s">
        <v>112</v>
      </c>
      <c r="BT9" s="592"/>
      <c r="BU9" s="592"/>
      <c r="BV9" s="592"/>
      <c r="BW9" s="592"/>
      <c r="BX9" s="592"/>
      <c r="BY9" s="592"/>
      <c r="BZ9" s="592"/>
      <c r="CA9" s="592"/>
      <c r="CB9" s="627"/>
      <c r="CD9" s="628" t="s">
        <v>226</v>
      </c>
      <c r="CE9" s="625"/>
      <c r="CF9" s="625"/>
      <c r="CG9" s="625"/>
      <c r="CH9" s="625"/>
      <c r="CI9" s="625"/>
      <c r="CJ9" s="625"/>
      <c r="CK9" s="625"/>
      <c r="CL9" s="625"/>
      <c r="CM9" s="625"/>
      <c r="CN9" s="625"/>
      <c r="CO9" s="625"/>
      <c r="CP9" s="625"/>
      <c r="CQ9" s="626"/>
      <c r="CR9" s="591">
        <v>21135870</v>
      </c>
      <c r="CS9" s="592"/>
      <c r="CT9" s="592"/>
      <c r="CU9" s="592"/>
      <c r="CV9" s="592"/>
      <c r="CW9" s="592"/>
      <c r="CX9" s="592"/>
      <c r="CY9" s="593"/>
      <c r="CZ9" s="644">
        <v>8.4</v>
      </c>
      <c r="DA9" s="644"/>
      <c r="DB9" s="644"/>
      <c r="DC9" s="644"/>
      <c r="DD9" s="597">
        <v>882195</v>
      </c>
      <c r="DE9" s="592"/>
      <c r="DF9" s="592"/>
      <c r="DG9" s="592"/>
      <c r="DH9" s="592"/>
      <c r="DI9" s="592"/>
      <c r="DJ9" s="592"/>
      <c r="DK9" s="592"/>
      <c r="DL9" s="592"/>
      <c r="DM9" s="592"/>
      <c r="DN9" s="592"/>
      <c r="DO9" s="592"/>
      <c r="DP9" s="593"/>
      <c r="DQ9" s="597">
        <v>16882553</v>
      </c>
      <c r="DR9" s="592"/>
      <c r="DS9" s="592"/>
      <c r="DT9" s="592"/>
      <c r="DU9" s="592"/>
      <c r="DV9" s="592"/>
      <c r="DW9" s="592"/>
      <c r="DX9" s="592"/>
      <c r="DY9" s="592"/>
      <c r="DZ9" s="592"/>
      <c r="EA9" s="592"/>
      <c r="EB9" s="592"/>
      <c r="EC9" s="627"/>
    </row>
    <row r="10" spans="2:143" ht="11.25" customHeight="1">
      <c r="B10" s="588" t="s">
        <v>227</v>
      </c>
      <c r="C10" s="589"/>
      <c r="D10" s="589"/>
      <c r="E10" s="589"/>
      <c r="F10" s="589"/>
      <c r="G10" s="589"/>
      <c r="H10" s="589"/>
      <c r="I10" s="589"/>
      <c r="J10" s="589"/>
      <c r="K10" s="589"/>
      <c r="L10" s="589"/>
      <c r="M10" s="589"/>
      <c r="N10" s="589"/>
      <c r="O10" s="589"/>
      <c r="P10" s="589"/>
      <c r="Q10" s="590"/>
      <c r="R10" s="591">
        <v>11216543</v>
      </c>
      <c r="S10" s="592"/>
      <c r="T10" s="592"/>
      <c r="U10" s="592"/>
      <c r="V10" s="592"/>
      <c r="W10" s="592"/>
      <c r="X10" s="592"/>
      <c r="Y10" s="593"/>
      <c r="Z10" s="644">
        <v>4.4000000000000004</v>
      </c>
      <c r="AA10" s="644"/>
      <c r="AB10" s="644"/>
      <c r="AC10" s="644"/>
      <c r="AD10" s="645">
        <v>11216543</v>
      </c>
      <c r="AE10" s="645"/>
      <c r="AF10" s="645"/>
      <c r="AG10" s="645"/>
      <c r="AH10" s="645"/>
      <c r="AI10" s="645"/>
      <c r="AJ10" s="645"/>
      <c r="AK10" s="645"/>
      <c r="AL10" s="614">
        <v>8.4</v>
      </c>
      <c r="AM10" s="646"/>
      <c r="AN10" s="646"/>
      <c r="AO10" s="647"/>
      <c r="AP10" s="588" t="s">
        <v>228</v>
      </c>
      <c r="AQ10" s="589"/>
      <c r="AR10" s="589"/>
      <c r="AS10" s="589"/>
      <c r="AT10" s="589"/>
      <c r="AU10" s="589"/>
      <c r="AV10" s="589"/>
      <c r="AW10" s="589"/>
      <c r="AX10" s="589"/>
      <c r="AY10" s="589"/>
      <c r="AZ10" s="589"/>
      <c r="BA10" s="589"/>
      <c r="BB10" s="589"/>
      <c r="BC10" s="589"/>
      <c r="BD10" s="589"/>
      <c r="BE10" s="589"/>
      <c r="BF10" s="590"/>
      <c r="BG10" s="591">
        <v>1763477</v>
      </c>
      <c r="BH10" s="592"/>
      <c r="BI10" s="592"/>
      <c r="BJ10" s="592"/>
      <c r="BK10" s="592"/>
      <c r="BL10" s="592"/>
      <c r="BM10" s="592"/>
      <c r="BN10" s="593"/>
      <c r="BO10" s="644">
        <v>1.6</v>
      </c>
      <c r="BP10" s="644"/>
      <c r="BQ10" s="644"/>
      <c r="BR10" s="644"/>
      <c r="BS10" s="597" t="s">
        <v>112</v>
      </c>
      <c r="BT10" s="592"/>
      <c r="BU10" s="592"/>
      <c r="BV10" s="592"/>
      <c r="BW10" s="592"/>
      <c r="BX10" s="592"/>
      <c r="BY10" s="592"/>
      <c r="BZ10" s="592"/>
      <c r="CA10" s="592"/>
      <c r="CB10" s="627"/>
      <c r="CD10" s="628" t="s">
        <v>229</v>
      </c>
      <c r="CE10" s="625"/>
      <c r="CF10" s="625"/>
      <c r="CG10" s="625"/>
      <c r="CH10" s="625"/>
      <c r="CI10" s="625"/>
      <c r="CJ10" s="625"/>
      <c r="CK10" s="625"/>
      <c r="CL10" s="625"/>
      <c r="CM10" s="625"/>
      <c r="CN10" s="625"/>
      <c r="CO10" s="625"/>
      <c r="CP10" s="625"/>
      <c r="CQ10" s="626"/>
      <c r="CR10" s="591">
        <v>708621</v>
      </c>
      <c r="CS10" s="592"/>
      <c r="CT10" s="592"/>
      <c r="CU10" s="592"/>
      <c r="CV10" s="592"/>
      <c r="CW10" s="592"/>
      <c r="CX10" s="592"/>
      <c r="CY10" s="593"/>
      <c r="CZ10" s="644">
        <v>0.3</v>
      </c>
      <c r="DA10" s="644"/>
      <c r="DB10" s="644"/>
      <c r="DC10" s="644"/>
      <c r="DD10" s="597" t="s">
        <v>112</v>
      </c>
      <c r="DE10" s="592"/>
      <c r="DF10" s="592"/>
      <c r="DG10" s="592"/>
      <c r="DH10" s="592"/>
      <c r="DI10" s="592"/>
      <c r="DJ10" s="592"/>
      <c r="DK10" s="592"/>
      <c r="DL10" s="592"/>
      <c r="DM10" s="592"/>
      <c r="DN10" s="592"/>
      <c r="DO10" s="592"/>
      <c r="DP10" s="593"/>
      <c r="DQ10" s="597">
        <v>258882</v>
      </c>
      <c r="DR10" s="592"/>
      <c r="DS10" s="592"/>
      <c r="DT10" s="592"/>
      <c r="DU10" s="592"/>
      <c r="DV10" s="592"/>
      <c r="DW10" s="592"/>
      <c r="DX10" s="592"/>
      <c r="DY10" s="592"/>
      <c r="DZ10" s="592"/>
      <c r="EA10" s="592"/>
      <c r="EB10" s="592"/>
      <c r="EC10" s="627"/>
    </row>
    <row r="11" spans="2:143" ht="11.25" customHeight="1">
      <c r="B11" s="588" t="s">
        <v>230</v>
      </c>
      <c r="C11" s="589"/>
      <c r="D11" s="589"/>
      <c r="E11" s="589"/>
      <c r="F11" s="589"/>
      <c r="G11" s="589"/>
      <c r="H11" s="589"/>
      <c r="I11" s="589"/>
      <c r="J11" s="589"/>
      <c r="K11" s="589"/>
      <c r="L11" s="589"/>
      <c r="M11" s="589"/>
      <c r="N11" s="589"/>
      <c r="O11" s="589"/>
      <c r="P11" s="589"/>
      <c r="Q11" s="590"/>
      <c r="R11" s="591">
        <v>176456</v>
      </c>
      <c r="S11" s="592"/>
      <c r="T11" s="592"/>
      <c r="U11" s="592"/>
      <c r="V11" s="592"/>
      <c r="W11" s="592"/>
      <c r="X11" s="592"/>
      <c r="Y11" s="593"/>
      <c r="Z11" s="644">
        <v>0.1</v>
      </c>
      <c r="AA11" s="644"/>
      <c r="AB11" s="644"/>
      <c r="AC11" s="644"/>
      <c r="AD11" s="645">
        <v>176456</v>
      </c>
      <c r="AE11" s="645"/>
      <c r="AF11" s="645"/>
      <c r="AG11" s="645"/>
      <c r="AH11" s="645"/>
      <c r="AI11" s="645"/>
      <c r="AJ11" s="645"/>
      <c r="AK11" s="645"/>
      <c r="AL11" s="614">
        <v>0.1</v>
      </c>
      <c r="AM11" s="646"/>
      <c r="AN11" s="646"/>
      <c r="AO11" s="647"/>
      <c r="AP11" s="588" t="s">
        <v>231</v>
      </c>
      <c r="AQ11" s="589"/>
      <c r="AR11" s="589"/>
      <c r="AS11" s="589"/>
      <c r="AT11" s="589"/>
      <c r="AU11" s="589"/>
      <c r="AV11" s="589"/>
      <c r="AW11" s="589"/>
      <c r="AX11" s="589"/>
      <c r="AY11" s="589"/>
      <c r="AZ11" s="589"/>
      <c r="BA11" s="589"/>
      <c r="BB11" s="589"/>
      <c r="BC11" s="589"/>
      <c r="BD11" s="589"/>
      <c r="BE11" s="589"/>
      <c r="BF11" s="590"/>
      <c r="BG11" s="591">
        <v>4256032</v>
      </c>
      <c r="BH11" s="592"/>
      <c r="BI11" s="592"/>
      <c r="BJ11" s="592"/>
      <c r="BK11" s="592"/>
      <c r="BL11" s="592"/>
      <c r="BM11" s="592"/>
      <c r="BN11" s="593"/>
      <c r="BO11" s="644">
        <v>3.8</v>
      </c>
      <c r="BP11" s="644"/>
      <c r="BQ11" s="644"/>
      <c r="BR11" s="644"/>
      <c r="BS11" s="597">
        <v>506289</v>
      </c>
      <c r="BT11" s="592"/>
      <c r="BU11" s="592"/>
      <c r="BV11" s="592"/>
      <c r="BW11" s="592"/>
      <c r="BX11" s="592"/>
      <c r="BY11" s="592"/>
      <c r="BZ11" s="592"/>
      <c r="CA11" s="592"/>
      <c r="CB11" s="627"/>
      <c r="CD11" s="628" t="s">
        <v>232</v>
      </c>
      <c r="CE11" s="625"/>
      <c r="CF11" s="625"/>
      <c r="CG11" s="625"/>
      <c r="CH11" s="625"/>
      <c r="CI11" s="625"/>
      <c r="CJ11" s="625"/>
      <c r="CK11" s="625"/>
      <c r="CL11" s="625"/>
      <c r="CM11" s="625"/>
      <c r="CN11" s="625"/>
      <c r="CO11" s="625"/>
      <c r="CP11" s="625"/>
      <c r="CQ11" s="626"/>
      <c r="CR11" s="591">
        <v>723401</v>
      </c>
      <c r="CS11" s="592"/>
      <c r="CT11" s="592"/>
      <c r="CU11" s="592"/>
      <c r="CV11" s="592"/>
      <c r="CW11" s="592"/>
      <c r="CX11" s="592"/>
      <c r="CY11" s="593"/>
      <c r="CZ11" s="644">
        <v>0.3</v>
      </c>
      <c r="DA11" s="644"/>
      <c r="DB11" s="644"/>
      <c r="DC11" s="644"/>
      <c r="DD11" s="597">
        <v>70673</v>
      </c>
      <c r="DE11" s="592"/>
      <c r="DF11" s="592"/>
      <c r="DG11" s="592"/>
      <c r="DH11" s="592"/>
      <c r="DI11" s="592"/>
      <c r="DJ11" s="592"/>
      <c r="DK11" s="592"/>
      <c r="DL11" s="592"/>
      <c r="DM11" s="592"/>
      <c r="DN11" s="592"/>
      <c r="DO11" s="592"/>
      <c r="DP11" s="593"/>
      <c r="DQ11" s="597">
        <v>575085</v>
      </c>
      <c r="DR11" s="592"/>
      <c r="DS11" s="592"/>
      <c r="DT11" s="592"/>
      <c r="DU11" s="592"/>
      <c r="DV11" s="592"/>
      <c r="DW11" s="592"/>
      <c r="DX11" s="592"/>
      <c r="DY11" s="592"/>
      <c r="DZ11" s="592"/>
      <c r="EA11" s="592"/>
      <c r="EB11" s="592"/>
      <c r="EC11" s="627"/>
    </row>
    <row r="12" spans="2:143" ht="11.25" customHeight="1">
      <c r="B12" s="588" t="s">
        <v>233</v>
      </c>
      <c r="C12" s="589"/>
      <c r="D12" s="589"/>
      <c r="E12" s="589"/>
      <c r="F12" s="589"/>
      <c r="G12" s="589"/>
      <c r="H12" s="589"/>
      <c r="I12" s="589"/>
      <c r="J12" s="589"/>
      <c r="K12" s="589"/>
      <c r="L12" s="589"/>
      <c r="M12" s="589"/>
      <c r="N12" s="589"/>
      <c r="O12" s="589"/>
      <c r="P12" s="589"/>
      <c r="Q12" s="590"/>
      <c r="R12" s="591" t="s">
        <v>112</v>
      </c>
      <c r="S12" s="592"/>
      <c r="T12" s="592"/>
      <c r="U12" s="592"/>
      <c r="V12" s="592"/>
      <c r="W12" s="592"/>
      <c r="X12" s="592"/>
      <c r="Y12" s="593"/>
      <c r="Z12" s="644" t="s">
        <v>112</v>
      </c>
      <c r="AA12" s="644"/>
      <c r="AB12" s="644"/>
      <c r="AC12" s="644"/>
      <c r="AD12" s="645" t="s">
        <v>112</v>
      </c>
      <c r="AE12" s="645"/>
      <c r="AF12" s="645"/>
      <c r="AG12" s="645"/>
      <c r="AH12" s="645"/>
      <c r="AI12" s="645"/>
      <c r="AJ12" s="645"/>
      <c r="AK12" s="645"/>
      <c r="AL12" s="614" t="s">
        <v>112</v>
      </c>
      <c r="AM12" s="646"/>
      <c r="AN12" s="646"/>
      <c r="AO12" s="647"/>
      <c r="AP12" s="588" t="s">
        <v>234</v>
      </c>
      <c r="AQ12" s="589"/>
      <c r="AR12" s="589"/>
      <c r="AS12" s="589"/>
      <c r="AT12" s="589"/>
      <c r="AU12" s="589"/>
      <c r="AV12" s="589"/>
      <c r="AW12" s="589"/>
      <c r="AX12" s="589"/>
      <c r="AY12" s="589"/>
      <c r="AZ12" s="589"/>
      <c r="BA12" s="589"/>
      <c r="BB12" s="589"/>
      <c r="BC12" s="589"/>
      <c r="BD12" s="589"/>
      <c r="BE12" s="589"/>
      <c r="BF12" s="590"/>
      <c r="BG12" s="591">
        <v>44350878</v>
      </c>
      <c r="BH12" s="592"/>
      <c r="BI12" s="592"/>
      <c r="BJ12" s="592"/>
      <c r="BK12" s="592"/>
      <c r="BL12" s="592"/>
      <c r="BM12" s="592"/>
      <c r="BN12" s="593"/>
      <c r="BO12" s="644">
        <v>39.4</v>
      </c>
      <c r="BP12" s="644"/>
      <c r="BQ12" s="644"/>
      <c r="BR12" s="644"/>
      <c r="BS12" s="597" t="s">
        <v>112</v>
      </c>
      <c r="BT12" s="592"/>
      <c r="BU12" s="592"/>
      <c r="BV12" s="592"/>
      <c r="BW12" s="592"/>
      <c r="BX12" s="592"/>
      <c r="BY12" s="592"/>
      <c r="BZ12" s="592"/>
      <c r="CA12" s="592"/>
      <c r="CB12" s="627"/>
      <c r="CD12" s="628" t="s">
        <v>235</v>
      </c>
      <c r="CE12" s="625"/>
      <c r="CF12" s="625"/>
      <c r="CG12" s="625"/>
      <c r="CH12" s="625"/>
      <c r="CI12" s="625"/>
      <c r="CJ12" s="625"/>
      <c r="CK12" s="625"/>
      <c r="CL12" s="625"/>
      <c r="CM12" s="625"/>
      <c r="CN12" s="625"/>
      <c r="CO12" s="625"/>
      <c r="CP12" s="625"/>
      <c r="CQ12" s="626"/>
      <c r="CR12" s="591">
        <v>13189659</v>
      </c>
      <c r="CS12" s="592"/>
      <c r="CT12" s="592"/>
      <c r="CU12" s="592"/>
      <c r="CV12" s="592"/>
      <c r="CW12" s="592"/>
      <c r="CX12" s="592"/>
      <c r="CY12" s="593"/>
      <c r="CZ12" s="644">
        <v>5.3</v>
      </c>
      <c r="DA12" s="644"/>
      <c r="DB12" s="644"/>
      <c r="DC12" s="644"/>
      <c r="DD12" s="597">
        <v>339916</v>
      </c>
      <c r="DE12" s="592"/>
      <c r="DF12" s="592"/>
      <c r="DG12" s="592"/>
      <c r="DH12" s="592"/>
      <c r="DI12" s="592"/>
      <c r="DJ12" s="592"/>
      <c r="DK12" s="592"/>
      <c r="DL12" s="592"/>
      <c r="DM12" s="592"/>
      <c r="DN12" s="592"/>
      <c r="DO12" s="592"/>
      <c r="DP12" s="593"/>
      <c r="DQ12" s="597">
        <v>2347924</v>
      </c>
      <c r="DR12" s="592"/>
      <c r="DS12" s="592"/>
      <c r="DT12" s="592"/>
      <c r="DU12" s="592"/>
      <c r="DV12" s="592"/>
      <c r="DW12" s="592"/>
      <c r="DX12" s="592"/>
      <c r="DY12" s="592"/>
      <c r="DZ12" s="592"/>
      <c r="EA12" s="592"/>
      <c r="EB12" s="592"/>
      <c r="EC12" s="627"/>
    </row>
    <row r="13" spans="2:143" ht="11.25" customHeight="1">
      <c r="B13" s="588" t="s">
        <v>236</v>
      </c>
      <c r="C13" s="589"/>
      <c r="D13" s="589"/>
      <c r="E13" s="589"/>
      <c r="F13" s="589"/>
      <c r="G13" s="589"/>
      <c r="H13" s="589"/>
      <c r="I13" s="589"/>
      <c r="J13" s="589"/>
      <c r="K13" s="589"/>
      <c r="L13" s="589"/>
      <c r="M13" s="589"/>
      <c r="N13" s="589"/>
      <c r="O13" s="589"/>
      <c r="P13" s="589"/>
      <c r="Q13" s="590"/>
      <c r="R13" s="591">
        <v>828525</v>
      </c>
      <c r="S13" s="592"/>
      <c r="T13" s="592"/>
      <c r="U13" s="592"/>
      <c r="V13" s="592"/>
      <c r="W13" s="592"/>
      <c r="X13" s="592"/>
      <c r="Y13" s="593"/>
      <c r="Z13" s="644">
        <v>0.3</v>
      </c>
      <c r="AA13" s="644"/>
      <c r="AB13" s="644"/>
      <c r="AC13" s="644"/>
      <c r="AD13" s="645">
        <v>828525</v>
      </c>
      <c r="AE13" s="645"/>
      <c r="AF13" s="645"/>
      <c r="AG13" s="645"/>
      <c r="AH13" s="645"/>
      <c r="AI13" s="645"/>
      <c r="AJ13" s="645"/>
      <c r="AK13" s="645"/>
      <c r="AL13" s="614">
        <v>0.6</v>
      </c>
      <c r="AM13" s="646"/>
      <c r="AN13" s="646"/>
      <c r="AO13" s="647"/>
      <c r="AP13" s="588" t="s">
        <v>237</v>
      </c>
      <c r="AQ13" s="589"/>
      <c r="AR13" s="589"/>
      <c r="AS13" s="589"/>
      <c r="AT13" s="589"/>
      <c r="AU13" s="589"/>
      <c r="AV13" s="589"/>
      <c r="AW13" s="589"/>
      <c r="AX13" s="589"/>
      <c r="AY13" s="589"/>
      <c r="AZ13" s="589"/>
      <c r="BA13" s="589"/>
      <c r="BB13" s="589"/>
      <c r="BC13" s="589"/>
      <c r="BD13" s="589"/>
      <c r="BE13" s="589"/>
      <c r="BF13" s="590"/>
      <c r="BG13" s="591">
        <v>43292979</v>
      </c>
      <c r="BH13" s="592"/>
      <c r="BI13" s="592"/>
      <c r="BJ13" s="592"/>
      <c r="BK13" s="592"/>
      <c r="BL13" s="592"/>
      <c r="BM13" s="592"/>
      <c r="BN13" s="593"/>
      <c r="BO13" s="644">
        <v>38.4</v>
      </c>
      <c r="BP13" s="644"/>
      <c r="BQ13" s="644"/>
      <c r="BR13" s="644"/>
      <c r="BS13" s="597" t="s">
        <v>112</v>
      </c>
      <c r="BT13" s="592"/>
      <c r="BU13" s="592"/>
      <c r="BV13" s="592"/>
      <c r="BW13" s="592"/>
      <c r="BX13" s="592"/>
      <c r="BY13" s="592"/>
      <c r="BZ13" s="592"/>
      <c r="CA13" s="592"/>
      <c r="CB13" s="627"/>
      <c r="CD13" s="628" t="s">
        <v>238</v>
      </c>
      <c r="CE13" s="625"/>
      <c r="CF13" s="625"/>
      <c r="CG13" s="625"/>
      <c r="CH13" s="625"/>
      <c r="CI13" s="625"/>
      <c r="CJ13" s="625"/>
      <c r="CK13" s="625"/>
      <c r="CL13" s="625"/>
      <c r="CM13" s="625"/>
      <c r="CN13" s="625"/>
      <c r="CO13" s="625"/>
      <c r="CP13" s="625"/>
      <c r="CQ13" s="626"/>
      <c r="CR13" s="591">
        <v>25995949</v>
      </c>
      <c r="CS13" s="592"/>
      <c r="CT13" s="592"/>
      <c r="CU13" s="592"/>
      <c r="CV13" s="592"/>
      <c r="CW13" s="592"/>
      <c r="CX13" s="592"/>
      <c r="CY13" s="593"/>
      <c r="CZ13" s="644">
        <v>10.4</v>
      </c>
      <c r="DA13" s="644"/>
      <c r="DB13" s="644"/>
      <c r="DC13" s="644"/>
      <c r="DD13" s="597">
        <v>11486005</v>
      </c>
      <c r="DE13" s="592"/>
      <c r="DF13" s="592"/>
      <c r="DG13" s="592"/>
      <c r="DH13" s="592"/>
      <c r="DI13" s="592"/>
      <c r="DJ13" s="592"/>
      <c r="DK13" s="592"/>
      <c r="DL13" s="592"/>
      <c r="DM13" s="592"/>
      <c r="DN13" s="592"/>
      <c r="DO13" s="592"/>
      <c r="DP13" s="593"/>
      <c r="DQ13" s="597">
        <v>16338619</v>
      </c>
      <c r="DR13" s="592"/>
      <c r="DS13" s="592"/>
      <c r="DT13" s="592"/>
      <c r="DU13" s="592"/>
      <c r="DV13" s="592"/>
      <c r="DW13" s="592"/>
      <c r="DX13" s="592"/>
      <c r="DY13" s="592"/>
      <c r="DZ13" s="592"/>
      <c r="EA13" s="592"/>
      <c r="EB13" s="592"/>
      <c r="EC13" s="627"/>
    </row>
    <row r="14" spans="2:143" ht="11.25" customHeight="1">
      <c r="B14" s="588" t="s">
        <v>239</v>
      </c>
      <c r="C14" s="589"/>
      <c r="D14" s="589"/>
      <c r="E14" s="589"/>
      <c r="F14" s="589"/>
      <c r="G14" s="589"/>
      <c r="H14" s="589"/>
      <c r="I14" s="589"/>
      <c r="J14" s="589"/>
      <c r="K14" s="589"/>
      <c r="L14" s="589"/>
      <c r="M14" s="589"/>
      <c r="N14" s="589"/>
      <c r="O14" s="589"/>
      <c r="P14" s="589"/>
      <c r="Q14" s="590"/>
      <c r="R14" s="591">
        <v>3024638</v>
      </c>
      <c r="S14" s="592"/>
      <c r="T14" s="592"/>
      <c r="U14" s="592"/>
      <c r="V14" s="592"/>
      <c r="W14" s="592"/>
      <c r="X14" s="592"/>
      <c r="Y14" s="593"/>
      <c r="Z14" s="644">
        <v>1.2</v>
      </c>
      <c r="AA14" s="644"/>
      <c r="AB14" s="644"/>
      <c r="AC14" s="644"/>
      <c r="AD14" s="645">
        <v>3024638</v>
      </c>
      <c r="AE14" s="645"/>
      <c r="AF14" s="645"/>
      <c r="AG14" s="645"/>
      <c r="AH14" s="645"/>
      <c r="AI14" s="645"/>
      <c r="AJ14" s="645"/>
      <c r="AK14" s="645"/>
      <c r="AL14" s="614">
        <v>2.2999999999999998</v>
      </c>
      <c r="AM14" s="646"/>
      <c r="AN14" s="646"/>
      <c r="AO14" s="647"/>
      <c r="AP14" s="588" t="s">
        <v>240</v>
      </c>
      <c r="AQ14" s="589"/>
      <c r="AR14" s="589"/>
      <c r="AS14" s="589"/>
      <c r="AT14" s="589"/>
      <c r="AU14" s="589"/>
      <c r="AV14" s="589"/>
      <c r="AW14" s="589"/>
      <c r="AX14" s="589"/>
      <c r="AY14" s="589"/>
      <c r="AZ14" s="589"/>
      <c r="BA14" s="589"/>
      <c r="BB14" s="589"/>
      <c r="BC14" s="589"/>
      <c r="BD14" s="589"/>
      <c r="BE14" s="589"/>
      <c r="BF14" s="590"/>
      <c r="BG14" s="591">
        <v>890221</v>
      </c>
      <c r="BH14" s="592"/>
      <c r="BI14" s="592"/>
      <c r="BJ14" s="592"/>
      <c r="BK14" s="592"/>
      <c r="BL14" s="592"/>
      <c r="BM14" s="592"/>
      <c r="BN14" s="593"/>
      <c r="BO14" s="644">
        <v>0.8</v>
      </c>
      <c r="BP14" s="644"/>
      <c r="BQ14" s="644"/>
      <c r="BR14" s="644"/>
      <c r="BS14" s="597" t="s">
        <v>112</v>
      </c>
      <c r="BT14" s="592"/>
      <c r="BU14" s="592"/>
      <c r="BV14" s="592"/>
      <c r="BW14" s="592"/>
      <c r="BX14" s="592"/>
      <c r="BY14" s="592"/>
      <c r="BZ14" s="592"/>
      <c r="CA14" s="592"/>
      <c r="CB14" s="627"/>
      <c r="CD14" s="628" t="s">
        <v>241</v>
      </c>
      <c r="CE14" s="625"/>
      <c r="CF14" s="625"/>
      <c r="CG14" s="625"/>
      <c r="CH14" s="625"/>
      <c r="CI14" s="625"/>
      <c r="CJ14" s="625"/>
      <c r="CK14" s="625"/>
      <c r="CL14" s="625"/>
      <c r="CM14" s="625"/>
      <c r="CN14" s="625"/>
      <c r="CO14" s="625"/>
      <c r="CP14" s="625"/>
      <c r="CQ14" s="626"/>
      <c r="CR14" s="591">
        <v>7665404</v>
      </c>
      <c r="CS14" s="592"/>
      <c r="CT14" s="592"/>
      <c r="CU14" s="592"/>
      <c r="CV14" s="592"/>
      <c r="CW14" s="592"/>
      <c r="CX14" s="592"/>
      <c r="CY14" s="593"/>
      <c r="CZ14" s="644">
        <v>3.1</v>
      </c>
      <c r="DA14" s="644"/>
      <c r="DB14" s="644"/>
      <c r="DC14" s="644"/>
      <c r="DD14" s="597">
        <v>535863</v>
      </c>
      <c r="DE14" s="592"/>
      <c r="DF14" s="592"/>
      <c r="DG14" s="592"/>
      <c r="DH14" s="592"/>
      <c r="DI14" s="592"/>
      <c r="DJ14" s="592"/>
      <c r="DK14" s="592"/>
      <c r="DL14" s="592"/>
      <c r="DM14" s="592"/>
      <c r="DN14" s="592"/>
      <c r="DO14" s="592"/>
      <c r="DP14" s="593"/>
      <c r="DQ14" s="597">
        <v>7204605</v>
      </c>
      <c r="DR14" s="592"/>
      <c r="DS14" s="592"/>
      <c r="DT14" s="592"/>
      <c r="DU14" s="592"/>
      <c r="DV14" s="592"/>
      <c r="DW14" s="592"/>
      <c r="DX14" s="592"/>
      <c r="DY14" s="592"/>
      <c r="DZ14" s="592"/>
      <c r="EA14" s="592"/>
      <c r="EB14" s="592"/>
      <c r="EC14" s="627"/>
    </row>
    <row r="15" spans="2:143" ht="11.25" customHeight="1">
      <c r="B15" s="588" t="s">
        <v>242</v>
      </c>
      <c r="C15" s="589"/>
      <c r="D15" s="589"/>
      <c r="E15" s="589"/>
      <c r="F15" s="589"/>
      <c r="G15" s="589"/>
      <c r="H15" s="589"/>
      <c r="I15" s="589"/>
      <c r="J15" s="589"/>
      <c r="K15" s="589"/>
      <c r="L15" s="589"/>
      <c r="M15" s="589"/>
      <c r="N15" s="589"/>
      <c r="O15" s="589"/>
      <c r="P15" s="589"/>
      <c r="Q15" s="590"/>
      <c r="R15" s="591">
        <v>555241</v>
      </c>
      <c r="S15" s="592"/>
      <c r="T15" s="592"/>
      <c r="U15" s="592"/>
      <c r="V15" s="592"/>
      <c r="W15" s="592"/>
      <c r="X15" s="592"/>
      <c r="Y15" s="593"/>
      <c r="Z15" s="644">
        <v>0.2</v>
      </c>
      <c r="AA15" s="644"/>
      <c r="AB15" s="644"/>
      <c r="AC15" s="644"/>
      <c r="AD15" s="645">
        <v>555241</v>
      </c>
      <c r="AE15" s="645"/>
      <c r="AF15" s="645"/>
      <c r="AG15" s="645"/>
      <c r="AH15" s="645"/>
      <c r="AI15" s="645"/>
      <c r="AJ15" s="645"/>
      <c r="AK15" s="645"/>
      <c r="AL15" s="614">
        <v>0.4</v>
      </c>
      <c r="AM15" s="646"/>
      <c r="AN15" s="646"/>
      <c r="AO15" s="647"/>
      <c r="AP15" s="588" t="s">
        <v>243</v>
      </c>
      <c r="AQ15" s="589"/>
      <c r="AR15" s="589"/>
      <c r="AS15" s="589"/>
      <c r="AT15" s="589"/>
      <c r="AU15" s="589"/>
      <c r="AV15" s="589"/>
      <c r="AW15" s="589"/>
      <c r="AX15" s="589"/>
      <c r="AY15" s="589"/>
      <c r="AZ15" s="589"/>
      <c r="BA15" s="589"/>
      <c r="BB15" s="589"/>
      <c r="BC15" s="589"/>
      <c r="BD15" s="589"/>
      <c r="BE15" s="589"/>
      <c r="BF15" s="590"/>
      <c r="BG15" s="591">
        <v>4572179</v>
      </c>
      <c r="BH15" s="592"/>
      <c r="BI15" s="592"/>
      <c r="BJ15" s="592"/>
      <c r="BK15" s="592"/>
      <c r="BL15" s="592"/>
      <c r="BM15" s="592"/>
      <c r="BN15" s="593"/>
      <c r="BO15" s="644">
        <v>4.0999999999999996</v>
      </c>
      <c r="BP15" s="644"/>
      <c r="BQ15" s="644"/>
      <c r="BR15" s="644"/>
      <c r="BS15" s="597" t="s">
        <v>112</v>
      </c>
      <c r="BT15" s="592"/>
      <c r="BU15" s="592"/>
      <c r="BV15" s="592"/>
      <c r="BW15" s="592"/>
      <c r="BX15" s="592"/>
      <c r="BY15" s="592"/>
      <c r="BZ15" s="592"/>
      <c r="CA15" s="592"/>
      <c r="CB15" s="627"/>
      <c r="CD15" s="628" t="s">
        <v>244</v>
      </c>
      <c r="CE15" s="625"/>
      <c r="CF15" s="625"/>
      <c r="CG15" s="625"/>
      <c r="CH15" s="625"/>
      <c r="CI15" s="625"/>
      <c r="CJ15" s="625"/>
      <c r="CK15" s="625"/>
      <c r="CL15" s="625"/>
      <c r="CM15" s="625"/>
      <c r="CN15" s="625"/>
      <c r="CO15" s="625"/>
      <c r="CP15" s="625"/>
      <c r="CQ15" s="626"/>
      <c r="CR15" s="591">
        <v>20342504</v>
      </c>
      <c r="CS15" s="592"/>
      <c r="CT15" s="592"/>
      <c r="CU15" s="592"/>
      <c r="CV15" s="592"/>
      <c r="CW15" s="592"/>
      <c r="CX15" s="592"/>
      <c r="CY15" s="593"/>
      <c r="CZ15" s="644">
        <v>8.1</v>
      </c>
      <c r="DA15" s="644"/>
      <c r="DB15" s="644"/>
      <c r="DC15" s="644"/>
      <c r="DD15" s="597">
        <v>2322031</v>
      </c>
      <c r="DE15" s="592"/>
      <c r="DF15" s="592"/>
      <c r="DG15" s="592"/>
      <c r="DH15" s="592"/>
      <c r="DI15" s="592"/>
      <c r="DJ15" s="592"/>
      <c r="DK15" s="592"/>
      <c r="DL15" s="592"/>
      <c r="DM15" s="592"/>
      <c r="DN15" s="592"/>
      <c r="DO15" s="592"/>
      <c r="DP15" s="593"/>
      <c r="DQ15" s="597">
        <v>17026786</v>
      </c>
      <c r="DR15" s="592"/>
      <c r="DS15" s="592"/>
      <c r="DT15" s="592"/>
      <c r="DU15" s="592"/>
      <c r="DV15" s="592"/>
      <c r="DW15" s="592"/>
      <c r="DX15" s="592"/>
      <c r="DY15" s="592"/>
      <c r="DZ15" s="592"/>
      <c r="EA15" s="592"/>
      <c r="EB15" s="592"/>
      <c r="EC15" s="627"/>
    </row>
    <row r="16" spans="2:143" ht="11.25" customHeight="1">
      <c r="B16" s="588" t="s">
        <v>245</v>
      </c>
      <c r="C16" s="589"/>
      <c r="D16" s="589"/>
      <c r="E16" s="589"/>
      <c r="F16" s="589"/>
      <c r="G16" s="589"/>
      <c r="H16" s="589"/>
      <c r="I16" s="589"/>
      <c r="J16" s="589"/>
      <c r="K16" s="589"/>
      <c r="L16" s="589"/>
      <c r="M16" s="589"/>
      <c r="N16" s="589"/>
      <c r="O16" s="589"/>
      <c r="P16" s="589"/>
      <c r="Q16" s="590"/>
      <c r="R16" s="591">
        <v>9750913</v>
      </c>
      <c r="S16" s="592"/>
      <c r="T16" s="592"/>
      <c r="U16" s="592"/>
      <c r="V16" s="592"/>
      <c r="W16" s="592"/>
      <c r="X16" s="592"/>
      <c r="Y16" s="593"/>
      <c r="Z16" s="644">
        <v>3.8</v>
      </c>
      <c r="AA16" s="644"/>
      <c r="AB16" s="644"/>
      <c r="AC16" s="644"/>
      <c r="AD16" s="645">
        <v>8813073</v>
      </c>
      <c r="AE16" s="645"/>
      <c r="AF16" s="645"/>
      <c r="AG16" s="645"/>
      <c r="AH16" s="645"/>
      <c r="AI16" s="645"/>
      <c r="AJ16" s="645"/>
      <c r="AK16" s="645"/>
      <c r="AL16" s="614">
        <v>6.6</v>
      </c>
      <c r="AM16" s="646"/>
      <c r="AN16" s="646"/>
      <c r="AO16" s="647"/>
      <c r="AP16" s="588" t="s">
        <v>246</v>
      </c>
      <c r="AQ16" s="589"/>
      <c r="AR16" s="589"/>
      <c r="AS16" s="589"/>
      <c r="AT16" s="589"/>
      <c r="AU16" s="589"/>
      <c r="AV16" s="589"/>
      <c r="AW16" s="589"/>
      <c r="AX16" s="589"/>
      <c r="AY16" s="589"/>
      <c r="AZ16" s="589"/>
      <c r="BA16" s="589"/>
      <c r="BB16" s="589"/>
      <c r="BC16" s="589"/>
      <c r="BD16" s="589"/>
      <c r="BE16" s="589"/>
      <c r="BF16" s="590"/>
      <c r="BG16" s="591" t="s">
        <v>112</v>
      </c>
      <c r="BH16" s="592"/>
      <c r="BI16" s="592"/>
      <c r="BJ16" s="592"/>
      <c r="BK16" s="592"/>
      <c r="BL16" s="592"/>
      <c r="BM16" s="592"/>
      <c r="BN16" s="593"/>
      <c r="BO16" s="644" t="s">
        <v>112</v>
      </c>
      <c r="BP16" s="644"/>
      <c r="BQ16" s="644"/>
      <c r="BR16" s="644"/>
      <c r="BS16" s="597" t="s">
        <v>112</v>
      </c>
      <c r="BT16" s="592"/>
      <c r="BU16" s="592"/>
      <c r="BV16" s="592"/>
      <c r="BW16" s="592"/>
      <c r="BX16" s="592"/>
      <c r="BY16" s="592"/>
      <c r="BZ16" s="592"/>
      <c r="CA16" s="592"/>
      <c r="CB16" s="627"/>
      <c r="CD16" s="628" t="s">
        <v>247</v>
      </c>
      <c r="CE16" s="625"/>
      <c r="CF16" s="625"/>
      <c r="CG16" s="625"/>
      <c r="CH16" s="625"/>
      <c r="CI16" s="625"/>
      <c r="CJ16" s="625"/>
      <c r="CK16" s="625"/>
      <c r="CL16" s="625"/>
      <c r="CM16" s="625"/>
      <c r="CN16" s="625"/>
      <c r="CO16" s="625"/>
      <c r="CP16" s="625"/>
      <c r="CQ16" s="626"/>
      <c r="CR16" s="591">
        <v>27350</v>
      </c>
      <c r="CS16" s="592"/>
      <c r="CT16" s="592"/>
      <c r="CU16" s="592"/>
      <c r="CV16" s="592"/>
      <c r="CW16" s="592"/>
      <c r="CX16" s="592"/>
      <c r="CY16" s="593"/>
      <c r="CZ16" s="644">
        <v>0</v>
      </c>
      <c r="DA16" s="644"/>
      <c r="DB16" s="644"/>
      <c r="DC16" s="644"/>
      <c r="DD16" s="597" t="s">
        <v>112</v>
      </c>
      <c r="DE16" s="592"/>
      <c r="DF16" s="592"/>
      <c r="DG16" s="592"/>
      <c r="DH16" s="592"/>
      <c r="DI16" s="592"/>
      <c r="DJ16" s="592"/>
      <c r="DK16" s="592"/>
      <c r="DL16" s="592"/>
      <c r="DM16" s="592"/>
      <c r="DN16" s="592"/>
      <c r="DO16" s="592"/>
      <c r="DP16" s="593"/>
      <c r="DQ16" s="597">
        <v>27350</v>
      </c>
      <c r="DR16" s="592"/>
      <c r="DS16" s="592"/>
      <c r="DT16" s="592"/>
      <c r="DU16" s="592"/>
      <c r="DV16" s="592"/>
      <c r="DW16" s="592"/>
      <c r="DX16" s="592"/>
      <c r="DY16" s="592"/>
      <c r="DZ16" s="592"/>
      <c r="EA16" s="592"/>
      <c r="EB16" s="592"/>
      <c r="EC16" s="627"/>
    </row>
    <row r="17" spans="2:133" ht="11.25" customHeight="1">
      <c r="B17" s="588" t="s">
        <v>248</v>
      </c>
      <c r="C17" s="589"/>
      <c r="D17" s="589"/>
      <c r="E17" s="589"/>
      <c r="F17" s="589"/>
      <c r="G17" s="589"/>
      <c r="H17" s="589"/>
      <c r="I17" s="589"/>
      <c r="J17" s="589"/>
      <c r="K17" s="589"/>
      <c r="L17" s="589"/>
      <c r="M17" s="589"/>
      <c r="N17" s="589"/>
      <c r="O17" s="589"/>
      <c r="P17" s="589"/>
      <c r="Q17" s="590"/>
      <c r="R17" s="591">
        <v>8813073</v>
      </c>
      <c r="S17" s="592"/>
      <c r="T17" s="592"/>
      <c r="U17" s="592"/>
      <c r="V17" s="592"/>
      <c r="W17" s="592"/>
      <c r="X17" s="592"/>
      <c r="Y17" s="593"/>
      <c r="Z17" s="644">
        <v>3.4</v>
      </c>
      <c r="AA17" s="644"/>
      <c r="AB17" s="644"/>
      <c r="AC17" s="644"/>
      <c r="AD17" s="645">
        <v>8813073</v>
      </c>
      <c r="AE17" s="645"/>
      <c r="AF17" s="645"/>
      <c r="AG17" s="645"/>
      <c r="AH17" s="645"/>
      <c r="AI17" s="645"/>
      <c r="AJ17" s="645"/>
      <c r="AK17" s="645"/>
      <c r="AL17" s="614">
        <v>6.6</v>
      </c>
      <c r="AM17" s="646"/>
      <c r="AN17" s="646"/>
      <c r="AO17" s="647"/>
      <c r="AP17" s="588" t="s">
        <v>249</v>
      </c>
      <c r="AQ17" s="589"/>
      <c r="AR17" s="589"/>
      <c r="AS17" s="589"/>
      <c r="AT17" s="589"/>
      <c r="AU17" s="589"/>
      <c r="AV17" s="589"/>
      <c r="AW17" s="589"/>
      <c r="AX17" s="589"/>
      <c r="AY17" s="589"/>
      <c r="AZ17" s="589"/>
      <c r="BA17" s="589"/>
      <c r="BB17" s="589"/>
      <c r="BC17" s="589"/>
      <c r="BD17" s="589"/>
      <c r="BE17" s="589"/>
      <c r="BF17" s="590"/>
      <c r="BG17" s="591" t="s">
        <v>112</v>
      </c>
      <c r="BH17" s="592"/>
      <c r="BI17" s="592"/>
      <c r="BJ17" s="592"/>
      <c r="BK17" s="592"/>
      <c r="BL17" s="592"/>
      <c r="BM17" s="592"/>
      <c r="BN17" s="593"/>
      <c r="BO17" s="644" t="s">
        <v>112</v>
      </c>
      <c r="BP17" s="644"/>
      <c r="BQ17" s="644"/>
      <c r="BR17" s="644"/>
      <c r="BS17" s="597" t="s">
        <v>112</v>
      </c>
      <c r="BT17" s="592"/>
      <c r="BU17" s="592"/>
      <c r="BV17" s="592"/>
      <c r="BW17" s="592"/>
      <c r="BX17" s="592"/>
      <c r="BY17" s="592"/>
      <c r="BZ17" s="592"/>
      <c r="CA17" s="592"/>
      <c r="CB17" s="627"/>
      <c r="CD17" s="628" t="s">
        <v>250</v>
      </c>
      <c r="CE17" s="625"/>
      <c r="CF17" s="625"/>
      <c r="CG17" s="625"/>
      <c r="CH17" s="625"/>
      <c r="CI17" s="625"/>
      <c r="CJ17" s="625"/>
      <c r="CK17" s="625"/>
      <c r="CL17" s="625"/>
      <c r="CM17" s="625"/>
      <c r="CN17" s="625"/>
      <c r="CO17" s="625"/>
      <c r="CP17" s="625"/>
      <c r="CQ17" s="626"/>
      <c r="CR17" s="591">
        <v>24581873</v>
      </c>
      <c r="CS17" s="592"/>
      <c r="CT17" s="592"/>
      <c r="CU17" s="592"/>
      <c r="CV17" s="592"/>
      <c r="CW17" s="592"/>
      <c r="CX17" s="592"/>
      <c r="CY17" s="593"/>
      <c r="CZ17" s="644">
        <v>9.8000000000000007</v>
      </c>
      <c r="DA17" s="644"/>
      <c r="DB17" s="644"/>
      <c r="DC17" s="644"/>
      <c r="DD17" s="597" t="s">
        <v>112</v>
      </c>
      <c r="DE17" s="592"/>
      <c r="DF17" s="592"/>
      <c r="DG17" s="592"/>
      <c r="DH17" s="592"/>
      <c r="DI17" s="592"/>
      <c r="DJ17" s="592"/>
      <c r="DK17" s="592"/>
      <c r="DL17" s="592"/>
      <c r="DM17" s="592"/>
      <c r="DN17" s="592"/>
      <c r="DO17" s="592"/>
      <c r="DP17" s="593"/>
      <c r="DQ17" s="597">
        <v>24255502</v>
      </c>
      <c r="DR17" s="592"/>
      <c r="DS17" s="592"/>
      <c r="DT17" s="592"/>
      <c r="DU17" s="592"/>
      <c r="DV17" s="592"/>
      <c r="DW17" s="592"/>
      <c r="DX17" s="592"/>
      <c r="DY17" s="592"/>
      <c r="DZ17" s="592"/>
      <c r="EA17" s="592"/>
      <c r="EB17" s="592"/>
      <c r="EC17" s="627"/>
    </row>
    <row r="18" spans="2:133" ht="11.25" customHeight="1">
      <c r="B18" s="588" t="s">
        <v>251</v>
      </c>
      <c r="C18" s="589"/>
      <c r="D18" s="589"/>
      <c r="E18" s="589"/>
      <c r="F18" s="589"/>
      <c r="G18" s="589"/>
      <c r="H18" s="589"/>
      <c r="I18" s="589"/>
      <c r="J18" s="589"/>
      <c r="K18" s="589"/>
      <c r="L18" s="589"/>
      <c r="M18" s="589"/>
      <c r="N18" s="589"/>
      <c r="O18" s="589"/>
      <c r="P18" s="589"/>
      <c r="Q18" s="590"/>
      <c r="R18" s="591">
        <v>937636</v>
      </c>
      <c r="S18" s="592"/>
      <c r="T18" s="592"/>
      <c r="U18" s="592"/>
      <c r="V18" s="592"/>
      <c r="W18" s="592"/>
      <c r="X18" s="592"/>
      <c r="Y18" s="593"/>
      <c r="Z18" s="644">
        <v>0.4</v>
      </c>
      <c r="AA18" s="644"/>
      <c r="AB18" s="644"/>
      <c r="AC18" s="644"/>
      <c r="AD18" s="645" t="s">
        <v>112</v>
      </c>
      <c r="AE18" s="645"/>
      <c r="AF18" s="645"/>
      <c r="AG18" s="645"/>
      <c r="AH18" s="645"/>
      <c r="AI18" s="645"/>
      <c r="AJ18" s="645"/>
      <c r="AK18" s="645"/>
      <c r="AL18" s="614" t="s">
        <v>112</v>
      </c>
      <c r="AM18" s="646"/>
      <c r="AN18" s="646"/>
      <c r="AO18" s="647"/>
      <c r="AP18" s="588" t="s">
        <v>252</v>
      </c>
      <c r="AQ18" s="589"/>
      <c r="AR18" s="589"/>
      <c r="AS18" s="589"/>
      <c r="AT18" s="589"/>
      <c r="AU18" s="589"/>
      <c r="AV18" s="589"/>
      <c r="AW18" s="589"/>
      <c r="AX18" s="589"/>
      <c r="AY18" s="589"/>
      <c r="AZ18" s="589"/>
      <c r="BA18" s="589"/>
      <c r="BB18" s="589"/>
      <c r="BC18" s="589"/>
      <c r="BD18" s="589"/>
      <c r="BE18" s="589"/>
      <c r="BF18" s="590"/>
      <c r="BG18" s="591" t="s">
        <v>112</v>
      </c>
      <c r="BH18" s="592"/>
      <c r="BI18" s="592"/>
      <c r="BJ18" s="592"/>
      <c r="BK18" s="592"/>
      <c r="BL18" s="592"/>
      <c r="BM18" s="592"/>
      <c r="BN18" s="593"/>
      <c r="BO18" s="644" t="s">
        <v>112</v>
      </c>
      <c r="BP18" s="644"/>
      <c r="BQ18" s="644"/>
      <c r="BR18" s="644"/>
      <c r="BS18" s="597" t="s">
        <v>112</v>
      </c>
      <c r="BT18" s="592"/>
      <c r="BU18" s="592"/>
      <c r="BV18" s="592"/>
      <c r="BW18" s="592"/>
      <c r="BX18" s="592"/>
      <c r="BY18" s="592"/>
      <c r="BZ18" s="592"/>
      <c r="CA18" s="592"/>
      <c r="CB18" s="627"/>
      <c r="CD18" s="628" t="s">
        <v>253</v>
      </c>
      <c r="CE18" s="625"/>
      <c r="CF18" s="625"/>
      <c r="CG18" s="625"/>
      <c r="CH18" s="625"/>
      <c r="CI18" s="625"/>
      <c r="CJ18" s="625"/>
      <c r="CK18" s="625"/>
      <c r="CL18" s="625"/>
      <c r="CM18" s="625"/>
      <c r="CN18" s="625"/>
      <c r="CO18" s="625"/>
      <c r="CP18" s="625"/>
      <c r="CQ18" s="626"/>
      <c r="CR18" s="591" t="s">
        <v>112</v>
      </c>
      <c r="CS18" s="592"/>
      <c r="CT18" s="592"/>
      <c r="CU18" s="592"/>
      <c r="CV18" s="592"/>
      <c r="CW18" s="592"/>
      <c r="CX18" s="592"/>
      <c r="CY18" s="593"/>
      <c r="CZ18" s="644" t="s">
        <v>112</v>
      </c>
      <c r="DA18" s="644"/>
      <c r="DB18" s="644"/>
      <c r="DC18" s="644"/>
      <c r="DD18" s="597" t="s">
        <v>112</v>
      </c>
      <c r="DE18" s="592"/>
      <c r="DF18" s="592"/>
      <c r="DG18" s="592"/>
      <c r="DH18" s="592"/>
      <c r="DI18" s="592"/>
      <c r="DJ18" s="592"/>
      <c r="DK18" s="592"/>
      <c r="DL18" s="592"/>
      <c r="DM18" s="592"/>
      <c r="DN18" s="592"/>
      <c r="DO18" s="592"/>
      <c r="DP18" s="593"/>
      <c r="DQ18" s="597" t="s">
        <v>112</v>
      </c>
      <c r="DR18" s="592"/>
      <c r="DS18" s="592"/>
      <c r="DT18" s="592"/>
      <c r="DU18" s="592"/>
      <c r="DV18" s="592"/>
      <c r="DW18" s="592"/>
      <c r="DX18" s="592"/>
      <c r="DY18" s="592"/>
      <c r="DZ18" s="592"/>
      <c r="EA18" s="592"/>
      <c r="EB18" s="592"/>
      <c r="EC18" s="627"/>
    </row>
    <row r="19" spans="2:133" ht="11.25" customHeight="1">
      <c r="B19" s="588" t="s">
        <v>254</v>
      </c>
      <c r="C19" s="589"/>
      <c r="D19" s="589"/>
      <c r="E19" s="589"/>
      <c r="F19" s="589"/>
      <c r="G19" s="589"/>
      <c r="H19" s="589"/>
      <c r="I19" s="589"/>
      <c r="J19" s="589"/>
      <c r="K19" s="589"/>
      <c r="L19" s="589"/>
      <c r="M19" s="589"/>
      <c r="N19" s="589"/>
      <c r="O19" s="589"/>
      <c r="P19" s="589"/>
      <c r="Q19" s="590"/>
      <c r="R19" s="591">
        <v>204</v>
      </c>
      <c r="S19" s="592"/>
      <c r="T19" s="592"/>
      <c r="U19" s="592"/>
      <c r="V19" s="592"/>
      <c r="W19" s="592"/>
      <c r="X19" s="592"/>
      <c r="Y19" s="593"/>
      <c r="Z19" s="644">
        <v>0</v>
      </c>
      <c r="AA19" s="644"/>
      <c r="AB19" s="644"/>
      <c r="AC19" s="644"/>
      <c r="AD19" s="645" t="s">
        <v>112</v>
      </c>
      <c r="AE19" s="645"/>
      <c r="AF19" s="645"/>
      <c r="AG19" s="645"/>
      <c r="AH19" s="645"/>
      <c r="AI19" s="645"/>
      <c r="AJ19" s="645"/>
      <c r="AK19" s="645"/>
      <c r="AL19" s="614" t="s">
        <v>112</v>
      </c>
      <c r="AM19" s="646"/>
      <c r="AN19" s="646"/>
      <c r="AO19" s="647"/>
      <c r="AP19" s="588" t="s">
        <v>255</v>
      </c>
      <c r="AQ19" s="589"/>
      <c r="AR19" s="589"/>
      <c r="AS19" s="589"/>
      <c r="AT19" s="589"/>
      <c r="AU19" s="589"/>
      <c r="AV19" s="589"/>
      <c r="AW19" s="589"/>
      <c r="AX19" s="589"/>
      <c r="AY19" s="589"/>
      <c r="AZ19" s="589"/>
      <c r="BA19" s="589"/>
      <c r="BB19" s="589"/>
      <c r="BC19" s="589"/>
      <c r="BD19" s="589"/>
      <c r="BE19" s="589"/>
      <c r="BF19" s="590"/>
      <c r="BG19" s="591">
        <v>12145053</v>
      </c>
      <c r="BH19" s="592"/>
      <c r="BI19" s="592"/>
      <c r="BJ19" s="592"/>
      <c r="BK19" s="592"/>
      <c r="BL19" s="592"/>
      <c r="BM19" s="592"/>
      <c r="BN19" s="593"/>
      <c r="BO19" s="644">
        <v>10.8</v>
      </c>
      <c r="BP19" s="644"/>
      <c r="BQ19" s="644"/>
      <c r="BR19" s="644"/>
      <c r="BS19" s="597" t="s">
        <v>112</v>
      </c>
      <c r="BT19" s="592"/>
      <c r="BU19" s="592"/>
      <c r="BV19" s="592"/>
      <c r="BW19" s="592"/>
      <c r="BX19" s="592"/>
      <c r="BY19" s="592"/>
      <c r="BZ19" s="592"/>
      <c r="CA19" s="592"/>
      <c r="CB19" s="627"/>
      <c r="CD19" s="628" t="s">
        <v>256</v>
      </c>
      <c r="CE19" s="625"/>
      <c r="CF19" s="625"/>
      <c r="CG19" s="625"/>
      <c r="CH19" s="625"/>
      <c r="CI19" s="625"/>
      <c r="CJ19" s="625"/>
      <c r="CK19" s="625"/>
      <c r="CL19" s="625"/>
      <c r="CM19" s="625"/>
      <c r="CN19" s="625"/>
      <c r="CO19" s="625"/>
      <c r="CP19" s="625"/>
      <c r="CQ19" s="626"/>
      <c r="CR19" s="591" t="s">
        <v>112</v>
      </c>
      <c r="CS19" s="592"/>
      <c r="CT19" s="592"/>
      <c r="CU19" s="592"/>
      <c r="CV19" s="592"/>
      <c r="CW19" s="592"/>
      <c r="CX19" s="592"/>
      <c r="CY19" s="593"/>
      <c r="CZ19" s="644" t="s">
        <v>112</v>
      </c>
      <c r="DA19" s="644"/>
      <c r="DB19" s="644"/>
      <c r="DC19" s="644"/>
      <c r="DD19" s="597" t="s">
        <v>112</v>
      </c>
      <c r="DE19" s="592"/>
      <c r="DF19" s="592"/>
      <c r="DG19" s="592"/>
      <c r="DH19" s="592"/>
      <c r="DI19" s="592"/>
      <c r="DJ19" s="592"/>
      <c r="DK19" s="592"/>
      <c r="DL19" s="592"/>
      <c r="DM19" s="592"/>
      <c r="DN19" s="592"/>
      <c r="DO19" s="592"/>
      <c r="DP19" s="593"/>
      <c r="DQ19" s="597" t="s">
        <v>112</v>
      </c>
      <c r="DR19" s="592"/>
      <c r="DS19" s="592"/>
      <c r="DT19" s="592"/>
      <c r="DU19" s="592"/>
      <c r="DV19" s="592"/>
      <c r="DW19" s="592"/>
      <c r="DX19" s="592"/>
      <c r="DY19" s="592"/>
      <c r="DZ19" s="592"/>
      <c r="EA19" s="592"/>
      <c r="EB19" s="592"/>
      <c r="EC19" s="627"/>
    </row>
    <row r="20" spans="2:133" ht="11.25" customHeight="1">
      <c r="B20" s="588" t="s">
        <v>257</v>
      </c>
      <c r="C20" s="589"/>
      <c r="D20" s="589"/>
      <c r="E20" s="589"/>
      <c r="F20" s="589"/>
      <c r="G20" s="589"/>
      <c r="H20" s="589"/>
      <c r="I20" s="589"/>
      <c r="J20" s="589"/>
      <c r="K20" s="589"/>
      <c r="L20" s="589"/>
      <c r="M20" s="589"/>
      <c r="N20" s="589"/>
      <c r="O20" s="589"/>
      <c r="P20" s="589"/>
      <c r="Q20" s="590"/>
      <c r="R20" s="591">
        <v>140769248</v>
      </c>
      <c r="S20" s="592"/>
      <c r="T20" s="592"/>
      <c r="U20" s="592"/>
      <c r="V20" s="592"/>
      <c r="W20" s="592"/>
      <c r="X20" s="592"/>
      <c r="Y20" s="593"/>
      <c r="Z20" s="644">
        <v>54.7</v>
      </c>
      <c r="AA20" s="644"/>
      <c r="AB20" s="644"/>
      <c r="AC20" s="644"/>
      <c r="AD20" s="645">
        <v>130851706</v>
      </c>
      <c r="AE20" s="645"/>
      <c r="AF20" s="645"/>
      <c r="AG20" s="645"/>
      <c r="AH20" s="645"/>
      <c r="AI20" s="645"/>
      <c r="AJ20" s="645"/>
      <c r="AK20" s="645"/>
      <c r="AL20" s="614">
        <v>98.2</v>
      </c>
      <c r="AM20" s="646"/>
      <c r="AN20" s="646"/>
      <c r="AO20" s="647"/>
      <c r="AP20" s="588" t="s">
        <v>258</v>
      </c>
      <c r="AQ20" s="589"/>
      <c r="AR20" s="589"/>
      <c r="AS20" s="589"/>
      <c r="AT20" s="589"/>
      <c r="AU20" s="589"/>
      <c r="AV20" s="589"/>
      <c r="AW20" s="589"/>
      <c r="AX20" s="589"/>
      <c r="AY20" s="589"/>
      <c r="AZ20" s="589"/>
      <c r="BA20" s="589"/>
      <c r="BB20" s="589"/>
      <c r="BC20" s="589"/>
      <c r="BD20" s="589"/>
      <c r="BE20" s="589"/>
      <c r="BF20" s="590"/>
      <c r="BG20" s="591">
        <v>12145053</v>
      </c>
      <c r="BH20" s="592"/>
      <c r="BI20" s="592"/>
      <c r="BJ20" s="592"/>
      <c r="BK20" s="592"/>
      <c r="BL20" s="592"/>
      <c r="BM20" s="592"/>
      <c r="BN20" s="593"/>
      <c r="BO20" s="644">
        <v>10.8</v>
      </c>
      <c r="BP20" s="644"/>
      <c r="BQ20" s="644"/>
      <c r="BR20" s="644"/>
      <c r="BS20" s="597" t="s">
        <v>112</v>
      </c>
      <c r="BT20" s="592"/>
      <c r="BU20" s="592"/>
      <c r="BV20" s="592"/>
      <c r="BW20" s="592"/>
      <c r="BX20" s="592"/>
      <c r="BY20" s="592"/>
      <c r="BZ20" s="592"/>
      <c r="CA20" s="592"/>
      <c r="CB20" s="627"/>
      <c r="CD20" s="628" t="s">
        <v>259</v>
      </c>
      <c r="CE20" s="625"/>
      <c r="CF20" s="625"/>
      <c r="CG20" s="625"/>
      <c r="CH20" s="625"/>
      <c r="CI20" s="625"/>
      <c r="CJ20" s="625"/>
      <c r="CK20" s="625"/>
      <c r="CL20" s="625"/>
      <c r="CM20" s="625"/>
      <c r="CN20" s="625"/>
      <c r="CO20" s="625"/>
      <c r="CP20" s="625"/>
      <c r="CQ20" s="626"/>
      <c r="CR20" s="591">
        <v>250133191</v>
      </c>
      <c r="CS20" s="592"/>
      <c r="CT20" s="592"/>
      <c r="CU20" s="592"/>
      <c r="CV20" s="592"/>
      <c r="CW20" s="592"/>
      <c r="CX20" s="592"/>
      <c r="CY20" s="593"/>
      <c r="CZ20" s="644">
        <v>100</v>
      </c>
      <c r="DA20" s="644"/>
      <c r="DB20" s="644"/>
      <c r="DC20" s="644"/>
      <c r="DD20" s="597">
        <v>17291812</v>
      </c>
      <c r="DE20" s="592"/>
      <c r="DF20" s="592"/>
      <c r="DG20" s="592"/>
      <c r="DH20" s="592"/>
      <c r="DI20" s="592"/>
      <c r="DJ20" s="592"/>
      <c r="DK20" s="592"/>
      <c r="DL20" s="592"/>
      <c r="DM20" s="592"/>
      <c r="DN20" s="592"/>
      <c r="DO20" s="592"/>
      <c r="DP20" s="593"/>
      <c r="DQ20" s="597">
        <v>161334301</v>
      </c>
      <c r="DR20" s="592"/>
      <c r="DS20" s="592"/>
      <c r="DT20" s="592"/>
      <c r="DU20" s="592"/>
      <c r="DV20" s="592"/>
      <c r="DW20" s="592"/>
      <c r="DX20" s="592"/>
      <c r="DY20" s="592"/>
      <c r="DZ20" s="592"/>
      <c r="EA20" s="592"/>
      <c r="EB20" s="592"/>
      <c r="EC20" s="627"/>
    </row>
    <row r="21" spans="2:133" ht="11.25" customHeight="1">
      <c r="B21" s="588" t="s">
        <v>260</v>
      </c>
      <c r="C21" s="589"/>
      <c r="D21" s="589"/>
      <c r="E21" s="589"/>
      <c r="F21" s="589"/>
      <c r="G21" s="589"/>
      <c r="H21" s="589"/>
      <c r="I21" s="589"/>
      <c r="J21" s="589"/>
      <c r="K21" s="589"/>
      <c r="L21" s="589"/>
      <c r="M21" s="589"/>
      <c r="N21" s="589"/>
      <c r="O21" s="589"/>
      <c r="P21" s="589"/>
      <c r="Q21" s="590"/>
      <c r="R21" s="591">
        <v>225151</v>
      </c>
      <c r="S21" s="592"/>
      <c r="T21" s="592"/>
      <c r="U21" s="592"/>
      <c r="V21" s="592"/>
      <c r="W21" s="592"/>
      <c r="X21" s="592"/>
      <c r="Y21" s="593"/>
      <c r="Z21" s="644">
        <v>0.1</v>
      </c>
      <c r="AA21" s="644"/>
      <c r="AB21" s="644"/>
      <c r="AC21" s="644"/>
      <c r="AD21" s="645">
        <v>225151</v>
      </c>
      <c r="AE21" s="645"/>
      <c r="AF21" s="645"/>
      <c r="AG21" s="645"/>
      <c r="AH21" s="645"/>
      <c r="AI21" s="645"/>
      <c r="AJ21" s="645"/>
      <c r="AK21" s="645"/>
      <c r="AL21" s="614">
        <v>0.2</v>
      </c>
      <c r="AM21" s="646"/>
      <c r="AN21" s="646"/>
      <c r="AO21" s="647"/>
      <c r="AP21" s="682" t="s">
        <v>261</v>
      </c>
      <c r="AQ21" s="692"/>
      <c r="AR21" s="692"/>
      <c r="AS21" s="692"/>
      <c r="AT21" s="692"/>
      <c r="AU21" s="692"/>
      <c r="AV21" s="692"/>
      <c r="AW21" s="692"/>
      <c r="AX21" s="692"/>
      <c r="AY21" s="692"/>
      <c r="AZ21" s="692"/>
      <c r="BA21" s="692"/>
      <c r="BB21" s="692"/>
      <c r="BC21" s="692"/>
      <c r="BD21" s="692"/>
      <c r="BE21" s="692"/>
      <c r="BF21" s="684"/>
      <c r="BG21" s="591" t="s">
        <v>112</v>
      </c>
      <c r="BH21" s="592"/>
      <c r="BI21" s="592"/>
      <c r="BJ21" s="592"/>
      <c r="BK21" s="592"/>
      <c r="BL21" s="592"/>
      <c r="BM21" s="592"/>
      <c r="BN21" s="593"/>
      <c r="BO21" s="644" t="s">
        <v>112</v>
      </c>
      <c r="BP21" s="644"/>
      <c r="BQ21" s="644"/>
      <c r="BR21" s="644"/>
      <c r="BS21" s="597" t="s">
        <v>112</v>
      </c>
      <c r="BT21" s="592"/>
      <c r="BU21" s="592"/>
      <c r="BV21" s="592"/>
      <c r="BW21" s="592"/>
      <c r="BX21" s="592"/>
      <c r="BY21" s="592"/>
      <c r="BZ21" s="592"/>
      <c r="CA21" s="592"/>
      <c r="CB21" s="627"/>
      <c r="CD21" s="629"/>
      <c r="CE21" s="630"/>
      <c r="CF21" s="630"/>
      <c r="CG21" s="630"/>
      <c r="CH21" s="630"/>
      <c r="CI21" s="630"/>
      <c r="CJ21" s="630"/>
      <c r="CK21" s="630"/>
      <c r="CL21" s="630"/>
      <c r="CM21" s="630"/>
      <c r="CN21" s="630"/>
      <c r="CO21" s="630"/>
      <c r="CP21" s="630"/>
      <c r="CQ21" s="631"/>
      <c r="CR21" s="591"/>
      <c r="CS21" s="592"/>
      <c r="CT21" s="592"/>
      <c r="CU21" s="592"/>
      <c r="CV21" s="592"/>
      <c r="CW21" s="592"/>
      <c r="CX21" s="592"/>
      <c r="CY21" s="593"/>
      <c r="CZ21" s="644"/>
      <c r="DA21" s="644"/>
      <c r="DB21" s="644"/>
      <c r="DC21" s="644"/>
      <c r="DD21" s="597"/>
      <c r="DE21" s="592"/>
      <c r="DF21" s="592"/>
      <c r="DG21" s="592"/>
      <c r="DH21" s="592"/>
      <c r="DI21" s="592"/>
      <c r="DJ21" s="592"/>
      <c r="DK21" s="592"/>
      <c r="DL21" s="592"/>
      <c r="DM21" s="592"/>
      <c r="DN21" s="592"/>
      <c r="DO21" s="592"/>
      <c r="DP21" s="593"/>
      <c r="DQ21" s="597"/>
      <c r="DR21" s="592"/>
      <c r="DS21" s="592"/>
      <c r="DT21" s="592"/>
      <c r="DU21" s="592"/>
      <c r="DV21" s="592"/>
      <c r="DW21" s="592"/>
      <c r="DX21" s="592"/>
      <c r="DY21" s="592"/>
      <c r="DZ21" s="592"/>
      <c r="EA21" s="592"/>
      <c r="EB21" s="592"/>
      <c r="EC21" s="627"/>
    </row>
    <row r="22" spans="2:133" ht="11.25" customHeight="1">
      <c r="B22" s="588" t="s">
        <v>262</v>
      </c>
      <c r="C22" s="589"/>
      <c r="D22" s="589"/>
      <c r="E22" s="589"/>
      <c r="F22" s="589"/>
      <c r="G22" s="589"/>
      <c r="H22" s="589"/>
      <c r="I22" s="589"/>
      <c r="J22" s="589"/>
      <c r="K22" s="589"/>
      <c r="L22" s="589"/>
      <c r="M22" s="589"/>
      <c r="N22" s="589"/>
      <c r="O22" s="589"/>
      <c r="P22" s="589"/>
      <c r="Q22" s="590"/>
      <c r="R22" s="591">
        <v>2428822</v>
      </c>
      <c r="S22" s="592"/>
      <c r="T22" s="592"/>
      <c r="U22" s="592"/>
      <c r="V22" s="592"/>
      <c r="W22" s="592"/>
      <c r="X22" s="592"/>
      <c r="Y22" s="593"/>
      <c r="Z22" s="644">
        <v>0.9</v>
      </c>
      <c r="AA22" s="644"/>
      <c r="AB22" s="644"/>
      <c r="AC22" s="644"/>
      <c r="AD22" s="645" t="s">
        <v>112</v>
      </c>
      <c r="AE22" s="645"/>
      <c r="AF22" s="645"/>
      <c r="AG22" s="645"/>
      <c r="AH22" s="645"/>
      <c r="AI22" s="645"/>
      <c r="AJ22" s="645"/>
      <c r="AK22" s="645"/>
      <c r="AL22" s="614" t="s">
        <v>112</v>
      </c>
      <c r="AM22" s="646"/>
      <c r="AN22" s="646"/>
      <c r="AO22" s="647"/>
      <c r="AP22" s="682" t="s">
        <v>263</v>
      </c>
      <c r="AQ22" s="692"/>
      <c r="AR22" s="692"/>
      <c r="AS22" s="692"/>
      <c r="AT22" s="692"/>
      <c r="AU22" s="692"/>
      <c r="AV22" s="692"/>
      <c r="AW22" s="692"/>
      <c r="AX22" s="692"/>
      <c r="AY22" s="692"/>
      <c r="AZ22" s="692"/>
      <c r="BA22" s="692"/>
      <c r="BB22" s="692"/>
      <c r="BC22" s="692"/>
      <c r="BD22" s="692"/>
      <c r="BE22" s="692"/>
      <c r="BF22" s="684"/>
      <c r="BG22" s="591">
        <v>3165351</v>
      </c>
      <c r="BH22" s="592"/>
      <c r="BI22" s="592"/>
      <c r="BJ22" s="592"/>
      <c r="BK22" s="592"/>
      <c r="BL22" s="592"/>
      <c r="BM22" s="592"/>
      <c r="BN22" s="593"/>
      <c r="BO22" s="644">
        <v>2.8</v>
      </c>
      <c r="BP22" s="644"/>
      <c r="BQ22" s="644"/>
      <c r="BR22" s="644"/>
      <c r="BS22" s="597" t="s">
        <v>112</v>
      </c>
      <c r="BT22" s="592"/>
      <c r="BU22" s="592"/>
      <c r="BV22" s="592"/>
      <c r="BW22" s="592"/>
      <c r="BX22" s="592"/>
      <c r="BY22" s="592"/>
      <c r="BZ22" s="592"/>
      <c r="CA22" s="592"/>
      <c r="CB22" s="627"/>
      <c r="CD22" s="696" t="s">
        <v>264</v>
      </c>
      <c r="CE22" s="697"/>
      <c r="CF22" s="697"/>
      <c r="CG22" s="697"/>
      <c r="CH22" s="697"/>
      <c r="CI22" s="697"/>
      <c r="CJ22" s="697"/>
      <c r="CK22" s="697"/>
      <c r="CL22" s="697"/>
      <c r="CM22" s="697"/>
      <c r="CN22" s="697"/>
      <c r="CO22" s="697"/>
      <c r="CP22" s="697"/>
      <c r="CQ22" s="697"/>
      <c r="CR22" s="697"/>
      <c r="CS22" s="697"/>
      <c r="CT22" s="697"/>
      <c r="CU22" s="697"/>
      <c r="CV22" s="697"/>
      <c r="CW22" s="697"/>
      <c r="CX22" s="697"/>
      <c r="CY22" s="697"/>
      <c r="CZ22" s="697"/>
      <c r="DA22" s="697"/>
      <c r="DB22" s="697"/>
      <c r="DC22" s="697"/>
      <c r="DD22" s="697"/>
      <c r="DE22" s="697"/>
      <c r="DF22" s="697"/>
      <c r="DG22" s="697"/>
      <c r="DH22" s="697"/>
      <c r="DI22" s="697"/>
      <c r="DJ22" s="697"/>
      <c r="DK22" s="697"/>
      <c r="DL22" s="697"/>
      <c r="DM22" s="697"/>
      <c r="DN22" s="697"/>
      <c r="DO22" s="697"/>
      <c r="DP22" s="697"/>
      <c r="DQ22" s="697"/>
      <c r="DR22" s="697"/>
      <c r="DS22" s="697"/>
      <c r="DT22" s="697"/>
      <c r="DU22" s="697"/>
      <c r="DV22" s="697"/>
      <c r="DW22" s="697"/>
      <c r="DX22" s="697"/>
      <c r="DY22" s="697"/>
      <c r="DZ22" s="697"/>
      <c r="EA22" s="697"/>
      <c r="EB22" s="697"/>
      <c r="EC22" s="698"/>
    </row>
    <row r="23" spans="2:133" ht="11.25" customHeight="1">
      <c r="B23" s="588" t="s">
        <v>265</v>
      </c>
      <c r="C23" s="589"/>
      <c r="D23" s="589"/>
      <c r="E23" s="589"/>
      <c r="F23" s="589"/>
      <c r="G23" s="589"/>
      <c r="H23" s="589"/>
      <c r="I23" s="589"/>
      <c r="J23" s="589"/>
      <c r="K23" s="589"/>
      <c r="L23" s="589"/>
      <c r="M23" s="589"/>
      <c r="N23" s="589"/>
      <c r="O23" s="589"/>
      <c r="P23" s="589"/>
      <c r="Q23" s="590"/>
      <c r="R23" s="591">
        <v>3629056</v>
      </c>
      <c r="S23" s="592"/>
      <c r="T23" s="592"/>
      <c r="U23" s="592"/>
      <c r="V23" s="592"/>
      <c r="W23" s="592"/>
      <c r="X23" s="592"/>
      <c r="Y23" s="593"/>
      <c r="Z23" s="644">
        <v>1.4</v>
      </c>
      <c r="AA23" s="644"/>
      <c r="AB23" s="644"/>
      <c r="AC23" s="644"/>
      <c r="AD23" s="645">
        <v>711792</v>
      </c>
      <c r="AE23" s="645"/>
      <c r="AF23" s="645"/>
      <c r="AG23" s="645"/>
      <c r="AH23" s="645"/>
      <c r="AI23" s="645"/>
      <c r="AJ23" s="645"/>
      <c r="AK23" s="645"/>
      <c r="AL23" s="614">
        <v>0.5</v>
      </c>
      <c r="AM23" s="646"/>
      <c r="AN23" s="646"/>
      <c r="AO23" s="647"/>
      <c r="AP23" s="682" t="s">
        <v>266</v>
      </c>
      <c r="AQ23" s="692"/>
      <c r="AR23" s="692"/>
      <c r="AS23" s="692"/>
      <c r="AT23" s="692"/>
      <c r="AU23" s="692"/>
      <c r="AV23" s="692"/>
      <c r="AW23" s="692"/>
      <c r="AX23" s="692"/>
      <c r="AY23" s="692"/>
      <c r="AZ23" s="692"/>
      <c r="BA23" s="692"/>
      <c r="BB23" s="692"/>
      <c r="BC23" s="692"/>
      <c r="BD23" s="692"/>
      <c r="BE23" s="692"/>
      <c r="BF23" s="684"/>
      <c r="BG23" s="591">
        <v>8979702</v>
      </c>
      <c r="BH23" s="592"/>
      <c r="BI23" s="592"/>
      <c r="BJ23" s="592"/>
      <c r="BK23" s="592"/>
      <c r="BL23" s="592"/>
      <c r="BM23" s="592"/>
      <c r="BN23" s="593"/>
      <c r="BO23" s="644">
        <v>8</v>
      </c>
      <c r="BP23" s="644"/>
      <c r="BQ23" s="644"/>
      <c r="BR23" s="644"/>
      <c r="BS23" s="597" t="s">
        <v>112</v>
      </c>
      <c r="BT23" s="592"/>
      <c r="BU23" s="592"/>
      <c r="BV23" s="592"/>
      <c r="BW23" s="592"/>
      <c r="BX23" s="592"/>
      <c r="BY23" s="592"/>
      <c r="BZ23" s="592"/>
      <c r="CA23" s="592"/>
      <c r="CB23" s="627"/>
      <c r="CD23" s="696" t="s">
        <v>205</v>
      </c>
      <c r="CE23" s="697"/>
      <c r="CF23" s="697"/>
      <c r="CG23" s="697"/>
      <c r="CH23" s="697"/>
      <c r="CI23" s="697"/>
      <c r="CJ23" s="697"/>
      <c r="CK23" s="697"/>
      <c r="CL23" s="697"/>
      <c r="CM23" s="697"/>
      <c r="CN23" s="697"/>
      <c r="CO23" s="697"/>
      <c r="CP23" s="697"/>
      <c r="CQ23" s="698"/>
      <c r="CR23" s="696" t="s">
        <v>267</v>
      </c>
      <c r="CS23" s="697"/>
      <c r="CT23" s="697"/>
      <c r="CU23" s="697"/>
      <c r="CV23" s="697"/>
      <c r="CW23" s="697"/>
      <c r="CX23" s="697"/>
      <c r="CY23" s="698"/>
      <c r="CZ23" s="696" t="s">
        <v>268</v>
      </c>
      <c r="DA23" s="697"/>
      <c r="DB23" s="697"/>
      <c r="DC23" s="698"/>
      <c r="DD23" s="696" t="s">
        <v>269</v>
      </c>
      <c r="DE23" s="697"/>
      <c r="DF23" s="697"/>
      <c r="DG23" s="697"/>
      <c r="DH23" s="697"/>
      <c r="DI23" s="697"/>
      <c r="DJ23" s="697"/>
      <c r="DK23" s="698"/>
      <c r="DL23" s="699" t="s">
        <v>270</v>
      </c>
      <c r="DM23" s="700"/>
      <c r="DN23" s="700"/>
      <c r="DO23" s="700"/>
      <c r="DP23" s="700"/>
      <c r="DQ23" s="700"/>
      <c r="DR23" s="700"/>
      <c r="DS23" s="700"/>
      <c r="DT23" s="700"/>
      <c r="DU23" s="700"/>
      <c r="DV23" s="701"/>
      <c r="DW23" s="696" t="s">
        <v>271</v>
      </c>
      <c r="DX23" s="697"/>
      <c r="DY23" s="697"/>
      <c r="DZ23" s="697"/>
      <c r="EA23" s="697"/>
      <c r="EB23" s="697"/>
      <c r="EC23" s="698"/>
    </row>
    <row r="24" spans="2:133" ht="11.25" customHeight="1">
      <c r="B24" s="588" t="s">
        <v>272</v>
      </c>
      <c r="C24" s="589"/>
      <c r="D24" s="589"/>
      <c r="E24" s="589"/>
      <c r="F24" s="589"/>
      <c r="G24" s="589"/>
      <c r="H24" s="589"/>
      <c r="I24" s="589"/>
      <c r="J24" s="589"/>
      <c r="K24" s="589"/>
      <c r="L24" s="589"/>
      <c r="M24" s="589"/>
      <c r="N24" s="589"/>
      <c r="O24" s="589"/>
      <c r="P24" s="589"/>
      <c r="Q24" s="590"/>
      <c r="R24" s="591">
        <v>1855109</v>
      </c>
      <c r="S24" s="592"/>
      <c r="T24" s="592"/>
      <c r="U24" s="592"/>
      <c r="V24" s="592"/>
      <c r="W24" s="592"/>
      <c r="X24" s="592"/>
      <c r="Y24" s="593"/>
      <c r="Z24" s="644">
        <v>0.7</v>
      </c>
      <c r="AA24" s="644"/>
      <c r="AB24" s="644"/>
      <c r="AC24" s="644"/>
      <c r="AD24" s="645" t="s">
        <v>112</v>
      </c>
      <c r="AE24" s="645"/>
      <c r="AF24" s="645"/>
      <c r="AG24" s="645"/>
      <c r="AH24" s="645"/>
      <c r="AI24" s="645"/>
      <c r="AJ24" s="645"/>
      <c r="AK24" s="645"/>
      <c r="AL24" s="614" t="s">
        <v>112</v>
      </c>
      <c r="AM24" s="646"/>
      <c r="AN24" s="646"/>
      <c r="AO24" s="647"/>
      <c r="AP24" s="682" t="s">
        <v>273</v>
      </c>
      <c r="AQ24" s="692"/>
      <c r="AR24" s="692"/>
      <c r="AS24" s="692"/>
      <c r="AT24" s="692"/>
      <c r="AU24" s="692"/>
      <c r="AV24" s="692"/>
      <c r="AW24" s="692"/>
      <c r="AX24" s="692"/>
      <c r="AY24" s="692"/>
      <c r="AZ24" s="692"/>
      <c r="BA24" s="692"/>
      <c r="BB24" s="692"/>
      <c r="BC24" s="692"/>
      <c r="BD24" s="692"/>
      <c r="BE24" s="692"/>
      <c r="BF24" s="684"/>
      <c r="BG24" s="591" t="s">
        <v>112</v>
      </c>
      <c r="BH24" s="592"/>
      <c r="BI24" s="592"/>
      <c r="BJ24" s="592"/>
      <c r="BK24" s="592"/>
      <c r="BL24" s="592"/>
      <c r="BM24" s="592"/>
      <c r="BN24" s="593"/>
      <c r="BO24" s="644" t="s">
        <v>112</v>
      </c>
      <c r="BP24" s="644"/>
      <c r="BQ24" s="644"/>
      <c r="BR24" s="644"/>
      <c r="BS24" s="597" t="s">
        <v>112</v>
      </c>
      <c r="BT24" s="592"/>
      <c r="BU24" s="592"/>
      <c r="BV24" s="592"/>
      <c r="BW24" s="592"/>
      <c r="BX24" s="592"/>
      <c r="BY24" s="592"/>
      <c r="BZ24" s="592"/>
      <c r="CA24" s="592"/>
      <c r="CB24" s="627"/>
      <c r="CD24" s="648" t="s">
        <v>274</v>
      </c>
      <c r="CE24" s="649"/>
      <c r="CF24" s="649"/>
      <c r="CG24" s="649"/>
      <c r="CH24" s="649"/>
      <c r="CI24" s="649"/>
      <c r="CJ24" s="649"/>
      <c r="CK24" s="649"/>
      <c r="CL24" s="649"/>
      <c r="CM24" s="649"/>
      <c r="CN24" s="649"/>
      <c r="CO24" s="649"/>
      <c r="CP24" s="649"/>
      <c r="CQ24" s="650"/>
      <c r="CR24" s="641">
        <v>144275273</v>
      </c>
      <c r="CS24" s="642"/>
      <c r="CT24" s="642"/>
      <c r="CU24" s="642"/>
      <c r="CV24" s="642"/>
      <c r="CW24" s="642"/>
      <c r="CX24" s="642"/>
      <c r="CY24" s="689"/>
      <c r="CZ24" s="693">
        <v>57.7</v>
      </c>
      <c r="DA24" s="694"/>
      <c r="DB24" s="694"/>
      <c r="DC24" s="695"/>
      <c r="DD24" s="688">
        <v>92892613</v>
      </c>
      <c r="DE24" s="642"/>
      <c r="DF24" s="642"/>
      <c r="DG24" s="642"/>
      <c r="DH24" s="642"/>
      <c r="DI24" s="642"/>
      <c r="DJ24" s="642"/>
      <c r="DK24" s="689"/>
      <c r="DL24" s="688">
        <v>92673349</v>
      </c>
      <c r="DM24" s="642"/>
      <c r="DN24" s="642"/>
      <c r="DO24" s="642"/>
      <c r="DP24" s="642"/>
      <c r="DQ24" s="642"/>
      <c r="DR24" s="642"/>
      <c r="DS24" s="642"/>
      <c r="DT24" s="642"/>
      <c r="DU24" s="642"/>
      <c r="DV24" s="689"/>
      <c r="DW24" s="690">
        <v>64.400000000000006</v>
      </c>
      <c r="DX24" s="659"/>
      <c r="DY24" s="659"/>
      <c r="DZ24" s="659"/>
      <c r="EA24" s="659"/>
      <c r="EB24" s="659"/>
      <c r="EC24" s="691"/>
    </row>
    <row r="25" spans="2:133" ht="11.25" customHeight="1">
      <c r="B25" s="588" t="s">
        <v>275</v>
      </c>
      <c r="C25" s="589"/>
      <c r="D25" s="589"/>
      <c r="E25" s="589"/>
      <c r="F25" s="589"/>
      <c r="G25" s="589"/>
      <c r="H25" s="589"/>
      <c r="I25" s="589"/>
      <c r="J25" s="589"/>
      <c r="K25" s="589"/>
      <c r="L25" s="589"/>
      <c r="M25" s="589"/>
      <c r="N25" s="589"/>
      <c r="O25" s="589"/>
      <c r="P25" s="589"/>
      <c r="Q25" s="590"/>
      <c r="R25" s="591">
        <v>45816021</v>
      </c>
      <c r="S25" s="592"/>
      <c r="T25" s="592"/>
      <c r="U25" s="592"/>
      <c r="V25" s="592"/>
      <c r="W25" s="592"/>
      <c r="X25" s="592"/>
      <c r="Y25" s="593"/>
      <c r="Z25" s="644">
        <v>17.8</v>
      </c>
      <c r="AA25" s="644"/>
      <c r="AB25" s="644"/>
      <c r="AC25" s="644"/>
      <c r="AD25" s="645" t="s">
        <v>112</v>
      </c>
      <c r="AE25" s="645"/>
      <c r="AF25" s="645"/>
      <c r="AG25" s="645"/>
      <c r="AH25" s="645"/>
      <c r="AI25" s="645"/>
      <c r="AJ25" s="645"/>
      <c r="AK25" s="645"/>
      <c r="AL25" s="614" t="s">
        <v>112</v>
      </c>
      <c r="AM25" s="646"/>
      <c r="AN25" s="646"/>
      <c r="AO25" s="647"/>
      <c r="AP25" s="682" t="s">
        <v>276</v>
      </c>
      <c r="AQ25" s="692"/>
      <c r="AR25" s="692"/>
      <c r="AS25" s="692"/>
      <c r="AT25" s="692"/>
      <c r="AU25" s="692"/>
      <c r="AV25" s="692"/>
      <c r="AW25" s="692"/>
      <c r="AX25" s="692"/>
      <c r="AY25" s="692"/>
      <c r="AZ25" s="692"/>
      <c r="BA25" s="692"/>
      <c r="BB25" s="692"/>
      <c r="BC25" s="692"/>
      <c r="BD25" s="692"/>
      <c r="BE25" s="692"/>
      <c r="BF25" s="684"/>
      <c r="BG25" s="591" t="s">
        <v>112</v>
      </c>
      <c r="BH25" s="592"/>
      <c r="BI25" s="592"/>
      <c r="BJ25" s="592"/>
      <c r="BK25" s="592"/>
      <c r="BL25" s="592"/>
      <c r="BM25" s="592"/>
      <c r="BN25" s="593"/>
      <c r="BO25" s="644" t="s">
        <v>112</v>
      </c>
      <c r="BP25" s="644"/>
      <c r="BQ25" s="644"/>
      <c r="BR25" s="644"/>
      <c r="BS25" s="597" t="s">
        <v>112</v>
      </c>
      <c r="BT25" s="592"/>
      <c r="BU25" s="592"/>
      <c r="BV25" s="592"/>
      <c r="BW25" s="592"/>
      <c r="BX25" s="592"/>
      <c r="BY25" s="592"/>
      <c r="BZ25" s="592"/>
      <c r="CA25" s="592"/>
      <c r="CB25" s="627"/>
      <c r="CD25" s="628" t="s">
        <v>277</v>
      </c>
      <c r="CE25" s="625"/>
      <c r="CF25" s="625"/>
      <c r="CG25" s="625"/>
      <c r="CH25" s="625"/>
      <c r="CI25" s="625"/>
      <c r="CJ25" s="625"/>
      <c r="CK25" s="625"/>
      <c r="CL25" s="625"/>
      <c r="CM25" s="625"/>
      <c r="CN25" s="625"/>
      <c r="CO25" s="625"/>
      <c r="CP25" s="625"/>
      <c r="CQ25" s="626"/>
      <c r="CR25" s="591">
        <v>42734698</v>
      </c>
      <c r="CS25" s="610"/>
      <c r="CT25" s="610"/>
      <c r="CU25" s="610"/>
      <c r="CV25" s="610"/>
      <c r="CW25" s="610"/>
      <c r="CX25" s="610"/>
      <c r="CY25" s="611"/>
      <c r="CZ25" s="594">
        <v>17.100000000000001</v>
      </c>
      <c r="DA25" s="612"/>
      <c r="DB25" s="612"/>
      <c r="DC25" s="613"/>
      <c r="DD25" s="597">
        <v>40466438</v>
      </c>
      <c r="DE25" s="610"/>
      <c r="DF25" s="610"/>
      <c r="DG25" s="610"/>
      <c r="DH25" s="610"/>
      <c r="DI25" s="610"/>
      <c r="DJ25" s="610"/>
      <c r="DK25" s="611"/>
      <c r="DL25" s="597">
        <v>40247319</v>
      </c>
      <c r="DM25" s="610"/>
      <c r="DN25" s="610"/>
      <c r="DO25" s="610"/>
      <c r="DP25" s="610"/>
      <c r="DQ25" s="610"/>
      <c r="DR25" s="610"/>
      <c r="DS25" s="610"/>
      <c r="DT25" s="610"/>
      <c r="DU25" s="610"/>
      <c r="DV25" s="611"/>
      <c r="DW25" s="614">
        <v>28</v>
      </c>
      <c r="DX25" s="615"/>
      <c r="DY25" s="615"/>
      <c r="DZ25" s="615"/>
      <c r="EA25" s="615"/>
      <c r="EB25" s="615"/>
      <c r="EC25" s="616"/>
    </row>
    <row r="26" spans="2:133" ht="11.25" customHeight="1">
      <c r="B26" s="685" t="s">
        <v>278</v>
      </c>
      <c r="C26" s="686"/>
      <c r="D26" s="686"/>
      <c r="E26" s="686"/>
      <c r="F26" s="686"/>
      <c r="G26" s="686"/>
      <c r="H26" s="686"/>
      <c r="I26" s="686"/>
      <c r="J26" s="686"/>
      <c r="K26" s="686"/>
      <c r="L26" s="686"/>
      <c r="M26" s="686"/>
      <c r="N26" s="686"/>
      <c r="O26" s="686"/>
      <c r="P26" s="686"/>
      <c r="Q26" s="687"/>
      <c r="R26" s="591">
        <v>1310993</v>
      </c>
      <c r="S26" s="592"/>
      <c r="T26" s="592"/>
      <c r="U26" s="592"/>
      <c r="V26" s="592"/>
      <c r="W26" s="592"/>
      <c r="X26" s="592"/>
      <c r="Y26" s="593"/>
      <c r="Z26" s="644">
        <v>0.5</v>
      </c>
      <c r="AA26" s="644"/>
      <c r="AB26" s="644"/>
      <c r="AC26" s="644"/>
      <c r="AD26" s="645">
        <v>1310993</v>
      </c>
      <c r="AE26" s="645"/>
      <c r="AF26" s="645"/>
      <c r="AG26" s="645"/>
      <c r="AH26" s="645"/>
      <c r="AI26" s="645"/>
      <c r="AJ26" s="645"/>
      <c r="AK26" s="645"/>
      <c r="AL26" s="614">
        <v>1</v>
      </c>
      <c r="AM26" s="646"/>
      <c r="AN26" s="646"/>
      <c r="AO26" s="647"/>
      <c r="AP26" s="682" t="s">
        <v>279</v>
      </c>
      <c r="AQ26" s="683"/>
      <c r="AR26" s="683"/>
      <c r="AS26" s="683"/>
      <c r="AT26" s="683"/>
      <c r="AU26" s="683"/>
      <c r="AV26" s="683"/>
      <c r="AW26" s="683"/>
      <c r="AX26" s="683"/>
      <c r="AY26" s="683"/>
      <c r="AZ26" s="683"/>
      <c r="BA26" s="683"/>
      <c r="BB26" s="683"/>
      <c r="BC26" s="683"/>
      <c r="BD26" s="683"/>
      <c r="BE26" s="683"/>
      <c r="BF26" s="684"/>
      <c r="BG26" s="591" t="s">
        <v>112</v>
      </c>
      <c r="BH26" s="592"/>
      <c r="BI26" s="592"/>
      <c r="BJ26" s="592"/>
      <c r="BK26" s="592"/>
      <c r="BL26" s="592"/>
      <c r="BM26" s="592"/>
      <c r="BN26" s="593"/>
      <c r="BO26" s="644" t="s">
        <v>112</v>
      </c>
      <c r="BP26" s="644"/>
      <c r="BQ26" s="644"/>
      <c r="BR26" s="644"/>
      <c r="BS26" s="597" t="s">
        <v>112</v>
      </c>
      <c r="BT26" s="592"/>
      <c r="BU26" s="592"/>
      <c r="BV26" s="592"/>
      <c r="BW26" s="592"/>
      <c r="BX26" s="592"/>
      <c r="BY26" s="592"/>
      <c r="BZ26" s="592"/>
      <c r="CA26" s="592"/>
      <c r="CB26" s="627"/>
      <c r="CD26" s="628" t="s">
        <v>280</v>
      </c>
      <c r="CE26" s="625"/>
      <c r="CF26" s="625"/>
      <c r="CG26" s="625"/>
      <c r="CH26" s="625"/>
      <c r="CI26" s="625"/>
      <c r="CJ26" s="625"/>
      <c r="CK26" s="625"/>
      <c r="CL26" s="625"/>
      <c r="CM26" s="625"/>
      <c r="CN26" s="625"/>
      <c r="CO26" s="625"/>
      <c r="CP26" s="625"/>
      <c r="CQ26" s="626"/>
      <c r="CR26" s="591">
        <v>29702818</v>
      </c>
      <c r="CS26" s="592"/>
      <c r="CT26" s="592"/>
      <c r="CU26" s="592"/>
      <c r="CV26" s="592"/>
      <c r="CW26" s="592"/>
      <c r="CX26" s="592"/>
      <c r="CY26" s="593"/>
      <c r="CZ26" s="594">
        <v>11.9</v>
      </c>
      <c r="DA26" s="612"/>
      <c r="DB26" s="612"/>
      <c r="DC26" s="613"/>
      <c r="DD26" s="597">
        <v>27834100</v>
      </c>
      <c r="DE26" s="592"/>
      <c r="DF26" s="592"/>
      <c r="DG26" s="592"/>
      <c r="DH26" s="592"/>
      <c r="DI26" s="592"/>
      <c r="DJ26" s="592"/>
      <c r="DK26" s="593"/>
      <c r="DL26" s="597" t="s">
        <v>217</v>
      </c>
      <c r="DM26" s="592"/>
      <c r="DN26" s="592"/>
      <c r="DO26" s="592"/>
      <c r="DP26" s="592"/>
      <c r="DQ26" s="592"/>
      <c r="DR26" s="592"/>
      <c r="DS26" s="592"/>
      <c r="DT26" s="592"/>
      <c r="DU26" s="592"/>
      <c r="DV26" s="593"/>
      <c r="DW26" s="614" t="s">
        <v>217</v>
      </c>
      <c r="DX26" s="615"/>
      <c r="DY26" s="615"/>
      <c r="DZ26" s="615"/>
      <c r="EA26" s="615"/>
      <c r="EB26" s="615"/>
      <c r="EC26" s="616"/>
    </row>
    <row r="27" spans="2:133" ht="11.25" customHeight="1">
      <c r="B27" s="588" t="s">
        <v>281</v>
      </c>
      <c r="C27" s="589"/>
      <c r="D27" s="589"/>
      <c r="E27" s="589"/>
      <c r="F27" s="589"/>
      <c r="G27" s="589"/>
      <c r="H27" s="589"/>
      <c r="I27" s="589"/>
      <c r="J27" s="589"/>
      <c r="K27" s="589"/>
      <c r="L27" s="589"/>
      <c r="M27" s="589"/>
      <c r="N27" s="589"/>
      <c r="O27" s="589"/>
      <c r="P27" s="589"/>
      <c r="Q27" s="590"/>
      <c r="R27" s="591">
        <v>13698542</v>
      </c>
      <c r="S27" s="592"/>
      <c r="T27" s="592"/>
      <c r="U27" s="592"/>
      <c r="V27" s="592"/>
      <c r="W27" s="592"/>
      <c r="X27" s="592"/>
      <c r="Y27" s="593"/>
      <c r="Z27" s="644">
        <v>5.3</v>
      </c>
      <c r="AA27" s="644"/>
      <c r="AB27" s="644"/>
      <c r="AC27" s="644"/>
      <c r="AD27" s="645" t="s">
        <v>112</v>
      </c>
      <c r="AE27" s="645"/>
      <c r="AF27" s="645"/>
      <c r="AG27" s="645"/>
      <c r="AH27" s="645"/>
      <c r="AI27" s="645"/>
      <c r="AJ27" s="645"/>
      <c r="AK27" s="645"/>
      <c r="AL27" s="614" t="s">
        <v>112</v>
      </c>
      <c r="AM27" s="646"/>
      <c r="AN27" s="646"/>
      <c r="AO27" s="647"/>
      <c r="AP27" s="588" t="s">
        <v>282</v>
      </c>
      <c r="AQ27" s="589"/>
      <c r="AR27" s="589"/>
      <c r="AS27" s="589"/>
      <c r="AT27" s="589"/>
      <c r="AU27" s="589"/>
      <c r="AV27" s="589"/>
      <c r="AW27" s="589"/>
      <c r="AX27" s="589"/>
      <c r="AY27" s="589"/>
      <c r="AZ27" s="589"/>
      <c r="BA27" s="589"/>
      <c r="BB27" s="589"/>
      <c r="BC27" s="589"/>
      <c r="BD27" s="589"/>
      <c r="BE27" s="589"/>
      <c r="BF27" s="590"/>
      <c r="BG27" s="591">
        <v>112673085</v>
      </c>
      <c r="BH27" s="592"/>
      <c r="BI27" s="592"/>
      <c r="BJ27" s="592"/>
      <c r="BK27" s="592"/>
      <c r="BL27" s="592"/>
      <c r="BM27" s="592"/>
      <c r="BN27" s="593"/>
      <c r="BO27" s="644">
        <v>100</v>
      </c>
      <c r="BP27" s="644"/>
      <c r="BQ27" s="644"/>
      <c r="BR27" s="644"/>
      <c r="BS27" s="597">
        <v>506289</v>
      </c>
      <c r="BT27" s="592"/>
      <c r="BU27" s="592"/>
      <c r="BV27" s="592"/>
      <c r="BW27" s="592"/>
      <c r="BX27" s="592"/>
      <c r="BY27" s="592"/>
      <c r="BZ27" s="592"/>
      <c r="CA27" s="592"/>
      <c r="CB27" s="627"/>
      <c r="CD27" s="628" t="s">
        <v>283</v>
      </c>
      <c r="CE27" s="625"/>
      <c r="CF27" s="625"/>
      <c r="CG27" s="625"/>
      <c r="CH27" s="625"/>
      <c r="CI27" s="625"/>
      <c r="CJ27" s="625"/>
      <c r="CK27" s="625"/>
      <c r="CL27" s="625"/>
      <c r="CM27" s="625"/>
      <c r="CN27" s="625"/>
      <c r="CO27" s="625"/>
      <c r="CP27" s="625"/>
      <c r="CQ27" s="626"/>
      <c r="CR27" s="591">
        <v>77003966</v>
      </c>
      <c r="CS27" s="610"/>
      <c r="CT27" s="610"/>
      <c r="CU27" s="610"/>
      <c r="CV27" s="610"/>
      <c r="CW27" s="610"/>
      <c r="CX27" s="610"/>
      <c r="CY27" s="611"/>
      <c r="CZ27" s="594">
        <v>30.8</v>
      </c>
      <c r="DA27" s="612"/>
      <c r="DB27" s="612"/>
      <c r="DC27" s="613"/>
      <c r="DD27" s="597">
        <v>28215937</v>
      </c>
      <c r="DE27" s="610"/>
      <c r="DF27" s="610"/>
      <c r="DG27" s="610"/>
      <c r="DH27" s="610"/>
      <c r="DI27" s="610"/>
      <c r="DJ27" s="610"/>
      <c r="DK27" s="611"/>
      <c r="DL27" s="597">
        <v>28215792</v>
      </c>
      <c r="DM27" s="610"/>
      <c r="DN27" s="610"/>
      <c r="DO27" s="610"/>
      <c r="DP27" s="610"/>
      <c r="DQ27" s="610"/>
      <c r="DR27" s="610"/>
      <c r="DS27" s="610"/>
      <c r="DT27" s="610"/>
      <c r="DU27" s="610"/>
      <c r="DV27" s="611"/>
      <c r="DW27" s="614">
        <v>19.600000000000001</v>
      </c>
      <c r="DX27" s="615"/>
      <c r="DY27" s="615"/>
      <c r="DZ27" s="615"/>
      <c r="EA27" s="615"/>
      <c r="EB27" s="615"/>
      <c r="EC27" s="616"/>
    </row>
    <row r="28" spans="2:133" ht="11.25" customHeight="1">
      <c r="B28" s="588" t="s">
        <v>284</v>
      </c>
      <c r="C28" s="589"/>
      <c r="D28" s="589"/>
      <c r="E28" s="589"/>
      <c r="F28" s="589"/>
      <c r="G28" s="589"/>
      <c r="H28" s="589"/>
      <c r="I28" s="589"/>
      <c r="J28" s="589"/>
      <c r="K28" s="589"/>
      <c r="L28" s="589"/>
      <c r="M28" s="589"/>
      <c r="N28" s="589"/>
      <c r="O28" s="589"/>
      <c r="P28" s="589"/>
      <c r="Q28" s="590"/>
      <c r="R28" s="591">
        <v>545574</v>
      </c>
      <c r="S28" s="592"/>
      <c r="T28" s="592"/>
      <c r="U28" s="592"/>
      <c r="V28" s="592"/>
      <c r="W28" s="592"/>
      <c r="X28" s="592"/>
      <c r="Y28" s="593"/>
      <c r="Z28" s="644">
        <v>0.2</v>
      </c>
      <c r="AA28" s="644"/>
      <c r="AB28" s="644"/>
      <c r="AC28" s="644"/>
      <c r="AD28" s="645">
        <v>122181</v>
      </c>
      <c r="AE28" s="645"/>
      <c r="AF28" s="645"/>
      <c r="AG28" s="645"/>
      <c r="AH28" s="645"/>
      <c r="AI28" s="645"/>
      <c r="AJ28" s="645"/>
      <c r="AK28" s="645"/>
      <c r="AL28" s="614">
        <v>0.1</v>
      </c>
      <c r="AM28" s="646"/>
      <c r="AN28" s="646"/>
      <c r="AO28" s="647"/>
      <c r="AP28" s="572"/>
      <c r="AQ28" s="573"/>
      <c r="AR28" s="573"/>
      <c r="AS28" s="573"/>
      <c r="AT28" s="573"/>
      <c r="AU28" s="573"/>
      <c r="AV28" s="573"/>
      <c r="AW28" s="573"/>
      <c r="AX28" s="573"/>
      <c r="AY28" s="573"/>
      <c r="AZ28" s="573"/>
      <c r="BA28" s="573"/>
      <c r="BB28" s="573"/>
      <c r="BC28" s="573"/>
      <c r="BD28" s="573"/>
      <c r="BE28" s="573"/>
      <c r="BF28" s="574"/>
      <c r="BG28" s="591"/>
      <c r="BH28" s="592"/>
      <c r="BI28" s="592"/>
      <c r="BJ28" s="592"/>
      <c r="BK28" s="592"/>
      <c r="BL28" s="592"/>
      <c r="BM28" s="592"/>
      <c r="BN28" s="593"/>
      <c r="BO28" s="644"/>
      <c r="BP28" s="644"/>
      <c r="BQ28" s="644"/>
      <c r="BR28" s="644"/>
      <c r="BS28" s="645"/>
      <c r="BT28" s="645"/>
      <c r="BU28" s="645"/>
      <c r="BV28" s="645"/>
      <c r="BW28" s="645"/>
      <c r="BX28" s="645"/>
      <c r="BY28" s="645"/>
      <c r="BZ28" s="645"/>
      <c r="CA28" s="645"/>
      <c r="CB28" s="681"/>
      <c r="CD28" s="628" t="s">
        <v>285</v>
      </c>
      <c r="CE28" s="625"/>
      <c r="CF28" s="625"/>
      <c r="CG28" s="625"/>
      <c r="CH28" s="625"/>
      <c r="CI28" s="625"/>
      <c r="CJ28" s="625"/>
      <c r="CK28" s="625"/>
      <c r="CL28" s="625"/>
      <c r="CM28" s="625"/>
      <c r="CN28" s="625"/>
      <c r="CO28" s="625"/>
      <c r="CP28" s="625"/>
      <c r="CQ28" s="626"/>
      <c r="CR28" s="591">
        <v>24536609</v>
      </c>
      <c r="CS28" s="592"/>
      <c r="CT28" s="592"/>
      <c r="CU28" s="592"/>
      <c r="CV28" s="592"/>
      <c r="CW28" s="592"/>
      <c r="CX28" s="592"/>
      <c r="CY28" s="593"/>
      <c r="CZ28" s="594">
        <v>9.8000000000000007</v>
      </c>
      <c r="DA28" s="612"/>
      <c r="DB28" s="612"/>
      <c r="DC28" s="613"/>
      <c r="DD28" s="597">
        <v>24210238</v>
      </c>
      <c r="DE28" s="592"/>
      <c r="DF28" s="592"/>
      <c r="DG28" s="592"/>
      <c r="DH28" s="592"/>
      <c r="DI28" s="592"/>
      <c r="DJ28" s="592"/>
      <c r="DK28" s="593"/>
      <c r="DL28" s="597">
        <v>24210238</v>
      </c>
      <c r="DM28" s="592"/>
      <c r="DN28" s="592"/>
      <c r="DO28" s="592"/>
      <c r="DP28" s="592"/>
      <c r="DQ28" s="592"/>
      <c r="DR28" s="592"/>
      <c r="DS28" s="592"/>
      <c r="DT28" s="592"/>
      <c r="DU28" s="592"/>
      <c r="DV28" s="593"/>
      <c r="DW28" s="614">
        <v>16.8</v>
      </c>
      <c r="DX28" s="615"/>
      <c r="DY28" s="615"/>
      <c r="DZ28" s="615"/>
      <c r="EA28" s="615"/>
      <c r="EB28" s="615"/>
      <c r="EC28" s="616"/>
    </row>
    <row r="29" spans="2:133" ht="11.25" customHeight="1">
      <c r="B29" s="588" t="s">
        <v>286</v>
      </c>
      <c r="C29" s="589"/>
      <c r="D29" s="589"/>
      <c r="E29" s="589"/>
      <c r="F29" s="589"/>
      <c r="G29" s="589"/>
      <c r="H29" s="589"/>
      <c r="I29" s="589"/>
      <c r="J29" s="589"/>
      <c r="K29" s="589"/>
      <c r="L29" s="589"/>
      <c r="M29" s="589"/>
      <c r="N29" s="589"/>
      <c r="O29" s="589"/>
      <c r="P29" s="589"/>
      <c r="Q29" s="590"/>
      <c r="R29" s="591">
        <v>121965</v>
      </c>
      <c r="S29" s="592"/>
      <c r="T29" s="592"/>
      <c r="U29" s="592"/>
      <c r="V29" s="592"/>
      <c r="W29" s="592"/>
      <c r="X29" s="592"/>
      <c r="Y29" s="593"/>
      <c r="Z29" s="644">
        <v>0</v>
      </c>
      <c r="AA29" s="644"/>
      <c r="AB29" s="644"/>
      <c r="AC29" s="644"/>
      <c r="AD29" s="645" t="s">
        <v>112</v>
      </c>
      <c r="AE29" s="645"/>
      <c r="AF29" s="645"/>
      <c r="AG29" s="645"/>
      <c r="AH29" s="645"/>
      <c r="AI29" s="645"/>
      <c r="AJ29" s="645"/>
      <c r="AK29" s="645"/>
      <c r="AL29" s="614" t="s">
        <v>112</v>
      </c>
      <c r="AM29" s="646"/>
      <c r="AN29" s="646"/>
      <c r="AO29" s="647"/>
      <c r="AP29" s="651" t="s">
        <v>205</v>
      </c>
      <c r="AQ29" s="652"/>
      <c r="AR29" s="652"/>
      <c r="AS29" s="652"/>
      <c r="AT29" s="652"/>
      <c r="AU29" s="652"/>
      <c r="AV29" s="652"/>
      <c r="AW29" s="652"/>
      <c r="AX29" s="652"/>
      <c r="AY29" s="652"/>
      <c r="AZ29" s="652"/>
      <c r="BA29" s="652"/>
      <c r="BB29" s="652"/>
      <c r="BC29" s="652"/>
      <c r="BD29" s="652"/>
      <c r="BE29" s="652"/>
      <c r="BF29" s="653"/>
      <c r="BG29" s="651" t="s">
        <v>287</v>
      </c>
      <c r="BH29" s="667"/>
      <c r="BI29" s="667"/>
      <c r="BJ29" s="667"/>
      <c r="BK29" s="667"/>
      <c r="BL29" s="667"/>
      <c r="BM29" s="667"/>
      <c r="BN29" s="667"/>
      <c r="BO29" s="667"/>
      <c r="BP29" s="667"/>
      <c r="BQ29" s="668"/>
      <c r="BR29" s="651" t="s">
        <v>288</v>
      </c>
      <c r="BS29" s="667"/>
      <c r="BT29" s="667"/>
      <c r="BU29" s="667"/>
      <c r="BV29" s="667"/>
      <c r="BW29" s="667"/>
      <c r="BX29" s="667"/>
      <c r="BY29" s="667"/>
      <c r="BZ29" s="667"/>
      <c r="CA29" s="667"/>
      <c r="CB29" s="668"/>
      <c r="CD29" s="661" t="s">
        <v>289</v>
      </c>
      <c r="CE29" s="662"/>
      <c r="CF29" s="628" t="s">
        <v>58</v>
      </c>
      <c r="CG29" s="625"/>
      <c r="CH29" s="625"/>
      <c r="CI29" s="625"/>
      <c r="CJ29" s="625"/>
      <c r="CK29" s="625"/>
      <c r="CL29" s="625"/>
      <c r="CM29" s="625"/>
      <c r="CN29" s="625"/>
      <c r="CO29" s="625"/>
      <c r="CP29" s="625"/>
      <c r="CQ29" s="626"/>
      <c r="CR29" s="591">
        <v>24536609</v>
      </c>
      <c r="CS29" s="610"/>
      <c r="CT29" s="610"/>
      <c r="CU29" s="610"/>
      <c r="CV29" s="610"/>
      <c r="CW29" s="610"/>
      <c r="CX29" s="610"/>
      <c r="CY29" s="611"/>
      <c r="CZ29" s="594">
        <v>9.8000000000000007</v>
      </c>
      <c r="DA29" s="612"/>
      <c r="DB29" s="612"/>
      <c r="DC29" s="613"/>
      <c r="DD29" s="597">
        <v>24210238</v>
      </c>
      <c r="DE29" s="610"/>
      <c r="DF29" s="610"/>
      <c r="DG29" s="610"/>
      <c r="DH29" s="610"/>
      <c r="DI29" s="610"/>
      <c r="DJ29" s="610"/>
      <c r="DK29" s="611"/>
      <c r="DL29" s="597">
        <v>24210238</v>
      </c>
      <c r="DM29" s="610"/>
      <c r="DN29" s="610"/>
      <c r="DO29" s="610"/>
      <c r="DP29" s="610"/>
      <c r="DQ29" s="610"/>
      <c r="DR29" s="610"/>
      <c r="DS29" s="610"/>
      <c r="DT29" s="610"/>
      <c r="DU29" s="610"/>
      <c r="DV29" s="611"/>
      <c r="DW29" s="614">
        <v>16.8</v>
      </c>
      <c r="DX29" s="615"/>
      <c r="DY29" s="615"/>
      <c r="DZ29" s="615"/>
      <c r="EA29" s="615"/>
      <c r="EB29" s="615"/>
      <c r="EC29" s="616"/>
    </row>
    <row r="30" spans="2:133" ht="11.25" customHeight="1">
      <c r="B30" s="588" t="s">
        <v>290</v>
      </c>
      <c r="C30" s="589"/>
      <c r="D30" s="589"/>
      <c r="E30" s="589"/>
      <c r="F30" s="589"/>
      <c r="G30" s="589"/>
      <c r="H30" s="589"/>
      <c r="I30" s="589"/>
      <c r="J30" s="589"/>
      <c r="K30" s="589"/>
      <c r="L30" s="589"/>
      <c r="M30" s="589"/>
      <c r="N30" s="589"/>
      <c r="O30" s="589"/>
      <c r="P30" s="589"/>
      <c r="Q30" s="590"/>
      <c r="R30" s="591">
        <v>8773085</v>
      </c>
      <c r="S30" s="592"/>
      <c r="T30" s="592"/>
      <c r="U30" s="592"/>
      <c r="V30" s="592"/>
      <c r="W30" s="592"/>
      <c r="X30" s="592"/>
      <c r="Y30" s="593"/>
      <c r="Z30" s="644">
        <v>3.4</v>
      </c>
      <c r="AA30" s="644"/>
      <c r="AB30" s="644"/>
      <c r="AC30" s="644"/>
      <c r="AD30" s="645" t="s">
        <v>112</v>
      </c>
      <c r="AE30" s="645"/>
      <c r="AF30" s="645"/>
      <c r="AG30" s="645"/>
      <c r="AH30" s="645"/>
      <c r="AI30" s="645"/>
      <c r="AJ30" s="645"/>
      <c r="AK30" s="645"/>
      <c r="AL30" s="614" t="s">
        <v>112</v>
      </c>
      <c r="AM30" s="646"/>
      <c r="AN30" s="646"/>
      <c r="AO30" s="647"/>
      <c r="AP30" s="669" t="s">
        <v>291</v>
      </c>
      <c r="AQ30" s="670"/>
      <c r="AR30" s="670"/>
      <c r="AS30" s="670"/>
      <c r="AT30" s="675" t="s">
        <v>292</v>
      </c>
      <c r="AU30" s="184"/>
      <c r="AV30" s="184"/>
      <c r="AW30" s="184"/>
      <c r="AX30" s="678" t="s">
        <v>171</v>
      </c>
      <c r="AY30" s="679"/>
      <c r="AZ30" s="679"/>
      <c r="BA30" s="679"/>
      <c r="BB30" s="679"/>
      <c r="BC30" s="679"/>
      <c r="BD30" s="679"/>
      <c r="BE30" s="679"/>
      <c r="BF30" s="680"/>
      <c r="BG30" s="657">
        <v>98.9</v>
      </c>
      <c r="BH30" s="658"/>
      <c r="BI30" s="658"/>
      <c r="BJ30" s="658"/>
      <c r="BK30" s="658"/>
      <c r="BL30" s="658"/>
      <c r="BM30" s="659">
        <v>96.5</v>
      </c>
      <c r="BN30" s="658"/>
      <c r="BO30" s="658"/>
      <c r="BP30" s="658"/>
      <c r="BQ30" s="660"/>
      <c r="BR30" s="657">
        <v>98.8</v>
      </c>
      <c r="BS30" s="658"/>
      <c r="BT30" s="658"/>
      <c r="BU30" s="658"/>
      <c r="BV30" s="658"/>
      <c r="BW30" s="658"/>
      <c r="BX30" s="659">
        <v>96</v>
      </c>
      <c r="BY30" s="658"/>
      <c r="BZ30" s="658"/>
      <c r="CA30" s="658"/>
      <c r="CB30" s="660"/>
      <c r="CD30" s="663"/>
      <c r="CE30" s="664"/>
      <c r="CF30" s="628" t="s">
        <v>293</v>
      </c>
      <c r="CG30" s="625"/>
      <c r="CH30" s="625"/>
      <c r="CI30" s="625"/>
      <c r="CJ30" s="625"/>
      <c r="CK30" s="625"/>
      <c r="CL30" s="625"/>
      <c r="CM30" s="625"/>
      <c r="CN30" s="625"/>
      <c r="CO30" s="625"/>
      <c r="CP30" s="625"/>
      <c r="CQ30" s="626"/>
      <c r="CR30" s="591">
        <v>22065276</v>
      </c>
      <c r="CS30" s="592"/>
      <c r="CT30" s="592"/>
      <c r="CU30" s="592"/>
      <c r="CV30" s="592"/>
      <c r="CW30" s="592"/>
      <c r="CX30" s="592"/>
      <c r="CY30" s="593"/>
      <c r="CZ30" s="594">
        <v>8.8000000000000007</v>
      </c>
      <c r="DA30" s="612"/>
      <c r="DB30" s="612"/>
      <c r="DC30" s="613"/>
      <c r="DD30" s="597">
        <v>21790488</v>
      </c>
      <c r="DE30" s="592"/>
      <c r="DF30" s="592"/>
      <c r="DG30" s="592"/>
      <c r="DH30" s="592"/>
      <c r="DI30" s="592"/>
      <c r="DJ30" s="592"/>
      <c r="DK30" s="593"/>
      <c r="DL30" s="597">
        <v>21790488</v>
      </c>
      <c r="DM30" s="592"/>
      <c r="DN30" s="592"/>
      <c r="DO30" s="592"/>
      <c r="DP30" s="592"/>
      <c r="DQ30" s="592"/>
      <c r="DR30" s="592"/>
      <c r="DS30" s="592"/>
      <c r="DT30" s="592"/>
      <c r="DU30" s="592"/>
      <c r="DV30" s="593"/>
      <c r="DW30" s="614">
        <v>15.1</v>
      </c>
      <c r="DX30" s="615"/>
      <c r="DY30" s="615"/>
      <c r="DZ30" s="615"/>
      <c r="EA30" s="615"/>
      <c r="EB30" s="615"/>
      <c r="EC30" s="616"/>
    </row>
    <row r="31" spans="2:133" ht="11.25" customHeight="1">
      <c r="B31" s="588" t="s">
        <v>294</v>
      </c>
      <c r="C31" s="589"/>
      <c r="D31" s="589"/>
      <c r="E31" s="589"/>
      <c r="F31" s="589"/>
      <c r="G31" s="589"/>
      <c r="H31" s="589"/>
      <c r="I31" s="589"/>
      <c r="J31" s="589"/>
      <c r="K31" s="589"/>
      <c r="L31" s="589"/>
      <c r="M31" s="589"/>
      <c r="N31" s="589"/>
      <c r="O31" s="589"/>
      <c r="P31" s="589"/>
      <c r="Q31" s="590"/>
      <c r="R31" s="591">
        <v>4233462</v>
      </c>
      <c r="S31" s="592"/>
      <c r="T31" s="592"/>
      <c r="U31" s="592"/>
      <c r="V31" s="592"/>
      <c r="W31" s="592"/>
      <c r="X31" s="592"/>
      <c r="Y31" s="593"/>
      <c r="Z31" s="644">
        <v>1.6</v>
      </c>
      <c r="AA31" s="644"/>
      <c r="AB31" s="644"/>
      <c r="AC31" s="644"/>
      <c r="AD31" s="645" t="s">
        <v>112</v>
      </c>
      <c r="AE31" s="645"/>
      <c r="AF31" s="645"/>
      <c r="AG31" s="645"/>
      <c r="AH31" s="645"/>
      <c r="AI31" s="645"/>
      <c r="AJ31" s="645"/>
      <c r="AK31" s="645"/>
      <c r="AL31" s="614" t="s">
        <v>112</v>
      </c>
      <c r="AM31" s="646"/>
      <c r="AN31" s="646"/>
      <c r="AO31" s="647"/>
      <c r="AP31" s="671"/>
      <c r="AQ31" s="672"/>
      <c r="AR31" s="672"/>
      <c r="AS31" s="672"/>
      <c r="AT31" s="676"/>
      <c r="AU31" s="183" t="s">
        <v>295</v>
      </c>
      <c r="AV31" s="183"/>
      <c r="AW31" s="183"/>
      <c r="AX31" s="588" t="s">
        <v>296</v>
      </c>
      <c r="AY31" s="589"/>
      <c r="AZ31" s="589"/>
      <c r="BA31" s="589"/>
      <c r="BB31" s="589"/>
      <c r="BC31" s="589"/>
      <c r="BD31" s="589"/>
      <c r="BE31" s="589"/>
      <c r="BF31" s="590"/>
      <c r="BG31" s="655">
        <v>98.5</v>
      </c>
      <c r="BH31" s="610"/>
      <c r="BI31" s="610"/>
      <c r="BJ31" s="610"/>
      <c r="BK31" s="610"/>
      <c r="BL31" s="610"/>
      <c r="BM31" s="646">
        <v>94.7</v>
      </c>
      <c r="BN31" s="656"/>
      <c r="BO31" s="656"/>
      <c r="BP31" s="656"/>
      <c r="BQ31" s="620"/>
      <c r="BR31" s="655">
        <v>98.2</v>
      </c>
      <c r="BS31" s="610"/>
      <c r="BT31" s="610"/>
      <c r="BU31" s="610"/>
      <c r="BV31" s="610"/>
      <c r="BW31" s="610"/>
      <c r="BX31" s="646">
        <v>94</v>
      </c>
      <c r="BY31" s="656"/>
      <c r="BZ31" s="656"/>
      <c r="CA31" s="656"/>
      <c r="CB31" s="620"/>
      <c r="CD31" s="663"/>
      <c r="CE31" s="664"/>
      <c r="CF31" s="628" t="s">
        <v>297</v>
      </c>
      <c r="CG31" s="625"/>
      <c r="CH31" s="625"/>
      <c r="CI31" s="625"/>
      <c r="CJ31" s="625"/>
      <c r="CK31" s="625"/>
      <c r="CL31" s="625"/>
      <c r="CM31" s="625"/>
      <c r="CN31" s="625"/>
      <c r="CO31" s="625"/>
      <c r="CP31" s="625"/>
      <c r="CQ31" s="626"/>
      <c r="CR31" s="591">
        <v>2471333</v>
      </c>
      <c r="CS31" s="610"/>
      <c r="CT31" s="610"/>
      <c r="CU31" s="610"/>
      <c r="CV31" s="610"/>
      <c r="CW31" s="610"/>
      <c r="CX31" s="610"/>
      <c r="CY31" s="611"/>
      <c r="CZ31" s="594">
        <v>1</v>
      </c>
      <c r="DA31" s="612"/>
      <c r="DB31" s="612"/>
      <c r="DC31" s="613"/>
      <c r="DD31" s="597">
        <v>2419750</v>
      </c>
      <c r="DE31" s="610"/>
      <c r="DF31" s="610"/>
      <c r="DG31" s="610"/>
      <c r="DH31" s="610"/>
      <c r="DI31" s="610"/>
      <c r="DJ31" s="610"/>
      <c r="DK31" s="611"/>
      <c r="DL31" s="597">
        <v>2419750</v>
      </c>
      <c r="DM31" s="610"/>
      <c r="DN31" s="610"/>
      <c r="DO31" s="610"/>
      <c r="DP31" s="610"/>
      <c r="DQ31" s="610"/>
      <c r="DR31" s="610"/>
      <c r="DS31" s="610"/>
      <c r="DT31" s="610"/>
      <c r="DU31" s="610"/>
      <c r="DV31" s="611"/>
      <c r="DW31" s="614">
        <v>1.7</v>
      </c>
      <c r="DX31" s="615"/>
      <c r="DY31" s="615"/>
      <c r="DZ31" s="615"/>
      <c r="EA31" s="615"/>
      <c r="EB31" s="615"/>
      <c r="EC31" s="616"/>
    </row>
    <row r="32" spans="2:133" ht="11.25" customHeight="1">
      <c r="B32" s="588" t="s">
        <v>298</v>
      </c>
      <c r="C32" s="589"/>
      <c r="D32" s="589"/>
      <c r="E32" s="589"/>
      <c r="F32" s="589"/>
      <c r="G32" s="589"/>
      <c r="H32" s="589"/>
      <c r="I32" s="589"/>
      <c r="J32" s="589"/>
      <c r="K32" s="589"/>
      <c r="L32" s="589"/>
      <c r="M32" s="589"/>
      <c r="N32" s="589"/>
      <c r="O32" s="589"/>
      <c r="P32" s="589"/>
      <c r="Q32" s="590"/>
      <c r="R32" s="591">
        <v>15701919</v>
      </c>
      <c r="S32" s="592"/>
      <c r="T32" s="592"/>
      <c r="U32" s="592"/>
      <c r="V32" s="592"/>
      <c r="W32" s="592"/>
      <c r="X32" s="592"/>
      <c r="Y32" s="593"/>
      <c r="Z32" s="644">
        <v>6.1</v>
      </c>
      <c r="AA32" s="644"/>
      <c r="AB32" s="644"/>
      <c r="AC32" s="644"/>
      <c r="AD32" s="645">
        <v>97</v>
      </c>
      <c r="AE32" s="645"/>
      <c r="AF32" s="645"/>
      <c r="AG32" s="645"/>
      <c r="AH32" s="645"/>
      <c r="AI32" s="645"/>
      <c r="AJ32" s="645"/>
      <c r="AK32" s="645"/>
      <c r="AL32" s="614">
        <v>0</v>
      </c>
      <c r="AM32" s="646"/>
      <c r="AN32" s="646"/>
      <c r="AO32" s="647"/>
      <c r="AP32" s="673"/>
      <c r="AQ32" s="674"/>
      <c r="AR32" s="674"/>
      <c r="AS32" s="674"/>
      <c r="AT32" s="677"/>
      <c r="AU32" s="185"/>
      <c r="AV32" s="185"/>
      <c r="AW32" s="185"/>
      <c r="AX32" s="572" t="s">
        <v>299</v>
      </c>
      <c r="AY32" s="573"/>
      <c r="AZ32" s="573"/>
      <c r="BA32" s="573"/>
      <c r="BB32" s="573"/>
      <c r="BC32" s="573"/>
      <c r="BD32" s="573"/>
      <c r="BE32" s="573"/>
      <c r="BF32" s="574"/>
      <c r="BG32" s="654">
        <v>99.3</v>
      </c>
      <c r="BH32" s="576"/>
      <c r="BI32" s="576"/>
      <c r="BJ32" s="576"/>
      <c r="BK32" s="576"/>
      <c r="BL32" s="576"/>
      <c r="BM32" s="639">
        <v>97.8</v>
      </c>
      <c r="BN32" s="576"/>
      <c r="BO32" s="576"/>
      <c r="BP32" s="576"/>
      <c r="BQ32" s="633"/>
      <c r="BR32" s="654">
        <v>99.2</v>
      </c>
      <c r="BS32" s="576"/>
      <c r="BT32" s="576"/>
      <c r="BU32" s="576"/>
      <c r="BV32" s="576"/>
      <c r="BW32" s="576"/>
      <c r="BX32" s="639">
        <v>97.5</v>
      </c>
      <c r="BY32" s="576"/>
      <c r="BZ32" s="576"/>
      <c r="CA32" s="576"/>
      <c r="CB32" s="633"/>
      <c r="CD32" s="665"/>
      <c r="CE32" s="666"/>
      <c r="CF32" s="628" t="s">
        <v>300</v>
      </c>
      <c r="CG32" s="625"/>
      <c r="CH32" s="625"/>
      <c r="CI32" s="625"/>
      <c r="CJ32" s="625"/>
      <c r="CK32" s="625"/>
      <c r="CL32" s="625"/>
      <c r="CM32" s="625"/>
      <c r="CN32" s="625"/>
      <c r="CO32" s="625"/>
      <c r="CP32" s="625"/>
      <c r="CQ32" s="626"/>
      <c r="CR32" s="591" t="s">
        <v>112</v>
      </c>
      <c r="CS32" s="592"/>
      <c r="CT32" s="592"/>
      <c r="CU32" s="592"/>
      <c r="CV32" s="592"/>
      <c r="CW32" s="592"/>
      <c r="CX32" s="592"/>
      <c r="CY32" s="593"/>
      <c r="CZ32" s="594" t="s">
        <v>112</v>
      </c>
      <c r="DA32" s="612"/>
      <c r="DB32" s="612"/>
      <c r="DC32" s="613"/>
      <c r="DD32" s="597" t="s">
        <v>112</v>
      </c>
      <c r="DE32" s="592"/>
      <c r="DF32" s="592"/>
      <c r="DG32" s="592"/>
      <c r="DH32" s="592"/>
      <c r="DI32" s="592"/>
      <c r="DJ32" s="592"/>
      <c r="DK32" s="593"/>
      <c r="DL32" s="597" t="s">
        <v>112</v>
      </c>
      <c r="DM32" s="592"/>
      <c r="DN32" s="592"/>
      <c r="DO32" s="592"/>
      <c r="DP32" s="592"/>
      <c r="DQ32" s="592"/>
      <c r="DR32" s="592"/>
      <c r="DS32" s="592"/>
      <c r="DT32" s="592"/>
      <c r="DU32" s="592"/>
      <c r="DV32" s="593"/>
      <c r="DW32" s="614" t="s">
        <v>112</v>
      </c>
      <c r="DX32" s="615"/>
      <c r="DY32" s="615"/>
      <c r="DZ32" s="615"/>
      <c r="EA32" s="615"/>
      <c r="EB32" s="615"/>
      <c r="EC32" s="616"/>
    </row>
    <row r="33" spans="2:133" ht="11.25" customHeight="1">
      <c r="B33" s="588" t="s">
        <v>301</v>
      </c>
      <c r="C33" s="589"/>
      <c r="D33" s="589"/>
      <c r="E33" s="589"/>
      <c r="F33" s="589"/>
      <c r="G33" s="589"/>
      <c r="H33" s="589"/>
      <c r="I33" s="589"/>
      <c r="J33" s="589"/>
      <c r="K33" s="589"/>
      <c r="L33" s="589"/>
      <c r="M33" s="589"/>
      <c r="N33" s="589"/>
      <c r="O33" s="589"/>
      <c r="P33" s="589"/>
      <c r="Q33" s="590"/>
      <c r="R33" s="591">
        <v>18239400</v>
      </c>
      <c r="S33" s="592"/>
      <c r="T33" s="592"/>
      <c r="U33" s="592"/>
      <c r="V33" s="592"/>
      <c r="W33" s="592"/>
      <c r="X33" s="592"/>
      <c r="Y33" s="593"/>
      <c r="Z33" s="644">
        <v>7.1</v>
      </c>
      <c r="AA33" s="644"/>
      <c r="AB33" s="644"/>
      <c r="AC33" s="644"/>
      <c r="AD33" s="645" t="s">
        <v>112</v>
      </c>
      <c r="AE33" s="645"/>
      <c r="AF33" s="645"/>
      <c r="AG33" s="645"/>
      <c r="AH33" s="645"/>
      <c r="AI33" s="645"/>
      <c r="AJ33" s="645"/>
      <c r="AK33" s="645"/>
      <c r="AL33" s="614" t="s">
        <v>112</v>
      </c>
      <c r="AM33" s="646"/>
      <c r="AN33" s="646"/>
      <c r="AO33" s="647"/>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28" t="s">
        <v>302</v>
      </c>
      <c r="CE33" s="625"/>
      <c r="CF33" s="625"/>
      <c r="CG33" s="625"/>
      <c r="CH33" s="625"/>
      <c r="CI33" s="625"/>
      <c r="CJ33" s="625"/>
      <c r="CK33" s="625"/>
      <c r="CL33" s="625"/>
      <c r="CM33" s="625"/>
      <c r="CN33" s="625"/>
      <c r="CO33" s="625"/>
      <c r="CP33" s="625"/>
      <c r="CQ33" s="626"/>
      <c r="CR33" s="591">
        <v>88538756</v>
      </c>
      <c r="CS33" s="610"/>
      <c r="CT33" s="610"/>
      <c r="CU33" s="610"/>
      <c r="CV33" s="610"/>
      <c r="CW33" s="610"/>
      <c r="CX33" s="610"/>
      <c r="CY33" s="611"/>
      <c r="CZ33" s="594">
        <v>35.4</v>
      </c>
      <c r="DA33" s="612"/>
      <c r="DB33" s="612"/>
      <c r="DC33" s="613"/>
      <c r="DD33" s="597">
        <v>63246656</v>
      </c>
      <c r="DE33" s="610"/>
      <c r="DF33" s="610"/>
      <c r="DG33" s="610"/>
      <c r="DH33" s="610"/>
      <c r="DI33" s="610"/>
      <c r="DJ33" s="610"/>
      <c r="DK33" s="611"/>
      <c r="DL33" s="597">
        <v>54844206</v>
      </c>
      <c r="DM33" s="610"/>
      <c r="DN33" s="610"/>
      <c r="DO33" s="610"/>
      <c r="DP33" s="610"/>
      <c r="DQ33" s="610"/>
      <c r="DR33" s="610"/>
      <c r="DS33" s="610"/>
      <c r="DT33" s="610"/>
      <c r="DU33" s="610"/>
      <c r="DV33" s="611"/>
      <c r="DW33" s="614">
        <v>38.1</v>
      </c>
      <c r="DX33" s="615"/>
      <c r="DY33" s="615"/>
      <c r="DZ33" s="615"/>
      <c r="EA33" s="615"/>
      <c r="EB33" s="615"/>
      <c r="EC33" s="616"/>
    </row>
    <row r="34" spans="2:133" ht="11.25" customHeight="1">
      <c r="B34" s="588" t="s">
        <v>303</v>
      </c>
      <c r="C34" s="589"/>
      <c r="D34" s="589"/>
      <c r="E34" s="589"/>
      <c r="F34" s="589"/>
      <c r="G34" s="589"/>
      <c r="H34" s="589"/>
      <c r="I34" s="589"/>
      <c r="J34" s="589"/>
      <c r="K34" s="589"/>
      <c r="L34" s="589"/>
      <c r="M34" s="589"/>
      <c r="N34" s="589"/>
      <c r="O34" s="589"/>
      <c r="P34" s="589"/>
      <c r="Q34" s="590"/>
      <c r="R34" s="591" t="s">
        <v>112</v>
      </c>
      <c r="S34" s="592"/>
      <c r="T34" s="592"/>
      <c r="U34" s="592"/>
      <c r="V34" s="592"/>
      <c r="W34" s="592"/>
      <c r="X34" s="592"/>
      <c r="Y34" s="593"/>
      <c r="Z34" s="644" t="s">
        <v>112</v>
      </c>
      <c r="AA34" s="644"/>
      <c r="AB34" s="644"/>
      <c r="AC34" s="644"/>
      <c r="AD34" s="645" t="s">
        <v>112</v>
      </c>
      <c r="AE34" s="645"/>
      <c r="AF34" s="645"/>
      <c r="AG34" s="645"/>
      <c r="AH34" s="645"/>
      <c r="AI34" s="645"/>
      <c r="AJ34" s="645"/>
      <c r="AK34" s="645"/>
      <c r="AL34" s="614" t="s">
        <v>112</v>
      </c>
      <c r="AM34" s="646"/>
      <c r="AN34" s="646"/>
      <c r="AO34" s="647"/>
      <c r="AP34" s="188"/>
      <c r="AQ34" s="651" t="s">
        <v>304</v>
      </c>
      <c r="AR34" s="652"/>
      <c r="AS34" s="652"/>
      <c r="AT34" s="652"/>
      <c r="AU34" s="652"/>
      <c r="AV34" s="652"/>
      <c r="AW34" s="652"/>
      <c r="AX34" s="652"/>
      <c r="AY34" s="652"/>
      <c r="AZ34" s="652"/>
      <c r="BA34" s="652"/>
      <c r="BB34" s="652"/>
      <c r="BC34" s="652"/>
      <c r="BD34" s="652"/>
      <c r="BE34" s="652"/>
      <c r="BF34" s="653"/>
      <c r="BG34" s="651" t="s">
        <v>305</v>
      </c>
      <c r="BH34" s="652"/>
      <c r="BI34" s="652"/>
      <c r="BJ34" s="652"/>
      <c r="BK34" s="652"/>
      <c r="BL34" s="652"/>
      <c r="BM34" s="652"/>
      <c r="BN34" s="652"/>
      <c r="BO34" s="652"/>
      <c r="BP34" s="652"/>
      <c r="BQ34" s="652"/>
      <c r="BR34" s="652"/>
      <c r="BS34" s="652"/>
      <c r="BT34" s="652"/>
      <c r="BU34" s="652"/>
      <c r="BV34" s="652"/>
      <c r="BW34" s="652"/>
      <c r="BX34" s="652"/>
      <c r="BY34" s="652"/>
      <c r="BZ34" s="652"/>
      <c r="CA34" s="652"/>
      <c r="CB34" s="653"/>
      <c r="CD34" s="628" t="s">
        <v>306</v>
      </c>
      <c r="CE34" s="625"/>
      <c r="CF34" s="625"/>
      <c r="CG34" s="625"/>
      <c r="CH34" s="625"/>
      <c r="CI34" s="625"/>
      <c r="CJ34" s="625"/>
      <c r="CK34" s="625"/>
      <c r="CL34" s="625"/>
      <c r="CM34" s="625"/>
      <c r="CN34" s="625"/>
      <c r="CO34" s="625"/>
      <c r="CP34" s="625"/>
      <c r="CQ34" s="626"/>
      <c r="CR34" s="591">
        <v>34403288</v>
      </c>
      <c r="CS34" s="592"/>
      <c r="CT34" s="592"/>
      <c r="CU34" s="592"/>
      <c r="CV34" s="592"/>
      <c r="CW34" s="592"/>
      <c r="CX34" s="592"/>
      <c r="CY34" s="593"/>
      <c r="CZ34" s="594">
        <v>13.8</v>
      </c>
      <c r="DA34" s="612"/>
      <c r="DB34" s="612"/>
      <c r="DC34" s="613"/>
      <c r="DD34" s="597">
        <v>27614518</v>
      </c>
      <c r="DE34" s="592"/>
      <c r="DF34" s="592"/>
      <c r="DG34" s="592"/>
      <c r="DH34" s="592"/>
      <c r="DI34" s="592"/>
      <c r="DJ34" s="592"/>
      <c r="DK34" s="593"/>
      <c r="DL34" s="597">
        <v>26713599</v>
      </c>
      <c r="DM34" s="592"/>
      <c r="DN34" s="592"/>
      <c r="DO34" s="592"/>
      <c r="DP34" s="592"/>
      <c r="DQ34" s="592"/>
      <c r="DR34" s="592"/>
      <c r="DS34" s="592"/>
      <c r="DT34" s="592"/>
      <c r="DU34" s="592"/>
      <c r="DV34" s="593"/>
      <c r="DW34" s="614">
        <v>18.600000000000001</v>
      </c>
      <c r="DX34" s="615"/>
      <c r="DY34" s="615"/>
      <c r="DZ34" s="615"/>
      <c r="EA34" s="615"/>
      <c r="EB34" s="615"/>
      <c r="EC34" s="616"/>
    </row>
    <row r="35" spans="2:133" ht="11.25" customHeight="1">
      <c r="B35" s="588" t="s">
        <v>307</v>
      </c>
      <c r="C35" s="589"/>
      <c r="D35" s="589"/>
      <c r="E35" s="589"/>
      <c r="F35" s="589"/>
      <c r="G35" s="589"/>
      <c r="H35" s="589"/>
      <c r="I35" s="589"/>
      <c r="J35" s="589"/>
      <c r="K35" s="589"/>
      <c r="L35" s="589"/>
      <c r="M35" s="589"/>
      <c r="N35" s="589"/>
      <c r="O35" s="589"/>
      <c r="P35" s="589"/>
      <c r="Q35" s="590"/>
      <c r="R35" s="591">
        <v>10674000</v>
      </c>
      <c r="S35" s="592"/>
      <c r="T35" s="592"/>
      <c r="U35" s="592"/>
      <c r="V35" s="592"/>
      <c r="W35" s="592"/>
      <c r="X35" s="592"/>
      <c r="Y35" s="593"/>
      <c r="Z35" s="644">
        <v>4.0999999999999996</v>
      </c>
      <c r="AA35" s="644"/>
      <c r="AB35" s="644"/>
      <c r="AC35" s="644"/>
      <c r="AD35" s="645" t="s">
        <v>112</v>
      </c>
      <c r="AE35" s="645"/>
      <c r="AF35" s="645"/>
      <c r="AG35" s="645"/>
      <c r="AH35" s="645"/>
      <c r="AI35" s="645"/>
      <c r="AJ35" s="645"/>
      <c r="AK35" s="645"/>
      <c r="AL35" s="614" t="s">
        <v>112</v>
      </c>
      <c r="AM35" s="646"/>
      <c r="AN35" s="646"/>
      <c r="AO35" s="647"/>
      <c r="AP35" s="188"/>
      <c r="AQ35" s="648" t="s">
        <v>308</v>
      </c>
      <c r="AR35" s="649"/>
      <c r="AS35" s="649"/>
      <c r="AT35" s="649"/>
      <c r="AU35" s="649"/>
      <c r="AV35" s="649"/>
      <c r="AW35" s="649"/>
      <c r="AX35" s="649"/>
      <c r="AY35" s="650"/>
      <c r="AZ35" s="641">
        <v>25889669</v>
      </c>
      <c r="BA35" s="642"/>
      <c r="BB35" s="642"/>
      <c r="BC35" s="642"/>
      <c r="BD35" s="642"/>
      <c r="BE35" s="642"/>
      <c r="BF35" s="643"/>
      <c r="BG35" s="648" t="s">
        <v>309</v>
      </c>
      <c r="BH35" s="649"/>
      <c r="BI35" s="649"/>
      <c r="BJ35" s="649"/>
      <c r="BK35" s="649"/>
      <c r="BL35" s="649"/>
      <c r="BM35" s="649"/>
      <c r="BN35" s="649"/>
      <c r="BO35" s="649"/>
      <c r="BP35" s="649"/>
      <c r="BQ35" s="649"/>
      <c r="BR35" s="649"/>
      <c r="BS35" s="649"/>
      <c r="BT35" s="649"/>
      <c r="BU35" s="650"/>
      <c r="BV35" s="641">
        <v>2043941</v>
      </c>
      <c r="BW35" s="642"/>
      <c r="BX35" s="642"/>
      <c r="BY35" s="642"/>
      <c r="BZ35" s="642"/>
      <c r="CA35" s="642"/>
      <c r="CB35" s="643"/>
      <c r="CD35" s="628" t="s">
        <v>310</v>
      </c>
      <c r="CE35" s="625"/>
      <c r="CF35" s="625"/>
      <c r="CG35" s="625"/>
      <c r="CH35" s="625"/>
      <c r="CI35" s="625"/>
      <c r="CJ35" s="625"/>
      <c r="CK35" s="625"/>
      <c r="CL35" s="625"/>
      <c r="CM35" s="625"/>
      <c r="CN35" s="625"/>
      <c r="CO35" s="625"/>
      <c r="CP35" s="625"/>
      <c r="CQ35" s="626"/>
      <c r="CR35" s="591">
        <v>4145495</v>
      </c>
      <c r="CS35" s="610"/>
      <c r="CT35" s="610"/>
      <c r="CU35" s="610"/>
      <c r="CV35" s="610"/>
      <c r="CW35" s="610"/>
      <c r="CX35" s="610"/>
      <c r="CY35" s="611"/>
      <c r="CZ35" s="594">
        <v>1.7</v>
      </c>
      <c r="DA35" s="612"/>
      <c r="DB35" s="612"/>
      <c r="DC35" s="613"/>
      <c r="DD35" s="597">
        <v>3679373</v>
      </c>
      <c r="DE35" s="610"/>
      <c r="DF35" s="610"/>
      <c r="DG35" s="610"/>
      <c r="DH35" s="610"/>
      <c r="DI35" s="610"/>
      <c r="DJ35" s="610"/>
      <c r="DK35" s="611"/>
      <c r="DL35" s="597">
        <v>3679373</v>
      </c>
      <c r="DM35" s="610"/>
      <c r="DN35" s="610"/>
      <c r="DO35" s="610"/>
      <c r="DP35" s="610"/>
      <c r="DQ35" s="610"/>
      <c r="DR35" s="610"/>
      <c r="DS35" s="610"/>
      <c r="DT35" s="610"/>
      <c r="DU35" s="610"/>
      <c r="DV35" s="611"/>
      <c r="DW35" s="614">
        <v>2.6</v>
      </c>
      <c r="DX35" s="615"/>
      <c r="DY35" s="615"/>
      <c r="DZ35" s="615"/>
      <c r="EA35" s="615"/>
      <c r="EB35" s="615"/>
      <c r="EC35" s="616"/>
    </row>
    <row r="36" spans="2:133" ht="11.25" customHeight="1">
      <c r="B36" s="572" t="s">
        <v>311</v>
      </c>
      <c r="C36" s="573"/>
      <c r="D36" s="573"/>
      <c r="E36" s="573"/>
      <c r="F36" s="573"/>
      <c r="G36" s="573"/>
      <c r="H36" s="573"/>
      <c r="I36" s="573"/>
      <c r="J36" s="573"/>
      <c r="K36" s="573"/>
      <c r="L36" s="573"/>
      <c r="M36" s="573"/>
      <c r="N36" s="573"/>
      <c r="O36" s="573"/>
      <c r="P36" s="573"/>
      <c r="Q36" s="574"/>
      <c r="R36" s="575">
        <v>257348347</v>
      </c>
      <c r="S36" s="632"/>
      <c r="T36" s="632"/>
      <c r="U36" s="632"/>
      <c r="V36" s="632"/>
      <c r="W36" s="632"/>
      <c r="X36" s="632"/>
      <c r="Y36" s="635"/>
      <c r="Z36" s="636">
        <v>100</v>
      </c>
      <c r="AA36" s="636"/>
      <c r="AB36" s="636"/>
      <c r="AC36" s="636"/>
      <c r="AD36" s="637">
        <v>133221920</v>
      </c>
      <c r="AE36" s="637"/>
      <c r="AF36" s="637"/>
      <c r="AG36" s="637"/>
      <c r="AH36" s="637"/>
      <c r="AI36" s="637"/>
      <c r="AJ36" s="637"/>
      <c r="AK36" s="637"/>
      <c r="AL36" s="638">
        <v>100</v>
      </c>
      <c r="AM36" s="639"/>
      <c r="AN36" s="639"/>
      <c r="AO36" s="640"/>
      <c r="AQ36" s="617" t="s">
        <v>312</v>
      </c>
      <c r="AR36" s="618"/>
      <c r="AS36" s="618"/>
      <c r="AT36" s="618"/>
      <c r="AU36" s="618"/>
      <c r="AV36" s="618"/>
      <c r="AW36" s="618"/>
      <c r="AX36" s="618"/>
      <c r="AY36" s="619"/>
      <c r="AZ36" s="591">
        <v>5000000</v>
      </c>
      <c r="BA36" s="592"/>
      <c r="BB36" s="592"/>
      <c r="BC36" s="592"/>
      <c r="BD36" s="610"/>
      <c r="BE36" s="610"/>
      <c r="BF36" s="620"/>
      <c r="BG36" s="628" t="s">
        <v>313</v>
      </c>
      <c r="BH36" s="625"/>
      <c r="BI36" s="625"/>
      <c r="BJ36" s="625"/>
      <c r="BK36" s="625"/>
      <c r="BL36" s="625"/>
      <c r="BM36" s="625"/>
      <c r="BN36" s="625"/>
      <c r="BO36" s="625"/>
      <c r="BP36" s="625"/>
      <c r="BQ36" s="625"/>
      <c r="BR36" s="625"/>
      <c r="BS36" s="625"/>
      <c r="BT36" s="625"/>
      <c r="BU36" s="626"/>
      <c r="BV36" s="591">
        <v>-609610</v>
      </c>
      <c r="BW36" s="592"/>
      <c r="BX36" s="592"/>
      <c r="BY36" s="592"/>
      <c r="BZ36" s="592"/>
      <c r="CA36" s="592"/>
      <c r="CB36" s="627"/>
      <c r="CD36" s="628" t="s">
        <v>314</v>
      </c>
      <c r="CE36" s="625"/>
      <c r="CF36" s="625"/>
      <c r="CG36" s="625"/>
      <c r="CH36" s="625"/>
      <c r="CI36" s="625"/>
      <c r="CJ36" s="625"/>
      <c r="CK36" s="625"/>
      <c r="CL36" s="625"/>
      <c r="CM36" s="625"/>
      <c r="CN36" s="625"/>
      <c r="CO36" s="625"/>
      <c r="CP36" s="625"/>
      <c r="CQ36" s="626"/>
      <c r="CR36" s="591">
        <v>17084568</v>
      </c>
      <c r="CS36" s="592"/>
      <c r="CT36" s="592"/>
      <c r="CU36" s="592"/>
      <c r="CV36" s="592"/>
      <c r="CW36" s="592"/>
      <c r="CX36" s="592"/>
      <c r="CY36" s="593"/>
      <c r="CZ36" s="594">
        <v>6.8</v>
      </c>
      <c r="DA36" s="612"/>
      <c r="DB36" s="612"/>
      <c r="DC36" s="613"/>
      <c r="DD36" s="597">
        <v>13754686</v>
      </c>
      <c r="DE36" s="592"/>
      <c r="DF36" s="592"/>
      <c r="DG36" s="592"/>
      <c r="DH36" s="592"/>
      <c r="DI36" s="592"/>
      <c r="DJ36" s="592"/>
      <c r="DK36" s="593"/>
      <c r="DL36" s="597">
        <v>11902874</v>
      </c>
      <c r="DM36" s="592"/>
      <c r="DN36" s="592"/>
      <c r="DO36" s="592"/>
      <c r="DP36" s="592"/>
      <c r="DQ36" s="592"/>
      <c r="DR36" s="592"/>
      <c r="DS36" s="592"/>
      <c r="DT36" s="592"/>
      <c r="DU36" s="592"/>
      <c r="DV36" s="593"/>
      <c r="DW36" s="614">
        <v>8.3000000000000007</v>
      </c>
      <c r="DX36" s="615"/>
      <c r="DY36" s="615"/>
      <c r="DZ36" s="615"/>
      <c r="EA36" s="615"/>
      <c r="EB36" s="615"/>
      <c r="EC36" s="616"/>
    </row>
    <row r="37" spans="2:133" ht="11.25" customHeight="1">
      <c r="AQ37" s="617" t="s">
        <v>315</v>
      </c>
      <c r="AR37" s="618"/>
      <c r="AS37" s="618"/>
      <c r="AT37" s="618"/>
      <c r="AU37" s="618"/>
      <c r="AV37" s="618"/>
      <c r="AW37" s="618"/>
      <c r="AX37" s="618"/>
      <c r="AY37" s="619"/>
      <c r="AZ37" s="591">
        <v>857876</v>
      </c>
      <c r="BA37" s="592"/>
      <c r="BB37" s="592"/>
      <c r="BC37" s="592"/>
      <c r="BD37" s="610"/>
      <c r="BE37" s="610"/>
      <c r="BF37" s="620"/>
      <c r="BG37" s="628" t="s">
        <v>316</v>
      </c>
      <c r="BH37" s="625"/>
      <c r="BI37" s="625"/>
      <c r="BJ37" s="625"/>
      <c r="BK37" s="625"/>
      <c r="BL37" s="625"/>
      <c r="BM37" s="625"/>
      <c r="BN37" s="625"/>
      <c r="BO37" s="625"/>
      <c r="BP37" s="625"/>
      <c r="BQ37" s="625"/>
      <c r="BR37" s="625"/>
      <c r="BS37" s="625"/>
      <c r="BT37" s="625"/>
      <c r="BU37" s="626"/>
      <c r="BV37" s="591">
        <v>112325</v>
      </c>
      <c r="BW37" s="592"/>
      <c r="BX37" s="592"/>
      <c r="BY37" s="592"/>
      <c r="BZ37" s="592"/>
      <c r="CA37" s="592"/>
      <c r="CB37" s="627"/>
      <c r="CD37" s="628" t="s">
        <v>317</v>
      </c>
      <c r="CE37" s="625"/>
      <c r="CF37" s="625"/>
      <c r="CG37" s="625"/>
      <c r="CH37" s="625"/>
      <c r="CI37" s="625"/>
      <c r="CJ37" s="625"/>
      <c r="CK37" s="625"/>
      <c r="CL37" s="625"/>
      <c r="CM37" s="625"/>
      <c r="CN37" s="625"/>
      <c r="CO37" s="625"/>
      <c r="CP37" s="625"/>
      <c r="CQ37" s="626"/>
      <c r="CR37" s="591">
        <v>17199</v>
      </c>
      <c r="CS37" s="610"/>
      <c r="CT37" s="610"/>
      <c r="CU37" s="610"/>
      <c r="CV37" s="610"/>
      <c r="CW37" s="610"/>
      <c r="CX37" s="610"/>
      <c r="CY37" s="611"/>
      <c r="CZ37" s="594">
        <v>0</v>
      </c>
      <c r="DA37" s="612"/>
      <c r="DB37" s="612"/>
      <c r="DC37" s="613"/>
      <c r="DD37" s="597">
        <v>17199</v>
      </c>
      <c r="DE37" s="610"/>
      <c r="DF37" s="610"/>
      <c r="DG37" s="610"/>
      <c r="DH37" s="610"/>
      <c r="DI37" s="610"/>
      <c r="DJ37" s="610"/>
      <c r="DK37" s="611"/>
      <c r="DL37" s="597">
        <v>17199</v>
      </c>
      <c r="DM37" s="610"/>
      <c r="DN37" s="610"/>
      <c r="DO37" s="610"/>
      <c r="DP37" s="610"/>
      <c r="DQ37" s="610"/>
      <c r="DR37" s="610"/>
      <c r="DS37" s="610"/>
      <c r="DT37" s="610"/>
      <c r="DU37" s="610"/>
      <c r="DV37" s="611"/>
      <c r="DW37" s="614">
        <v>0</v>
      </c>
      <c r="DX37" s="615"/>
      <c r="DY37" s="615"/>
      <c r="DZ37" s="615"/>
      <c r="EA37" s="615"/>
      <c r="EB37" s="615"/>
      <c r="EC37" s="616"/>
    </row>
    <row r="38" spans="2:133" ht="11.25" customHeight="1">
      <c r="AQ38" s="617" t="s">
        <v>318</v>
      </c>
      <c r="AR38" s="618"/>
      <c r="AS38" s="618"/>
      <c r="AT38" s="618"/>
      <c r="AU38" s="618"/>
      <c r="AV38" s="618"/>
      <c r="AW38" s="618"/>
      <c r="AX38" s="618"/>
      <c r="AY38" s="619"/>
      <c r="AZ38" s="591">
        <v>60000</v>
      </c>
      <c r="BA38" s="592"/>
      <c r="BB38" s="592"/>
      <c r="BC38" s="592"/>
      <c r="BD38" s="610"/>
      <c r="BE38" s="610"/>
      <c r="BF38" s="620"/>
      <c r="BG38" s="628" t="s">
        <v>319</v>
      </c>
      <c r="BH38" s="625"/>
      <c r="BI38" s="625"/>
      <c r="BJ38" s="625"/>
      <c r="BK38" s="625"/>
      <c r="BL38" s="625"/>
      <c r="BM38" s="625"/>
      <c r="BN38" s="625"/>
      <c r="BO38" s="625"/>
      <c r="BP38" s="625"/>
      <c r="BQ38" s="625"/>
      <c r="BR38" s="625"/>
      <c r="BS38" s="625"/>
      <c r="BT38" s="625"/>
      <c r="BU38" s="626"/>
      <c r="BV38" s="591">
        <v>179427</v>
      </c>
      <c r="BW38" s="592"/>
      <c r="BX38" s="592"/>
      <c r="BY38" s="592"/>
      <c r="BZ38" s="592"/>
      <c r="CA38" s="592"/>
      <c r="CB38" s="627"/>
      <c r="CD38" s="628" t="s">
        <v>320</v>
      </c>
      <c r="CE38" s="625"/>
      <c r="CF38" s="625"/>
      <c r="CG38" s="625"/>
      <c r="CH38" s="625"/>
      <c r="CI38" s="625"/>
      <c r="CJ38" s="625"/>
      <c r="CK38" s="625"/>
      <c r="CL38" s="625"/>
      <c r="CM38" s="625"/>
      <c r="CN38" s="625"/>
      <c r="CO38" s="625"/>
      <c r="CP38" s="625"/>
      <c r="CQ38" s="626"/>
      <c r="CR38" s="591">
        <v>20889669</v>
      </c>
      <c r="CS38" s="592"/>
      <c r="CT38" s="592"/>
      <c r="CU38" s="592"/>
      <c r="CV38" s="592"/>
      <c r="CW38" s="592"/>
      <c r="CX38" s="592"/>
      <c r="CY38" s="593"/>
      <c r="CZ38" s="594">
        <v>8.4</v>
      </c>
      <c r="DA38" s="612"/>
      <c r="DB38" s="612"/>
      <c r="DC38" s="613"/>
      <c r="DD38" s="597">
        <v>17737208</v>
      </c>
      <c r="DE38" s="592"/>
      <c r="DF38" s="592"/>
      <c r="DG38" s="592"/>
      <c r="DH38" s="592"/>
      <c r="DI38" s="592"/>
      <c r="DJ38" s="592"/>
      <c r="DK38" s="593"/>
      <c r="DL38" s="597">
        <v>12450893</v>
      </c>
      <c r="DM38" s="592"/>
      <c r="DN38" s="592"/>
      <c r="DO38" s="592"/>
      <c r="DP38" s="592"/>
      <c r="DQ38" s="592"/>
      <c r="DR38" s="592"/>
      <c r="DS38" s="592"/>
      <c r="DT38" s="592"/>
      <c r="DU38" s="592"/>
      <c r="DV38" s="593"/>
      <c r="DW38" s="614">
        <v>8.6999999999999993</v>
      </c>
      <c r="DX38" s="615"/>
      <c r="DY38" s="615"/>
      <c r="DZ38" s="615"/>
      <c r="EA38" s="615"/>
      <c r="EB38" s="615"/>
      <c r="EC38" s="616"/>
    </row>
    <row r="39" spans="2:133" ht="11.25" customHeight="1">
      <c r="AQ39" s="617" t="s">
        <v>321</v>
      </c>
      <c r="AR39" s="618"/>
      <c r="AS39" s="618"/>
      <c r="AT39" s="618"/>
      <c r="AU39" s="618"/>
      <c r="AV39" s="618"/>
      <c r="AW39" s="618"/>
      <c r="AX39" s="618"/>
      <c r="AY39" s="619"/>
      <c r="AZ39" s="591" t="s">
        <v>322</v>
      </c>
      <c r="BA39" s="592"/>
      <c r="BB39" s="592"/>
      <c r="BC39" s="592"/>
      <c r="BD39" s="610"/>
      <c r="BE39" s="610"/>
      <c r="BF39" s="620"/>
      <c r="BG39" s="621" t="s">
        <v>323</v>
      </c>
      <c r="BH39" s="622"/>
      <c r="BI39" s="622"/>
      <c r="BJ39" s="622"/>
      <c r="BK39" s="622"/>
      <c r="BL39" s="189"/>
      <c r="BM39" s="625" t="s">
        <v>324</v>
      </c>
      <c r="BN39" s="625"/>
      <c r="BO39" s="625"/>
      <c r="BP39" s="625"/>
      <c r="BQ39" s="625"/>
      <c r="BR39" s="625"/>
      <c r="BS39" s="625"/>
      <c r="BT39" s="625"/>
      <c r="BU39" s="626"/>
      <c r="BV39" s="591">
        <v>95</v>
      </c>
      <c r="BW39" s="592"/>
      <c r="BX39" s="592"/>
      <c r="BY39" s="592"/>
      <c r="BZ39" s="592"/>
      <c r="CA39" s="592"/>
      <c r="CB39" s="627"/>
      <c r="CD39" s="628" t="s">
        <v>325</v>
      </c>
      <c r="CE39" s="625"/>
      <c r="CF39" s="625"/>
      <c r="CG39" s="625"/>
      <c r="CH39" s="625"/>
      <c r="CI39" s="625"/>
      <c r="CJ39" s="625"/>
      <c r="CK39" s="625"/>
      <c r="CL39" s="625"/>
      <c r="CM39" s="625"/>
      <c r="CN39" s="625"/>
      <c r="CO39" s="625"/>
      <c r="CP39" s="625"/>
      <c r="CQ39" s="626"/>
      <c r="CR39" s="591">
        <v>721379</v>
      </c>
      <c r="CS39" s="610"/>
      <c r="CT39" s="610"/>
      <c r="CU39" s="610"/>
      <c r="CV39" s="610"/>
      <c r="CW39" s="610"/>
      <c r="CX39" s="610"/>
      <c r="CY39" s="611"/>
      <c r="CZ39" s="594">
        <v>0.3</v>
      </c>
      <c r="DA39" s="612"/>
      <c r="DB39" s="612"/>
      <c r="DC39" s="613"/>
      <c r="DD39" s="597">
        <v>354404</v>
      </c>
      <c r="DE39" s="610"/>
      <c r="DF39" s="610"/>
      <c r="DG39" s="610"/>
      <c r="DH39" s="610"/>
      <c r="DI39" s="610"/>
      <c r="DJ39" s="610"/>
      <c r="DK39" s="611"/>
      <c r="DL39" s="597" t="s">
        <v>322</v>
      </c>
      <c r="DM39" s="610"/>
      <c r="DN39" s="610"/>
      <c r="DO39" s="610"/>
      <c r="DP39" s="610"/>
      <c r="DQ39" s="610"/>
      <c r="DR39" s="610"/>
      <c r="DS39" s="610"/>
      <c r="DT39" s="610"/>
      <c r="DU39" s="610"/>
      <c r="DV39" s="611"/>
      <c r="DW39" s="614" t="s">
        <v>322</v>
      </c>
      <c r="DX39" s="615"/>
      <c r="DY39" s="615"/>
      <c r="DZ39" s="615"/>
      <c r="EA39" s="615"/>
      <c r="EB39" s="615"/>
      <c r="EC39" s="616"/>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17" t="s">
        <v>326</v>
      </c>
      <c r="AR40" s="618"/>
      <c r="AS40" s="618"/>
      <c r="AT40" s="618"/>
      <c r="AU40" s="618"/>
      <c r="AV40" s="618"/>
      <c r="AW40" s="618"/>
      <c r="AX40" s="618"/>
      <c r="AY40" s="619"/>
      <c r="AZ40" s="591">
        <v>8046000</v>
      </c>
      <c r="BA40" s="592"/>
      <c r="BB40" s="592"/>
      <c r="BC40" s="592"/>
      <c r="BD40" s="610"/>
      <c r="BE40" s="610"/>
      <c r="BF40" s="620"/>
      <c r="BG40" s="621"/>
      <c r="BH40" s="622"/>
      <c r="BI40" s="622"/>
      <c r="BJ40" s="622"/>
      <c r="BK40" s="622"/>
      <c r="BL40" s="189"/>
      <c r="BM40" s="625" t="s">
        <v>327</v>
      </c>
      <c r="BN40" s="625"/>
      <c r="BO40" s="625"/>
      <c r="BP40" s="625"/>
      <c r="BQ40" s="625"/>
      <c r="BR40" s="625"/>
      <c r="BS40" s="625"/>
      <c r="BT40" s="625"/>
      <c r="BU40" s="626"/>
      <c r="BV40" s="591">
        <v>90</v>
      </c>
      <c r="BW40" s="592"/>
      <c r="BX40" s="592"/>
      <c r="BY40" s="592"/>
      <c r="BZ40" s="592"/>
      <c r="CA40" s="592"/>
      <c r="CB40" s="627"/>
      <c r="CD40" s="628" t="s">
        <v>328</v>
      </c>
      <c r="CE40" s="625"/>
      <c r="CF40" s="625"/>
      <c r="CG40" s="625"/>
      <c r="CH40" s="625"/>
      <c r="CI40" s="625"/>
      <c r="CJ40" s="625"/>
      <c r="CK40" s="625"/>
      <c r="CL40" s="625"/>
      <c r="CM40" s="625"/>
      <c r="CN40" s="625"/>
      <c r="CO40" s="625"/>
      <c r="CP40" s="625"/>
      <c r="CQ40" s="626"/>
      <c r="CR40" s="591">
        <v>11294357</v>
      </c>
      <c r="CS40" s="592"/>
      <c r="CT40" s="592"/>
      <c r="CU40" s="592"/>
      <c r="CV40" s="592"/>
      <c r="CW40" s="592"/>
      <c r="CX40" s="592"/>
      <c r="CY40" s="593"/>
      <c r="CZ40" s="594">
        <v>4.5</v>
      </c>
      <c r="DA40" s="612"/>
      <c r="DB40" s="612"/>
      <c r="DC40" s="613"/>
      <c r="DD40" s="597">
        <v>106467</v>
      </c>
      <c r="DE40" s="592"/>
      <c r="DF40" s="592"/>
      <c r="DG40" s="592"/>
      <c r="DH40" s="592"/>
      <c r="DI40" s="592"/>
      <c r="DJ40" s="592"/>
      <c r="DK40" s="593"/>
      <c r="DL40" s="597">
        <v>97467</v>
      </c>
      <c r="DM40" s="592"/>
      <c r="DN40" s="592"/>
      <c r="DO40" s="592"/>
      <c r="DP40" s="592"/>
      <c r="DQ40" s="592"/>
      <c r="DR40" s="592"/>
      <c r="DS40" s="592"/>
      <c r="DT40" s="592"/>
      <c r="DU40" s="592"/>
      <c r="DV40" s="593"/>
      <c r="DW40" s="614">
        <v>0.1</v>
      </c>
      <c r="DX40" s="615"/>
      <c r="DY40" s="615"/>
      <c r="DZ40" s="615"/>
      <c r="EA40" s="615"/>
      <c r="EB40" s="615"/>
      <c r="EC40" s="616"/>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29" t="s">
        <v>329</v>
      </c>
      <c r="AR41" s="630"/>
      <c r="AS41" s="630"/>
      <c r="AT41" s="630"/>
      <c r="AU41" s="630"/>
      <c r="AV41" s="630"/>
      <c r="AW41" s="630"/>
      <c r="AX41" s="630"/>
      <c r="AY41" s="631"/>
      <c r="AZ41" s="575">
        <v>11925793</v>
      </c>
      <c r="BA41" s="632"/>
      <c r="BB41" s="632"/>
      <c r="BC41" s="632"/>
      <c r="BD41" s="576"/>
      <c r="BE41" s="576"/>
      <c r="BF41" s="633"/>
      <c r="BG41" s="623"/>
      <c r="BH41" s="624"/>
      <c r="BI41" s="624"/>
      <c r="BJ41" s="624"/>
      <c r="BK41" s="624"/>
      <c r="BL41" s="191"/>
      <c r="BM41" s="630" t="s">
        <v>330</v>
      </c>
      <c r="BN41" s="630"/>
      <c r="BO41" s="630"/>
      <c r="BP41" s="630"/>
      <c r="BQ41" s="630"/>
      <c r="BR41" s="630"/>
      <c r="BS41" s="630"/>
      <c r="BT41" s="630"/>
      <c r="BU41" s="631"/>
      <c r="BV41" s="575">
        <v>285</v>
      </c>
      <c r="BW41" s="632"/>
      <c r="BX41" s="632"/>
      <c r="BY41" s="632"/>
      <c r="BZ41" s="632"/>
      <c r="CA41" s="632"/>
      <c r="CB41" s="634"/>
      <c r="CD41" s="628" t="s">
        <v>331</v>
      </c>
      <c r="CE41" s="625"/>
      <c r="CF41" s="625"/>
      <c r="CG41" s="625"/>
      <c r="CH41" s="625"/>
      <c r="CI41" s="625"/>
      <c r="CJ41" s="625"/>
      <c r="CK41" s="625"/>
      <c r="CL41" s="625"/>
      <c r="CM41" s="625"/>
      <c r="CN41" s="625"/>
      <c r="CO41" s="625"/>
      <c r="CP41" s="625"/>
      <c r="CQ41" s="626"/>
      <c r="CR41" s="591" t="s">
        <v>332</v>
      </c>
      <c r="CS41" s="610"/>
      <c r="CT41" s="610"/>
      <c r="CU41" s="610"/>
      <c r="CV41" s="610"/>
      <c r="CW41" s="610"/>
      <c r="CX41" s="610"/>
      <c r="CY41" s="611"/>
      <c r="CZ41" s="594" t="s">
        <v>332</v>
      </c>
      <c r="DA41" s="612"/>
      <c r="DB41" s="612"/>
      <c r="DC41" s="613"/>
      <c r="DD41" s="597" t="s">
        <v>332</v>
      </c>
      <c r="DE41" s="610"/>
      <c r="DF41" s="610"/>
      <c r="DG41" s="610"/>
      <c r="DH41" s="610"/>
      <c r="DI41" s="610"/>
      <c r="DJ41" s="610"/>
      <c r="DK41" s="611"/>
      <c r="DL41" s="598"/>
      <c r="DM41" s="599"/>
      <c r="DN41" s="599"/>
      <c r="DO41" s="599"/>
      <c r="DP41" s="599"/>
      <c r="DQ41" s="599"/>
      <c r="DR41" s="599"/>
      <c r="DS41" s="599"/>
      <c r="DT41" s="599"/>
      <c r="DU41" s="599"/>
      <c r="DV41" s="600"/>
      <c r="DW41" s="601"/>
      <c r="DX41" s="602"/>
      <c r="DY41" s="602"/>
      <c r="DZ41" s="602"/>
      <c r="EA41" s="602"/>
      <c r="EB41" s="602"/>
      <c r="EC41" s="603"/>
    </row>
    <row r="42" spans="2:133" ht="11.25" customHeight="1">
      <c r="B42" s="183" t="s">
        <v>333</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588" t="s">
        <v>334</v>
      </c>
      <c r="CE42" s="589"/>
      <c r="CF42" s="589"/>
      <c r="CG42" s="589"/>
      <c r="CH42" s="589"/>
      <c r="CI42" s="589"/>
      <c r="CJ42" s="589"/>
      <c r="CK42" s="589"/>
      <c r="CL42" s="589"/>
      <c r="CM42" s="589"/>
      <c r="CN42" s="589"/>
      <c r="CO42" s="589"/>
      <c r="CP42" s="589"/>
      <c r="CQ42" s="590"/>
      <c r="CR42" s="591">
        <v>17319162</v>
      </c>
      <c r="CS42" s="592"/>
      <c r="CT42" s="592"/>
      <c r="CU42" s="592"/>
      <c r="CV42" s="592"/>
      <c r="CW42" s="592"/>
      <c r="CX42" s="592"/>
      <c r="CY42" s="593"/>
      <c r="CZ42" s="594">
        <v>6.9</v>
      </c>
      <c r="DA42" s="595"/>
      <c r="DB42" s="595"/>
      <c r="DC42" s="596"/>
      <c r="DD42" s="597">
        <v>5195032</v>
      </c>
      <c r="DE42" s="592"/>
      <c r="DF42" s="592"/>
      <c r="DG42" s="592"/>
      <c r="DH42" s="592"/>
      <c r="DI42" s="592"/>
      <c r="DJ42" s="592"/>
      <c r="DK42" s="593"/>
      <c r="DL42" s="598"/>
      <c r="DM42" s="599"/>
      <c r="DN42" s="599"/>
      <c r="DO42" s="599"/>
      <c r="DP42" s="599"/>
      <c r="DQ42" s="599"/>
      <c r="DR42" s="599"/>
      <c r="DS42" s="599"/>
      <c r="DT42" s="599"/>
      <c r="DU42" s="599"/>
      <c r="DV42" s="600"/>
      <c r="DW42" s="601"/>
      <c r="DX42" s="602"/>
      <c r="DY42" s="602"/>
      <c r="DZ42" s="602"/>
      <c r="EA42" s="602"/>
      <c r="EB42" s="602"/>
      <c r="EC42" s="603"/>
    </row>
    <row r="43" spans="2:133" ht="11.25" customHeight="1">
      <c r="B43" s="193" t="s">
        <v>335</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588" t="s">
        <v>336</v>
      </c>
      <c r="CE43" s="589"/>
      <c r="CF43" s="589"/>
      <c r="CG43" s="589"/>
      <c r="CH43" s="589"/>
      <c r="CI43" s="589"/>
      <c r="CJ43" s="589"/>
      <c r="CK43" s="589"/>
      <c r="CL43" s="589"/>
      <c r="CM43" s="589"/>
      <c r="CN43" s="589"/>
      <c r="CO43" s="589"/>
      <c r="CP43" s="589"/>
      <c r="CQ43" s="590"/>
      <c r="CR43" s="591">
        <v>554526</v>
      </c>
      <c r="CS43" s="610"/>
      <c r="CT43" s="610"/>
      <c r="CU43" s="610"/>
      <c r="CV43" s="610"/>
      <c r="CW43" s="610"/>
      <c r="CX43" s="610"/>
      <c r="CY43" s="611"/>
      <c r="CZ43" s="594">
        <v>0.2</v>
      </c>
      <c r="DA43" s="612"/>
      <c r="DB43" s="612"/>
      <c r="DC43" s="613"/>
      <c r="DD43" s="597">
        <v>549187</v>
      </c>
      <c r="DE43" s="610"/>
      <c r="DF43" s="610"/>
      <c r="DG43" s="610"/>
      <c r="DH43" s="610"/>
      <c r="DI43" s="610"/>
      <c r="DJ43" s="610"/>
      <c r="DK43" s="611"/>
      <c r="DL43" s="598"/>
      <c r="DM43" s="599"/>
      <c r="DN43" s="599"/>
      <c r="DO43" s="599"/>
      <c r="DP43" s="599"/>
      <c r="DQ43" s="599"/>
      <c r="DR43" s="599"/>
      <c r="DS43" s="599"/>
      <c r="DT43" s="599"/>
      <c r="DU43" s="599"/>
      <c r="DV43" s="600"/>
      <c r="DW43" s="601"/>
      <c r="DX43" s="602"/>
      <c r="DY43" s="602"/>
      <c r="DZ43" s="602"/>
      <c r="EA43" s="602"/>
      <c r="EB43" s="602"/>
      <c r="EC43" s="603"/>
    </row>
    <row r="44" spans="2:133" ht="11.25" customHeight="1">
      <c r="B44" s="194" t="s">
        <v>337</v>
      </c>
      <c r="CD44" s="604" t="s">
        <v>289</v>
      </c>
      <c r="CE44" s="605"/>
      <c r="CF44" s="588" t="s">
        <v>338</v>
      </c>
      <c r="CG44" s="589"/>
      <c r="CH44" s="589"/>
      <c r="CI44" s="589"/>
      <c r="CJ44" s="589"/>
      <c r="CK44" s="589"/>
      <c r="CL44" s="589"/>
      <c r="CM44" s="589"/>
      <c r="CN44" s="589"/>
      <c r="CO44" s="589"/>
      <c r="CP44" s="589"/>
      <c r="CQ44" s="590"/>
      <c r="CR44" s="591">
        <v>17291812</v>
      </c>
      <c r="CS44" s="592"/>
      <c r="CT44" s="592"/>
      <c r="CU44" s="592"/>
      <c r="CV44" s="592"/>
      <c r="CW44" s="592"/>
      <c r="CX44" s="592"/>
      <c r="CY44" s="593"/>
      <c r="CZ44" s="594">
        <v>6.9</v>
      </c>
      <c r="DA44" s="595"/>
      <c r="DB44" s="595"/>
      <c r="DC44" s="596"/>
      <c r="DD44" s="597">
        <v>5167682</v>
      </c>
      <c r="DE44" s="592"/>
      <c r="DF44" s="592"/>
      <c r="DG44" s="592"/>
      <c r="DH44" s="592"/>
      <c r="DI44" s="592"/>
      <c r="DJ44" s="592"/>
      <c r="DK44" s="593"/>
      <c r="DL44" s="598"/>
      <c r="DM44" s="599"/>
      <c r="DN44" s="599"/>
      <c r="DO44" s="599"/>
      <c r="DP44" s="599"/>
      <c r="DQ44" s="599"/>
      <c r="DR44" s="599"/>
      <c r="DS44" s="599"/>
      <c r="DT44" s="599"/>
      <c r="DU44" s="599"/>
      <c r="DV44" s="600"/>
      <c r="DW44" s="601"/>
      <c r="DX44" s="602"/>
      <c r="DY44" s="602"/>
      <c r="DZ44" s="602"/>
      <c r="EA44" s="602"/>
      <c r="EB44" s="602"/>
      <c r="EC44" s="603"/>
    </row>
    <row r="45" spans="2:133" ht="11.25" customHeight="1">
      <c r="CD45" s="606"/>
      <c r="CE45" s="607"/>
      <c r="CF45" s="588" t="s">
        <v>339</v>
      </c>
      <c r="CG45" s="589"/>
      <c r="CH45" s="589"/>
      <c r="CI45" s="589"/>
      <c r="CJ45" s="589"/>
      <c r="CK45" s="589"/>
      <c r="CL45" s="589"/>
      <c r="CM45" s="589"/>
      <c r="CN45" s="589"/>
      <c r="CO45" s="589"/>
      <c r="CP45" s="589"/>
      <c r="CQ45" s="590"/>
      <c r="CR45" s="591">
        <v>5706917</v>
      </c>
      <c r="CS45" s="610"/>
      <c r="CT45" s="610"/>
      <c r="CU45" s="610"/>
      <c r="CV45" s="610"/>
      <c r="CW45" s="610"/>
      <c r="CX45" s="610"/>
      <c r="CY45" s="611"/>
      <c r="CZ45" s="594">
        <v>2.2999999999999998</v>
      </c>
      <c r="DA45" s="612"/>
      <c r="DB45" s="612"/>
      <c r="DC45" s="613"/>
      <c r="DD45" s="597">
        <v>1148078</v>
      </c>
      <c r="DE45" s="610"/>
      <c r="DF45" s="610"/>
      <c r="DG45" s="610"/>
      <c r="DH45" s="610"/>
      <c r="DI45" s="610"/>
      <c r="DJ45" s="610"/>
      <c r="DK45" s="611"/>
      <c r="DL45" s="598"/>
      <c r="DM45" s="599"/>
      <c r="DN45" s="599"/>
      <c r="DO45" s="599"/>
      <c r="DP45" s="599"/>
      <c r="DQ45" s="599"/>
      <c r="DR45" s="599"/>
      <c r="DS45" s="599"/>
      <c r="DT45" s="599"/>
      <c r="DU45" s="599"/>
      <c r="DV45" s="600"/>
      <c r="DW45" s="601"/>
      <c r="DX45" s="602"/>
      <c r="DY45" s="602"/>
      <c r="DZ45" s="602"/>
      <c r="EA45" s="602"/>
      <c r="EB45" s="602"/>
      <c r="EC45" s="603"/>
    </row>
    <row r="46" spans="2:133" ht="11.25" customHeight="1">
      <c r="CD46" s="606"/>
      <c r="CE46" s="607"/>
      <c r="CF46" s="588" t="s">
        <v>340</v>
      </c>
      <c r="CG46" s="589"/>
      <c r="CH46" s="589"/>
      <c r="CI46" s="589"/>
      <c r="CJ46" s="589"/>
      <c r="CK46" s="589"/>
      <c r="CL46" s="589"/>
      <c r="CM46" s="589"/>
      <c r="CN46" s="589"/>
      <c r="CO46" s="589"/>
      <c r="CP46" s="589"/>
      <c r="CQ46" s="590"/>
      <c r="CR46" s="591">
        <v>9372112</v>
      </c>
      <c r="CS46" s="592"/>
      <c r="CT46" s="592"/>
      <c r="CU46" s="592"/>
      <c r="CV46" s="592"/>
      <c r="CW46" s="592"/>
      <c r="CX46" s="592"/>
      <c r="CY46" s="593"/>
      <c r="CZ46" s="594">
        <v>3.7</v>
      </c>
      <c r="DA46" s="595"/>
      <c r="DB46" s="595"/>
      <c r="DC46" s="596"/>
      <c r="DD46" s="597">
        <v>3290435</v>
      </c>
      <c r="DE46" s="592"/>
      <c r="DF46" s="592"/>
      <c r="DG46" s="592"/>
      <c r="DH46" s="592"/>
      <c r="DI46" s="592"/>
      <c r="DJ46" s="592"/>
      <c r="DK46" s="593"/>
      <c r="DL46" s="598"/>
      <c r="DM46" s="599"/>
      <c r="DN46" s="599"/>
      <c r="DO46" s="599"/>
      <c r="DP46" s="599"/>
      <c r="DQ46" s="599"/>
      <c r="DR46" s="599"/>
      <c r="DS46" s="599"/>
      <c r="DT46" s="599"/>
      <c r="DU46" s="599"/>
      <c r="DV46" s="600"/>
      <c r="DW46" s="601"/>
      <c r="DX46" s="602"/>
      <c r="DY46" s="602"/>
      <c r="DZ46" s="602"/>
      <c r="EA46" s="602"/>
      <c r="EB46" s="602"/>
      <c r="EC46" s="603"/>
    </row>
    <row r="47" spans="2:133" ht="11.25" customHeight="1">
      <c r="CD47" s="606"/>
      <c r="CE47" s="607"/>
      <c r="CF47" s="588" t="s">
        <v>341</v>
      </c>
      <c r="CG47" s="589"/>
      <c r="CH47" s="589"/>
      <c r="CI47" s="589"/>
      <c r="CJ47" s="589"/>
      <c r="CK47" s="589"/>
      <c r="CL47" s="589"/>
      <c r="CM47" s="589"/>
      <c r="CN47" s="589"/>
      <c r="CO47" s="589"/>
      <c r="CP47" s="589"/>
      <c r="CQ47" s="590"/>
      <c r="CR47" s="591">
        <v>27350</v>
      </c>
      <c r="CS47" s="610"/>
      <c r="CT47" s="610"/>
      <c r="CU47" s="610"/>
      <c r="CV47" s="610"/>
      <c r="CW47" s="610"/>
      <c r="CX47" s="610"/>
      <c r="CY47" s="611"/>
      <c r="CZ47" s="594">
        <v>0</v>
      </c>
      <c r="DA47" s="612"/>
      <c r="DB47" s="612"/>
      <c r="DC47" s="613"/>
      <c r="DD47" s="597">
        <v>27350</v>
      </c>
      <c r="DE47" s="610"/>
      <c r="DF47" s="610"/>
      <c r="DG47" s="610"/>
      <c r="DH47" s="610"/>
      <c r="DI47" s="610"/>
      <c r="DJ47" s="610"/>
      <c r="DK47" s="611"/>
      <c r="DL47" s="598"/>
      <c r="DM47" s="599"/>
      <c r="DN47" s="599"/>
      <c r="DO47" s="599"/>
      <c r="DP47" s="599"/>
      <c r="DQ47" s="599"/>
      <c r="DR47" s="599"/>
      <c r="DS47" s="599"/>
      <c r="DT47" s="599"/>
      <c r="DU47" s="599"/>
      <c r="DV47" s="600"/>
      <c r="DW47" s="601"/>
      <c r="DX47" s="602"/>
      <c r="DY47" s="602"/>
      <c r="DZ47" s="602"/>
      <c r="EA47" s="602"/>
      <c r="EB47" s="602"/>
      <c r="EC47" s="603"/>
    </row>
    <row r="48" spans="2:133">
      <c r="CD48" s="608"/>
      <c r="CE48" s="609"/>
      <c r="CF48" s="588" t="s">
        <v>342</v>
      </c>
      <c r="CG48" s="589"/>
      <c r="CH48" s="589"/>
      <c r="CI48" s="589"/>
      <c r="CJ48" s="589"/>
      <c r="CK48" s="589"/>
      <c r="CL48" s="589"/>
      <c r="CM48" s="589"/>
      <c r="CN48" s="589"/>
      <c r="CO48" s="589"/>
      <c r="CP48" s="589"/>
      <c r="CQ48" s="590"/>
      <c r="CR48" s="591" t="s">
        <v>112</v>
      </c>
      <c r="CS48" s="592"/>
      <c r="CT48" s="592"/>
      <c r="CU48" s="592"/>
      <c r="CV48" s="592"/>
      <c r="CW48" s="592"/>
      <c r="CX48" s="592"/>
      <c r="CY48" s="593"/>
      <c r="CZ48" s="594" t="s">
        <v>112</v>
      </c>
      <c r="DA48" s="595"/>
      <c r="DB48" s="595"/>
      <c r="DC48" s="596"/>
      <c r="DD48" s="597" t="s">
        <v>112</v>
      </c>
      <c r="DE48" s="592"/>
      <c r="DF48" s="592"/>
      <c r="DG48" s="592"/>
      <c r="DH48" s="592"/>
      <c r="DI48" s="592"/>
      <c r="DJ48" s="592"/>
      <c r="DK48" s="593"/>
      <c r="DL48" s="598"/>
      <c r="DM48" s="599"/>
      <c r="DN48" s="599"/>
      <c r="DO48" s="599"/>
      <c r="DP48" s="599"/>
      <c r="DQ48" s="599"/>
      <c r="DR48" s="599"/>
      <c r="DS48" s="599"/>
      <c r="DT48" s="599"/>
      <c r="DU48" s="599"/>
      <c r="DV48" s="600"/>
      <c r="DW48" s="601"/>
      <c r="DX48" s="602"/>
      <c r="DY48" s="602"/>
      <c r="DZ48" s="602"/>
      <c r="EA48" s="602"/>
      <c r="EB48" s="602"/>
      <c r="EC48" s="603"/>
    </row>
    <row r="49" spans="82:133" ht="11.25" customHeight="1">
      <c r="CD49" s="572" t="s">
        <v>343</v>
      </c>
      <c r="CE49" s="573"/>
      <c r="CF49" s="573"/>
      <c r="CG49" s="573"/>
      <c r="CH49" s="573"/>
      <c r="CI49" s="573"/>
      <c r="CJ49" s="573"/>
      <c r="CK49" s="573"/>
      <c r="CL49" s="573"/>
      <c r="CM49" s="573"/>
      <c r="CN49" s="573"/>
      <c r="CO49" s="573"/>
      <c r="CP49" s="573"/>
      <c r="CQ49" s="574"/>
      <c r="CR49" s="575">
        <v>250133191</v>
      </c>
      <c r="CS49" s="576"/>
      <c r="CT49" s="576"/>
      <c r="CU49" s="576"/>
      <c r="CV49" s="576"/>
      <c r="CW49" s="576"/>
      <c r="CX49" s="576"/>
      <c r="CY49" s="577"/>
      <c r="CZ49" s="578">
        <v>100</v>
      </c>
      <c r="DA49" s="579"/>
      <c r="DB49" s="579"/>
      <c r="DC49" s="580"/>
      <c r="DD49" s="581">
        <v>161334301</v>
      </c>
      <c r="DE49" s="576"/>
      <c r="DF49" s="576"/>
      <c r="DG49" s="576"/>
      <c r="DH49" s="576"/>
      <c r="DI49" s="576"/>
      <c r="DJ49" s="576"/>
      <c r="DK49" s="577"/>
      <c r="DL49" s="582"/>
      <c r="DM49" s="583"/>
      <c r="DN49" s="583"/>
      <c r="DO49" s="583"/>
      <c r="DP49" s="583"/>
      <c r="DQ49" s="583"/>
      <c r="DR49" s="583"/>
      <c r="DS49" s="583"/>
      <c r="DT49" s="583"/>
      <c r="DU49" s="583"/>
      <c r="DV49" s="584"/>
      <c r="DW49" s="585"/>
      <c r="DX49" s="586"/>
      <c r="DY49" s="586"/>
      <c r="DZ49" s="586"/>
      <c r="EA49" s="586"/>
      <c r="EB49" s="586"/>
      <c r="EC49" s="587"/>
    </row>
    <row r="50" spans="82:133" hidden="1"/>
    <row r="51" spans="82:133" hidden="1"/>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8" scale="96"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41" customWidth="1"/>
    <col min="131" max="131" width="1.625" style="241" customWidth="1"/>
    <col min="132" max="16384" width="9" style="241"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344</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07" t="s">
        <v>345</v>
      </c>
      <c r="DK2" s="1108"/>
      <c r="DL2" s="1108"/>
      <c r="DM2" s="1108"/>
      <c r="DN2" s="1108"/>
      <c r="DO2" s="1109"/>
      <c r="DP2" s="202"/>
      <c r="DQ2" s="1107" t="s">
        <v>346</v>
      </c>
      <c r="DR2" s="1108"/>
      <c r="DS2" s="1108"/>
      <c r="DT2" s="1108"/>
      <c r="DU2" s="1108"/>
      <c r="DV2" s="1108"/>
      <c r="DW2" s="1108"/>
      <c r="DX2" s="1108"/>
      <c r="DY2" s="1108"/>
      <c r="DZ2" s="1109"/>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1063" t="s">
        <v>347</v>
      </c>
      <c r="B4" s="1063"/>
      <c r="C4" s="1063"/>
      <c r="D4" s="1063"/>
      <c r="E4" s="1063"/>
      <c r="F4" s="1063"/>
      <c r="G4" s="1063"/>
      <c r="H4" s="1063"/>
      <c r="I4" s="1063"/>
      <c r="J4" s="1063"/>
      <c r="K4" s="1063"/>
      <c r="L4" s="1063"/>
      <c r="M4" s="1063"/>
      <c r="N4" s="1063"/>
      <c r="O4" s="1063"/>
      <c r="P4" s="1063"/>
      <c r="Q4" s="1063"/>
      <c r="R4" s="1063"/>
      <c r="S4" s="1063"/>
      <c r="T4" s="1063"/>
      <c r="U4" s="1063"/>
      <c r="V4" s="1063"/>
      <c r="W4" s="1063"/>
      <c r="X4" s="1063"/>
      <c r="Y4" s="1063"/>
      <c r="Z4" s="1063"/>
      <c r="AA4" s="1063"/>
      <c r="AB4" s="1063"/>
      <c r="AC4" s="1063"/>
      <c r="AD4" s="1063"/>
      <c r="AE4" s="1063"/>
      <c r="AF4" s="1063"/>
      <c r="AG4" s="1063"/>
      <c r="AH4" s="1063"/>
      <c r="AI4" s="1063"/>
      <c r="AJ4" s="1063"/>
      <c r="AK4" s="1063"/>
      <c r="AL4" s="1063"/>
      <c r="AM4" s="1063"/>
      <c r="AN4" s="1063"/>
      <c r="AO4" s="1063"/>
      <c r="AP4" s="1063"/>
      <c r="AQ4" s="1063"/>
      <c r="AR4" s="1063"/>
      <c r="AS4" s="1063"/>
      <c r="AT4" s="1063"/>
      <c r="AU4" s="1063"/>
      <c r="AV4" s="1063"/>
      <c r="AW4" s="1063"/>
      <c r="AX4" s="1063"/>
      <c r="AY4" s="1063"/>
      <c r="AZ4" s="205"/>
      <c r="BA4" s="205"/>
      <c r="BB4" s="205"/>
      <c r="BC4" s="205"/>
      <c r="BD4" s="205"/>
      <c r="BE4" s="206"/>
      <c r="BF4" s="206"/>
      <c r="BG4" s="206"/>
      <c r="BH4" s="206"/>
      <c r="BI4" s="206"/>
      <c r="BJ4" s="206"/>
      <c r="BK4" s="206"/>
      <c r="BL4" s="206"/>
      <c r="BM4" s="206"/>
      <c r="BN4" s="206"/>
      <c r="BO4" s="206"/>
      <c r="BP4" s="206"/>
      <c r="BQ4" s="205" t="s">
        <v>348</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995" t="s">
        <v>349</v>
      </c>
      <c r="B5" s="996"/>
      <c r="C5" s="996"/>
      <c r="D5" s="996"/>
      <c r="E5" s="996"/>
      <c r="F5" s="996"/>
      <c r="G5" s="996"/>
      <c r="H5" s="996"/>
      <c r="I5" s="996"/>
      <c r="J5" s="996"/>
      <c r="K5" s="996"/>
      <c r="L5" s="996"/>
      <c r="M5" s="996"/>
      <c r="N5" s="996"/>
      <c r="O5" s="996"/>
      <c r="P5" s="997"/>
      <c r="Q5" s="1001" t="s">
        <v>350</v>
      </c>
      <c r="R5" s="1002"/>
      <c r="S5" s="1002"/>
      <c r="T5" s="1002"/>
      <c r="U5" s="1003"/>
      <c r="V5" s="1001" t="s">
        <v>351</v>
      </c>
      <c r="W5" s="1002"/>
      <c r="X5" s="1002"/>
      <c r="Y5" s="1002"/>
      <c r="Z5" s="1003"/>
      <c r="AA5" s="1001" t="s">
        <v>352</v>
      </c>
      <c r="AB5" s="1002"/>
      <c r="AC5" s="1002"/>
      <c r="AD5" s="1002"/>
      <c r="AE5" s="1002"/>
      <c r="AF5" s="1110" t="s">
        <v>353</v>
      </c>
      <c r="AG5" s="1002"/>
      <c r="AH5" s="1002"/>
      <c r="AI5" s="1002"/>
      <c r="AJ5" s="1017"/>
      <c r="AK5" s="1002" t="s">
        <v>354</v>
      </c>
      <c r="AL5" s="1002"/>
      <c r="AM5" s="1002"/>
      <c r="AN5" s="1002"/>
      <c r="AO5" s="1003"/>
      <c r="AP5" s="1001" t="s">
        <v>355</v>
      </c>
      <c r="AQ5" s="1002"/>
      <c r="AR5" s="1002"/>
      <c r="AS5" s="1002"/>
      <c r="AT5" s="1003"/>
      <c r="AU5" s="1001" t="s">
        <v>356</v>
      </c>
      <c r="AV5" s="1002"/>
      <c r="AW5" s="1002"/>
      <c r="AX5" s="1002"/>
      <c r="AY5" s="1017"/>
      <c r="AZ5" s="209"/>
      <c r="BA5" s="209"/>
      <c r="BB5" s="209"/>
      <c r="BC5" s="209"/>
      <c r="BD5" s="209"/>
      <c r="BE5" s="210"/>
      <c r="BF5" s="210"/>
      <c r="BG5" s="210"/>
      <c r="BH5" s="210"/>
      <c r="BI5" s="210"/>
      <c r="BJ5" s="210"/>
      <c r="BK5" s="210"/>
      <c r="BL5" s="210"/>
      <c r="BM5" s="210"/>
      <c r="BN5" s="210"/>
      <c r="BO5" s="210"/>
      <c r="BP5" s="210"/>
      <c r="BQ5" s="995" t="s">
        <v>357</v>
      </c>
      <c r="BR5" s="996"/>
      <c r="BS5" s="996"/>
      <c r="BT5" s="996"/>
      <c r="BU5" s="996"/>
      <c r="BV5" s="996"/>
      <c r="BW5" s="996"/>
      <c r="BX5" s="996"/>
      <c r="BY5" s="996"/>
      <c r="BZ5" s="996"/>
      <c r="CA5" s="996"/>
      <c r="CB5" s="996"/>
      <c r="CC5" s="996"/>
      <c r="CD5" s="996"/>
      <c r="CE5" s="996"/>
      <c r="CF5" s="996"/>
      <c r="CG5" s="997"/>
      <c r="CH5" s="1001" t="s">
        <v>358</v>
      </c>
      <c r="CI5" s="1002"/>
      <c r="CJ5" s="1002"/>
      <c r="CK5" s="1002"/>
      <c r="CL5" s="1003"/>
      <c r="CM5" s="1001" t="s">
        <v>359</v>
      </c>
      <c r="CN5" s="1002"/>
      <c r="CO5" s="1002"/>
      <c r="CP5" s="1002"/>
      <c r="CQ5" s="1003"/>
      <c r="CR5" s="1001" t="s">
        <v>360</v>
      </c>
      <c r="CS5" s="1002"/>
      <c r="CT5" s="1002"/>
      <c r="CU5" s="1002"/>
      <c r="CV5" s="1003"/>
      <c r="CW5" s="1001" t="s">
        <v>361</v>
      </c>
      <c r="CX5" s="1002"/>
      <c r="CY5" s="1002"/>
      <c r="CZ5" s="1002"/>
      <c r="DA5" s="1003"/>
      <c r="DB5" s="1001" t="s">
        <v>362</v>
      </c>
      <c r="DC5" s="1002"/>
      <c r="DD5" s="1002"/>
      <c r="DE5" s="1002"/>
      <c r="DF5" s="1003"/>
      <c r="DG5" s="1091" t="s">
        <v>363</v>
      </c>
      <c r="DH5" s="1092"/>
      <c r="DI5" s="1092"/>
      <c r="DJ5" s="1092"/>
      <c r="DK5" s="1093"/>
      <c r="DL5" s="1091" t="s">
        <v>364</v>
      </c>
      <c r="DM5" s="1092"/>
      <c r="DN5" s="1092"/>
      <c r="DO5" s="1092"/>
      <c r="DP5" s="1093"/>
      <c r="DQ5" s="1001" t="s">
        <v>365</v>
      </c>
      <c r="DR5" s="1002"/>
      <c r="DS5" s="1002"/>
      <c r="DT5" s="1002"/>
      <c r="DU5" s="1003"/>
      <c r="DV5" s="1001" t="s">
        <v>356</v>
      </c>
      <c r="DW5" s="1002"/>
      <c r="DX5" s="1002"/>
      <c r="DY5" s="1002"/>
      <c r="DZ5" s="1017"/>
      <c r="EA5" s="207"/>
    </row>
    <row r="6" spans="1:131" s="208" customFormat="1" ht="26.25" customHeight="1" thickBot="1">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111"/>
      <c r="AG6" s="1005"/>
      <c r="AH6" s="1005"/>
      <c r="AI6" s="1005"/>
      <c r="AJ6" s="1018"/>
      <c r="AK6" s="1005"/>
      <c r="AL6" s="1005"/>
      <c r="AM6" s="1005"/>
      <c r="AN6" s="1005"/>
      <c r="AO6" s="1006"/>
      <c r="AP6" s="1004"/>
      <c r="AQ6" s="1005"/>
      <c r="AR6" s="1005"/>
      <c r="AS6" s="1005"/>
      <c r="AT6" s="1006"/>
      <c r="AU6" s="1004"/>
      <c r="AV6" s="1005"/>
      <c r="AW6" s="1005"/>
      <c r="AX6" s="1005"/>
      <c r="AY6" s="1018"/>
      <c r="AZ6" s="205"/>
      <c r="BA6" s="205"/>
      <c r="BB6" s="205"/>
      <c r="BC6" s="205"/>
      <c r="BD6" s="205"/>
      <c r="BE6" s="206"/>
      <c r="BF6" s="206"/>
      <c r="BG6" s="206"/>
      <c r="BH6" s="206"/>
      <c r="BI6" s="206"/>
      <c r="BJ6" s="206"/>
      <c r="BK6" s="206"/>
      <c r="BL6" s="206"/>
      <c r="BM6" s="206"/>
      <c r="BN6" s="206"/>
      <c r="BO6" s="206"/>
      <c r="BP6" s="206"/>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94"/>
      <c r="DH6" s="1095"/>
      <c r="DI6" s="1095"/>
      <c r="DJ6" s="1095"/>
      <c r="DK6" s="1096"/>
      <c r="DL6" s="1094"/>
      <c r="DM6" s="1095"/>
      <c r="DN6" s="1095"/>
      <c r="DO6" s="1095"/>
      <c r="DP6" s="1096"/>
      <c r="DQ6" s="1004"/>
      <c r="DR6" s="1005"/>
      <c r="DS6" s="1005"/>
      <c r="DT6" s="1005"/>
      <c r="DU6" s="1006"/>
      <c r="DV6" s="1004"/>
      <c r="DW6" s="1005"/>
      <c r="DX6" s="1005"/>
      <c r="DY6" s="1005"/>
      <c r="DZ6" s="1018"/>
      <c r="EA6" s="207"/>
    </row>
    <row r="7" spans="1:131" s="208" customFormat="1" ht="26.25" customHeight="1" thickTop="1">
      <c r="A7" s="211">
        <v>1</v>
      </c>
      <c r="B7" s="1050" t="s">
        <v>366</v>
      </c>
      <c r="C7" s="1051"/>
      <c r="D7" s="1051"/>
      <c r="E7" s="1051"/>
      <c r="F7" s="1051"/>
      <c r="G7" s="1051"/>
      <c r="H7" s="1051"/>
      <c r="I7" s="1051"/>
      <c r="J7" s="1051"/>
      <c r="K7" s="1051"/>
      <c r="L7" s="1051"/>
      <c r="M7" s="1051"/>
      <c r="N7" s="1051"/>
      <c r="O7" s="1051"/>
      <c r="P7" s="1052"/>
      <c r="Q7" s="1099">
        <v>255997</v>
      </c>
      <c r="R7" s="1100"/>
      <c r="S7" s="1100"/>
      <c r="T7" s="1100"/>
      <c r="U7" s="1101"/>
      <c r="V7" s="1102">
        <v>219013</v>
      </c>
      <c r="W7" s="1100"/>
      <c r="X7" s="1100"/>
      <c r="Y7" s="1100"/>
      <c r="Z7" s="1101"/>
      <c r="AA7" s="1102">
        <v>6985</v>
      </c>
      <c r="AB7" s="1100"/>
      <c r="AC7" s="1100"/>
      <c r="AD7" s="1100"/>
      <c r="AE7" s="1103"/>
      <c r="AF7" s="1104">
        <v>6390</v>
      </c>
      <c r="AG7" s="1105"/>
      <c r="AH7" s="1105"/>
      <c r="AI7" s="1105"/>
      <c r="AJ7" s="1106"/>
      <c r="AK7" s="1115"/>
      <c r="AL7" s="1116"/>
      <c r="AM7" s="1116"/>
      <c r="AN7" s="1116"/>
      <c r="AO7" s="1116"/>
      <c r="AP7" s="1116">
        <v>263400</v>
      </c>
      <c r="AQ7" s="1116"/>
      <c r="AR7" s="1116"/>
      <c r="AS7" s="1116"/>
      <c r="AT7" s="1116"/>
      <c r="AU7" s="1117"/>
      <c r="AV7" s="1117"/>
      <c r="AW7" s="1117"/>
      <c r="AX7" s="1117"/>
      <c r="AY7" s="1118"/>
      <c r="AZ7" s="205"/>
      <c r="BA7" s="205"/>
      <c r="BB7" s="205"/>
      <c r="BC7" s="205"/>
      <c r="BD7" s="205"/>
      <c r="BE7" s="206"/>
      <c r="BF7" s="206"/>
      <c r="BG7" s="206"/>
      <c r="BH7" s="206"/>
      <c r="BI7" s="206"/>
      <c r="BJ7" s="206"/>
      <c r="BK7" s="206"/>
      <c r="BL7" s="206"/>
      <c r="BM7" s="206"/>
      <c r="BN7" s="206"/>
      <c r="BO7" s="206"/>
      <c r="BP7" s="206"/>
      <c r="BQ7" s="212">
        <v>1</v>
      </c>
      <c r="BR7" s="343" t="s">
        <v>545</v>
      </c>
      <c r="BS7" s="1119" t="s">
        <v>546</v>
      </c>
      <c r="BT7" s="1120"/>
      <c r="BU7" s="1120"/>
      <c r="BV7" s="1120"/>
      <c r="BW7" s="1120"/>
      <c r="BX7" s="1120"/>
      <c r="BY7" s="1120"/>
      <c r="BZ7" s="1120"/>
      <c r="CA7" s="1120"/>
      <c r="CB7" s="1120"/>
      <c r="CC7" s="1120"/>
      <c r="CD7" s="1120"/>
      <c r="CE7" s="1120"/>
      <c r="CF7" s="1120"/>
      <c r="CG7" s="1121"/>
      <c r="CH7" s="1088">
        <v>5</v>
      </c>
      <c r="CI7" s="1089"/>
      <c r="CJ7" s="1089"/>
      <c r="CK7" s="1089"/>
      <c r="CL7" s="1090"/>
      <c r="CM7" s="1088">
        <v>292</v>
      </c>
      <c r="CN7" s="1089"/>
      <c r="CO7" s="1089"/>
      <c r="CP7" s="1089"/>
      <c r="CQ7" s="1090"/>
      <c r="CR7" s="1088">
        <v>10</v>
      </c>
      <c r="CS7" s="1089"/>
      <c r="CT7" s="1089"/>
      <c r="CU7" s="1089"/>
      <c r="CV7" s="1090"/>
      <c r="CW7" s="1088">
        <v>0</v>
      </c>
      <c r="CX7" s="1089"/>
      <c r="CY7" s="1089"/>
      <c r="CZ7" s="1089"/>
      <c r="DA7" s="1090"/>
      <c r="DB7" s="1088">
        <v>588</v>
      </c>
      <c r="DC7" s="1089"/>
      <c r="DD7" s="1089"/>
      <c r="DE7" s="1089"/>
      <c r="DF7" s="1090"/>
      <c r="DG7" s="1088">
        <v>6575</v>
      </c>
      <c r="DH7" s="1089"/>
      <c r="DI7" s="1089"/>
      <c r="DJ7" s="1089"/>
      <c r="DK7" s="1090"/>
      <c r="DL7" s="1088">
        <v>0</v>
      </c>
      <c r="DM7" s="1089"/>
      <c r="DN7" s="1089"/>
      <c r="DO7" s="1089"/>
      <c r="DP7" s="1090"/>
      <c r="DQ7" s="1088">
        <v>1800</v>
      </c>
      <c r="DR7" s="1089"/>
      <c r="DS7" s="1089"/>
      <c r="DT7" s="1089"/>
      <c r="DU7" s="1090"/>
      <c r="DV7" s="1112"/>
      <c r="DW7" s="1113"/>
      <c r="DX7" s="1113"/>
      <c r="DY7" s="1113"/>
      <c r="DZ7" s="1114"/>
      <c r="EA7" s="207"/>
    </row>
    <row r="8" spans="1:131" s="208" customFormat="1" ht="26.25" customHeight="1">
      <c r="A8" s="213">
        <v>2</v>
      </c>
      <c r="B8" s="1037" t="s">
        <v>367</v>
      </c>
      <c r="C8" s="1038"/>
      <c r="D8" s="1038"/>
      <c r="E8" s="1038"/>
      <c r="F8" s="1038"/>
      <c r="G8" s="1038"/>
      <c r="H8" s="1038"/>
      <c r="I8" s="1038"/>
      <c r="J8" s="1038"/>
      <c r="K8" s="1038"/>
      <c r="L8" s="1038"/>
      <c r="M8" s="1038"/>
      <c r="N8" s="1038"/>
      <c r="O8" s="1038"/>
      <c r="P8" s="1039"/>
      <c r="Q8" s="1097">
        <v>359</v>
      </c>
      <c r="R8" s="1020"/>
      <c r="S8" s="1020"/>
      <c r="T8" s="1020"/>
      <c r="U8" s="1098"/>
      <c r="V8" s="1045">
        <v>156</v>
      </c>
      <c r="W8" s="1020"/>
      <c r="X8" s="1020"/>
      <c r="Y8" s="1020"/>
      <c r="Z8" s="1098"/>
      <c r="AA8" s="1045">
        <v>204</v>
      </c>
      <c r="AB8" s="1020"/>
      <c r="AC8" s="1020"/>
      <c r="AD8" s="1020"/>
      <c r="AE8" s="1021"/>
      <c r="AF8" s="1019" t="s">
        <v>112</v>
      </c>
      <c r="AG8" s="1020"/>
      <c r="AH8" s="1020"/>
      <c r="AI8" s="1020"/>
      <c r="AJ8" s="1021"/>
      <c r="AK8" s="1086"/>
      <c r="AL8" s="1087"/>
      <c r="AM8" s="1087"/>
      <c r="AN8" s="1087"/>
      <c r="AO8" s="1087"/>
      <c r="AP8" s="1087">
        <v>1107</v>
      </c>
      <c r="AQ8" s="1087"/>
      <c r="AR8" s="1087"/>
      <c r="AS8" s="1087"/>
      <c r="AT8" s="1087"/>
      <c r="AU8" s="1084"/>
      <c r="AV8" s="1084"/>
      <c r="AW8" s="1084"/>
      <c r="AX8" s="1084"/>
      <c r="AY8" s="1085"/>
      <c r="AZ8" s="205"/>
      <c r="BA8" s="205"/>
      <c r="BB8" s="205"/>
      <c r="BC8" s="205"/>
      <c r="BD8" s="205"/>
      <c r="BE8" s="206"/>
      <c r="BF8" s="206"/>
      <c r="BG8" s="206"/>
      <c r="BH8" s="206"/>
      <c r="BI8" s="206"/>
      <c r="BJ8" s="206"/>
      <c r="BK8" s="206"/>
      <c r="BL8" s="206"/>
      <c r="BM8" s="206"/>
      <c r="BN8" s="206"/>
      <c r="BO8" s="206"/>
      <c r="BP8" s="206"/>
      <c r="BQ8" s="214">
        <v>2</v>
      </c>
      <c r="BR8" s="344" t="s">
        <v>545</v>
      </c>
      <c r="BS8" s="1014" t="s">
        <v>547</v>
      </c>
      <c r="BT8" s="1015"/>
      <c r="BU8" s="1015"/>
      <c r="BV8" s="1015"/>
      <c r="BW8" s="1015"/>
      <c r="BX8" s="1015"/>
      <c r="BY8" s="1015"/>
      <c r="BZ8" s="1015"/>
      <c r="CA8" s="1015"/>
      <c r="CB8" s="1015"/>
      <c r="CC8" s="1015"/>
      <c r="CD8" s="1015"/>
      <c r="CE8" s="1015"/>
      <c r="CF8" s="1015"/>
      <c r="CG8" s="1016"/>
      <c r="CH8" s="989">
        <v>41</v>
      </c>
      <c r="CI8" s="990"/>
      <c r="CJ8" s="990"/>
      <c r="CK8" s="990"/>
      <c r="CL8" s="991"/>
      <c r="CM8" s="989">
        <v>4423</v>
      </c>
      <c r="CN8" s="990"/>
      <c r="CO8" s="990"/>
      <c r="CP8" s="990"/>
      <c r="CQ8" s="991"/>
      <c r="CR8" s="989">
        <v>202</v>
      </c>
      <c r="CS8" s="990"/>
      <c r="CT8" s="990"/>
      <c r="CU8" s="990"/>
      <c r="CV8" s="991"/>
      <c r="CW8" s="989">
        <v>80</v>
      </c>
      <c r="CX8" s="990"/>
      <c r="CY8" s="990"/>
      <c r="CZ8" s="990"/>
      <c r="DA8" s="991"/>
      <c r="DB8" s="989">
        <v>0</v>
      </c>
      <c r="DC8" s="990"/>
      <c r="DD8" s="990"/>
      <c r="DE8" s="990"/>
      <c r="DF8" s="991"/>
      <c r="DG8" s="989">
        <v>0</v>
      </c>
      <c r="DH8" s="990"/>
      <c r="DI8" s="990"/>
      <c r="DJ8" s="990"/>
      <c r="DK8" s="991"/>
      <c r="DL8" s="989">
        <v>1503</v>
      </c>
      <c r="DM8" s="990"/>
      <c r="DN8" s="990"/>
      <c r="DO8" s="990"/>
      <c r="DP8" s="991"/>
      <c r="DQ8" s="989">
        <v>150</v>
      </c>
      <c r="DR8" s="990"/>
      <c r="DS8" s="990"/>
      <c r="DT8" s="990"/>
      <c r="DU8" s="991"/>
      <c r="DV8" s="992"/>
      <c r="DW8" s="993"/>
      <c r="DX8" s="993"/>
      <c r="DY8" s="993"/>
      <c r="DZ8" s="994"/>
      <c r="EA8" s="207"/>
    </row>
    <row r="9" spans="1:131" s="208" customFormat="1" ht="26.25" customHeight="1">
      <c r="A9" s="213">
        <v>3</v>
      </c>
      <c r="B9" s="1037" t="s">
        <v>368</v>
      </c>
      <c r="C9" s="1038"/>
      <c r="D9" s="1038"/>
      <c r="E9" s="1038"/>
      <c r="F9" s="1038"/>
      <c r="G9" s="1038"/>
      <c r="H9" s="1038"/>
      <c r="I9" s="1038"/>
      <c r="J9" s="1038"/>
      <c r="K9" s="1038"/>
      <c r="L9" s="1038"/>
      <c r="M9" s="1038"/>
      <c r="N9" s="1038"/>
      <c r="O9" s="1038"/>
      <c r="P9" s="1039"/>
      <c r="Q9" s="1097">
        <v>39780</v>
      </c>
      <c r="R9" s="1020"/>
      <c r="S9" s="1020"/>
      <c r="T9" s="1020"/>
      <c r="U9" s="1098"/>
      <c r="V9" s="1045">
        <v>39780</v>
      </c>
      <c r="W9" s="1020"/>
      <c r="X9" s="1020"/>
      <c r="Y9" s="1020"/>
      <c r="Z9" s="1098"/>
      <c r="AA9" s="1045" t="s">
        <v>543</v>
      </c>
      <c r="AB9" s="1020"/>
      <c r="AC9" s="1020"/>
      <c r="AD9" s="1020"/>
      <c r="AE9" s="1021"/>
      <c r="AF9" s="1019" t="s">
        <v>112</v>
      </c>
      <c r="AG9" s="1020"/>
      <c r="AH9" s="1020"/>
      <c r="AI9" s="1020"/>
      <c r="AJ9" s="1021"/>
      <c r="AK9" s="1086"/>
      <c r="AL9" s="1087"/>
      <c r="AM9" s="1087"/>
      <c r="AN9" s="1087"/>
      <c r="AO9" s="1087"/>
      <c r="AP9" s="1087" t="s">
        <v>543</v>
      </c>
      <c r="AQ9" s="1087"/>
      <c r="AR9" s="1087"/>
      <c r="AS9" s="1087"/>
      <c r="AT9" s="1087"/>
      <c r="AU9" s="1084"/>
      <c r="AV9" s="1084"/>
      <c r="AW9" s="1084"/>
      <c r="AX9" s="1084"/>
      <c r="AY9" s="1085"/>
      <c r="AZ9" s="205"/>
      <c r="BA9" s="205"/>
      <c r="BB9" s="205"/>
      <c r="BC9" s="205"/>
      <c r="BD9" s="205"/>
      <c r="BE9" s="206"/>
      <c r="BF9" s="206"/>
      <c r="BG9" s="206"/>
      <c r="BH9" s="206"/>
      <c r="BI9" s="206"/>
      <c r="BJ9" s="206"/>
      <c r="BK9" s="206"/>
      <c r="BL9" s="206"/>
      <c r="BM9" s="206"/>
      <c r="BN9" s="206"/>
      <c r="BO9" s="206"/>
      <c r="BP9" s="206"/>
      <c r="BQ9" s="214">
        <v>3</v>
      </c>
      <c r="BR9" s="344" t="s">
        <v>545</v>
      </c>
      <c r="BS9" s="1014" t="s">
        <v>548</v>
      </c>
      <c r="BT9" s="1015"/>
      <c r="BU9" s="1015"/>
      <c r="BV9" s="1015"/>
      <c r="BW9" s="1015"/>
      <c r="BX9" s="1015"/>
      <c r="BY9" s="1015"/>
      <c r="BZ9" s="1015"/>
      <c r="CA9" s="1015"/>
      <c r="CB9" s="1015"/>
      <c r="CC9" s="1015"/>
      <c r="CD9" s="1015"/>
      <c r="CE9" s="1015"/>
      <c r="CF9" s="1015"/>
      <c r="CG9" s="1016"/>
      <c r="CH9" s="989">
        <v>-39</v>
      </c>
      <c r="CI9" s="990"/>
      <c r="CJ9" s="990"/>
      <c r="CK9" s="990"/>
      <c r="CL9" s="991"/>
      <c r="CM9" s="989">
        <v>1108</v>
      </c>
      <c r="CN9" s="990"/>
      <c r="CO9" s="990"/>
      <c r="CP9" s="990"/>
      <c r="CQ9" s="991"/>
      <c r="CR9" s="989">
        <v>0</v>
      </c>
      <c r="CS9" s="990"/>
      <c r="CT9" s="990"/>
      <c r="CU9" s="990"/>
      <c r="CV9" s="991"/>
      <c r="CW9" s="989">
        <v>455</v>
      </c>
      <c r="CX9" s="990"/>
      <c r="CY9" s="990"/>
      <c r="CZ9" s="990"/>
      <c r="DA9" s="991"/>
      <c r="DB9" s="989">
        <v>0</v>
      </c>
      <c r="DC9" s="990"/>
      <c r="DD9" s="990"/>
      <c r="DE9" s="990"/>
      <c r="DF9" s="991"/>
      <c r="DG9" s="989">
        <v>0</v>
      </c>
      <c r="DH9" s="990"/>
      <c r="DI9" s="990"/>
      <c r="DJ9" s="990"/>
      <c r="DK9" s="991"/>
      <c r="DL9" s="989">
        <v>735</v>
      </c>
      <c r="DM9" s="990"/>
      <c r="DN9" s="990"/>
      <c r="DO9" s="990"/>
      <c r="DP9" s="991"/>
      <c r="DQ9" s="989">
        <v>662</v>
      </c>
      <c r="DR9" s="990"/>
      <c r="DS9" s="990"/>
      <c r="DT9" s="990"/>
      <c r="DU9" s="991"/>
      <c r="DV9" s="992"/>
      <c r="DW9" s="993"/>
      <c r="DX9" s="993"/>
      <c r="DY9" s="993"/>
      <c r="DZ9" s="994"/>
      <c r="EA9" s="207"/>
    </row>
    <row r="10" spans="1:131" s="208" customFormat="1" ht="26.25" customHeight="1">
      <c r="A10" s="213">
        <v>4</v>
      </c>
      <c r="B10" s="1037" t="s">
        <v>369</v>
      </c>
      <c r="C10" s="1038"/>
      <c r="D10" s="1038"/>
      <c r="E10" s="1038"/>
      <c r="F10" s="1038"/>
      <c r="G10" s="1038"/>
      <c r="H10" s="1038"/>
      <c r="I10" s="1038"/>
      <c r="J10" s="1038"/>
      <c r="K10" s="1038"/>
      <c r="L10" s="1038"/>
      <c r="M10" s="1038"/>
      <c r="N10" s="1038"/>
      <c r="O10" s="1038"/>
      <c r="P10" s="1039"/>
      <c r="Q10" s="1097">
        <v>1201</v>
      </c>
      <c r="R10" s="1020"/>
      <c r="S10" s="1020"/>
      <c r="T10" s="1020"/>
      <c r="U10" s="1098"/>
      <c r="V10" s="1045">
        <v>101</v>
      </c>
      <c r="W10" s="1020"/>
      <c r="X10" s="1020"/>
      <c r="Y10" s="1020"/>
      <c r="Z10" s="1098"/>
      <c r="AA10" s="1045" t="s">
        <v>543</v>
      </c>
      <c r="AB10" s="1020"/>
      <c r="AC10" s="1020"/>
      <c r="AD10" s="1020"/>
      <c r="AE10" s="1021"/>
      <c r="AF10" s="1019" t="s">
        <v>112</v>
      </c>
      <c r="AG10" s="1020"/>
      <c r="AH10" s="1020"/>
      <c r="AI10" s="1020"/>
      <c r="AJ10" s="1021"/>
      <c r="AK10" s="1086"/>
      <c r="AL10" s="1087"/>
      <c r="AM10" s="1087"/>
      <c r="AN10" s="1087"/>
      <c r="AO10" s="1087"/>
      <c r="AP10" s="1087">
        <v>4563</v>
      </c>
      <c r="AQ10" s="1087"/>
      <c r="AR10" s="1087"/>
      <c r="AS10" s="1087"/>
      <c r="AT10" s="1087"/>
      <c r="AU10" s="1084"/>
      <c r="AV10" s="1084"/>
      <c r="AW10" s="1084"/>
      <c r="AX10" s="1084"/>
      <c r="AY10" s="1085"/>
      <c r="AZ10" s="205"/>
      <c r="BA10" s="205"/>
      <c r="BB10" s="205"/>
      <c r="BC10" s="205"/>
      <c r="BD10" s="205"/>
      <c r="BE10" s="206"/>
      <c r="BF10" s="206"/>
      <c r="BG10" s="206"/>
      <c r="BH10" s="206"/>
      <c r="BI10" s="206"/>
      <c r="BJ10" s="206"/>
      <c r="BK10" s="206"/>
      <c r="BL10" s="206"/>
      <c r="BM10" s="206"/>
      <c r="BN10" s="206"/>
      <c r="BO10" s="206"/>
      <c r="BP10" s="206"/>
      <c r="BQ10" s="214">
        <v>4</v>
      </c>
      <c r="BR10" s="344"/>
      <c r="BS10" s="1014" t="s">
        <v>549</v>
      </c>
      <c r="BT10" s="1015"/>
      <c r="BU10" s="1015"/>
      <c r="BV10" s="1015"/>
      <c r="BW10" s="1015"/>
      <c r="BX10" s="1015"/>
      <c r="BY10" s="1015"/>
      <c r="BZ10" s="1015"/>
      <c r="CA10" s="1015"/>
      <c r="CB10" s="1015"/>
      <c r="CC10" s="1015"/>
      <c r="CD10" s="1015"/>
      <c r="CE10" s="1015"/>
      <c r="CF10" s="1015"/>
      <c r="CG10" s="1016"/>
      <c r="CH10" s="989">
        <v>2</v>
      </c>
      <c r="CI10" s="990"/>
      <c r="CJ10" s="990"/>
      <c r="CK10" s="990"/>
      <c r="CL10" s="991"/>
      <c r="CM10" s="989">
        <v>575</v>
      </c>
      <c r="CN10" s="990"/>
      <c r="CO10" s="990"/>
      <c r="CP10" s="990"/>
      <c r="CQ10" s="991"/>
      <c r="CR10" s="989">
        <v>100</v>
      </c>
      <c r="CS10" s="990"/>
      <c r="CT10" s="990"/>
      <c r="CU10" s="990"/>
      <c r="CV10" s="991"/>
      <c r="CW10" s="989">
        <v>105</v>
      </c>
      <c r="CX10" s="990"/>
      <c r="CY10" s="990"/>
      <c r="CZ10" s="990"/>
      <c r="DA10" s="991"/>
      <c r="DB10" s="989">
        <v>0</v>
      </c>
      <c r="DC10" s="990"/>
      <c r="DD10" s="990"/>
      <c r="DE10" s="990"/>
      <c r="DF10" s="991"/>
      <c r="DG10" s="989">
        <v>0</v>
      </c>
      <c r="DH10" s="990"/>
      <c r="DI10" s="990"/>
      <c r="DJ10" s="990"/>
      <c r="DK10" s="991"/>
      <c r="DL10" s="989">
        <v>0</v>
      </c>
      <c r="DM10" s="990"/>
      <c r="DN10" s="990"/>
      <c r="DO10" s="990"/>
      <c r="DP10" s="991"/>
      <c r="DQ10" s="989">
        <v>0</v>
      </c>
      <c r="DR10" s="990"/>
      <c r="DS10" s="990"/>
      <c r="DT10" s="990"/>
      <c r="DU10" s="991"/>
      <c r="DV10" s="992"/>
      <c r="DW10" s="993"/>
      <c r="DX10" s="993"/>
      <c r="DY10" s="993"/>
      <c r="DZ10" s="994"/>
      <c r="EA10" s="207"/>
    </row>
    <row r="11" spans="1:131" s="208" customFormat="1" ht="26.25" customHeight="1">
      <c r="A11" s="213">
        <v>5</v>
      </c>
      <c r="B11" s="1037" t="s">
        <v>370</v>
      </c>
      <c r="C11" s="1038"/>
      <c r="D11" s="1038"/>
      <c r="E11" s="1038"/>
      <c r="F11" s="1038"/>
      <c r="G11" s="1038"/>
      <c r="H11" s="1038"/>
      <c r="I11" s="1038"/>
      <c r="J11" s="1038"/>
      <c r="K11" s="1038"/>
      <c r="L11" s="1038"/>
      <c r="M11" s="1038"/>
      <c r="N11" s="1038"/>
      <c r="O11" s="1038"/>
      <c r="P11" s="1039"/>
      <c r="Q11" s="1097">
        <v>419</v>
      </c>
      <c r="R11" s="1020"/>
      <c r="S11" s="1020"/>
      <c r="T11" s="1020"/>
      <c r="U11" s="1098"/>
      <c r="V11" s="1045">
        <v>316</v>
      </c>
      <c r="W11" s="1020"/>
      <c r="X11" s="1020"/>
      <c r="Y11" s="1020"/>
      <c r="Z11" s="1098"/>
      <c r="AA11" s="1045">
        <v>103</v>
      </c>
      <c r="AB11" s="1020"/>
      <c r="AC11" s="1020"/>
      <c r="AD11" s="1020"/>
      <c r="AE11" s="1021"/>
      <c r="AF11" s="1019">
        <v>19</v>
      </c>
      <c r="AG11" s="1020"/>
      <c r="AH11" s="1020"/>
      <c r="AI11" s="1020"/>
      <c r="AJ11" s="1021"/>
      <c r="AK11" s="1086"/>
      <c r="AL11" s="1087"/>
      <c r="AM11" s="1087"/>
      <c r="AN11" s="1087"/>
      <c r="AO11" s="1087"/>
      <c r="AP11" s="1087">
        <v>123</v>
      </c>
      <c r="AQ11" s="1087"/>
      <c r="AR11" s="1087"/>
      <c r="AS11" s="1087"/>
      <c r="AT11" s="1087"/>
      <c r="AU11" s="1084"/>
      <c r="AV11" s="1084"/>
      <c r="AW11" s="1084"/>
      <c r="AX11" s="1084"/>
      <c r="AY11" s="1085"/>
      <c r="AZ11" s="205"/>
      <c r="BA11" s="205"/>
      <c r="BB11" s="205"/>
      <c r="BC11" s="205"/>
      <c r="BD11" s="205"/>
      <c r="BE11" s="206"/>
      <c r="BF11" s="206"/>
      <c r="BG11" s="206"/>
      <c r="BH11" s="206"/>
      <c r="BI11" s="206"/>
      <c r="BJ11" s="206"/>
      <c r="BK11" s="206"/>
      <c r="BL11" s="206"/>
      <c r="BM11" s="206"/>
      <c r="BN11" s="206"/>
      <c r="BO11" s="206"/>
      <c r="BP11" s="206"/>
      <c r="BQ11" s="214">
        <v>5</v>
      </c>
      <c r="BR11" s="344"/>
      <c r="BS11" s="1014" t="s">
        <v>550</v>
      </c>
      <c r="BT11" s="1015"/>
      <c r="BU11" s="1015"/>
      <c r="BV11" s="1015"/>
      <c r="BW11" s="1015"/>
      <c r="BX11" s="1015"/>
      <c r="BY11" s="1015"/>
      <c r="BZ11" s="1015"/>
      <c r="CA11" s="1015"/>
      <c r="CB11" s="1015"/>
      <c r="CC11" s="1015"/>
      <c r="CD11" s="1015"/>
      <c r="CE11" s="1015"/>
      <c r="CF11" s="1015"/>
      <c r="CG11" s="1016"/>
      <c r="CH11" s="989">
        <v>-1</v>
      </c>
      <c r="CI11" s="990"/>
      <c r="CJ11" s="990"/>
      <c r="CK11" s="990"/>
      <c r="CL11" s="991"/>
      <c r="CM11" s="989">
        <v>248</v>
      </c>
      <c r="CN11" s="990"/>
      <c r="CO11" s="990"/>
      <c r="CP11" s="990"/>
      <c r="CQ11" s="991"/>
      <c r="CR11" s="989">
        <v>49</v>
      </c>
      <c r="CS11" s="990"/>
      <c r="CT11" s="990"/>
      <c r="CU11" s="990"/>
      <c r="CV11" s="991"/>
      <c r="CW11" s="989">
        <v>77</v>
      </c>
      <c r="CX11" s="990"/>
      <c r="CY11" s="990"/>
      <c r="CZ11" s="990"/>
      <c r="DA11" s="991"/>
      <c r="DB11" s="989">
        <v>0</v>
      </c>
      <c r="DC11" s="990"/>
      <c r="DD11" s="990"/>
      <c r="DE11" s="990"/>
      <c r="DF11" s="991"/>
      <c r="DG11" s="989">
        <v>0</v>
      </c>
      <c r="DH11" s="990"/>
      <c r="DI11" s="990"/>
      <c r="DJ11" s="990"/>
      <c r="DK11" s="991"/>
      <c r="DL11" s="989">
        <v>0</v>
      </c>
      <c r="DM11" s="990"/>
      <c r="DN11" s="990"/>
      <c r="DO11" s="990"/>
      <c r="DP11" s="991"/>
      <c r="DQ11" s="989">
        <v>0</v>
      </c>
      <c r="DR11" s="990"/>
      <c r="DS11" s="990"/>
      <c r="DT11" s="990"/>
      <c r="DU11" s="991"/>
      <c r="DV11" s="992"/>
      <c r="DW11" s="993"/>
      <c r="DX11" s="993"/>
      <c r="DY11" s="993"/>
      <c r="DZ11" s="994"/>
      <c r="EA11" s="207"/>
    </row>
    <row r="12" spans="1:131" s="208" customFormat="1" ht="26.25" customHeight="1">
      <c r="A12" s="213">
        <v>6</v>
      </c>
      <c r="B12" s="1037"/>
      <c r="C12" s="1038"/>
      <c r="D12" s="1038"/>
      <c r="E12" s="1038"/>
      <c r="F12" s="1038"/>
      <c r="G12" s="1038"/>
      <c r="H12" s="1038"/>
      <c r="I12" s="1038"/>
      <c r="J12" s="1038"/>
      <c r="K12" s="1038"/>
      <c r="L12" s="1038"/>
      <c r="M12" s="1038"/>
      <c r="N12" s="1038"/>
      <c r="O12" s="1038"/>
      <c r="P12" s="1039"/>
      <c r="Q12" s="1043"/>
      <c r="R12" s="1044"/>
      <c r="S12" s="1044"/>
      <c r="T12" s="1044"/>
      <c r="U12" s="1044"/>
      <c r="V12" s="1044"/>
      <c r="W12" s="1044"/>
      <c r="X12" s="1044"/>
      <c r="Y12" s="1044"/>
      <c r="Z12" s="1044"/>
      <c r="AA12" s="1044"/>
      <c r="AB12" s="1044"/>
      <c r="AC12" s="1044"/>
      <c r="AD12" s="1044"/>
      <c r="AE12" s="1045"/>
      <c r="AF12" s="1019"/>
      <c r="AG12" s="1020"/>
      <c r="AH12" s="1020"/>
      <c r="AI12" s="1020"/>
      <c r="AJ12" s="1021"/>
      <c r="AK12" s="1086"/>
      <c r="AL12" s="1087"/>
      <c r="AM12" s="1087"/>
      <c r="AN12" s="1087"/>
      <c r="AO12" s="1087"/>
      <c r="AP12" s="1087"/>
      <c r="AQ12" s="1087"/>
      <c r="AR12" s="1087"/>
      <c r="AS12" s="1087"/>
      <c r="AT12" s="1087"/>
      <c r="AU12" s="1084"/>
      <c r="AV12" s="1084"/>
      <c r="AW12" s="1084"/>
      <c r="AX12" s="1084"/>
      <c r="AY12" s="1085"/>
      <c r="AZ12" s="205"/>
      <c r="BA12" s="205"/>
      <c r="BB12" s="205"/>
      <c r="BC12" s="205"/>
      <c r="BD12" s="205"/>
      <c r="BE12" s="206"/>
      <c r="BF12" s="206"/>
      <c r="BG12" s="206"/>
      <c r="BH12" s="206"/>
      <c r="BI12" s="206"/>
      <c r="BJ12" s="206"/>
      <c r="BK12" s="206"/>
      <c r="BL12" s="206"/>
      <c r="BM12" s="206"/>
      <c r="BN12" s="206"/>
      <c r="BO12" s="206"/>
      <c r="BP12" s="206"/>
      <c r="BQ12" s="214">
        <v>6</v>
      </c>
      <c r="BR12" s="344"/>
      <c r="BS12" s="1014" t="s">
        <v>551</v>
      </c>
      <c r="BT12" s="1015"/>
      <c r="BU12" s="1015"/>
      <c r="BV12" s="1015"/>
      <c r="BW12" s="1015"/>
      <c r="BX12" s="1015"/>
      <c r="BY12" s="1015"/>
      <c r="BZ12" s="1015"/>
      <c r="CA12" s="1015"/>
      <c r="CB12" s="1015"/>
      <c r="CC12" s="1015"/>
      <c r="CD12" s="1015"/>
      <c r="CE12" s="1015"/>
      <c r="CF12" s="1015"/>
      <c r="CG12" s="1016"/>
      <c r="CH12" s="989">
        <v>-2</v>
      </c>
      <c r="CI12" s="990"/>
      <c r="CJ12" s="990"/>
      <c r="CK12" s="990"/>
      <c r="CL12" s="991"/>
      <c r="CM12" s="989">
        <v>633</v>
      </c>
      <c r="CN12" s="990"/>
      <c r="CO12" s="990"/>
      <c r="CP12" s="990"/>
      <c r="CQ12" s="991"/>
      <c r="CR12" s="989">
        <v>80</v>
      </c>
      <c r="CS12" s="990"/>
      <c r="CT12" s="990"/>
      <c r="CU12" s="990"/>
      <c r="CV12" s="991"/>
      <c r="CW12" s="989">
        <v>41</v>
      </c>
      <c r="CX12" s="990"/>
      <c r="CY12" s="990"/>
      <c r="CZ12" s="990"/>
      <c r="DA12" s="991"/>
      <c r="DB12" s="989">
        <v>0</v>
      </c>
      <c r="DC12" s="990"/>
      <c r="DD12" s="990"/>
      <c r="DE12" s="990"/>
      <c r="DF12" s="991"/>
      <c r="DG12" s="989">
        <v>0</v>
      </c>
      <c r="DH12" s="990"/>
      <c r="DI12" s="990"/>
      <c r="DJ12" s="990"/>
      <c r="DK12" s="991"/>
      <c r="DL12" s="989">
        <v>0</v>
      </c>
      <c r="DM12" s="990"/>
      <c r="DN12" s="990"/>
      <c r="DO12" s="990"/>
      <c r="DP12" s="991"/>
      <c r="DQ12" s="989">
        <v>0</v>
      </c>
      <c r="DR12" s="990"/>
      <c r="DS12" s="990"/>
      <c r="DT12" s="990"/>
      <c r="DU12" s="991"/>
      <c r="DV12" s="992"/>
      <c r="DW12" s="993"/>
      <c r="DX12" s="993"/>
      <c r="DY12" s="993"/>
      <c r="DZ12" s="994"/>
      <c r="EA12" s="207"/>
    </row>
    <row r="13" spans="1:131" s="208" customFormat="1" ht="26.25" customHeight="1">
      <c r="A13" s="213">
        <v>7</v>
      </c>
      <c r="B13" s="1037"/>
      <c r="C13" s="1038"/>
      <c r="D13" s="1038"/>
      <c r="E13" s="1038"/>
      <c r="F13" s="1038"/>
      <c r="G13" s="1038"/>
      <c r="H13" s="1038"/>
      <c r="I13" s="1038"/>
      <c r="J13" s="1038"/>
      <c r="K13" s="1038"/>
      <c r="L13" s="1038"/>
      <c r="M13" s="1038"/>
      <c r="N13" s="1038"/>
      <c r="O13" s="1038"/>
      <c r="P13" s="1039"/>
      <c r="Q13" s="1043"/>
      <c r="R13" s="1044"/>
      <c r="S13" s="1044"/>
      <c r="T13" s="1044"/>
      <c r="U13" s="1044"/>
      <c r="V13" s="1044"/>
      <c r="W13" s="1044"/>
      <c r="X13" s="1044"/>
      <c r="Y13" s="1044"/>
      <c r="Z13" s="1044"/>
      <c r="AA13" s="1044"/>
      <c r="AB13" s="1044"/>
      <c r="AC13" s="1044"/>
      <c r="AD13" s="1044"/>
      <c r="AE13" s="1045"/>
      <c r="AF13" s="1019"/>
      <c r="AG13" s="1020"/>
      <c r="AH13" s="1020"/>
      <c r="AI13" s="1020"/>
      <c r="AJ13" s="1021"/>
      <c r="AK13" s="1086"/>
      <c r="AL13" s="1087"/>
      <c r="AM13" s="1087"/>
      <c r="AN13" s="1087"/>
      <c r="AO13" s="1087"/>
      <c r="AP13" s="1087"/>
      <c r="AQ13" s="1087"/>
      <c r="AR13" s="1087"/>
      <c r="AS13" s="1087"/>
      <c r="AT13" s="1087"/>
      <c r="AU13" s="1084"/>
      <c r="AV13" s="1084"/>
      <c r="AW13" s="1084"/>
      <c r="AX13" s="1084"/>
      <c r="AY13" s="1085"/>
      <c r="AZ13" s="205"/>
      <c r="BA13" s="205"/>
      <c r="BB13" s="205"/>
      <c r="BC13" s="205"/>
      <c r="BD13" s="205"/>
      <c r="BE13" s="206"/>
      <c r="BF13" s="206"/>
      <c r="BG13" s="206"/>
      <c r="BH13" s="206"/>
      <c r="BI13" s="206"/>
      <c r="BJ13" s="206"/>
      <c r="BK13" s="206"/>
      <c r="BL13" s="206"/>
      <c r="BM13" s="206"/>
      <c r="BN13" s="206"/>
      <c r="BO13" s="206"/>
      <c r="BP13" s="206"/>
      <c r="BQ13" s="214">
        <v>7</v>
      </c>
      <c r="BR13" s="344"/>
      <c r="BS13" s="1014" t="s">
        <v>552</v>
      </c>
      <c r="BT13" s="1015"/>
      <c r="BU13" s="1015"/>
      <c r="BV13" s="1015"/>
      <c r="BW13" s="1015"/>
      <c r="BX13" s="1015"/>
      <c r="BY13" s="1015"/>
      <c r="BZ13" s="1015"/>
      <c r="CA13" s="1015"/>
      <c r="CB13" s="1015"/>
      <c r="CC13" s="1015"/>
      <c r="CD13" s="1015"/>
      <c r="CE13" s="1015"/>
      <c r="CF13" s="1015"/>
      <c r="CG13" s="1016"/>
      <c r="CH13" s="989">
        <v>8</v>
      </c>
      <c r="CI13" s="990"/>
      <c r="CJ13" s="990"/>
      <c r="CK13" s="990"/>
      <c r="CL13" s="991"/>
      <c r="CM13" s="989">
        <v>244</v>
      </c>
      <c r="CN13" s="990"/>
      <c r="CO13" s="990"/>
      <c r="CP13" s="990"/>
      <c r="CQ13" s="991"/>
      <c r="CR13" s="989">
        <v>80</v>
      </c>
      <c r="CS13" s="990"/>
      <c r="CT13" s="990"/>
      <c r="CU13" s="990"/>
      <c r="CV13" s="991"/>
      <c r="CW13" s="989">
        <v>74</v>
      </c>
      <c r="CX13" s="990"/>
      <c r="CY13" s="990"/>
      <c r="CZ13" s="990"/>
      <c r="DA13" s="991"/>
      <c r="DB13" s="989">
        <v>0</v>
      </c>
      <c r="DC13" s="990"/>
      <c r="DD13" s="990"/>
      <c r="DE13" s="990"/>
      <c r="DF13" s="991"/>
      <c r="DG13" s="989">
        <v>0</v>
      </c>
      <c r="DH13" s="990"/>
      <c r="DI13" s="990"/>
      <c r="DJ13" s="990"/>
      <c r="DK13" s="991"/>
      <c r="DL13" s="989">
        <v>0</v>
      </c>
      <c r="DM13" s="990"/>
      <c r="DN13" s="990"/>
      <c r="DO13" s="990"/>
      <c r="DP13" s="991"/>
      <c r="DQ13" s="989">
        <v>0</v>
      </c>
      <c r="DR13" s="990"/>
      <c r="DS13" s="990"/>
      <c r="DT13" s="990"/>
      <c r="DU13" s="991"/>
      <c r="DV13" s="992"/>
      <c r="DW13" s="993"/>
      <c r="DX13" s="993"/>
      <c r="DY13" s="993"/>
      <c r="DZ13" s="994"/>
      <c r="EA13" s="207"/>
    </row>
    <row r="14" spans="1:131" s="208" customFormat="1" ht="26.25" customHeight="1">
      <c r="A14" s="213">
        <v>8</v>
      </c>
      <c r="B14" s="1037"/>
      <c r="C14" s="1038"/>
      <c r="D14" s="1038"/>
      <c r="E14" s="1038"/>
      <c r="F14" s="1038"/>
      <c r="G14" s="1038"/>
      <c r="H14" s="1038"/>
      <c r="I14" s="1038"/>
      <c r="J14" s="1038"/>
      <c r="K14" s="1038"/>
      <c r="L14" s="1038"/>
      <c r="M14" s="1038"/>
      <c r="N14" s="1038"/>
      <c r="O14" s="1038"/>
      <c r="P14" s="1039"/>
      <c r="Q14" s="1043"/>
      <c r="R14" s="1044"/>
      <c r="S14" s="1044"/>
      <c r="T14" s="1044"/>
      <c r="U14" s="1044"/>
      <c r="V14" s="1044"/>
      <c r="W14" s="1044"/>
      <c r="X14" s="1044"/>
      <c r="Y14" s="1044"/>
      <c r="Z14" s="1044"/>
      <c r="AA14" s="1044"/>
      <c r="AB14" s="1044"/>
      <c r="AC14" s="1044"/>
      <c r="AD14" s="1044"/>
      <c r="AE14" s="1045"/>
      <c r="AF14" s="1019"/>
      <c r="AG14" s="1020"/>
      <c r="AH14" s="1020"/>
      <c r="AI14" s="1020"/>
      <c r="AJ14" s="1021"/>
      <c r="AK14" s="1086"/>
      <c r="AL14" s="1087"/>
      <c r="AM14" s="1087"/>
      <c r="AN14" s="1087"/>
      <c r="AO14" s="1087"/>
      <c r="AP14" s="1087"/>
      <c r="AQ14" s="1087"/>
      <c r="AR14" s="1087"/>
      <c r="AS14" s="1087"/>
      <c r="AT14" s="1087"/>
      <c r="AU14" s="1084"/>
      <c r="AV14" s="1084"/>
      <c r="AW14" s="1084"/>
      <c r="AX14" s="1084"/>
      <c r="AY14" s="1085"/>
      <c r="AZ14" s="205"/>
      <c r="BA14" s="205"/>
      <c r="BB14" s="205"/>
      <c r="BC14" s="205"/>
      <c r="BD14" s="205"/>
      <c r="BE14" s="206"/>
      <c r="BF14" s="206"/>
      <c r="BG14" s="206"/>
      <c r="BH14" s="206"/>
      <c r="BI14" s="206"/>
      <c r="BJ14" s="206"/>
      <c r="BK14" s="206"/>
      <c r="BL14" s="206"/>
      <c r="BM14" s="206"/>
      <c r="BN14" s="206"/>
      <c r="BO14" s="206"/>
      <c r="BP14" s="206"/>
      <c r="BQ14" s="214">
        <v>8</v>
      </c>
      <c r="BR14" s="344"/>
      <c r="BS14" s="1014" t="s">
        <v>553</v>
      </c>
      <c r="BT14" s="1015"/>
      <c r="BU14" s="1015"/>
      <c r="BV14" s="1015"/>
      <c r="BW14" s="1015"/>
      <c r="BX14" s="1015"/>
      <c r="BY14" s="1015"/>
      <c r="BZ14" s="1015"/>
      <c r="CA14" s="1015"/>
      <c r="CB14" s="1015"/>
      <c r="CC14" s="1015"/>
      <c r="CD14" s="1015"/>
      <c r="CE14" s="1015"/>
      <c r="CF14" s="1015"/>
      <c r="CG14" s="1016"/>
      <c r="CH14" s="989">
        <v>27</v>
      </c>
      <c r="CI14" s="990"/>
      <c r="CJ14" s="990"/>
      <c r="CK14" s="990"/>
      <c r="CL14" s="991"/>
      <c r="CM14" s="989">
        <v>72</v>
      </c>
      <c r="CN14" s="990"/>
      <c r="CO14" s="990"/>
      <c r="CP14" s="990"/>
      <c r="CQ14" s="991"/>
      <c r="CR14" s="989">
        <v>0</v>
      </c>
      <c r="CS14" s="990"/>
      <c r="CT14" s="990"/>
      <c r="CU14" s="990"/>
      <c r="CV14" s="991"/>
      <c r="CW14" s="989">
        <v>74</v>
      </c>
      <c r="CX14" s="990"/>
      <c r="CY14" s="990"/>
      <c r="CZ14" s="990"/>
      <c r="DA14" s="991"/>
      <c r="DB14" s="989">
        <v>0</v>
      </c>
      <c r="DC14" s="990"/>
      <c r="DD14" s="990"/>
      <c r="DE14" s="990"/>
      <c r="DF14" s="991"/>
      <c r="DG14" s="989">
        <v>0</v>
      </c>
      <c r="DH14" s="990"/>
      <c r="DI14" s="990"/>
      <c r="DJ14" s="990"/>
      <c r="DK14" s="991"/>
      <c r="DL14" s="989">
        <v>0</v>
      </c>
      <c r="DM14" s="990"/>
      <c r="DN14" s="990"/>
      <c r="DO14" s="990"/>
      <c r="DP14" s="991"/>
      <c r="DQ14" s="989">
        <v>0</v>
      </c>
      <c r="DR14" s="990"/>
      <c r="DS14" s="990"/>
      <c r="DT14" s="990"/>
      <c r="DU14" s="991"/>
      <c r="DV14" s="992"/>
      <c r="DW14" s="993"/>
      <c r="DX14" s="993"/>
      <c r="DY14" s="993"/>
      <c r="DZ14" s="994"/>
      <c r="EA14" s="207"/>
    </row>
    <row r="15" spans="1:131" s="208" customFormat="1" ht="26.25" customHeight="1">
      <c r="A15" s="213">
        <v>9</v>
      </c>
      <c r="B15" s="1037"/>
      <c r="C15" s="1038"/>
      <c r="D15" s="1038"/>
      <c r="E15" s="1038"/>
      <c r="F15" s="1038"/>
      <c r="G15" s="1038"/>
      <c r="H15" s="1038"/>
      <c r="I15" s="1038"/>
      <c r="J15" s="1038"/>
      <c r="K15" s="1038"/>
      <c r="L15" s="1038"/>
      <c r="M15" s="1038"/>
      <c r="N15" s="1038"/>
      <c r="O15" s="1038"/>
      <c r="P15" s="1039"/>
      <c r="Q15" s="1043"/>
      <c r="R15" s="1044"/>
      <c r="S15" s="1044"/>
      <c r="T15" s="1044"/>
      <c r="U15" s="1044"/>
      <c r="V15" s="1044"/>
      <c r="W15" s="1044"/>
      <c r="X15" s="1044"/>
      <c r="Y15" s="1044"/>
      <c r="Z15" s="1044"/>
      <c r="AA15" s="1044"/>
      <c r="AB15" s="1044"/>
      <c r="AC15" s="1044"/>
      <c r="AD15" s="1044"/>
      <c r="AE15" s="1045"/>
      <c r="AF15" s="1019"/>
      <c r="AG15" s="1020"/>
      <c r="AH15" s="1020"/>
      <c r="AI15" s="1020"/>
      <c r="AJ15" s="1021"/>
      <c r="AK15" s="1086"/>
      <c r="AL15" s="1087"/>
      <c r="AM15" s="1087"/>
      <c r="AN15" s="1087"/>
      <c r="AO15" s="1087"/>
      <c r="AP15" s="1087"/>
      <c r="AQ15" s="1087"/>
      <c r="AR15" s="1087"/>
      <c r="AS15" s="1087"/>
      <c r="AT15" s="1087"/>
      <c r="AU15" s="1084"/>
      <c r="AV15" s="1084"/>
      <c r="AW15" s="1084"/>
      <c r="AX15" s="1084"/>
      <c r="AY15" s="1085"/>
      <c r="AZ15" s="205"/>
      <c r="BA15" s="205"/>
      <c r="BB15" s="205"/>
      <c r="BC15" s="205"/>
      <c r="BD15" s="205"/>
      <c r="BE15" s="206"/>
      <c r="BF15" s="206"/>
      <c r="BG15" s="206"/>
      <c r="BH15" s="206"/>
      <c r="BI15" s="206"/>
      <c r="BJ15" s="206"/>
      <c r="BK15" s="206"/>
      <c r="BL15" s="206"/>
      <c r="BM15" s="206"/>
      <c r="BN15" s="206"/>
      <c r="BO15" s="206"/>
      <c r="BP15" s="206"/>
      <c r="BQ15" s="214">
        <v>9</v>
      </c>
      <c r="BR15" s="344"/>
      <c r="BS15" s="1014" t="s">
        <v>554</v>
      </c>
      <c r="BT15" s="1015"/>
      <c r="BU15" s="1015"/>
      <c r="BV15" s="1015"/>
      <c r="BW15" s="1015"/>
      <c r="BX15" s="1015"/>
      <c r="BY15" s="1015"/>
      <c r="BZ15" s="1015"/>
      <c r="CA15" s="1015"/>
      <c r="CB15" s="1015"/>
      <c r="CC15" s="1015"/>
      <c r="CD15" s="1015"/>
      <c r="CE15" s="1015"/>
      <c r="CF15" s="1015"/>
      <c r="CG15" s="1016"/>
      <c r="CH15" s="989">
        <v>-0.2</v>
      </c>
      <c r="CI15" s="990"/>
      <c r="CJ15" s="990"/>
      <c r="CK15" s="990"/>
      <c r="CL15" s="991"/>
      <c r="CM15" s="989">
        <v>16</v>
      </c>
      <c r="CN15" s="990"/>
      <c r="CO15" s="990"/>
      <c r="CP15" s="990"/>
      <c r="CQ15" s="991"/>
      <c r="CR15" s="989">
        <v>0</v>
      </c>
      <c r="CS15" s="990"/>
      <c r="CT15" s="990"/>
      <c r="CU15" s="990"/>
      <c r="CV15" s="991"/>
      <c r="CW15" s="989">
        <v>13</v>
      </c>
      <c r="CX15" s="990"/>
      <c r="CY15" s="990"/>
      <c r="CZ15" s="990"/>
      <c r="DA15" s="991"/>
      <c r="DB15" s="989">
        <v>0</v>
      </c>
      <c r="DC15" s="990"/>
      <c r="DD15" s="990"/>
      <c r="DE15" s="990"/>
      <c r="DF15" s="991"/>
      <c r="DG15" s="989">
        <v>0</v>
      </c>
      <c r="DH15" s="990"/>
      <c r="DI15" s="990"/>
      <c r="DJ15" s="990"/>
      <c r="DK15" s="991"/>
      <c r="DL15" s="989">
        <v>0</v>
      </c>
      <c r="DM15" s="990"/>
      <c r="DN15" s="990"/>
      <c r="DO15" s="990"/>
      <c r="DP15" s="991"/>
      <c r="DQ15" s="989">
        <v>0</v>
      </c>
      <c r="DR15" s="990"/>
      <c r="DS15" s="990"/>
      <c r="DT15" s="990"/>
      <c r="DU15" s="991"/>
      <c r="DV15" s="992"/>
      <c r="DW15" s="993"/>
      <c r="DX15" s="993"/>
      <c r="DY15" s="993"/>
      <c r="DZ15" s="994"/>
      <c r="EA15" s="207"/>
    </row>
    <row r="16" spans="1:131" s="208" customFormat="1" ht="26.25" customHeight="1">
      <c r="A16" s="213">
        <v>10</v>
      </c>
      <c r="B16" s="1037"/>
      <c r="C16" s="1038"/>
      <c r="D16" s="1038"/>
      <c r="E16" s="1038"/>
      <c r="F16" s="1038"/>
      <c r="G16" s="1038"/>
      <c r="H16" s="1038"/>
      <c r="I16" s="1038"/>
      <c r="J16" s="1038"/>
      <c r="K16" s="1038"/>
      <c r="L16" s="1038"/>
      <c r="M16" s="1038"/>
      <c r="N16" s="1038"/>
      <c r="O16" s="1038"/>
      <c r="P16" s="1039"/>
      <c r="Q16" s="1043"/>
      <c r="R16" s="1044"/>
      <c r="S16" s="1044"/>
      <c r="T16" s="1044"/>
      <c r="U16" s="1044"/>
      <c r="V16" s="1044"/>
      <c r="W16" s="1044"/>
      <c r="X16" s="1044"/>
      <c r="Y16" s="1044"/>
      <c r="Z16" s="1044"/>
      <c r="AA16" s="1044"/>
      <c r="AB16" s="1044"/>
      <c r="AC16" s="1044"/>
      <c r="AD16" s="1044"/>
      <c r="AE16" s="1045"/>
      <c r="AF16" s="1019"/>
      <c r="AG16" s="1020"/>
      <c r="AH16" s="1020"/>
      <c r="AI16" s="1020"/>
      <c r="AJ16" s="1021"/>
      <c r="AK16" s="1086"/>
      <c r="AL16" s="1087"/>
      <c r="AM16" s="1087"/>
      <c r="AN16" s="1087"/>
      <c r="AO16" s="1087"/>
      <c r="AP16" s="1087"/>
      <c r="AQ16" s="1087"/>
      <c r="AR16" s="1087"/>
      <c r="AS16" s="1087"/>
      <c r="AT16" s="1087"/>
      <c r="AU16" s="1084"/>
      <c r="AV16" s="1084"/>
      <c r="AW16" s="1084"/>
      <c r="AX16" s="1084"/>
      <c r="AY16" s="1085"/>
      <c r="AZ16" s="205"/>
      <c r="BA16" s="205"/>
      <c r="BB16" s="205"/>
      <c r="BC16" s="205"/>
      <c r="BD16" s="205"/>
      <c r="BE16" s="206"/>
      <c r="BF16" s="206"/>
      <c r="BG16" s="206"/>
      <c r="BH16" s="206"/>
      <c r="BI16" s="206"/>
      <c r="BJ16" s="206"/>
      <c r="BK16" s="206"/>
      <c r="BL16" s="206"/>
      <c r="BM16" s="206"/>
      <c r="BN16" s="206"/>
      <c r="BO16" s="206"/>
      <c r="BP16" s="206"/>
      <c r="BQ16" s="214">
        <v>10</v>
      </c>
      <c r="BR16" s="344"/>
      <c r="BS16" s="1014" t="s">
        <v>555</v>
      </c>
      <c r="BT16" s="1015"/>
      <c r="BU16" s="1015"/>
      <c r="BV16" s="1015"/>
      <c r="BW16" s="1015"/>
      <c r="BX16" s="1015"/>
      <c r="BY16" s="1015"/>
      <c r="BZ16" s="1015"/>
      <c r="CA16" s="1015"/>
      <c r="CB16" s="1015"/>
      <c r="CC16" s="1015"/>
      <c r="CD16" s="1015"/>
      <c r="CE16" s="1015"/>
      <c r="CF16" s="1015"/>
      <c r="CG16" s="1016"/>
      <c r="CH16" s="989">
        <v>27</v>
      </c>
      <c r="CI16" s="990"/>
      <c r="CJ16" s="990"/>
      <c r="CK16" s="990"/>
      <c r="CL16" s="991"/>
      <c r="CM16" s="989">
        <v>2457</v>
      </c>
      <c r="CN16" s="990"/>
      <c r="CO16" s="990"/>
      <c r="CP16" s="990"/>
      <c r="CQ16" s="991"/>
      <c r="CR16" s="989">
        <v>1135</v>
      </c>
      <c r="CS16" s="990"/>
      <c r="CT16" s="990"/>
      <c r="CU16" s="990"/>
      <c r="CV16" s="991"/>
      <c r="CW16" s="989">
        <v>0</v>
      </c>
      <c r="CX16" s="990"/>
      <c r="CY16" s="990"/>
      <c r="CZ16" s="990"/>
      <c r="DA16" s="991"/>
      <c r="DB16" s="989">
        <v>0</v>
      </c>
      <c r="DC16" s="990"/>
      <c r="DD16" s="990"/>
      <c r="DE16" s="990"/>
      <c r="DF16" s="991"/>
      <c r="DG16" s="989">
        <v>0</v>
      </c>
      <c r="DH16" s="990"/>
      <c r="DI16" s="990"/>
      <c r="DJ16" s="990"/>
      <c r="DK16" s="991"/>
      <c r="DL16" s="989">
        <v>0</v>
      </c>
      <c r="DM16" s="990"/>
      <c r="DN16" s="990"/>
      <c r="DO16" s="990"/>
      <c r="DP16" s="991"/>
      <c r="DQ16" s="989">
        <v>0</v>
      </c>
      <c r="DR16" s="990"/>
      <c r="DS16" s="990"/>
      <c r="DT16" s="990"/>
      <c r="DU16" s="991"/>
      <c r="DV16" s="992"/>
      <c r="DW16" s="993"/>
      <c r="DX16" s="993"/>
      <c r="DY16" s="993"/>
      <c r="DZ16" s="994"/>
      <c r="EA16" s="207"/>
    </row>
    <row r="17" spans="1:131" s="208" customFormat="1" ht="26.25" customHeight="1">
      <c r="A17" s="213">
        <v>11</v>
      </c>
      <c r="B17" s="1037"/>
      <c r="C17" s="1038"/>
      <c r="D17" s="1038"/>
      <c r="E17" s="1038"/>
      <c r="F17" s="1038"/>
      <c r="G17" s="1038"/>
      <c r="H17" s="1038"/>
      <c r="I17" s="1038"/>
      <c r="J17" s="1038"/>
      <c r="K17" s="1038"/>
      <c r="L17" s="1038"/>
      <c r="M17" s="1038"/>
      <c r="N17" s="1038"/>
      <c r="O17" s="1038"/>
      <c r="P17" s="1039"/>
      <c r="Q17" s="1043"/>
      <c r="R17" s="1044"/>
      <c r="S17" s="1044"/>
      <c r="T17" s="1044"/>
      <c r="U17" s="1044"/>
      <c r="V17" s="1044"/>
      <c r="W17" s="1044"/>
      <c r="X17" s="1044"/>
      <c r="Y17" s="1044"/>
      <c r="Z17" s="1044"/>
      <c r="AA17" s="1044"/>
      <c r="AB17" s="1044"/>
      <c r="AC17" s="1044"/>
      <c r="AD17" s="1044"/>
      <c r="AE17" s="1045"/>
      <c r="AF17" s="1019"/>
      <c r="AG17" s="1020"/>
      <c r="AH17" s="1020"/>
      <c r="AI17" s="1020"/>
      <c r="AJ17" s="1021"/>
      <c r="AK17" s="1086"/>
      <c r="AL17" s="1087"/>
      <c r="AM17" s="1087"/>
      <c r="AN17" s="1087"/>
      <c r="AO17" s="1087"/>
      <c r="AP17" s="1087"/>
      <c r="AQ17" s="1087"/>
      <c r="AR17" s="1087"/>
      <c r="AS17" s="1087"/>
      <c r="AT17" s="1087"/>
      <c r="AU17" s="1084"/>
      <c r="AV17" s="1084"/>
      <c r="AW17" s="1084"/>
      <c r="AX17" s="1084"/>
      <c r="AY17" s="1085"/>
      <c r="AZ17" s="205"/>
      <c r="BA17" s="205"/>
      <c r="BB17" s="205"/>
      <c r="BC17" s="205"/>
      <c r="BD17" s="205"/>
      <c r="BE17" s="206"/>
      <c r="BF17" s="206"/>
      <c r="BG17" s="206"/>
      <c r="BH17" s="206"/>
      <c r="BI17" s="206"/>
      <c r="BJ17" s="206"/>
      <c r="BK17" s="206"/>
      <c r="BL17" s="206"/>
      <c r="BM17" s="206"/>
      <c r="BN17" s="206"/>
      <c r="BO17" s="206"/>
      <c r="BP17" s="206"/>
      <c r="BQ17" s="214">
        <v>11</v>
      </c>
      <c r="BR17" s="344"/>
      <c r="BS17" s="1014" t="s">
        <v>556</v>
      </c>
      <c r="BT17" s="1015"/>
      <c r="BU17" s="1015"/>
      <c r="BV17" s="1015"/>
      <c r="BW17" s="1015"/>
      <c r="BX17" s="1015"/>
      <c r="BY17" s="1015"/>
      <c r="BZ17" s="1015"/>
      <c r="CA17" s="1015"/>
      <c r="CB17" s="1015"/>
      <c r="CC17" s="1015"/>
      <c r="CD17" s="1015"/>
      <c r="CE17" s="1015"/>
      <c r="CF17" s="1015"/>
      <c r="CG17" s="1016"/>
      <c r="CH17" s="989">
        <v>26</v>
      </c>
      <c r="CI17" s="990"/>
      <c r="CJ17" s="990"/>
      <c r="CK17" s="990"/>
      <c r="CL17" s="991"/>
      <c r="CM17" s="989">
        <v>509</v>
      </c>
      <c r="CN17" s="990"/>
      <c r="CO17" s="990"/>
      <c r="CP17" s="990"/>
      <c r="CQ17" s="991"/>
      <c r="CR17" s="989">
        <v>3</v>
      </c>
      <c r="CS17" s="990"/>
      <c r="CT17" s="990"/>
      <c r="CU17" s="990"/>
      <c r="CV17" s="991"/>
      <c r="CW17" s="989">
        <v>50</v>
      </c>
      <c r="CX17" s="990"/>
      <c r="CY17" s="990"/>
      <c r="CZ17" s="990"/>
      <c r="DA17" s="991"/>
      <c r="DB17" s="989">
        <v>0</v>
      </c>
      <c r="DC17" s="990"/>
      <c r="DD17" s="990"/>
      <c r="DE17" s="990"/>
      <c r="DF17" s="991"/>
      <c r="DG17" s="989">
        <v>0</v>
      </c>
      <c r="DH17" s="990"/>
      <c r="DI17" s="990"/>
      <c r="DJ17" s="990"/>
      <c r="DK17" s="991"/>
      <c r="DL17" s="989">
        <v>0</v>
      </c>
      <c r="DM17" s="990"/>
      <c r="DN17" s="990"/>
      <c r="DO17" s="990"/>
      <c r="DP17" s="991"/>
      <c r="DQ17" s="989">
        <v>0</v>
      </c>
      <c r="DR17" s="990"/>
      <c r="DS17" s="990"/>
      <c r="DT17" s="990"/>
      <c r="DU17" s="991"/>
      <c r="DV17" s="992"/>
      <c r="DW17" s="993"/>
      <c r="DX17" s="993"/>
      <c r="DY17" s="993"/>
      <c r="DZ17" s="994"/>
      <c r="EA17" s="207"/>
    </row>
    <row r="18" spans="1:131" s="208" customFormat="1" ht="26.25" customHeight="1">
      <c r="A18" s="213">
        <v>12</v>
      </c>
      <c r="B18" s="1037"/>
      <c r="C18" s="1038"/>
      <c r="D18" s="1038"/>
      <c r="E18" s="1038"/>
      <c r="F18" s="1038"/>
      <c r="G18" s="1038"/>
      <c r="H18" s="1038"/>
      <c r="I18" s="1038"/>
      <c r="J18" s="1038"/>
      <c r="K18" s="1038"/>
      <c r="L18" s="1038"/>
      <c r="M18" s="1038"/>
      <c r="N18" s="1038"/>
      <c r="O18" s="1038"/>
      <c r="P18" s="1039"/>
      <c r="Q18" s="1043"/>
      <c r="R18" s="1044"/>
      <c r="S18" s="1044"/>
      <c r="T18" s="1044"/>
      <c r="U18" s="1044"/>
      <c r="V18" s="1044"/>
      <c r="W18" s="1044"/>
      <c r="X18" s="1044"/>
      <c r="Y18" s="1044"/>
      <c r="Z18" s="1044"/>
      <c r="AA18" s="1044"/>
      <c r="AB18" s="1044"/>
      <c r="AC18" s="1044"/>
      <c r="AD18" s="1044"/>
      <c r="AE18" s="1045"/>
      <c r="AF18" s="1019"/>
      <c r="AG18" s="1020"/>
      <c r="AH18" s="1020"/>
      <c r="AI18" s="1020"/>
      <c r="AJ18" s="1021"/>
      <c r="AK18" s="1086"/>
      <c r="AL18" s="1087"/>
      <c r="AM18" s="1087"/>
      <c r="AN18" s="1087"/>
      <c r="AO18" s="1087"/>
      <c r="AP18" s="1087"/>
      <c r="AQ18" s="1087"/>
      <c r="AR18" s="1087"/>
      <c r="AS18" s="1087"/>
      <c r="AT18" s="1087"/>
      <c r="AU18" s="1084"/>
      <c r="AV18" s="1084"/>
      <c r="AW18" s="1084"/>
      <c r="AX18" s="1084"/>
      <c r="AY18" s="1085"/>
      <c r="AZ18" s="205"/>
      <c r="BA18" s="205"/>
      <c r="BB18" s="205"/>
      <c r="BC18" s="205"/>
      <c r="BD18" s="205"/>
      <c r="BE18" s="206"/>
      <c r="BF18" s="206"/>
      <c r="BG18" s="206"/>
      <c r="BH18" s="206"/>
      <c r="BI18" s="206"/>
      <c r="BJ18" s="206"/>
      <c r="BK18" s="206"/>
      <c r="BL18" s="206"/>
      <c r="BM18" s="206"/>
      <c r="BN18" s="206"/>
      <c r="BO18" s="206"/>
      <c r="BP18" s="206"/>
      <c r="BQ18" s="214">
        <v>12</v>
      </c>
      <c r="BR18" s="344"/>
      <c r="BS18" s="1014" t="s">
        <v>557</v>
      </c>
      <c r="BT18" s="1015"/>
      <c r="BU18" s="1015"/>
      <c r="BV18" s="1015"/>
      <c r="BW18" s="1015"/>
      <c r="BX18" s="1015"/>
      <c r="BY18" s="1015"/>
      <c r="BZ18" s="1015"/>
      <c r="CA18" s="1015"/>
      <c r="CB18" s="1015"/>
      <c r="CC18" s="1015"/>
      <c r="CD18" s="1015"/>
      <c r="CE18" s="1015"/>
      <c r="CF18" s="1015"/>
      <c r="CG18" s="1016"/>
      <c r="CH18" s="989">
        <v>36</v>
      </c>
      <c r="CI18" s="990"/>
      <c r="CJ18" s="990"/>
      <c r="CK18" s="990"/>
      <c r="CL18" s="991"/>
      <c r="CM18" s="989">
        <v>159</v>
      </c>
      <c r="CN18" s="990"/>
      <c r="CO18" s="990"/>
      <c r="CP18" s="990"/>
      <c r="CQ18" s="991"/>
      <c r="CR18" s="989">
        <v>1</v>
      </c>
      <c r="CS18" s="990"/>
      <c r="CT18" s="990"/>
      <c r="CU18" s="990"/>
      <c r="CV18" s="991"/>
      <c r="CW18" s="989">
        <v>120</v>
      </c>
      <c r="CX18" s="990"/>
      <c r="CY18" s="990"/>
      <c r="CZ18" s="990"/>
      <c r="DA18" s="991"/>
      <c r="DB18" s="989">
        <v>0</v>
      </c>
      <c r="DC18" s="990"/>
      <c r="DD18" s="990"/>
      <c r="DE18" s="990"/>
      <c r="DF18" s="991"/>
      <c r="DG18" s="989">
        <v>0</v>
      </c>
      <c r="DH18" s="990"/>
      <c r="DI18" s="990"/>
      <c r="DJ18" s="990"/>
      <c r="DK18" s="991"/>
      <c r="DL18" s="989">
        <v>0</v>
      </c>
      <c r="DM18" s="990"/>
      <c r="DN18" s="990"/>
      <c r="DO18" s="990"/>
      <c r="DP18" s="991"/>
      <c r="DQ18" s="989">
        <v>0</v>
      </c>
      <c r="DR18" s="990"/>
      <c r="DS18" s="990"/>
      <c r="DT18" s="990"/>
      <c r="DU18" s="991"/>
      <c r="DV18" s="992"/>
      <c r="DW18" s="993"/>
      <c r="DX18" s="993"/>
      <c r="DY18" s="993"/>
      <c r="DZ18" s="994"/>
      <c r="EA18" s="207"/>
    </row>
    <row r="19" spans="1:131" s="208" customFormat="1" ht="26.25" customHeight="1">
      <c r="A19" s="213">
        <v>13</v>
      </c>
      <c r="B19" s="1037"/>
      <c r="C19" s="1038"/>
      <c r="D19" s="1038"/>
      <c r="E19" s="1038"/>
      <c r="F19" s="1038"/>
      <c r="G19" s="1038"/>
      <c r="H19" s="1038"/>
      <c r="I19" s="1038"/>
      <c r="J19" s="1038"/>
      <c r="K19" s="1038"/>
      <c r="L19" s="1038"/>
      <c r="M19" s="1038"/>
      <c r="N19" s="1038"/>
      <c r="O19" s="1038"/>
      <c r="P19" s="1039"/>
      <c r="Q19" s="1043"/>
      <c r="R19" s="1044"/>
      <c r="S19" s="1044"/>
      <c r="T19" s="1044"/>
      <c r="U19" s="1044"/>
      <c r="V19" s="1044"/>
      <c r="W19" s="1044"/>
      <c r="X19" s="1044"/>
      <c r="Y19" s="1044"/>
      <c r="Z19" s="1044"/>
      <c r="AA19" s="1044"/>
      <c r="AB19" s="1044"/>
      <c r="AC19" s="1044"/>
      <c r="AD19" s="1044"/>
      <c r="AE19" s="1045"/>
      <c r="AF19" s="1019"/>
      <c r="AG19" s="1020"/>
      <c r="AH19" s="1020"/>
      <c r="AI19" s="1020"/>
      <c r="AJ19" s="1021"/>
      <c r="AK19" s="1086"/>
      <c r="AL19" s="1087"/>
      <c r="AM19" s="1087"/>
      <c r="AN19" s="1087"/>
      <c r="AO19" s="1087"/>
      <c r="AP19" s="1087"/>
      <c r="AQ19" s="1087"/>
      <c r="AR19" s="1087"/>
      <c r="AS19" s="1087"/>
      <c r="AT19" s="1087"/>
      <c r="AU19" s="1084"/>
      <c r="AV19" s="1084"/>
      <c r="AW19" s="1084"/>
      <c r="AX19" s="1084"/>
      <c r="AY19" s="1085"/>
      <c r="AZ19" s="205"/>
      <c r="BA19" s="205"/>
      <c r="BB19" s="205"/>
      <c r="BC19" s="205"/>
      <c r="BD19" s="205"/>
      <c r="BE19" s="206"/>
      <c r="BF19" s="206"/>
      <c r="BG19" s="206"/>
      <c r="BH19" s="206"/>
      <c r="BI19" s="206"/>
      <c r="BJ19" s="206"/>
      <c r="BK19" s="206"/>
      <c r="BL19" s="206"/>
      <c r="BM19" s="206"/>
      <c r="BN19" s="206"/>
      <c r="BO19" s="206"/>
      <c r="BP19" s="206"/>
      <c r="BQ19" s="214">
        <v>13</v>
      </c>
      <c r="BR19" s="215"/>
      <c r="BS19" s="1014"/>
      <c r="BT19" s="1015"/>
      <c r="BU19" s="1015"/>
      <c r="BV19" s="1015"/>
      <c r="BW19" s="1015"/>
      <c r="BX19" s="1015"/>
      <c r="BY19" s="1015"/>
      <c r="BZ19" s="1015"/>
      <c r="CA19" s="1015"/>
      <c r="CB19" s="1015"/>
      <c r="CC19" s="1015"/>
      <c r="CD19" s="1015"/>
      <c r="CE19" s="1015"/>
      <c r="CF19" s="1015"/>
      <c r="CG19" s="1016"/>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07"/>
    </row>
    <row r="20" spans="1:131" s="208" customFormat="1" ht="26.25" customHeight="1">
      <c r="A20" s="213">
        <v>14</v>
      </c>
      <c r="B20" s="1037"/>
      <c r="C20" s="1038"/>
      <c r="D20" s="1038"/>
      <c r="E20" s="1038"/>
      <c r="F20" s="1038"/>
      <c r="G20" s="1038"/>
      <c r="H20" s="1038"/>
      <c r="I20" s="1038"/>
      <c r="J20" s="1038"/>
      <c r="K20" s="1038"/>
      <c r="L20" s="1038"/>
      <c r="M20" s="1038"/>
      <c r="N20" s="1038"/>
      <c r="O20" s="1038"/>
      <c r="P20" s="1039"/>
      <c r="Q20" s="1043"/>
      <c r="R20" s="1044"/>
      <c r="S20" s="1044"/>
      <c r="T20" s="1044"/>
      <c r="U20" s="1044"/>
      <c r="V20" s="1044"/>
      <c r="W20" s="1044"/>
      <c r="X20" s="1044"/>
      <c r="Y20" s="1044"/>
      <c r="Z20" s="1044"/>
      <c r="AA20" s="1044"/>
      <c r="AB20" s="1044"/>
      <c r="AC20" s="1044"/>
      <c r="AD20" s="1044"/>
      <c r="AE20" s="1045"/>
      <c r="AF20" s="1019"/>
      <c r="AG20" s="1020"/>
      <c r="AH20" s="1020"/>
      <c r="AI20" s="1020"/>
      <c r="AJ20" s="1021"/>
      <c r="AK20" s="1086"/>
      <c r="AL20" s="1087"/>
      <c r="AM20" s="1087"/>
      <c r="AN20" s="1087"/>
      <c r="AO20" s="1087"/>
      <c r="AP20" s="1087"/>
      <c r="AQ20" s="1087"/>
      <c r="AR20" s="1087"/>
      <c r="AS20" s="1087"/>
      <c r="AT20" s="1087"/>
      <c r="AU20" s="1084"/>
      <c r="AV20" s="1084"/>
      <c r="AW20" s="1084"/>
      <c r="AX20" s="1084"/>
      <c r="AY20" s="1085"/>
      <c r="AZ20" s="205"/>
      <c r="BA20" s="205"/>
      <c r="BB20" s="205"/>
      <c r="BC20" s="205"/>
      <c r="BD20" s="205"/>
      <c r="BE20" s="206"/>
      <c r="BF20" s="206"/>
      <c r="BG20" s="206"/>
      <c r="BH20" s="206"/>
      <c r="BI20" s="206"/>
      <c r="BJ20" s="206"/>
      <c r="BK20" s="206"/>
      <c r="BL20" s="206"/>
      <c r="BM20" s="206"/>
      <c r="BN20" s="206"/>
      <c r="BO20" s="206"/>
      <c r="BP20" s="206"/>
      <c r="BQ20" s="214">
        <v>14</v>
      </c>
      <c r="BR20" s="215"/>
      <c r="BS20" s="1014"/>
      <c r="BT20" s="1015"/>
      <c r="BU20" s="1015"/>
      <c r="BV20" s="1015"/>
      <c r="BW20" s="1015"/>
      <c r="BX20" s="1015"/>
      <c r="BY20" s="1015"/>
      <c r="BZ20" s="1015"/>
      <c r="CA20" s="1015"/>
      <c r="CB20" s="1015"/>
      <c r="CC20" s="1015"/>
      <c r="CD20" s="1015"/>
      <c r="CE20" s="1015"/>
      <c r="CF20" s="1015"/>
      <c r="CG20" s="1016"/>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07"/>
    </row>
    <row r="21" spans="1:131" s="208" customFormat="1" ht="26.25" customHeight="1" thickBot="1">
      <c r="A21" s="213">
        <v>15</v>
      </c>
      <c r="B21" s="1037"/>
      <c r="C21" s="1038"/>
      <c r="D21" s="1038"/>
      <c r="E21" s="1038"/>
      <c r="F21" s="1038"/>
      <c r="G21" s="1038"/>
      <c r="H21" s="1038"/>
      <c r="I21" s="1038"/>
      <c r="J21" s="1038"/>
      <c r="K21" s="1038"/>
      <c r="L21" s="1038"/>
      <c r="M21" s="1038"/>
      <c r="N21" s="1038"/>
      <c r="O21" s="1038"/>
      <c r="P21" s="1039"/>
      <c r="Q21" s="1043"/>
      <c r="R21" s="1044"/>
      <c r="S21" s="1044"/>
      <c r="T21" s="1044"/>
      <c r="U21" s="1044"/>
      <c r="V21" s="1044"/>
      <c r="W21" s="1044"/>
      <c r="X21" s="1044"/>
      <c r="Y21" s="1044"/>
      <c r="Z21" s="1044"/>
      <c r="AA21" s="1044"/>
      <c r="AB21" s="1044"/>
      <c r="AC21" s="1044"/>
      <c r="AD21" s="1044"/>
      <c r="AE21" s="1045"/>
      <c r="AF21" s="1019"/>
      <c r="AG21" s="1020"/>
      <c r="AH21" s="1020"/>
      <c r="AI21" s="1020"/>
      <c r="AJ21" s="1021"/>
      <c r="AK21" s="1086"/>
      <c r="AL21" s="1087"/>
      <c r="AM21" s="1087"/>
      <c r="AN21" s="1087"/>
      <c r="AO21" s="1087"/>
      <c r="AP21" s="1087"/>
      <c r="AQ21" s="1087"/>
      <c r="AR21" s="1087"/>
      <c r="AS21" s="1087"/>
      <c r="AT21" s="1087"/>
      <c r="AU21" s="1084"/>
      <c r="AV21" s="1084"/>
      <c r="AW21" s="1084"/>
      <c r="AX21" s="1084"/>
      <c r="AY21" s="1085"/>
      <c r="AZ21" s="205"/>
      <c r="BA21" s="205"/>
      <c r="BB21" s="205"/>
      <c r="BC21" s="205"/>
      <c r="BD21" s="205"/>
      <c r="BE21" s="206"/>
      <c r="BF21" s="206"/>
      <c r="BG21" s="206"/>
      <c r="BH21" s="206"/>
      <c r="BI21" s="206"/>
      <c r="BJ21" s="206"/>
      <c r="BK21" s="206"/>
      <c r="BL21" s="206"/>
      <c r="BM21" s="206"/>
      <c r="BN21" s="206"/>
      <c r="BO21" s="206"/>
      <c r="BP21" s="206"/>
      <c r="BQ21" s="214">
        <v>15</v>
      </c>
      <c r="BR21" s="215"/>
      <c r="BS21" s="1014"/>
      <c r="BT21" s="1015"/>
      <c r="BU21" s="1015"/>
      <c r="BV21" s="1015"/>
      <c r="BW21" s="1015"/>
      <c r="BX21" s="1015"/>
      <c r="BY21" s="1015"/>
      <c r="BZ21" s="1015"/>
      <c r="CA21" s="1015"/>
      <c r="CB21" s="1015"/>
      <c r="CC21" s="1015"/>
      <c r="CD21" s="1015"/>
      <c r="CE21" s="1015"/>
      <c r="CF21" s="1015"/>
      <c r="CG21" s="1016"/>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07"/>
    </row>
    <row r="22" spans="1:131" s="208" customFormat="1" ht="26.25" customHeight="1">
      <c r="A22" s="213">
        <v>16</v>
      </c>
      <c r="B22" s="1037"/>
      <c r="C22" s="1038"/>
      <c r="D22" s="1038"/>
      <c r="E22" s="1038"/>
      <c r="F22" s="1038"/>
      <c r="G22" s="1038"/>
      <c r="H22" s="1038"/>
      <c r="I22" s="1038"/>
      <c r="J22" s="1038"/>
      <c r="K22" s="1038"/>
      <c r="L22" s="1038"/>
      <c r="M22" s="1038"/>
      <c r="N22" s="1038"/>
      <c r="O22" s="1038"/>
      <c r="P22" s="1039"/>
      <c r="Q22" s="1081"/>
      <c r="R22" s="1082"/>
      <c r="S22" s="1082"/>
      <c r="T22" s="1082"/>
      <c r="U22" s="1082"/>
      <c r="V22" s="1082"/>
      <c r="W22" s="1082"/>
      <c r="X22" s="1082"/>
      <c r="Y22" s="1082"/>
      <c r="Z22" s="1082"/>
      <c r="AA22" s="1082"/>
      <c r="AB22" s="1082"/>
      <c r="AC22" s="1082"/>
      <c r="AD22" s="1082"/>
      <c r="AE22" s="1083"/>
      <c r="AF22" s="1019"/>
      <c r="AG22" s="1020"/>
      <c r="AH22" s="1020"/>
      <c r="AI22" s="1020"/>
      <c r="AJ22" s="1021"/>
      <c r="AK22" s="1077"/>
      <c r="AL22" s="1078"/>
      <c r="AM22" s="1078"/>
      <c r="AN22" s="1078"/>
      <c r="AO22" s="1078"/>
      <c r="AP22" s="1078"/>
      <c r="AQ22" s="1078"/>
      <c r="AR22" s="1078"/>
      <c r="AS22" s="1078"/>
      <c r="AT22" s="1078"/>
      <c r="AU22" s="1079"/>
      <c r="AV22" s="1079"/>
      <c r="AW22" s="1079"/>
      <c r="AX22" s="1079"/>
      <c r="AY22" s="1080"/>
      <c r="AZ22" s="1035" t="s">
        <v>371</v>
      </c>
      <c r="BA22" s="1035"/>
      <c r="BB22" s="1035"/>
      <c r="BC22" s="1035"/>
      <c r="BD22" s="1036"/>
      <c r="BE22" s="206"/>
      <c r="BF22" s="206"/>
      <c r="BG22" s="206"/>
      <c r="BH22" s="206"/>
      <c r="BI22" s="206"/>
      <c r="BJ22" s="206"/>
      <c r="BK22" s="206"/>
      <c r="BL22" s="206"/>
      <c r="BM22" s="206"/>
      <c r="BN22" s="206"/>
      <c r="BO22" s="206"/>
      <c r="BP22" s="206"/>
      <c r="BQ22" s="214">
        <v>16</v>
      </c>
      <c r="BR22" s="215"/>
      <c r="BS22" s="1014"/>
      <c r="BT22" s="1015"/>
      <c r="BU22" s="1015"/>
      <c r="BV22" s="1015"/>
      <c r="BW22" s="1015"/>
      <c r="BX22" s="1015"/>
      <c r="BY22" s="1015"/>
      <c r="BZ22" s="1015"/>
      <c r="CA22" s="1015"/>
      <c r="CB22" s="1015"/>
      <c r="CC22" s="1015"/>
      <c r="CD22" s="1015"/>
      <c r="CE22" s="1015"/>
      <c r="CF22" s="1015"/>
      <c r="CG22" s="1016"/>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07"/>
    </row>
    <row r="23" spans="1:131" s="208" customFormat="1" ht="26.25" customHeight="1" thickBot="1">
      <c r="A23" s="216" t="s">
        <v>372</v>
      </c>
      <c r="B23" s="944" t="s">
        <v>373</v>
      </c>
      <c r="C23" s="945"/>
      <c r="D23" s="945"/>
      <c r="E23" s="945"/>
      <c r="F23" s="945"/>
      <c r="G23" s="945"/>
      <c r="H23" s="945"/>
      <c r="I23" s="945"/>
      <c r="J23" s="945"/>
      <c r="K23" s="945"/>
      <c r="L23" s="945"/>
      <c r="M23" s="945"/>
      <c r="N23" s="945"/>
      <c r="O23" s="945"/>
      <c r="P23" s="946"/>
      <c r="Q23" s="1068">
        <v>272901</v>
      </c>
      <c r="R23" s="1069"/>
      <c r="S23" s="1069"/>
      <c r="T23" s="1069"/>
      <c r="U23" s="1069"/>
      <c r="V23" s="1069">
        <v>265610</v>
      </c>
      <c r="W23" s="1069"/>
      <c r="X23" s="1069"/>
      <c r="Y23" s="1069"/>
      <c r="Z23" s="1069"/>
      <c r="AA23" s="1069">
        <v>7291</v>
      </c>
      <c r="AB23" s="1069"/>
      <c r="AC23" s="1069"/>
      <c r="AD23" s="1069"/>
      <c r="AE23" s="1070"/>
      <c r="AF23" s="1071">
        <v>6409</v>
      </c>
      <c r="AG23" s="1069"/>
      <c r="AH23" s="1069"/>
      <c r="AI23" s="1069"/>
      <c r="AJ23" s="1072"/>
      <c r="AK23" s="1073"/>
      <c r="AL23" s="1074"/>
      <c r="AM23" s="1074"/>
      <c r="AN23" s="1074"/>
      <c r="AO23" s="1074"/>
      <c r="AP23" s="1069">
        <v>269193</v>
      </c>
      <c r="AQ23" s="1069"/>
      <c r="AR23" s="1069"/>
      <c r="AS23" s="1069"/>
      <c r="AT23" s="1069"/>
      <c r="AU23" s="1075"/>
      <c r="AV23" s="1075"/>
      <c r="AW23" s="1075"/>
      <c r="AX23" s="1075"/>
      <c r="AY23" s="1076"/>
      <c r="AZ23" s="1065" t="s">
        <v>112</v>
      </c>
      <c r="BA23" s="1066"/>
      <c r="BB23" s="1066"/>
      <c r="BC23" s="1066"/>
      <c r="BD23" s="1067"/>
      <c r="BE23" s="206"/>
      <c r="BF23" s="206"/>
      <c r="BG23" s="206"/>
      <c r="BH23" s="206"/>
      <c r="BI23" s="206"/>
      <c r="BJ23" s="206"/>
      <c r="BK23" s="206"/>
      <c r="BL23" s="206"/>
      <c r="BM23" s="206"/>
      <c r="BN23" s="206"/>
      <c r="BO23" s="206"/>
      <c r="BP23" s="206"/>
      <c r="BQ23" s="214">
        <v>17</v>
      </c>
      <c r="BR23" s="215"/>
      <c r="BS23" s="1014"/>
      <c r="BT23" s="1015"/>
      <c r="BU23" s="1015"/>
      <c r="BV23" s="1015"/>
      <c r="BW23" s="1015"/>
      <c r="BX23" s="1015"/>
      <c r="BY23" s="1015"/>
      <c r="BZ23" s="1015"/>
      <c r="CA23" s="1015"/>
      <c r="CB23" s="1015"/>
      <c r="CC23" s="1015"/>
      <c r="CD23" s="1015"/>
      <c r="CE23" s="1015"/>
      <c r="CF23" s="1015"/>
      <c r="CG23" s="1016"/>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07"/>
    </row>
    <row r="24" spans="1:131" s="208" customFormat="1" ht="26.25" customHeight="1">
      <c r="A24" s="1064" t="s">
        <v>374</v>
      </c>
      <c r="B24" s="1064"/>
      <c r="C24" s="1064"/>
      <c r="D24" s="1064"/>
      <c r="E24" s="1064"/>
      <c r="F24" s="1064"/>
      <c r="G24" s="1064"/>
      <c r="H24" s="1064"/>
      <c r="I24" s="1064"/>
      <c r="J24" s="1064"/>
      <c r="K24" s="1064"/>
      <c r="L24" s="1064"/>
      <c r="M24" s="1064"/>
      <c r="N24" s="1064"/>
      <c r="O24" s="1064"/>
      <c r="P24" s="1064"/>
      <c r="Q24" s="1064"/>
      <c r="R24" s="1064"/>
      <c r="S24" s="1064"/>
      <c r="T24" s="1064"/>
      <c r="U24" s="1064"/>
      <c r="V24" s="1064"/>
      <c r="W24" s="1064"/>
      <c r="X24" s="1064"/>
      <c r="Y24" s="1064"/>
      <c r="Z24" s="1064"/>
      <c r="AA24" s="1064"/>
      <c r="AB24" s="1064"/>
      <c r="AC24" s="1064"/>
      <c r="AD24" s="1064"/>
      <c r="AE24" s="1064"/>
      <c r="AF24" s="1064"/>
      <c r="AG24" s="1064"/>
      <c r="AH24" s="1064"/>
      <c r="AI24" s="1064"/>
      <c r="AJ24" s="1064"/>
      <c r="AK24" s="1064"/>
      <c r="AL24" s="1064"/>
      <c r="AM24" s="1064"/>
      <c r="AN24" s="1064"/>
      <c r="AO24" s="1064"/>
      <c r="AP24" s="1064"/>
      <c r="AQ24" s="1064"/>
      <c r="AR24" s="1064"/>
      <c r="AS24" s="1064"/>
      <c r="AT24" s="1064"/>
      <c r="AU24" s="1064"/>
      <c r="AV24" s="1064"/>
      <c r="AW24" s="1064"/>
      <c r="AX24" s="1064"/>
      <c r="AY24" s="1064"/>
      <c r="AZ24" s="205"/>
      <c r="BA24" s="205"/>
      <c r="BB24" s="205"/>
      <c r="BC24" s="205"/>
      <c r="BD24" s="205"/>
      <c r="BE24" s="206"/>
      <c r="BF24" s="206"/>
      <c r="BG24" s="206"/>
      <c r="BH24" s="206"/>
      <c r="BI24" s="206"/>
      <c r="BJ24" s="206"/>
      <c r="BK24" s="206"/>
      <c r="BL24" s="206"/>
      <c r="BM24" s="206"/>
      <c r="BN24" s="206"/>
      <c r="BO24" s="206"/>
      <c r="BP24" s="206"/>
      <c r="BQ24" s="214">
        <v>18</v>
      </c>
      <c r="BR24" s="215"/>
      <c r="BS24" s="1014"/>
      <c r="BT24" s="1015"/>
      <c r="BU24" s="1015"/>
      <c r="BV24" s="1015"/>
      <c r="BW24" s="1015"/>
      <c r="BX24" s="1015"/>
      <c r="BY24" s="1015"/>
      <c r="BZ24" s="1015"/>
      <c r="CA24" s="1015"/>
      <c r="CB24" s="1015"/>
      <c r="CC24" s="1015"/>
      <c r="CD24" s="1015"/>
      <c r="CE24" s="1015"/>
      <c r="CF24" s="1015"/>
      <c r="CG24" s="1016"/>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07"/>
    </row>
    <row r="25" spans="1:131" s="200" customFormat="1" ht="26.25" customHeight="1" thickBot="1">
      <c r="A25" s="1063" t="s">
        <v>375</v>
      </c>
      <c r="B25" s="1063"/>
      <c r="C25" s="1063"/>
      <c r="D25" s="1063"/>
      <c r="E25" s="1063"/>
      <c r="F25" s="1063"/>
      <c r="G25" s="1063"/>
      <c r="H25" s="1063"/>
      <c r="I25" s="1063"/>
      <c r="J25" s="1063"/>
      <c r="K25" s="1063"/>
      <c r="L25" s="1063"/>
      <c r="M25" s="1063"/>
      <c r="N25" s="1063"/>
      <c r="O25" s="1063"/>
      <c r="P25" s="1063"/>
      <c r="Q25" s="1063"/>
      <c r="R25" s="1063"/>
      <c r="S25" s="1063"/>
      <c r="T25" s="1063"/>
      <c r="U25" s="1063"/>
      <c r="V25" s="1063"/>
      <c r="W25" s="1063"/>
      <c r="X25" s="1063"/>
      <c r="Y25" s="1063"/>
      <c r="Z25" s="1063"/>
      <c r="AA25" s="1063"/>
      <c r="AB25" s="1063"/>
      <c r="AC25" s="1063"/>
      <c r="AD25" s="1063"/>
      <c r="AE25" s="1063"/>
      <c r="AF25" s="1063"/>
      <c r="AG25" s="1063"/>
      <c r="AH25" s="1063"/>
      <c r="AI25" s="1063"/>
      <c r="AJ25" s="1063"/>
      <c r="AK25" s="1063"/>
      <c r="AL25" s="1063"/>
      <c r="AM25" s="1063"/>
      <c r="AN25" s="1063"/>
      <c r="AO25" s="1063"/>
      <c r="AP25" s="1063"/>
      <c r="AQ25" s="1063"/>
      <c r="AR25" s="1063"/>
      <c r="AS25" s="1063"/>
      <c r="AT25" s="1063"/>
      <c r="AU25" s="1063"/>
      <c r="AV25" s="1063"/>
      <c r="AW25" s="1063"/>
      <c r="AX25" s="1063"/>
      <c r="AY25" s="1063"/>
      <c r="AZ25" s="1063"/>
      <c r="BA25" s="1063"/>
      <c r="BB25" s="1063"/>
      <c r="BC25" s="1063"/>
      <c r="BD25" s="1063"/>
      <c r="BE25" s="1063"/>
      <c r="BF25" s="1063"/>
      <c r="BG25" s="1063"/>
      <c r="BH25" s="1063"/>
      <c r="BI25" s="1063"/>
      <c r="BJ25" s="205"/>
      <c r="BK25" s="205"/>
      <c r="BL25" s="205"/>
      <c r="BM25" s="205"/>
      <c r="BN25" s="205"/>
      <c r="BO25" s="217"/>
      <c r="BP25" s="217"/>
      <c r="BQ25" s="214">
        <v>19</v>
      </c>
      <c r="BR25" s="215"/>
      <c r="BS25" s="1014"/>
      <c r="BT25" s="1015"/>
      <c r="BU25" s="1015"/>
      <c r="BV25" s="1015"/>
      <c r="BW25" s="1015"/>
      <c r="BX25" s="1015"/>
      <c r="BY25" s="1015"/>
      <c r="BZ25" s="1015"/>
      <c r="CA25" s="1015"/>
      <c r="CB25" s="1015"/>
      <c r="CC25" s="1015"/>
      <c r="CD25" s="1015"/>
      <c r="CE25" s="1015"/>
      <c r="CF25" s="1015"/>
      <c r="CG25" s="1016"/>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199"/>
    </row>
    <row r="26" spans="1:131" s="200" customFormat="1" ht="26.25" customHeight="1">
      <c r="A26" s="995" t="s">
        <v>349</v>
      </c>
      <c r="B26" s="996"/>
      <c r="C26" s="996"/>
      <c r="D26" s="996"/>
      <c r="E26" s="996"/>
      <c r="F26" s="996"/>
      <c r="G26" s="996"/>
      <c r="H26" s="996"/>
      <c r="I26" s="996"/>
      <c r="J26" s="996"/>
      <c r="K26" s="996"/>
      <c r="L26" s="996"/>
      <c r="M26" s="996"/>
      <c r="N26" s="996"/>
      <c r="O26" s="996"/>
      <c r="P26" s="997"/>
      <c r="Q26" s="1001" t="s">
        <v>376</v>
      </c>
      <c r="R26" s="1002"/>
      <c r="S26" s="1002"/>
      <c r="T26" s="1002"/>
      <c r="U26" s="1003"/>
      <c r="V26" s="1001" t="s">
        <v>377</v>
      </c>
      <c r="W26" s="1002"/>
      <c r="X26" s="1002"/>
      <c r="Y26" s="1002"/>
      <c r="Z26" s="1003"/>
      <c r="AA26" s="1001" t="s">
        <v>378</v>
      </c>
      <c r="AB26" s="1002"/>
      <c r="AC26" s="1002"/>
      <c r="AD26" s="1002"/>
      <c r="AE26" s="1002"/>
      <c r="AF26" s="1059" t="s">
        <v>379</v>
      </c>
      <c r="AG26" s="1008"/>
      <c r="AH26" s="1008"/>
      <c r="AI26" s="1008"/>
      <c r="AJ26" s="1060"/>
      <c r="AK26" s="1002" t="s">
        <v>380</v>
      </c>
      <c r="AL26" s="1002"/>
      <c r="AM26" s="1002"/>
      <c r="AN26" s="1002"/>
      <c r="AO26" s="1003"/>
      <c r="AP26" s="1001" t="s">
        <v>381</v>
      </c>
      <c r="AQ26" s="1002"/>
      <c r="AR26" s="1002"/>
      <c r="AS26" s="1002"/>
      <c r="AT26" s="1003"/>
      <c r="AU26" s="1001" t="s">
        <v>382</v>
      </c>
      <c r="AV26" s="1002"/>
      <c r="AW26" s="1002"/>
      <c r="AX26" s="1002"/>
      <c r="AY26" s="1003"/>
      <c r="AZ26" s="1001" t="s">
        <v>383</v>
      </c>
      <c r="BA26" s="1002"/>
      <c r="BB26" s="1002"/>
      <c r="BC26" s="1002"/>
      <c r="BD26" s="1003"/>
      <c r="BE26" s="1001" t="s">
        <v>356</v>
      </c>
      <c r="BF26" s="1002"/>
      <c r="BG26" s="1002"/>
      <c r="BH26" s="1002"/>
      <c r="BI26" s="1017"/>
      <c r="BJ26" s="205"/>
      <c r="BK26" s="205"/>
      <c r="BL26" s="205"/>
      <c r="BM26" s="205"/>
      <c r="BN26" s="205"/>
      <c r="BO26" s="217"/>
      <c r="BP26" s="217"/>
      <c r="BQ26" s="214">
        <v>20</v>
      </c>
      <c r="BR26" s="215"/>
      <c r="BS26" s="1014"/>
      <c r="BT26" s="1015"/>
      <c r="BU26" s="1015"/>
      <c r="BV26" s="1015"/>
      <c r="BW26" s="1015"/>
      <c r="BX26" s="1015"/>
      <c r="BY26" s="1015"/>
      <c r="BZ26" s="1015"/>
      <c r="CA26" s="1015"/>
      <c r="CB26" s="1015"/>
      <c r="CC26" s="1015"/>
      <c r="CD26" s="1015"/>
      <c r="CE26" s="1015"/>
      <c r="CF26" s="1015"/>
      <c r="CG26" s="1016"/>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199"/>
    </row>
    <row r="27" spans="1:131" s="200" customFormat="1" ht="26.25" customHeight="1" thickBot="1">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61"/>
      <c r="AG27" s="1011"/>
      <c r="AH27" s="1011"/>
      <c r="AI27" s="1011"/>
      <c r="AJ27" s="1062"/>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8"/>
      <c r="BJ27" s="205"/>
      <c r="BK27" s="205"/>
      <c r="BL27" s="205"/>
      <c r="BM27" s="205"/>
      <c r="BN27" s="205"/>
      <c r="BO27" s="217"/>
      <c r="BP27" s="217"/>
      <c r="BQ27" s="214">
        <v>21</v>
      </c>
      <c r="BR27" s="215"/>
      <c r="BS27" s="1014"/>
      <c r="BT27" s="1015"/>
      <c r="BU27" s="1015"/>
      <c r="BV27" s="1015"/>
      <c r="BW27" s="1015"/>
      <c r="BX27" s="1015"/>
      <c r="BY27" s="1015"/>
      <c r="BZ27" s="1015"/>
      <c r="CA27" s="1015"/>
      <c r="CB27" s="1015"/>
      <c r="CC27" s="1015"/>
      <c r="CD27" s="1015"/>
      <c r="CE27" s="1015"/>
      <c r="CF27" s="1015"/>
      <c r="CG27" s="1016"/>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199"/>
    </row>
    <row r="28" spans="1:131" s="200" customFormat="1" ht="26.25" customHeight="1" thickTop="1">
      <c r="A28" s="218">
        <v>1</v>
      </c>
      <c r="B28" s="1050" t="s">
        <v>384</v>
      </c>
      <c r="C28" s="1051"/>
      <c r="D28" s="1051"/>
      <c r="E28" s="1051"/>
      <c r="F28" s="1051"/>
      <c r="G28" s="1051"/>
      <c r="H28" s="1051"/>
      <c r="I28" s="1051"/>
      <c r="J28" s="1051"/>
      <c r="K28" s="1051"/>
      <c r="L28" s="1051"/>
      <c r="M28" s="1051"/>
      <c r="N28" s="1051"/>
      <c r="O28" s="1051"/>
      <c r="P28" s="1052"/>
      <c r="Q28" s="1053">
        <v>88304</v>
      </c>
      <c r="R28" s="1054"/>
      <c r="S28" s="1054"/>
      <c r="T28" s="1054"/>
      <c r="U28" s="1054"/>
      <c r="V28" s="1054">
        <v>86260</v>
      </c>
      <c r="W28" s="1054"/>
      <c r="X28" s="1054"/>
      <c r="Y28" s="1054"/>
      <c r="Z28" s="1054"/>
      <c r="AA28" s="1054">
        <v>2044</v>
      </c>
      <c r="AB28" s="1054"/>
      <c r="AC28" s="1054"/>
      <c r="AD28" s="1054"/>
      <c r="AE28" s="1055"/>
      <c r="AF28" s="1056">
        <v>2044</v>
      </c>
      <c r="AG28" s="1054"/>
      <c r="AH28" s="1054"/>
      <c r="AI28" s="1054"/>
      <c r="AJ28" s="1057"/>
      <c r="AK28" s="1058"/>
      <c r="AL28" s="1046"/>
      <c r="AM28" s="1046"/>
      <c r="AN28" s="1046"/>
      <c r="AO28" s="1046"/>
      <c r="AP28" s="1046"/>
      <c r="AQ28" s="1046"/>
      <c r="AR28" s="1046"/>
      <c r="AS28" s="1046"/>
      <c r="AT28" s="1046"/>
      <c r="AU28" s="1046"/>
      <c r="AV28" s="1046"/>
      <c r="AW28" s="1046"/>
      <c r="AX28" s="1046"/>
      <c r="AY28" s="1046"/>
      <c r="AZ28" s="1047" t="s">
        <v>543</v>
      </c>
      <c r="BA28" s="1047"/>
      <c r="BB28" s="1047"/>
      <c r="BC28" s="1047"/>
      <c r="BD28" s="1047"/>
      <c r="BE28" s="1048"/>
      <c r="BF28" s="1048"/>
      <c r="BG28" s="1048"/>
      <c r="BH28" s="1048"/>
      <c r="BI28" s="1049"/>
      <c r="BJ28" s="205"/>
      <c r="BK28" s="205"/>
      <c r="BL28" s="205"/>
      <c r="BM28" s="205"/>
      <c r="BN28" s="205"/>
      <c r="BO28" s="217"/>
      <c r="BP28" s="217"/>
      <c r="BQ28" s="214">
        <v>22</v>
      </c>
      <c r="BR28" s="215"/>
      <c r="BS28" s="1014"/>
      <c r="BT28" s="1015"/>
      <c r="BU28" s="1015"/>
      <c r="BV28" s="1015"/>
      <c r="BW28" s="1015"/>
      <c r="BX28" s="1015"/>
      <c r="BY28" s="1015"/>
      <c r="BZ28" s="1015"/>
      <c r="CA28" s="1015"/>
      <c r="CB28" s="1015"/>
      <c r="CC28" s="1015"/>
      <c r="CD28" s="1015"/>
      <c r="CE28" s="1015"/>
      <c r="CF28" s="1015"/>
      <c r="CG28" s="1016"/>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199"/>
    </row>
    <row r="29" spans="1:131" s="200" customFormat="1" ht="26.25" customHeight="1">
      <c r="A29" s="218">
        <v>2</v>
      </c>
      <c r="B29" s="1037" t="s">
        <v>385</v>
      </c>
      <c r="C29" s="1038"/>
      <c r="D29" s="1038"/>
      <c r="E29" s="1038"/>
      <c r="F29" s="1038"/>
      <c r="G29" s="1038"/>
      <c r="H29" s="1038"/>
      <c r="I29" s="1038"/>
      <c r="J29" s="1038"/>
      <c r="K29" s="1038"/>
      <c r="L29" s="1038"/>
      <c r="M29" s="1038"/>
      <c r="N29" s="1038"/>
      <c r="O29" s="1038"/>
      <c r="P29" s="1039"/>
      <c r="Q29" s="1043">
        <v>213</v>
      </c>
      <c r="R29" s="1044"/>
      <c r="S29" s="1044"/>
      <c r="T29" s="1044"/>
      <c r="U29" s="1044"/>
      <c r="V29" s="1044">
        <v>208</v>
      </c>
      <c r="W29" s="1044"/>
      <c r="X29" s="1044"/>
      <c r="Y29" s="1044"/>
      <c r="Z29" s="1044"/>
      <c r="AA29" s="1044">
        <v>5</v>
      </c>
      <c r="AB29" s="1044"/>
      <c r="AC29" s="1044"/>
      <c r="AD29" s="1044"/>
      <c r="AE29" s="1045"/>
      <c r="AF29" s="1019">
        <v>5</v>
      </c>
      <c r="AG29" s="1020"/>
      <c r="AH29" s="1020"/>
      <c r="AI29" s="1020"/>
      <c r="AJ29" s="1021"/>
      <c r="AK29" s="980"/>
      <c r="AL29" s="971"/>
      <c r="AM29" s="971"/>
      <c r="AN29" s="971"/>
      <c r="AO29" s="971"/>
      <c r="AP29" s="971">
        <v>121</v>
      </c>
      <c r="AQ29" s="971"/>
      <c r="AR29" s="971"/>
      <c r="AS29" s="971"/>
      <c r="AT29" s="971"/>
      <c r="AU29" s="971"/>
      <c r="AV29" s="971"/>
      <c r="AW29" s="971"/>
      <c r="AX29" s="971"/>
      <c r="AY29" s="971"/>
      <c r="AZ29" s="1042" t="s">
        <v>543</v>
      </c>
      <c r="BA29" s="1042"/>
      <c r="BB29" s="1042"/>
      <c r="BC29" s="1042"/>
      <c r="BD29" s="1042"/>
      <c r="BE29" s="1032"/>
      <c r="BF29" s="1032"/>
      <c r="BG29" s="1032"/>
      <c r="BH29" s="1032"/>
      <c r="BI29" s="1033"/>
      <c r="BJ29" s="205"/>
      <c r="BK29" s="205"/>
      <c r="BL29" s="205"/>
      <c r="BM29" s="205"/>
      <c r="BN29" s="205"/>
      <c r="BO29" s="217"/>
      <c r="BP29" s="217"/>
      <c r="BQ29" s="214">
        <v>23</v>
      </c>
      <c r="BR29" s="215"/>
      <c r="BS29" s="1014"/>
      <c r="BT29" s="1015"/>
      <c r="BU29" s="1015"/>
      <c r="BV29" s="1015"/>
      <c r="BW29" s="1015"/>
      <c r="BX29" s="1015"/>
      <c r="BY29" s="1015"/>
      <c r="BZ29" s="1015"/>
      <c r="CA29" s="1015"/>
      <c r="CB29" s="1015"/>
      <c r="CC29" s="1015"/>
      <c r="CD29" s="1015"/>
      <c r="CE29" s="1015"/>
      <c r="CF29" s="1015"/>
      <c r="CG29" s="1016"/>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199"/>
    </row>
    <row r="30" spans="1:131" s="200" customFormat="1" ht="26.25" customHeight="1">
      <c r="A30" s="218">
        <v>3</v>
      </c>
      <c r="B30" s="1037" t="s">
        <v>386</v>
      </c>
      <c r="C30" s="1038"/>
      <c r="D30" s="1038"/>
      <c r="E30" s="1038"/>
      <c r="F30" s="1038"/>
      <c r="G30" s="1038"/>
      <c r="H30" s="1038"/>
      <c r="I30" s="1038"/>
      <c r="J30" s="1038"/>
      <c r="K30" s="1038"/>
      <c r="L30" s="1038"/>
      <c r="M30" s="1038"/>
      <c r="N30" s="1038"/>
      <c r="O30" s="1038"/>
      <c r="P30" s="1039"/>
      <c r="Q30" s="1043">
        <v>2086</v>
      </c>
      <c r="R30" s="1044"/>
      <c r="S30" s="1044"/>
      <c r="T30" s="1044"/>
      <c r="U30" s="1044"/>
      <c r="V30" s="1044">
        <v>1911</v>
      </c>
      <c r="W30" s="1044"/>
      <c r="X30" s="1044"/>
      <c r="Y30" s="1044"/>
      <c r="Z30" s="1044"/>
      <c r="AA30" s="1044">
        <v>175</v>
      </c>
      <c r="AB30" s="1044"/>
      <c r="AC30" s="1044"/>
      <c r="AD30" s="1044"/>
      <c r="AE30" s="1045"/>
      <c r="AF30" s="1019">
        <v>175</v>
      </c>
      <c r="AG30" s="1020"/>
      <c r="AH30" s="1020"/>
      <c r="AI30" s="1020"/>
      <c r="AJ30" s="1021"/>
      <c r="AK30" s="980"/>
      <c r="AL30" s="971"/>
      <c r="AM30" s="971"/>
      <c r="AN30" s="971"/>
      <c r="AO30" s="971"/>
      <c r="AP30" s="971">
        <v>9005</v>
      </c>
      <c r="AQ30" s="971"/>
      <c r="AR30" s="971"/>
      <c r="AS30" s="971"/>
      <c r="AT30" s="971"/>
      <c r="AU30" s="971"/>
      <c r="AV30" s="971"/>
      <c r="AW30" s="971"/>
      <c r="AX30" s="971"/>
      <c r="AY30" s="971"/>
      <c r="AZ30" s="1042" t="s">
        <v>543</v>
      </c>
      <c r="BA30" s="1042"/>
      <c r="BB30" s="1042"/>
      <c r="BC30" s="1042"/>
      <c r="BD30" s="1042"/>
      <c r="BE30" s="1032"/>
      <c r="BF30" s="1032"/>
      <c r="BG30" s="1032"/>
      <c r="BH30" s="1032"/>
      <c r="BI30" s="1033"/>
      <c r="BJ30" s="205"/>
      <c r="BK30" s="205"/>
      <c r="BL30" s="205"/>
      <c r="BM30" s="205"/>
      <c r="BN30" s="205"/>
      <c r="BO30" s="217"/>
      <c r="BP30" s="217"/>
      <c r="BQ30" s="214">
        <v>24</v>
      </c>
      <c r="BR30" s="215"/>
      <c r="BS30" s="1014"/>
      <c r="BT30" s="1015"/>
      <c r="BU30" s="1015"/>
      <c r="BV30" s="1015"/>
      <c r="BW30" s="1015"/>
      <c r="BX30" s="1015"/>
      <c r="BY30" s="1015"/>
      <c r="BZ30" s="1015"/>
      <c r="CA30" s="1015"/>
      <c r="CB30" s="1015"/>
      <c r="CC30" s="1015"/>
      <c r="CD30" s="1015"/>
      <c r="CE30" s="1015"/>
      <c r="CF30" s="1015"/>
      <c r="CG30" s="1016"/>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199"/>
    </row>
    <row r="31" spans="1:131" s="200" customFormat="1" ht="26.25" customHeight="1">
      <c r="A31" s="218">
        <v>4</v>
      </c>
      <c r="B31" s="1037" t="s">
        <v>387</v>
      </c>
      <c r="C31" s="1038"/>
      <c r="D31" s="1038"/>
      <c r="E31" s="1038"/>
      <c r="F31" s="1038"/>
      <c r="G31" s="1038"/>
      <c r="H31" s="1038"/>
      <c r="I31" s="1038"/>
      <c r="J31" s="1038"/>
      <c r="K31" s="1038"/>
      <c r="L31" s="1038"/>
      <c r="M31" s="1038"/>
      <c r="N31" s="1038"/>
      <c r="O31" s="1038"/>
      <c r="P31" s="1039"/>
      <c r="Q31" s="1043">
        <v>44138</v>
      </c>
      <c r="R31" s="1044"/>
      <c r="S31" s="1044"/>
      <c r="T31" s="1044"/>
      <c r="U31" s="1044"/>
      <c r="V31" s="1044">
        <v>43345</v>
      </c>
      <c r="W31" s="1044"/>
      <c r="X31" s="1044"/>
      <c r="Y31" s="1044"/>
      <c r="Z31" s="1044"/>
      <c r="AA31" s="1044">
        <v>973</v>
      </c>
      <c r="AB31" s="1044"/>
      <c r="AC31" s="1044"/>
      <c r="AD31" s="1044"/>
      <c r="AE31" s="1045"/>
      <c r="AF31" s="1019">
        <v>973</v>
      </c>
      <c r="AG31" s="1020"/>
      <c r="AH31" s="1020"/>
      <c r="AI31" s="1020"/>
      <c r="AJ31" s="1021"/>
      <c r="AK31" s="980"/>
      <c r="AL31" s="971"/>
      <c r="AM31" s="971"/>
      <c r="AN31" s="971"/>
      <c r="AO31" s="971"/>
      <c r="AP31" s="971"/>
      <c r="AQ31" s="971"/>
      <c r="AR31" s="971"/>
      <c r="AS31" s="971"/>
      <c r="AT31" s="971"/>
      <c r="AU31" s="971"/>
      <c r="AV31" s="971"/>
      <c r="AW31" s="971"/>
      <c r="AX31" s="971"/>
      <c r="AY31" s="971"/>
      <c r="AZ31" s="1042" t="s">
        <v>543</v>
      </c>
      <c r="BA31" s="1042"/>
      <c r="BB31" s="1042"/>
      <c r="BC31" s="1042"/>
      <c r="BD31" s="1042"/>
      <c r="BE31" s="1032"/>
      <c r="BF31" s="1032"/>
      <c r="BG31" s="1032"/>
      <c r="BH31" s="1032"/>
      <c r="BI31" s="1033"/>
      <c r="BJ31" s="205"/>
      <c r="BK31" s="205"/>
      <c r="BL31" s="205"/>
      <c r="BM31" s="205"/>
      <c r="BN31" s="205"/>
      <c r="BO31" s="217"/>
      <c r="BP31" s="217"/>
      <c r="BQ31" s="214">
        <v>25</v>
      </c>
      <c r="BR31" s="215"/>
      <c r="BS31" s="1014"/>
      <c r="BT31" s="1015"/>
      <c r="BU31" s="1015"/>
      <c r="BV31" s="1015"/>
      <c r="BW31" s="1015"/>
      <c r="BX31" s="1015"/>
      <c r="BY31" s="1015"/>
      <c r="BZ31" s="1015"/>
      <c r="CA31" s="1015"/>
      <c r="CB31" s="1015"/>
      <c r="CC31" s="1015"/>
      <c r="CD31" s="1015"/>
      <c r="CE31" s="1015"/>
      <c r="CF31" s="1015"/>
      <c r="CG31" s="1016"/>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199"/>
    </row>
    <row r="32" spans="1:131" s="200" customFormat="1" ht="26.25" customHeight="1">
      <c r="A32" s="218">
        <v>5</v>
      </c>
      <c r="B32" s="1037" t="s">
        <v>388</v>
      </c>
      <c r="C32" s="1038"/>
      <c r="D32" s="1038"/>
      <c r="E32" s="1038"/>
      <c r="F32" s="1038"/>
      <c r="G32" s="1038"/>
      <c r="H32" s="1038"/>
      <c r="I32" s="1038"/>
      <c r="J32" s="1038"/>
      <c r="K32" s="1038"/>
      <c r="L32" s="1038"/>
      <c r="M32" s="1038"/>
      <c r="N32" s="1038"/>
      <c r="O32" s="1038"/>
      <c r="P32" s="1039"/>
      <c r="Q32" s="1043">
        <v>7500</v>
      </c>
      <c r="R32" s="1044"/>
      <c r="S32" s="1044"/>
      <c r="T32" s="1044"/>
      <c r="U32" s="1044"/>
      <c r="V32" s="1044">
        <v>7050</v>
      </c>
      <c r="W32" s="1044"/>
      <c r="X32" s="1044"/>
      <c r="Y32" s="1044"/>
      <c r="Z32" s="1044"/>
      <c r="AA32" s="1044">
        <v>451</v>
      </c>
      <c r="AB32" s="1044"/>
      <c r="AC32" s="1044"/>
      <c r="AD32" s="1044"/>
      <c r="AE32" s="1045"/>
      <c r="AF32" s="1019">
        <v>451</v>
      </c>
      <c r="AG32" s="1020"/>
      <c r="AH32" s="1020"/>
      <c r="AI32" s="1020"/>
      <c r="AJ32" s="1021"/>
      <c r="AK32" s="980"/>
      <c r="AL32" s="971"/>
      <c r="AM32" s="971"/>
      <c r="AN32" s="971"/>
      <c r="AO32" s="971"/>
      <c r="AP32" s="971"/>
      <c r="AQ32" s="971"/>
      <c r="AR32" s="971"/>
      <c r="AS32" s="971"/>
      <c r="AT32" s="971"/>
      <c r="AU32" s="971"/>
      <c r="AV32" s="971"/>
      <c r="AW32" s="971"/>
      <c r="AX32" s="971"/>
      <c r="AY32" s="971"/>
      <c r="AZ32" s="1042" t="s">
        <v>543</v>
      </c>
      <c r="BA32" s="1042"/>
      <c r="BB32" s="1042"/>
      <c r="BC32" s="1042"/>
      <c r="BD32" s="1042"/>
      <c r="BE32" s="1032"/>
      <c r="BF32" s="1032"/>
      <c r="BG32" s="1032"/>
      <c r="BH32" s="1032"/>
      <c r="BI32" s="1033"/>
      <c r="BJ32" s="205"/>
      <c r="BK32" s="205"/>
      <c r="BL32" s="205"/>
      <c r="BM32" s="205"/>
      <c r="BN32" s="205"/>
      <c r="BO32" s="217"/>
      <c r="BP32" s="217"/>
      <c r="BQ32" s="214">
        <v>26</v>
      </c>
      <c r="BR32" s="215"/>
      <c r="BS32" s="1014"/>
      <c r="BT32" s="1015"/>
      <c r="BU32" s="1015"/>
      <c r="BV32" s="1015"/>
      <c r="BW32" s="1015"/>
      <c r="BX32" s="1015"/>
      <c r="BY32" s="1015"/>
      <c r="BZ32" s="1015"/>
      <c r="CA32" s="1015"/>
      <c r="CB32" s="1015"/>
      <c r="CC32" s="1015"/>
      <c r="CD32" s="1015"/>
      <c r="CE32" s="1015"/>
      <c r="CF32" s="1015"/>
      <c r="CG32" s="1016"/>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199"/>
    </row>
    <row r="33" spans="1:131" s="200" customFormat="1" ht="26.25" customHeight="1">
      <c r="A33" s="218">
        <v>6</v>
      </c>
      <c r="B33" s="1037" t="s">
        <v>389</v>
      </c>
      <c r="C33" s="1038"/>
      <c r="D33" s="1038"/>
      <c r="E33" s="1038"/>
      <c r="F33" s="1038"/>
      <c r="G33" s="1038"/>
      <c r="H33" s="1038"/>
      <c r="I33" s="1038"/>
      <c r="J33" s="1038"/>
      <c r="K33" s="1038"/>
      <c r="L33" s="1038"/>
      <c r="M33" s="1038"/>
      <c r="N33" s="1038"/>
      <c r="O33" s="1038"/>
      <c r="P33" s="1039"/>
      <c r="Q33" s="1043">
        <v>0</v>
      </c>
      <c r="R33" s="1044"/>
      <c r="S33" s="1044"/>
      <c r="T33" s="1044"/>
      <c r="U33" s="1044"/>
      <c r="V33" s="1044">
        <v>0</v>
      </c>
      <c r="W33" s="1044"/>
      <c r="X33" s="1044"/>
      <c r="Y33" s="1044"/>
      <c r="Z33" s="1044"/>
      <c r="AA33" s="1044"/>
      <c r="AB33" s="1044"/>
      <c r="AC33" s="1044"/>
      <c r="AD33" s="1044"/>
      <c r="AE33" s="1045"/>
      <c r="AF33" s="1019">
        <v>1033</v>
      </c>
      <c r="AG33" s="1020"/>
      <c r="AH33" s="1020"/>
      <c r="AI33" s="1020"/>
      <c r="AJ33" s="1021"/>
      <c r="AK33" s="980"/>
      <c r="AL33" s="971"/>
      <c r="AM33" s="971"/>
      <c r="AN33" s="971"/>
      <c r="AO33" s="971"/>
      <c r="AP33" s="971">
        <v>88646</v>
      </c>
      <c r="AQ33" s="971"/>
      <c r="AR33" s="971"/>
      <c r="AS33" s="971"/>
      <c r="AT33" s="971"/>
      <c r="AU33" s="971"/>
      <c r="AV33" s="971"/>
      <c r="AW33" s="971"/>
      <c r="AX33" s="971"/>
      <c r="AY33" s="971"/>
      <c r="AZ33" s="1042" t="s">
        <v>543</v>
      </c>
      <c r="BA33" s="1042"/>
      <c r="BB33" s="1042"/>
      <c r="BC33" s="1042"/>
      <c r="BD33" s="1042"/>
      <c r="BE33" s="1032" t="s">
        <v>390</v>
      </c>
      <c r="BF33" s="1032"/>
      <c r="BG33" s="1032"/>
      <c r="BH33" s="1032"/>
      <c r="BI33" s="1033"/>
      <c r="BJ33" s="205"/>
      <c r="BK33" s="205"/>
      <c r="BL33" s="205"/>
      <c r="BM33" s="205"/>
      <c r="BN33" s="205"/>
      <c r="BO33" s="217"/>
      <c r="BP33" s="217"/>
      <c r="BQ33" s="214">
        <v>27</v>
      </c>
      <c r="BR33" s="215"/>
      <c r="BS33" s="1014"/>
      <c r="BT33" s="1015"/>
      <c r="BU33" s="1015"/>
      <c r="BV33" s="1015"/>
      <c r="BW33" s="1015"/>
      <c r="BX33" s="1015"/>
      <c r="BY33" s="1015"/>
      <c r="BZ33" s="1015"/>
      <c r="CA33" s="1015"/>
      <c r="CB33" s="1015"/>
      <c r="CC33" s="1015"/>
      <c r="CD33" s="1015"/>
      <c r="CE33" s="1015"/>
      <c r="CF33" s="1015"/>
      <c r="CG33" s="1016"/>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199"/>
    </row>
    <row r="34" spans="1:131" s="200" customFormat="1" ht="26.25" customHeight="1">
      <c r="A34" s="218">
        <v>7</v>
      </c>
      <c r="B34" s="1037" t="s">
        <v>391</v>
      </c>
      <c r="C34" s="1038"/>
      <c r="D34" s="1038"/>
      <c r="E34" s="1038"/>
      <c r="F34" s="1038"/>
      <c r="G34" s="1038"/>
      <c r="H34" s="1038"/>
      <c r="I34" s="1038"/>
      <c r="J34" s="1038"/>
      <c r="K34" s="1038"/>
      <c r="L34" s="1038"/>
      <c r="M34" s="1038"/>
      <c r="N34" s="1038"/>
      <c r="O34" s="1038"/>
      <c r="P34" s="1039"/>
      <c r="Q34" s="1043">
        <v>0</v>
      </c>
      <c r="R34" s="1044"/>
      <c r="S34" s="1044"/>
      <c r="T34" s="1044"/>
      <c r="U34" s="1044"/>
      <c r="V34" s="1044">
        <v>0</v>
      </c>
      <c r="W34" s="1044"/>
      <c r="X34" s="1044"/>
      <c r="Y34" s="1044"/>
      <c r="Z34" s="1044"/>
      <c r="AA34" s="1044"/>
      <c r="AB34" s="1044"/>
      <c r="AC34" s="1044"/>
      <c r="AD34" s="1044"/>
      <c r="AE34" s="1045"/>
      <c r="AF34" s="1019">
        <v>44</v>
      </c>
      <c r="AG34" s="1020"/>
      <c r="AH34" s="1020"/>
      <c r="AI34" s="1020"/>
      <c r="AJ34" s="1021"/>
      <c r="AK34" s="980"/>
      <c r="AL34" s="971"/>
      <c r="AM34" s="971"/>
      <c r="AN34" s="971"/>
      <c r="AO34" s="971"/>
      <c r="AP34" s="971">
        <v>881</v>
      </c>
      <c r="AQ34" s="971"/>
      <c r="AR34" s="971"/>
      <c r="AS34" s="971"/>
      <c r="AT34" s="971"/>
      <c r="AU34" s="971"/>
      <c r="AV34" s="971"/>
      <c r="AW34" s="971"/>
      <c r="AX34" s="971"/>
      <c r="AY34" s="971"/>
      <c r="AZ34" s="1042" t="s">
        <v>544</v>
      </c>
      <c r="BA34" s="1042"/>
      <c r="BB34" s="1042"/>
      <c r="BC34" s="1042"/>
      <c r="BD34" s="1042"/>
      <c r="BE34" s="1032" t="s">
        <v>392</v>
      </c>
      <c r="BF34" s="1032"/>
      <c r="BG34" s="1032"/>
      <c r="BH34" s="1032"/>
      <c r="BI34" s="1033"/>
      <c r="BJ34" s="205"/>
      <c r="BK34" s="205"/>
      <c r="BL34" s="205"/>
      <c r="BM34" s="205"/>
      <c r="BN34" s="205"/>
      <c r="BO34" s="217"/>
      <c r="BP34" s="217"/>
      <c r="BQ34" s="214">
        <v>28</v>
      </c>
      <c r="BR34" s="215"/>
      <c r="BS34" s="1014"/>
      <c r="BT34" s="1015"/>
      <c r="BU34" s="1015"/>
      <c r="BV34" s="1015"/>
      <c r="BW34" s="1015"/>
      <c r="BX34" s="1015"/>
      <c r="BY34" s="1015"/>
      <c r="BZ34" s="1015"/>
      <c r="CA34" s="1015"/>
      <c r="CB34" s="1015"/>
      <c r="CC34" s="1015"/>
      <c r="CD34" s="1015"/>
      <c r="CE34" s="1015"/>
      <c r="CF34" s="1015"/>
      <c r="CG34" s="1016"/>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199"/>
    </row>
    <row r="35" spans="1:131" s="200" customFormat="1" ht="26.25" customHeight="1">
      <c r="A35" s="218">
        <v>8</v>
      </c>
      <c r="B35" s="1037"/>
      <c r="C35" s="1038"/>
      <c r="D35" s="1038"/>
      <c r="E35" s="1038"/>
      <c r="F35" s="1038"/>
      <c r="G35" s="1038"/>
      <c r="H35" s="1038"/>
      <c r="I35" s="1038"/>
      <c r="J35" s="1038"/>
      <c r="K35" s="1038"/>
      <c r="L35" s="1038"/>
      <c r="M35" s="1038"/>
      <c r="N35" s="1038"/>
      <c r="O35" s="1038"/>
      <c r="P35" s="1039"/>
      <c r="Q35" s="1043"/>
      <c r="R35" s="1044"/>
      <c r="S35" s="1044"/>
      <c r="T35" s="1044"/>
      <c r="U35" s="1044"/>
      <c r="V35" s="1044"/>
      <c r="W35" s="1044"/>
      <c r="X35" s="1044"/>
      <c r="Y35" s="1044"/>
      <c r="Z35" s="1044"/>
      <c r="AA35" s="1044"/>
      <c r="AB35" s="1044"/>
      <c r="AC35" s="1044"/>
      <c r="AD35" s="1044"/>
      <c r="AE35" s="1045"/>
      <c r="AF35" s="1019"/>
      <c r="AG35" s="1020"/>
      <c r="AH35" s="1020"/>
      <c r="AI35" s="1020"/>
      <c r="AJ35" s="1021"/>
      <c r="AK35" s="980"/>
      <c r="AL35" s="971"/>
      <c r="AM35" s="971"/>
      <c r="AN35" s="971"/>
      <c r="AO35" s="971"/>
      <c r="AP35" s="971"/>
      <c r="AQ35" s="971"/>
      <c r="AR35" s="971"/>
      <c r="AS35" s="971"/>
      <c r="AT35" s="971"/>
      <c r="AU35" s="971"/>
      <c r="AV35" s="971"/>
      <c r="AW35" s="971"/>
      <c r="AX35" s="971"/>
      <c r="AY35" s="971"/>
      <c r="AZ35" s="1042"/>
      <c r="BA35" s="1042"/>
      <c r="BB35" s="1042"/>
      <c r="BC35" s="1042"/>
      <c r="BD35" s="1042"/>
      <c r="BE35" s="1032"/>
      <c r="BF35" s="1032"/>
      <c r="BG35" s="1032"/>
      <c r="BH35" s="1032"/>
      <c r="BI35" s="1033"/>
      <c r="BJ35" s="205"/>
      <c r="BK35" s="205"/>
      <c r="BL35" s="205"/>
      <c r="BM35" s="205"/>
      <c r="BN35" s="205"/>
      <c r="BO35" s="217"/>
      <c r="BP35" s="217"/>
      <c r="BQ35" s="214">
        <v>29</v>
      </c>
      <c r="BR35" s="215"/>
      <c r="BS35" s="1014"/>
      <c r="BT35" s="1015"/>
      <c r="BU35" s="1015"/>
      <c r="BV35" s="1015"/>
      <c r="BW35" s="1015"/>
      <c r="BX35" s="1015"/>
      <c r="BY35" s="1015"/>
      <c r="BZ35" s="1015"/>
      <c r="CA35" s="1015"/>
      <c r="CB35" s="1015"/>
      <c r="CC35" s="1015"/>
      <c r="CD35" s="1015"/>
      <c r="CE35" s="1015"/>
      <c r="CF35" s="1015"/>
      <c r="CG35" s="1016"/>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199"/>
    </row>
    <row r="36" spans="1:131" s="200" customFormat="1" ht="26.25" customHeight="1">
      <c r="A36" s="218">
        <v>9</v>
      </c>
      <c r="B36" s="1037"/>
      <c r="C36" s="1038"/>
      <c r="D36" s="1038"/>
      <c r="E36" s="1038"/>
      <c r="F36" s="1038"/>
      <c r="G36" s="1038"/>
      <c r="H36" s="1038"/>
      <c r="I36" s="1038"/>
      <c r="J36" s="1038"/>
      <c r="K36" s="1038"/>
      <c r="L36" s="1038"/>
      <c r="M36" s="1038"/>
      <c r="N36" s="1038"/>
      <c r="O36" s="1038"/>
      <c r="P36" s="1039"/>
      <c r="Q36" s="1043"/>
      <c r="R36" s="1044"/>
      <c r="S36" s="1044"/>
      <c r="T36" s="1044"/>
      <c r="U36" s="1044"/>
      <c r="V36" s="1044"/>
      <c r="W36" s="1044"/>
      <c r="X36" s="1044"/>
      <c r="Y36" s="1044"/>
      <c r="Z36" s="1044"/>
      <c r="AA36" s="1044"/>
      <c r="AB36" s="1044"/>
      <c r="AC36" s="1044"/>
      <c r="AD36" s="1044"/>
      <c r="AE36" s="1045"/>
      <c r="AF36" s="1019"/>
      <c r="AG36" s="1020"/>
      <c r="AH36" s="1020"/>
      <c r="AI36" s="1020"/>
      <c r="AJ36" s="1021"/>
      <c r="AK36" s="980"/>
      <c r="AL36" s="971"/>
      <c r="AM36" s="971"/>
      <c r="AN36" s="971"/>
      <c r="AO36" s="971"/>
      <c r="AP36" s="971"/>
      <c r="AQ36" s="971"/>
      <c r="AR36" s="971"/>
      <c r="AS36" s="971"/>
      <c r="AT36" s="971"/>
      <c r="AU36" s="971"/>
      <c r="AV36" s="971"/>
      <c r="AW36" s="971"/>
      <c r="AX36" s="971"/>
      <c r="AY36" s="971"/>
      <c r="AZ36" s="1042"/>
      <c r="BA36" s="1042"/>
      <c r="BB36" s="1042"/>
      <c r="BC36" s="1042"/>
      <c r="BD36" s="1042"/>
      <c r="BE36" s="1032"/>
      <c r="BF36" s="1032"/>
      <c r="BG36" s="1032"/>
      <c r="BH36" s="1032"/>
      <c r="BI36" s="1033"/>
      <c r="BJ36" s="205"/>
      <c r="BK36" s="205"/>
      <c r="BL36" s="205"/>
      <c r="BM36" s="205"/>
      <c r="BN36" s="205"/>
      <c r="BO36" s="217"/>
      <c r="BP36" s="217"/>
      <c r="BQ36" s="214">
        <v>30</v>
      </c>
      <c r="BR36" s="215"/>
      <c r="BS36" s="1014"/>
      <c r="BT36" s="1015"/>
      <c r="BU36" s="1015"/>
      <c r="BV36" s="1015"/>
      <c r="BW36" s="1015"/>
      <c r="BX36" s="1015"/>
      <c r="BY36" s="1015"/>
      <c r="BZ36" s="1015"/>
      <c r="CA36" s="1015"/>
      <c r="CB36" s="1015"/>
      <c r="CC36" s="1015"/>
      <c r="CD36" s="1015"/>
      <c r="CE36" s="1015"/>
      <c r="CF36" s="1015"/>
      <c r="CG36" s="1016"/>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199"/>
    </row>
    <row r="37" spans="1:131" s="200" customFormat="1" ht="26.25" customHeight="1">
      <c r="A37" s="218">
        <v>10</v>
      </c>
      <c r="B37" s="1037"/>
      <c r="C37" s="1038"/>
      <c r="D37" s="1038"/>
      <c r="E37" s="1038"/>
      <c r="F37" s="1038"/>
      <c r="G37" s="1038"/>
      <c r="H37" s="1038"/>
      <c r="I37" s="1038"/>
      <c r="J37" s="1038"/>
      <c r="K37" s="1038"/>
      <c r="L37" s="1038"/>
      <c r="M37" s="1038"/>
      <c r="N37" s="1038"/>
      <c r="O37" s="1038"/>
      <c r="P37" s="1039"/>
      <c r="Q37" s="1043"/>
      <c r="R37" s="1044"/>
      <c r="S37" s="1044"/>
      <c r="T37" s="1044"/>
      <c r="U37" s="1044"/>
      <c r="V37" s="1044"/>
      <c r="W37" s="1044"/>
      <c r="X37" s="1044"/>
      <c r="Y37" s="1044"/>
      <c r="Z37" s="1044"/>
      <c r="AA37" s="1044"/>
      <c r="AB37" s="1044"/>
      <c r="AC37" s="1044"/>
      <c r="AD37" s="1044"/>
      <c r="AE37" s="1045"/>
      <c r="AF37" s="1019"/>
      <c r="AG37" s="1020"/>
      <c r="AH37" s="1020"/>
      <c r="AI37" s="1020"/>
      <c r="AJ37" s="1021"/>
      <c r="AK37" s="980"/>
      <c r="AL37" s="971"/>
      <c r="AM37" s="971"/>
      <c r="AN37" s="971"/>
      <c r="AO37" s="971"/>
      <c r="AP37" s="971"/>
      <c r="AQ37" s="971"/>
      <c r="AR37" s="971"/>
      <c r="AS37" s="971"/>
      <c r="AT37" s="971"/>
      <c r="AU37" s="971"/>
      <c r="AV37" s="971"/>
      <c r="AW37" s="971"/>
      <c r="AX37" s="971"/>
      <c r="AY37" s="971"/>
      <c r="AZ37" s="1042"/>
      <c r="BA37" s="1042"/>
      <c r="BB37" s="1042"/>
      <c r="BC37" s="1042"/>
      <c r="BD37" s="1042"/>
      <c r="BE37" s="1032"/>
      <c r="BF37" s="1032"/>
      <c r="BG37" s="1032"/>
      <c r="BH37" s="1032"/>
      <c r="BI37" s="1033"/>
      <c r="BJ37" s="205"/>
      <c r="BK37" s="205"/>
      <c r="BL37" s="205"/>
      <c r="BM37" s="205"/>
      <c r="BN37" s="205"/>
      <c r="BO37" s="217"/>
      <c r="BP37" s="217"/>
      <c r="BQ37" s="214">
        <v>31</v>
      </c>
      <c r="BR37" s="215"/>
      <c r="BS37" s="1014"/>
      <c r="BT37" s="1015"/>
      <c r="BU37" s="1015"/>
      <c r="BV37" s="1015"/>
      <c r="BW37" s="1015"/>
      <c r="BX37" s="1015"/>
      <c r="BY37" s="1015"/>
      <c r="BZ37" s="1015"/>
      <c r="CA37" s="1015"/>
      <c r="CB37" s="1015"/>
      <c r="CC37" s="1015"/>
      <c r="CD37" s="1015"/>
      <c r="CE37" s="1015"/>
      <c r="CF37" s="1015"/>
      <c r="CG37" s="1016"/>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199"/>
    </row>
    <row r="38" spans="1:131" s="200" customFormat="1" ht="26.25" customHeight="1">
      <c r="A38" s="218">
        <v>11</v>
      </c>
      <c r="B38" s="1037"/>
      <c r="C38" s="1038"/>
      <c r="D38" s="1038"/>
      <c r="E38" s="1038"/>
      <c r="F38" s="1038"/>
      <c r="G38" s="1038"/>
      <c r="H38" s="1038"/>
      <c r="I38" s="1038"/>
      <c r="J38" s="1038"/>
      <c r="K38" s="1038"/>
      <c r="L38" s="1038"/>
      <c r="M38" s="1038"/>
      <c r="N38" s="1038"/>
      <c r="O38" s="1038"/>
      <c r="P38" s="1039"/>
      <c r="Q38" s="1043"/>
      <c r="R38" s="1044"/>
      <c r="S38" s="1044"/>
      <c r="T38" s="1044"/>
      <c r="U38" s="1044"/>
      <c r="V38" s="1044"/>
      <c r="W38" s="1044"/>
      <c r="X38" s="1044"/>
      <c r="Y38" s="1044"/>
      <c r="Z38" s="1044"/>
      <c r="AA38" s="1044"/>
      <c r="AB38" s="1044"/>
      <c r="AC38" s="1044"/>
      <c r="AD38" s="1044"/>
      <c r="AE38" s="1045"/>
      <c r="AF38" s="1019"/>
      <c r="AG38" s="1020"/>
      <c r="AH38" s="1020"/>
      <c r="AI38" s="1020"/>
      <c r="AJ38" s="1021"/>
      <c r="AK38" s="980"/>
      <c r="AL38" s="971"/>
      <c r="AM38" s="971"/>
      <c r="AN38" s="971"/>
      <c r="AO38" s="971"/>
      <c r="AP38" s="971"/>
      <c r="AQ38" s="971"/>
      <c r="AR38" s="971"/>
      <c r="AS38" s="971"/>
      <c r="AT38" s="971"/>
      <c r="AU38" s="971"/>
      <c r="AV38" s="971"/>
      <c r="AW38" s="971"/>
      <c r="AX38" s="971"/>
      <c r="AY38" s="971"/>
      <c r="AZ38" s="1042"/>
      <c r="BA38" s="1042"/>
      <c r="BB38" s="1042"/>
      <c r="BC38" s="1042"/>
      <c r="BD38" s="1042"/>
      <c r="BE38" s="1032"/>
      <c r="BF38" s="1032"/>
      <c r="BG38" s="1032"/>
      <c r="BH38" s="1032"/>
      <c r="BI38" s="1033"/>
      <c r="BJ38" s="205"/>
      <c r="BK38" s="205"/>
      <c r="BL38" s="205"/>
      <c r="BM38" s="205"/>
      <c r="BN38" s="205"/>
      <c r="BO38" s="217"/>
      <c r="BP38" s="217"/>
      <c r="BQ38" s="214">
        <v>32</v>
      </c>
      <c r="BR38" s="215"/>
      <c r="BS38" s="1014"/>
      <c r="BT38" s="1015"/>
      <c r="BU38" s="1015"/>
      <c r="BV38" s="1015"/>
      <c r="BW38" s="1015"/>
      <c r="BX38" s="1015"/>
      <c r="BY38" s="1015"/>
      <c r="BZ38" s="1015"/>
      <c r="CA38" s="1015"/>
      <c r="CB38" s="1015"/>
      <c r="CC38" s="1015"/>
      <c r="CD38" s="1015"/>
      <c r="CE38" s="1015"/>
      <c r="CF38" s="1015"/>
      <c r="CG38" s="1016"/>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199"/>
    </row>
    <row r="39" spans="1:131" s="200" customFormat="1" ht="26.25" customHeight="1">
      <c r="A39" s="218">
        <v>12</v>
      </c>
      <c r="B39" s="1037"/>
      <c r="C39" s="1038"/>
      <c r="D39" s="1038"/>
      <c r="E39" s="1038"/>
      <c r="F39" s="1038"/>
      <c r="G39" s="1038"/>
      <c r="H39" s="1038"/>
      <c r="I39" s="1038"/>
      <c r="J39" s="1038"/>
      <c r="K39" s="1038"/>
      <c r="L39" s="1038"/>
      <c r="M39" s="1038"/>
      <c r="N39" s="1038"/>
      <c r="O39" s="1038"/>
      <c r="P39" s="1039"/>
      <c r="Q39" s="1043"/>
      <c r="R39" s="1044"/>
      <c r="S39" s="1044"/>
      <c r="T39" s="1044"/>
      <c r="U39" s="1044"/>
      <c r="V39" s="1044"/>
      <c r="W39" s="1044"/>
      <c r="X39" s="1044"/>
      <c r="Y39" s="1044"/>
      <c r="Z39" s="1044"/>
      <c r="AA39" s="1044"/>
      <c r="AB39" s="1044"/>
      <c r="AC39" s="1044"/>
      <c r="AD39" s="1044"/>
      <c r="AE39" s="1045"/>
      <c r="AF39" s="1019"/>
      <c r="AG39" s="1020"/>
      <c r="AH39" s="1020"/>
      <c r="AI39" s="1020"/>
      <c r="AJ39" s="1021"/>
      <c r="AK39" s="980"/>
      <c r="AL39" s="971"/>
      <c r="AM39" s="971"/>
      <c r="AN39" s="971"/>
      <c r="AO39" s="971"/>
      <c r="AP39" s="971"/>
      <c r="AQ39" s="971"/>
      <c r="AR39" s="971"/>
      <c r="AS39" s="971"/>
      <c r="AT39" s="971"/>
      <c r="AU39" s="971"/>
      <c r="AV39" s="971"/>
      <c r="AW39" s="971"/>
      <c r="AX39" s="971"/>
      <c r="AY39" s="971"/>
      <c r="AZ39" s="1042"/>
      <c r="BA39" s="1042"/>
      <c r="BB39" s="1042"/>
      <c r="BC39" s="1042"/>
      <c r="BD39" s="1042"/>
      <c r="BE39" s="1032"/>
      <c r="BF39" s="1032"/>
      <c r="BG39" s="1032"/>
      <c r="BH39" s="1032"/>
      <c r="BI39" s="1033"/>
      <c r="BJ39" s="205"/>
      <c r="BK39" s="205"/>
      <c r="BL39" s="205"/>
      <c r="BM39" s="205"/>
      <c r="BN39" s="205"/>
      <c r="BO39" s="217"/>
      <c r="BP39" s="217"/>
      <c r="BQ39" s="214">
        <v>33</v>
      </c>
      <c r="BR39" s="215"/>
      <c r="BS39" s="1014"/>
      <c r="BT39" s="1015"/>
      <c r="BU39" s="1015"/>
      <c r="BV39" s="1015"/>
      <c r="BW39" s="1015"/>
      <c r="BX39" s="1015"/>
      <c r="BY39" s="1015"/>
      <c r="BZ39" s="1015"/>
      <c r="CA39" s="1015"/>
      <c r="CB39" s="1015"/>
      <c r="CC39" s="1015"/>
      <c r="CD39" s="1015"/>
      <c r="CE39" s="1015"/>
      <c r="CF39" s="1015"/>
      <c r="CG39" s="1016"/>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199"/>
    </row>
    <row r="40" spans="1:131" s="200" customFormat="1" ht="26.25" customHeight="1">
      <c r="A40" s="213">
        <v>13</v>
      </c>
      <c r="B40" s="1037"/>
      <c r="C40" s="1038"/>
      <c r="D40" s="1038"/>
      <c r="E40" s="1038"/>
      <c r="F40" s="1038"/>
      <c r="G40" s="1038"/>
      <c r="H40" s="1038"/>
      <c r="I40" s="1038"/>
      <c r="J40" s="1038"/>
      <c r="K40" s="1038"/>
      <c r="L40" s="1038"/>
      <c r="M40" s="1038"/>
      <c r="N40" s="1038"/>
      <c r="O40" s="1038"/>
      <c r="P40" s="1039"/>
      <c r="Q40" s="1043"/>
      <c r="R40" s="1044"/>
      <c r="S40" s="1044"/>
      <c r="T40" s="1044"/>
      <c r="U40" s="1044"/>
      <c r="V40" s="1044"/>
      <c r="W40" s="1044"/>
      <c r="X40" s="1044"/>
      <c r="Y40" s="1044"/>
      <c r="Z40" s="1044"/>
      <c r="AA40" s="1044"/>
      <c r="AB40" s="1044"/>
      <c r="AC40" s="1044"/>
      <c r="AD40" s="1044"/>
      <c r="AE40" s="1045"/>
      <c r="AF40" s="1019"/>
      <c r="AG40" s="1020"/>
      <c r="AH40" s="1020"/>
      <c r="AI40" s="1020"/>
      <c r="AJ40" s="1021"/>
      <c r="AK40" s="980"/>
      <c r="AL40" s="971"/>
      <c r="AM40" s="971"/>
      <c r="AN40" s="971"/>
      <c r="AO40" s="971"/>
      <c r="AP40" s="971"/>
      <c r="AQ40" s="971"/>
      <c r="AR40" s="971"/>
      <c r="AS40" s="971"/>
      <c r="AT40" s="971"/>
      <c r="AU40" s="971"/>
      <c r="AV40" s="971"/>
      <c r="AW40" s="971"/>
      <c r="AX40" s="971"/>
      <c r="AY40" s="971"/>
      <c r="AZ40" s="1042"/>
      <c r="BA40" s="1042"/>
      <c r="BB40" s="1042"/>
      <c r="BC40" s="1042"/>
      <c r="BD40" s="1042"/>
      <c r="BE40" s="1032"/>
      <c r="BF40" s="1032"/>
      <c r="BG40" s="1032"/>
      <c r="BH40" s="1032"/>
      <c r="BI40" s="1033"/>
      <c r="BJ40" s="205"/>
      <c r="BK40" s="205"/>
      <c r="BL40" s="205"/>
      <c r="BM40" s="205"/>
      <c r="BN40" s="205"/>
      <c r="BO40" s="217"/>
      <c r="BP40" s="217"/>
      <c r="BQ40" s="214">
        <v>34</v>
      </c>
      <c r="BR40" s="215"/>
      <c r="BS40" s="1014"/>
      <c r="BT40" s="1015"/>
      <c r="BU40" s="1015"/>
      <c r="BV40" s="1015"/>
      <c r="BW40" s="1015"/>
      <c r="BX40" s="1015"/>
      <c r="BY40" s="1015"/>
      <c r="BZ40" s="1015"/>
      <c r="CA40" s="1015"/>
      <c r="CB40" s="1015"/>
      <c r="CC40" s="1015"/>
      <c r="CD40" s="1015"/>
      <c r="CE40" s="1015"/>
      <c r="CF40" s="1015"/>
      <c r="CG40" s="1016"/>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199"/>
    </row>
    <row r="41" spans="1:131" s="200" customFormat="1" ht="26.25" customHeight="1">
      <c r="A41" s="213">
        <v>14</v>
      </c>
      <c r="B41" s="1037"/>
      <c r="C41" s="1038"/>
      <c r="D41" s="1038"/>
      <c r="E41" s="1038"/>
      <c r="F41" s="1038"/>
      <c r="G41" s="1038"/>
      <c r="H41" s="1038"/>
      <c r="I41" s="1038"/>
      <c r="J41" s="1038"/>
      <c r="K41" s="1038"/>
      <c r="L41" s="1038"/>
      <c r="M41" s="1038"/>
      <c r="N41" s="1038"/>
      <c r="O41" s="1038"/>
      <c r="P41" s="1039"/>
      <c r="Q41" s="1043"/>
      <c r="R41" s="1044"/>
      <c r="S41" s="1044"/>
      <c r="T41" s="1044"/>
      <c r="U41" s="1044"/>
      <c r="V41" s="1044"/>
      <c r="W41" s="1044"/>
      <c r="X41" s="1044"/>
      <c r="Y41" s="1044"/>
      <c r="Z41" s="1044"/>
      <c r="AA41" s="1044"/>
      <c r="AB41" s="1044"/>
      <c r="AC41" s="1044"/>
      <c r="AD41" s="1044"/>
      <c r="AE41" s="1045"/>
      <c r="AF41" s="1019"/>
      <c r="AG41" s="1020"/>
      <c r="AH41" s="1020"/>
      <c r="AI41" s="1020"/>
      <c r="AJ41" s="1021"/>
      <c r="AK41" s="980"/>
      <c r="AL41" s="971"/>
      <c r="AM41" s="971"/>
      <c r="AN41" s="971"/>
      <c r="AO41" s="971"/>
      <c r="AP41" s="971"/>
      <c r="AQ41" s="971"/>
      <c r="AR41" s="971"/>
      <c r="AS41" s="971"/>
      <c r="AT41" s="971"/>
      <c r="AU41" s="971"/>
      <c r="AV41" s="971"/>
      <c r="AW41" s="971"/>
      <c r="AX41" s="971"/>
      <c r="AY41" s="971"/>
      <c r="AZ41" s="1042"/>
      <c r="BA41" s="1042"/>
      <c r="BB41" s="1042"/>
      <c r="BC41" s="1042"/>
      <c r="BD41" s="1042"/>
      <c r="BE41" s="1032"/>
      <c r="BF41" s="1032"/>
      <c r="BG41" s="1032"/>
      <c r="BH41" s="1032"/>
      <c r="BI41" s="1033"/>
      <c r="BJ41" s="205"/>
      <c r="BK41" s="205"/>
      <c r="BL41" s="205"/>
      <c r="BM41" s="205"/>
      <c r="BN41" s="205"/>
      <c r="BO41" s="217"/>
      <c r="BP41" s="217"/>
      <c r="BQ41" s="214">
        <v>35</v>
      </c>
      <c r="BR41" s="215"/>
      <c r="BS41" s="1014"/>
      <c r="BT41" s="1015"/>
      <c r="BU41" s="1015"/>
      <c r="BV41" s="1015"/>
      <c r="BW41" s="1015"/>
      <c r="BX41" s="1015"/>
      <c r="BY41" s="1015"/>
      <c r="BZ41" s="1015"/>
      <c r="CA41" s="1015"/>
      <c r="CB41" s="1015"/>
      <c r="CC41" s="1015"/>
      <c r="CD41" s="1015"/>
      <c r="CE41" s="1015"/>
      <c r="CF41" s="1015"/>
      <c r="CG41" s="1016"/>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199"/>
    </row>
    <row r="42" spans="1:131" s="200" customFormat="1" ht="26.25" customHeight="1">
      <c r="A42" s="213">
        <v>15</v>
      </c>
      <c r="B42" s="1037"/>
      <c r="C42" s="1038"/>
      <c r="D42" s="1038"/>
      <c r="E42" s="1038"/>
      <c r="F42" s="1038"/>
      <c r="G42" s="1038"/>
      <c r="H42" s="1038"/>
      <c r="I42" s="1038"/>
      <c r="J42" s="1038"/>
      <c r="K42" s="1038"/>
      <c r="L42" s="1038"/>
      <c r="M42" s="1038"/>
      <c r="N42" s="1038"/>
      <c r="O42" s="1038"/>
      <c r="P42" s="1039"/>
      <c r="Q42" s="1043"/>
      <c r="R42" s="1044"/>
      <c r="S42" s="1044"/>
      <c r="T42" s="1044"/>
      <c r="U42" s="1044"/>
      <c r="V42" s="1044"/>
      <c r="W42" s="1044"/>
      <c r="X42" s="1044"/>
      <c r="Y42" s="1044"/>
      <c r="Z42" s="1044"/>
      <c r="AA42" s="1044"/>
      <c r="AB42" s="1044"/>
      <c r="AC42" s="1044"/>
      <c r="AD42" s="1044"/>
      <c r="AE42" s="1045"/>
      <c r="AF42" s="1019"/>
      <c r="AG42" s="1020"/>
      <c r="AH42" s="1020"/>
      <c r="AI42" s="1020"/>
      <c r="AJ42" s="1021"/>
      <c r="AK42" s="980"/>
      <c r="AL42" s="971"/>
      <c r="AM42" s="971"/>
      <c r="AN42" s="971"/>
      <c r="AO42" s="971"/>
      <c r="AP42" s="971"/>
      <c r="AQ42" s="971"/>
      <c r="AR42" s="971"/>
      <c r="AS42" s="971"/>
      <c r="AT42" s="971"/>
      <c r="AU42" s="971"/>
      <c r="AV42" s="971"/>
      <c r="AW42" s="971"/>
      <c r="AX42" s="971"/>
      <c r="AY42" s="971"/>
      <c r="AZ42" s="1042"/>
      <c r="BA42" s="1042"/>
      <c r="BB42" s="1042"/>
      <c r="BC42" s="1042"/>
      <c r="BD42" s="1042"/>
      <c r="BE42" s="1032"/>
      <c r="BF42" s="1032"/>
      <c r="BG42" s="1032"/>
      <c r="BH42" s="1032"/>
      <c r="BI42" s="1033"/>
      <c r="BJ42" s="205"/>
      <c r="BK42" s="205"/>
      <c r="BL42" s="205"/>
      <c r="BM42" s="205"/>
      <c r="BN42" s="205"/>
      <c r="BO42" s="217"/>
      <c r="BP42" s="217"/>
      <c r="BQ42" s="214">
        <v>36</v>
      </c>
      <c r="BR42" s="215"/>
      <c r="BS42" s="1014"/>
      <c r="BT42" s="1015"/>
      <c r="BU42" s="1015"/>
      <c r="BV42" s="1015"/>
      <c r="BW42" s="1015"/>
      <c r="BX42" s="1015"/>
      <c r="BY42" s="1015"/>
      <c r="BZ42" s="1015"/>
      <c r="CA42" s="1015"/>
      <c r="CB42" s="1015"/>
      <c r="CC42" s="1015"/>
      <c r="CD42" s="1015"/>
      <c r="CE42" s="1015"/>
      <c r="CF42" s="1015"/>
      <c r="CG42" s="1016"/>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199"/>
    </row>
    <row r="43" spans="1:131" s="200" customFormat="1" ht="26.25" customHeight="1">
      <c r="A43" s="213">
        <v>16</v>
      </c>
      <c r="B43" s="1037"/>
      <c r="C43" s="1038"/>
      <c r="D43" s="1038"/>
      <c r="E43" s="1038"/>
      <c r="F43" s="1038"/>
      <c r="G43" s="1038"/>
      <c r="H43" s="1038"/>
      <c r="I43" s="1038"/>
      <c r="J43" s="1038"/>
      <c r="K43" s="1038"/>
      <c r="L43" s="1038"/>
      <c r="M43" s="1038"/>
      <c r="N43" s="1038"/>
      <c r="O43" s="1038"/>
      <c r="P43" s="1039"/>
      <c r="Q43" s="1043"/>
      <c r="R43" s="1044"/>
      <c r="S43" s="1044"/>
      <c r="T43" s="1044"/>
      <c r="U43" s="1044"/>
      <c r="V43" s="1044"/>
      <c r="W43" s="1044"/>
      <c r="X43" s="1044"/>
      <c r="Y43" s="1044"/>
      <c r="Z43" s="1044"/>
      <c r="AA43" s="1044"/>
      <c r="AB43" s="1044"/>
      <c r="AC43" s="1044"/>
      <c r="AD43" s="1044"/>
      <c r="AE43" s="1045"/>
      <c r="AF43" s="1019"/>
      <c r="AG43" s="1020"/>
      <c r="AH43" s="1020"/>
      <c r="AI43" s="1020"/>
      <c r="AJ43" s="1021"/>
      <c r="AK43" s="980"/>
      <c r="AL43" s="971"/>
      <c r="AM43" s="971"/>
      <c r="AN43" s="971"/>
      <c r="AO43" s="971"/>
      <c r="AP43" s="971"/>
      <c r="AQ43" s="971"/>
      <c r="AR43" s="971"/>
      <c r="AS43" s="971"/>
      <c r="AT43" s="971"/>
      <c r="AU43" s="971"/>
      <c r="AV43" s="971"/>
      <c r="AW43" s="971"/>
      <c r="AX43" s="971"/>
      <c r="AY43" s="971"/>
      <c r="AZ43" s="1042"/>
      <c r="BA43" s="1042"/>
      <c r="BB43" s="1042"/>
      <c r="BC43" s="1042"/>
      <c r="BD43" s="1042"/>
      <c r="BE43" s="1032"/>
      <c r="BF43" s="1032"/>
      <c r="BG43" s="1032"/>
      <c r="BH43" s="1032"/>
      <c r="BI43" s="1033"/>
      <c r="BJ43" s="205"/>
      <c r="BK43" s="205"/>
      <c r="BL43" s="205"/>
      <c r="BM43" s="205"/>
      <c r="BN43" s="205"/>
      <c r="BO43" s="217"/>
      <c r="BP43" s="217"/>
      <c r="BQ43" s="214">
        <v>37</v>
      </c>
      <c r="BR43" s="215"/>
      <c r="BS43" s="1014"/>
      <c r="BT43" s="1015"/>
      <c r="BU43" s="1015"/>
      <c r="BV43" s="1015"/>
      <c r="BW43" s="1015"/>
      <c r="BX43" s="1015"/>
      <c r="BY43" s="1015"/>
      <c r="BZ43" s="1015"/>
      <c r="CA43" s="1015"/>
      <c r="CB43" s="1015"/>
      <c r="CC43" s="1015"/>
      <c r="CD43" s="1015"/>
      <c r="CE43" s="1015"/>
      <c r="CF43" s="1015"/>
      <c r="CG43" s="1016"/>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199"/>
    </row>
    <row r="44" spans="1:131" s="200" customFormat="1" ht="26.25" customHeight="1">
      <c r="A44" s="213">
        <v>17</v>
      </c>
      <c r="B44" s="1037"/>
      <c r="C44" s="1038"/>
      <c r="D44" s="1038"/>
      <c r="E44" s="1038"/>
      <c r="F44" s="1038"/>
      <c r="G44" s="1038"/>
      <c r="H44" s="1038"/>
      <c r="I44" s="1038"/>
      <c r="J44" s="1038"/>
      <c r="K44" s="1038"/>
      <c r="L44" s="1038"/>
      <c r="M44" s="1038"/>
      <c r="N44" s="1038"/>
      <c r="O44" s="1038"/>
      <c r="P44" s="1039"/>
      <c r="Q44" s="1043"/>
      <c r="R44" s="1044"/>
      <c r="S44" s="1044"/>
      <c r="T44" s="1044"/>
      <c r="U44" s="1044"/>
      <c r="V44" s="1044"/>
      <c r="W44" s="1044"/>
      <c r="X44" s="1044"/>
      <c r="Y44" s="1044"/>
      <c r="Z44" s="1044"/>
      <c r="AA44" s="1044"/>
      <c r="AB44" s="1044"/>
      <c r="AC44" s="1044"/>
      <c r="AD44" s="1044"/>
      <c r="AE44" s="1045"/>
      <c r="AF44" s="1019"/>
      <c r="AG44" s="1020"/>
      <c r="AH44" s="1020"/>
      <c r="AI44" s="1020"/>
      <c r="AJ44" s="1021"/>
      <c r="AK44" s="980"/>
      <c r="AL44" s="971"/>
      <c r="AM44" s="971"/>
      <c r="AN44" s="971"/>
      <c r="AO44" s="971"/>
      <c r="AP44" s="971"/>
      <c r="AQ44" s="971"/>
      <c r="AR44" s="971"/>
      <c r="AS44" s="971"/>
      <c r="AT44" s="971"/>
      <c r="AU44" s="971"/>
      <c r="AV44" s="971"/>
      <c r="AW44" s="971"/>
      <c r="AX44" s="971"/>
      <c r="AY44" s="971"/>
      <c r="AZ44" s="1042"/>
      <c r="BA44" s="1042"/>
      <c r="BB44" s="1042"/>
      <c r="BC44" s="1042"/>
      <c r="BD44" s="1042"/>
      <c r="BE44" s="1032"/>
      <c r="BF44" s="1032"/>
      <c r="BG44" s="1032"/>
      <c r="BH44" s="1032"/>
      <c r="BI44" s="1033"/>
      <c r="BJ44" s="205"/>
      <c r="BK44" s="205"/>
      <c r="BL44" s="205"/>
      <c r="BM44" s="205"/>
      <c r="BN44" s="205"/>
      <c r="BO44" s="217"/>
      <c r="BP44" s="217"/>
      <c r="BQ44" s="214">
        <v>38</v>
      </c>
      <c r="BR44" s="215"/>
      <c r="BS44" s="1014"/>
      <c r="BT44" s="1015"/>
      <c r="BU44" s="1015"/>
      <c r="BV44" s="1015"/>
      <c r="BW44" s="1015"/>
      <c r="BX44" s="1015"/>
      <c r="BY44" s="1015"/>
      <c r="BZ44" s="1015"/>
      <c r="CA44" s="1015"/>
      <c r="CB44" s="1015"/>
      <c r="CC44" s="1015"/>
      <c r="CD44" s="1015"/>
      <c r="CE44" s="1015"/>
      <c r="CF44" s="1015"/>
      <c r="CG44" s="1016"/>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199"/>
    </row>
    <row r="45" spans="1:131" s="200" customFormat="1" ht="26.25" customHeight="1">
      <c r="A45" s="213">
        <v>18</v>
      </c>
      <c r="B45" s="1037"/>
      <c r="C45" s="1038"/>
      <c r="D45" s="1038"/>
      <c r="E45" s="1038"/>
      <c r="F45" s="1038"/>
      <c r="G45" s="1038"/>
      <c r="H45" s="1038"/>
      <c r="I45" s="1038"/>
      <c r="J45" s="1038"/>
      <c r="K45" s="1038"/>
      <c r="L45" s="1038"/>
      <c r="M45" s="1038"/>
      <c r="N45" s="1038"/>
      <c r="O45" s="1038"/>
      <c r="P45" s="1039"/>
      <c r="Q45" s="1043"/>
      <c r="R45" s="1044"/>
      <c r="S45" s="1044"/>
      <c r="T45" s="1044"/>
      <c r="U45" s="1044"/>
      <c r="V45" s="1044"/>
      <c r="W45" s="1044"/>
      <c r="X45" s="1044"/>
      <c r="Y45" s="1044"/>
      <c r="Z45" s="1044"/>
      <c r="AA45" s="1044"/>
      <c r="AB45" s="1044"/>
      <c r="AC45" s="1044"/>
      <c r="AD45" s="1044"/>
      <c r="AE45" s="1045"/>
      <c r="AF45" s="1019"/>
      <c r="AG45" s="1020"/>
      <c r="AH45" s="1020"/>
      <c r="AI45" s="1020"/>
      <c r="AJ45" s="1021"/>
      <c r="AK45" s="980"/>
      <c r="AL45" s="971"/>
      <c r="AM45" s="971"/>
      <c r="AN45" s="971"/>
      <c r="AO45" s="971"/>
      <c r="AP45" s="971"/>
      <c r="AQ45" s="971"/>
      <c r="AR45" s="971"/>
      <c r="AS45" s="971"/>
      <c r="AT45" s="971"/>
      <c r="AU45" s="971"/>
      <c r="AV45" s="971"/>
      <c r="AW45" s="971"/>
      <c r="AX45" s="971"/>
      <c r="AY45" s="971"/>
      <c r="AZ45" s="1042"/>
      <c r="BA45" s="1042"/>
      <c r="BB45" s="1042"/>
      <c r="BC45" s="1042"/>
      <c r="BD45" s="1042"/>
      <c r="BE45" s="1032"/>
      <c r="BF45" s="1032"/>
      <c r="BG45" s="1032"/>
      <c r="BH45" s="1032"/>
      <c r="BI45" s="1033"/>
      <c r="BJ45" s="205"/>
      <c r="BK45" s="205"/>
      <c r="BL45" s="205"/>
      <c r="BM45" s="205"/>
      <c r="BN45" s="205"/>
      <c r="BO45" s="217"/>
      <c r="BP45" s="217"/>
      <c r="BQ45" s="214">
        <v>39</v>
      </c>
      <c r="BR45" s="215"/>
      <c r="BS45" s="1014"/>
      <c r="BT45" s="1015"/>
      <c r="BU45" s="1015"/>
      <c r="BV45" s="1015"/>
      <c r="BW45" s="1015"/>
      <c r="BX45" s="1015"/>
      <c r="BY45" s="1015"/>
      <c r="BZ45" s="1015"/>
      <c r="CA45" s="1015"/>
      <c r="CB45" s="1015"/>
      <c r="CC45" s="1015"/>
      <c r="CD45" s="1015"/>
      <c r="CE45" s="1015"/>
      <c r="CF45" s="1015"/>
      <c r="CG45" s="1016"/>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199"/>
    </row>
    <row r="46" spans="1:131" s="200" customFormat="1" ht="26.25" customHeight="1">
      <c r="A46" s="213">
        <v>19</v>
      </c>
      <c r="B46" s="1037"/>
      <c r="C46" s="1038"/>
      <c r="D46" s="1038"/>
      <c r="E46" s="1038"/>
      <c r="F46" s="1038"/>
      <c r="G46" s="1038"/>
      <c r="H46" s="1038"/>
      <c r="I46" s="1038"/>
      <c r="J46" s="1038"/>
      <c r="K46" s="1038"/>
      <c r="L46" s="1038"/>
      <c r="M46" s="1038"/>
      <c r="N46" s="1038"/>
      <c r="O46" s="1038"/>
      <c r="P46" s="1039"/>
      <c r="Q46" s="1043"/>
      <c r="R46" s="1044"/>
      <c r="S46" s="1044"/>
      <c r="T46" s="1044"/>
      <c r="U46" s="1044"/>
      <c r="V46" s="1044"/>
      <c r="W46" s="1044"/>
      <c r="X46" s="1044"/>
      <c r="Y46" s="1044"/>
      <c r="Z46" s="1044"/>
      <c r="AA46" s="1044"/>
      <c r="AB46" s="1044"/>
      <c r="AC46" s="1044"/>
      <c r="AD46" s="1044"/>
      <c r="AE46" s="1045"/>
      <c r="AF46" s="1019"/>
      <c r="AG46" s="1020"/>
      <c r="AH46" s="1020"/>
      <c r="AI46" s="1020"/>
      <c r="AJ46" s="1021"/>
      <c r="AK46" s="980"/>
      <c r="AL46" s="971"/>
      <c r="AM46" s="971"/>
      <c r="AN46" s="971"/>
      <c r="AO46" s="971"/>
      <c r="AP46" s="971"/>
      <c r="AQ46" s="971"/>
      <c r="AR46" s="971"/>
      <c r="AS46" s="971"/>
      <c r="AT46" s="971"/>
      <c r="AU46" s="971"/>
      <c r="AV46" s="971"/>
      <c r="AW46" s="971"/>
      <c r="AX46" s="971"/>
      <c r="AY46" s="971"/>
      <c r="AZ46" s="1042"/>
      <c r="BA46" s="1042"/>
      <c r="BB46" s="1042"/>
      <c r="BC46" s="1042"/>
      <c r="BD46" s="1042"/>
      <c r="BE46" s="1032"/>
      <c r="BF46" s="1032"/>
      <c r="BG46" s="1032"/>
      <c r="BH46" s="1032"/>
      <c r="BI46" s="1033"/>
      <c r="BJ46" s="205"/>
      <c r="BK46" s="205"/>
      <c r="BL46" s="205"/>
      <c r="BM46" s="205"/>
      <c r="BN46" s="205"/>
      <c r="BO46" s="217"/>
      <c r="BP46" s="217"/>
      <c r="BQ46" s="214">
        <v>40</v>
      </c>
      <c r="BR46" s="215"/>
      <c r="BS46" s="1014"/>
      <c r="BT46" s="1015"/>
      <c r="BU46" s="1015"/>
      <c r="BV46" s="1015"/>
      <c r="BW46" s="1015"/>
      <c r="BX46" s="1015"/>
      <c r="BY46" s="1015"/>
      <c r="BZ46" s="1015"/>
      <c r="CA46" s="1015"/>
      <c r="CB46" s="1015"/>
      <c r="CC46" s="1015"/>
      <c r="CD46" s="1015"/>
      <c r="CE46" s="1015"/>
      <c r="CF46" s="1015"/>
      <c r="CG46" s="1016"/>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199"/>
    </row>
    <row r="47" spans="1:131" s="200" customFormat="1" ht="26.25" customHeight="1">
      <c r="A47" s="213">
        <v>20</v>
      </c>
      <c r="B47" s="1037"/>
      <c r="C47" s="1038"/>
      <c r="D47" s="1038"/>
      <c r="E47" s="1038"/>
      <c r="F47" s="1038"/>
      <c r="G47" s="1038"/>
      <c r="H47" s="1038"/>
      <c r="I47" s="1038"/>
      <c r="J47" s="1038"/>
      <c r="K47" s="1038"/>
      <c r="L47" s="1038"/>
      <c r="M47" s="1038"/>
      <c r="N47" s="1038"/>
      <c r="O47" s="1038"/>
      <c r="P47" s="1039"/>
      <c r="Q47" s="1043"/>
      <c r="R47" s="1044"/>
      <c r="S47" s="1044"/>
      <c r="T47" s="1044"/>
      <c r="U47" s="1044"/>
      <c r="V47" s="1044"/>
      <c r="W47" s="1044"/>
      <c r="X47" s="1044"/>
      <c r="Y47" s="1044"/>
      <c r="Z47" s="1044"/>
      <c r="AA47" s="1044"/>
      <c r="AB47" s="1044"/>
      <c r="AC47" s="1044"/>
      <c r="AD47" s="1044"/>
      <c r="AE47" s="1045"/>
      <c r="AF47" s="1019"/>
      <c r="AG47" s="1020"/>
      <c r="AH47" s="1020"/>
      <c r="AI47" s="1020"/>
      <c r="AJ47" s="1021"/>
      <c r="AK47" s="980"/>
      <c r="AL47" s="971"/>
      <c r="AM47" s="971"/>
      <c r="AN47" s="971"/>
      <c r="AO47" s="971"/>
      <c r="AP47" s="971"/>
      <c r="AQ47" s="971"/>
      <c r="AR47" s="971"/>
      <c r="AS47" s="971"/>
      <c r="AT47" s="971"/>
      <c r="AU47" s="971"/>
      <c r="AV47" s="971"/>
      <c r="AW47" s="971"/>
      <c r="AX47" s="971"/>
      <c r="AY47" s="971"/>
      <c r="AZ47" s="1042"/>
      <c r="BA47" s="1042"/>
      <c r="BB47" s="1042"/>
      <c r="BC47" s="1042"/>
      <c r="BD47" s="1042"/>
      <c r="BE47" s="1032"/>
      <c r="BF47" s="1032"/>
      <c r="BG47" s="1032"/>
      <c r="BH47" s="1032"/>
      <c r="BI47" s="1033"/>
      <c r="BJ47" s="205"/>
      <c r="BK47" s="205"/>
      <c r="BL47" s="205"/>
      <c r="BM47" s="205"/>
      <c r="BN47" s="205"/>
      <c r="BO47" s="217"/>
      <c r="BP47" s="217"/>
      <c r="BQ47" s="214">
        <v>41</v>
      </c>
      <c r="BR47" s="215"/>
      <c r="BS47" s="1014"/>
      <c r="BT47" s="1015"/>
      <c r="BU47" s="1015"/>
      <c r="BV47" s="1015"/>
      <c r="BW47" s="1015"/>
      <c r="BX47" s="1015"/>
      <c r="BY47" s="1015"/>
      <c r="BZ47" s="1015"/>
      <c r="CA47" s="1015"/>
      <c r="CB47" s="1015"/>
      <c r="CC47" s="1015"/>
      <c r="CD47" s="1015"/>
      <c r="CE47" s="1015"/>
      <c r="CF47" s="1015"/>
      <c r="CG47" s="1016"/>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199"/>
    </row>
    <row r="48" spans="1:131" s="200" customFormat="1" ht="26.25" customHeight="1">
      <c r="A48" s="213">
        <v>21</v>
      </c>
      <c r="B48" s="1037"/>
      <c r="C48" s="1038"/>
      <c r="D48" s="1038"/>
      <c r="E48" s="1038"/>
      <c r="F48" s="1038"/>
      <c r="G48" s="1038"/>
      <c r="H48" s="1038"/>
      <c r="I48" s="1038"/>
      <c r="J48" s="1038"/>
      <c r="K48" s="1038"/>
      <c r="L48" s="1038"/>
      <c r="M48" s="1038"/>
      <c r="N48" s="1038"/>
      <c r="O48" s="1038"/>
      <c r="P48" s="1039"/>
      <c r="Q48" s="1043"/>
      <c r="R48" s="1044"/>
      <c r="S48" s="1044"/>
      <c r="T48" s="1044"/>
      <c r="U48" s="1044"/>
      <c r="V48" s="1044"/>
      <c r="W48" s="1044"/>
      <c r="X48" s="1044"/>
      <c r="Y48" s="1044"/>
      <c r="Z48" s="1044"/>
      <c r="AA48" s="1044"/>
      <c r="AB48" s="1044"/>
      <c r="AC48" s="1044"/>
      <c r="AD48" s="1044"/>
      <c r="AE48" s="1045"/>
      <c r="AF48" s="1019"/>
      <c r="AG48" s="1020"/>
      <c r="AH48" s="1020"/>
      <c r="AI48" s="1020"/>
      <c r="AJ48" s="1021"/>
      <c r="AK48" s="980"/>
      <c r="AL48" s="971"/>
      <c r="AM48" s="971"/>
      <c r="AN48" s="971"/>
      <c r="AO48" s="971"/>
      <c r="AP48" s="971"/>
      <c r="AQ48" s="971"/>
      <c r="AR48" s="971"/>
      <c r="AS48" s="971"/>
      <c r="AT48" s="971"/>
      <c r="AU48" s="971"/>
      <c r="AV48" s="971"/>
      <c r="AW48" s="971"/>
      <c r="AX48" s="971"/>
      <c r="AY48" s="971"/>
      <c r="AZ48" s="1042"/>
      <c r="BA48" s="1042"/>
      <c r="BB48" s="1042"/>
      <c r="BC48" s="1042"/>
      <c r="BD48" s="1042"/>
      <c r="BE48" s="1032"/>
      <c r="BF48" s="1032"/>
      <c r="BG48" s="1032"/>
      <c r="BH48" s="1032"/>
      <c r="BI48" s="1033"/>
      <c r="BJ48" s="205"/>
      <c r="BK48" s="205"/>
      <c r="BL48" s="205"/>
      <c r="BM48" s="205"/>
      <c r="BN48" s="205"/>
      <c r="BO48" s="217"/>
      <c r="BP48" s="217"/>
      <c r="BQ48" s="214">
        <v>42</v>
      </c>
      <c r="BR48" s="215"/>
      <c r="BS48" s="1014"/>
      <c r="BT48" s="1015"/>
      <c r="BU48" s="1015"/>
      <c r="BV48" s="1015"/>
      <c r="BW48" s="1015"/>
      <c r="BX48" s="1015"/>
      <c r="BY48" s="1015"/>
      <c r="BZ48" s="1015"/>
      <c r="CA48" s="1015"/>
      <c r="CB48" s="1015"/>
      <c r="CC48" s="1015"/>
      <c r="CD48" s="1015"/>
      <c r="CE48" s="1015"/>
      <c r="CF48" s="1015"/>
      <c r="CG48" s="1016"/>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199"/>
    </row>
    <row r="49" spans="1:131" s="200" customFormat="1" ht="26.25" customHeight="1">
      <c r="A49" s="213">
        <v>22</v>
      </c>
      <c r="B49" s="1037"/>
      <c r="C49" s="1038"/>
      <c r="D49" s="1038"/>
      <c r="E49" s="1038"/>
      <c r="F49" s="1038"/>
      <c r="G49" s="1038"/>
      <c r="H49" s="1038"/>
      <c r="I49" s="1038"/>
      <c r="J49" s="1038"/>
      <c r="K49" s="1038"/>
      <c r="L49" s="1038"/>
      <c r="M49" s="1038"/>
      <c r="N49" s="1038"/>
      <c r="O49" s="1038"/>
      <c r="P49" s="1039"/>
      <c r="Q49" s="1043"/>
      <c r="R49" s="1044"/>
      <c r="S49" s="1044"/>
      <c r="T49" s="1044"/>
      <c r="U49" s="1044"/>
      <c r="V49" s="1044"/>
      <c r="W49" s="1044"/>
      <c r="X49" s="1044"/>
      <c r="Y49" s="1044"/>
      <c r="Z49" s="1044"/>
      <c r="AA49" s="1044"/>
      <c r="AB49" s="1044"/>
      <c r="AC49" s="1044"/>
      <c r="AD49" s="1044"/>
      <c r="AE49" s="1045"/>
      <c r="AF49" s="1019"/>
      <c r="AG49" s="1020"/>
      <c r="AH49" s="1020"/>
      <c r="AI49" s="1020"/>
      <c r="AJ49" s="1021"/>
      <c r="AK49" s="980"/>
      <c r="AL49" s="971"/>
      <c r="AM49" s="971"/>
      <c r="AN49" s="971"/>
      <c r="AO49" s="971"/>
      <c r="AP49" s="971"/>
      <c r="AQ49" s="971"/>
      <c r="AR49" s="971"/>
      <c r="AS49" s="971"/>
      <c r="AT49" s="971"/>
      <c r="AU49" s="971"/>
      <c r="AV49" s="971"/>
      <c r="AW49" s="971"/>
      <c r="AX49" s="971"/>
      <c r="AY49" s="971"/>
      <c r="AZ49" s="1042"/>
      <c r="BA49" s="1042"/>
      <c r="BB49" s="1042"/>
      <c r="BC49" s="1042"/>
      <c r="BD49" s="1042"/>
      <c r="BE49" s="1032"/>
      <c r="BF49" s="1032"/>
      <c r="BG49" s="1032"/>
      <c r="BH49" s="1032"/>
      <c r="BI49" s="1033"/>
      <c r="BJ49" s="205"/>
      <c r="BK49" s="205"/>
      <c r="BL49" s="205"/>
      <c r="BM49" s="205"/>
      <c r="BN49" s="205"/>
      <c r="BO49" s="217"/>
      <c r="BP49" s="217"/>
      <c r="BQ49" s="214">
        <v>43</v>
      </c>
      <c r="BR49" s="215"/>
      <c r="BS49" s="1014"/>
      <c r="BT49" s="1015"/>
      <c r="BU49" s="1015"/>
      <c r="BV49" s="1015"/>
      <c r="BW49" s="1015"/>
      <c r="BX49" s="1015"/>
      <c r="BY49" s="1015"/>
      <c r="BZ49" s="1015"/>
      <c r="CA49" s="1015"/>
      <c r="CB49" s="1015"/>
      <c r="CC49" s="1015"/>
      <c r="CD49" s="1015"/>
      <c r="CE49" s="1015"/>
      <c r="CF49" s="1015"/>
      <c r="CG49" s="1016"/>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199"/>
    </row>
    <row r="50" spans="1:131" s="200" customFormat="1" ht="26.25" customHeight="1">
      <c r="A50" s="213">
        <v>23</v>
      </c>
      <c r="B50" s="1037"/>
      <c r="C50" s="1038"/>
      <c r="D50" s="1038"/>
      <c r="E50" s="1038"/>
      <c r="F50" s="1038"/>
      <c r="G50" s="1038"/>
      <c r="H50" s="1038"/>
      <c r="I50" s="1038"/>
      <c r="J50" s="1038"/>
      <c r="K50" s="1038"/>
      <c r="L50" s="1038"/>
      <c r="M50" s="1038"/>
      <c r="N50" s="1038"/>
      <c r="O50" s="1038"/>
      <c r="P50" s="1039"/>
      <c r="Q50" s="1040"/>
      <c r="R50" s="1023"/>
      <c r="S50" s="1023"/>
      <c r="T50" s="1023"/>
      <c r="U50" s="1023"/>
      <c r="V50" s="1023"/>
      <c r="W50" s="1023"/>
      <c r="X50" s="1023"/>
      <c r="Y50" s="1023"/>
      <c r="Z50" s="1023"/>
      <c r="AA50" s="1023"/>
      <c r="AB50" s="1023"/>
      <c r="AC50" s="1023"/>
      <c r="AD50" s="1023"/>
      <c r="AE50" s="1041"/>
      <c r="AF50" s="1019"/>
      <c r="AG50" s="1020"/>
      <c r="AH50" s="1020"/>
      <c r="AI50" s="1020"/>
      <c r="AJ50" s="1021"/>
      <c r="AK50" s="1022"/>
      <c r="AL50" s="1023"/>
      <c r="AM50" s="1023"/>
      <c r="AN50" s="1023"/>
      <c r="AO50" s="1023"/>
      <c r="AP50" s="1023"/>
      <c r="AQ50" s="1023"/>
      <c r="AR50" s="1023"/>
      <c r="AS50" s="1023"/>
      <c r="AT50" s="1023"/>
      <c r="AU50" s="1023"/>
      <c r="AV50" s="1023"/>
      <c r="AW50" s="1023"/>
      <c r="AX50" s="1023"/>
      <c r="AY50" s="1023"/>
      <c r="AZ50" s="1024"/>
      <c r="BA50" s="1024"/>
      <c r="BB50" s="1024"/>
      <c r="BC50" s="1024"/>
      <c r="BD50" s="1024"/>
      <c r="BE50" s="1032"/>
      <c r="BF50" s="1032"/>
      <c r="BG50" s="1032"/>
      <c r="BH50" s="1032"/>
      <c r="BI50" s="1033"/>
      <c r="BJ50" s="205"/>
      <c r="BK50" s="205"/>
      <c r="BL50" s="205"/>
      <c r="BM50" s="205"/>
      <c r="BN50" s="205"/>
      <c r="BO50" s="217"/>
      <c r="BP50" s="217"/>
      <c r="BQ50" s="214">
        <v>44</v>
      </c>
      <c r="BR50" s="215"/>
      <c r="BS50" s="1014"/>
      <c r="BT50" s="1015"/>
      <c r="BU50" s="1015"/>
      <c r="BV50" s="1015"/>
      <c r="BW50" s="1015"/>
      <c r="BX50" s="1015"/>
      <c r="BY50" s="1015"/>
      <c r="BZ50" s="1015"/>
      <c r="CA50" s="1015"/>
      <c r="CB50" s="1015"/>
      <c r="CC50" s="1015"/>
      <c r="CD50" s="1015"/>
      <c r="CE50" s="1015"/>
      <c r="CF50" s="1015"/>
      <c r="CG50" s="1016"/>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199"/>
    </row>
    <row r="51" spans="1:131" s="200" customFormat="1" ht="26.25" customHeight="1">
      <c r="A51" s="213">
        <v>24</v>
      </c>
      <c r="B51" s="1037"/>
      <c r="C51" s="1038"/>
      <c r="D51" s="1038"/>
      <c r="E51" s="1038"/>
      <c r="F51" s="1038"/>
      <c r="G51" s="1038"/>
      <c r="H51" s="1038"/>
      <c r="I51" s="1038"/>
      <c r="J51" s="1038"/>
      <c r="K51" s="1038"/>
      <c r="L51" s="1038"/>
      <c r="M51" s="1038"/>
      <c r="N51" s="1038"/>
      <c r="O51" s="1038"/>
      <c r="P51" s="1039"/>
      <c r="Q51" s="1040"/>
      <c r="R51" s="1023"/>
      <c r="S51" s="1023"/>
      <c r="T51" s="1023"/>
      <c r="U51" s="1023"/>
      <c r="V51" s="1023"/>
      <c r="W51" s="1023"/>
      <c r="X51" s="1023"/>
      <c r="Y51" s="1023"/>
      <c r="Z51" s="1023"/>
      <c r="AA51" s="1023"/>
      <c r="AB51" s="1023"/>
      <c r="AC51" s="1023"/>
      <c r="AD51" s="1023"/>
      <c r="AE51" s="1041"/>
      <c r="AF51" s="1019"/>
      <c r="AG51" s="1020"/>
      <c r="AH51" s="1020"/>
      <c r="AI51" s="1020"/>
      <c r="AJ51" s="1021"/>
      <c r="AK51" s="1022"/>
      <c r="AL51" s="1023"/>
      <c r="AM51" s="1023"/>
      <c r="AN51" s="1023"/>
      <c r="AO51" s="1023"/>
      <c r="AP51" s="1023"/>
      <c r="AQ51" s="1023"/>
      <c r="AR51" s="1023"/>
      <c r="AS51" s="1023"/>
      <c r="AT51" s="1023"/>
      <c r="AU51" s="1023"/>
      <c r="AV51" s="1023"/>
      <c r="AW51" s="1023"/>
      <c r="AX51" s="1023"/>
      <c r="AY51" s="1023"/>
      <c r="AZ51" s="1024"/>
      <c r="BA51" s="1024"/>
      <c r="BB51" s="1024"/>
      <c r="BC51" s="1024"/>
      <c r="BD51" s="1024"/>
      <c r="BE51" s="1032"/>
      <c r="BF51" s="1032"/>
      <c r="BG51" s="1032"/>
      <c r="BH51" s="1032"/>
      <c r="BI51" s="1033"/>
      <c r="BJ51" s="205"/>
      <c r="BK51" s="205"/>
      <c r="BL51" s="205"/>
      <c r="BM51" s="205"/>
      <c r="BN51" s="205"/>
      <c r="BO51" s="217"/>
      <c r="BP51" s="217"/>
      <c r="BQ51" s="214">
        <v>45</v>
      </c>
      <c r="BR51" s="215"/>
      <c r="BS51" s="1014"/>
      <c r="BT51" s="1015"/>
      <c r="BU51" s="1015"/>
      <c r="BV51" s="1015"/>
      <c r="BW51" s="1015"/>
      <c r="BX51" s="1015"/>
      <c r="BY51" s="1015"/>
      <c r="BZ51" s="1015"/>
      <c r="CA51" s="1015"/>
      <c r="CB51" s="1015"/>
      <c r="CC51" s="1015"/>
      <c r="CD51" s="1015"/>
      <c r="CE51" s="1015"/>
      <c r="CF51" s="1015"/>
      <c r="CG51" s="1016"/>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199"/>
    </row>
    <row r="52" spans="1:131" s="200" customFormat="1" ht="26.25" customHeight="1">
      <c r="A52" s="213">
        <v>25</v>
      </c>
      <c r="B52" s="1037"/>
      <c r="C52" s="1038"/>
      <c r="D52" s="1038"/>
      <c r="E52" s="1038"/>
      <c r="F52" s="1038"/>
      <c r="G52" s="1038"/>
      <c r="H52" s="1038"/>
      <c r="I52" s="1038"/>
      <c r="J52" s="1038"/>
      <c r="K52" s="1038"/>
      <c r="L52" s="1038"/>
      <c r="M52" s="1038"/>
      <c r="N52" s="1038"/>
      <c r="O52" s="1038"/>
      <c r="P52" s="1039"/>
      <c r="Q52" s="1040"/>
      <c r="R52" s="1023"/>
      <c r="S52" s="1023"/>
      <c r="T52" s="1023"/>
      <c r="U52" s="1023"/>
      <c r="V52" s="1023"/>
      <c r="W52" s="1023"/>
      <c r="X52" s="1023"/>
      <c r="Y52" s="1023"/>
      <c r="Z52" s="1023"/>
      <c r="AA52" s="1023"/>
      <c r="AB52" s="1023"/>
      <c r="AC52" s="1023"/>
      <c r="AD52" s="1023"/>
      <c r="AE52" s="1041"/>
      <c r="AF52" s="1019"/>
      <c r="AG52" s="1020"/>
      <c r="AH52" s="1020"/>
      <c r="AI52" s="1020"/>
      <c r="AJ52" s="1021"/>
      <c r="AK52" s="1022"/>
      <c r="AL52" s="1023"/>
      <c r="AM52" s="1023"/>
      <c r="AN52" s="1023"/>
      <c r="AO52" s="1023"/>
      <c r="AP52" s="1023"/>
      <c r="AQ52" s="1023"/>
      <c r="AR52" s="1023"/>
      <c r="AS52" s="1023"/>
      <c r="AT52" s="1023"/>
      <c r="AU52" s="1023"/>
      <c r="AV52" s="1023"/>
      <c r="AW52" s="1023"/>
      <c r="AX52" s="1023"/>
      <c r="AY52" s="1023"/>
      <c r="AZ52" s="1024"/>
      <c r="BA52" s="1024"/>
      <c r="BB52" s="1024"/>
      <c r="BC52" s="1024"/>
      <c r="BD52" s="1024"/>
      <c r="BE52" s="1032"/>
      <c r="BF52" s="1032"/>
      <c r="BG52" s="1032"/>
      <c r="BH52" s="1032"/>
      <c r="BI52" s="1033"/>
      <c r="BJ52" s="205"/>
      <c r="BK52" s="205"/>
      <c r="BL52" s="205"/>
      <c r="BM52" s="205"/>
      <c r="BN52" s="205"/>
      <c r="BO52" s="217"/>
      <c r="BP52" s="217"/>
      <c r="BQ52" s="214">
        <v>46</v>
      </c>
      <c r="BR52" s="215"/>
      <c r="BS52" s="1014"/>
      <c r="BT52" s="1015"/>
      <c r="BU52" s="1015"/>
      <c r="BV52" s="1015"/>
      <c r="BW52" s="1015"/>
      <c r="BX52" s="1015"/>
      <c r="BY52" s="1015"/>
      <c r="BZ52" s="1015"/>
      <c r="CA52" s="1015"/>
      <c r="CB52" s="1015"/>
      <c r="CC52" s="1015"/>
      <c r="CD52" s="1015"/>
      <c r="CE52" s="1015"/>
      <c r="CF52" s="1015"/>
      <c r="CG52" s="1016"/>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199"/>
    </row>
    <row r="53" spans="1:131" s="200" customFormat="1" ht="26.25" customHeight="1">
      <c r="A53" s="213">
        <v>26</v>
      </c>
      <c r="B53" s="1037"/>
      <c r="C53" s="1038"/>
      <c r="D53" s="1038"/>
      <c r="E53" s="1038"/>
      <c r="F53" s="1038"/>
      <c r="G53" s="1038"/>
      <c r="H53" s="1038"/>
      <c r="I53" s="1038"/>
      <c r="J53" s="1038"/>
      <c r="K53" s="1038"/>
      <c r="L53" s="1038"/>
      <c r="M53" s="1038"/>
      <c r="N53" s="1038"/>
      <c r="O53" s="1038"/>
      <c r="P53" s="1039"/>
      <c r="Q53" s="1040"/>
      <c r="R53" s="1023"/>
      <c r="S53" s="1023"/>
      <c r="T53" s="1023"/>
      <c r="U53" s="1023"/>
      <c r="V53" s="1023"/>
      <c r="W53" s="1023"/>
      <c r="X53" s="1023"/>
      <c r="Y53" s="1023"/>
      <c r="Z53" s="1023"/>
      <c r="AA53" s="1023"/>
      <c r="AB53" s="1023"/>
      <c r="AC53" s="1023"/>
      <c r="AD53" s="1023"/>
      <c r="AE53" s="1041"/>
      <c r="AF53" s="1019"/>
      <c r="AG53" s="1020"/>
      <c r="AH53" s="1020"/>
      <c r="AI53" s="1020"/>
      <c r="AJ53" s="1021"/>
      <c r="AK53" s="1022"/>
      <c r="AL53" s="1023"/>
      <c r="AM53" s="1023"/>
      <c r="AN53" s="1023"/>
      <c r="AO53" s="1023"/>
      <c r="AP53" s="1023"/>
      <c r="AQ53" s="1023"/>
      <c r="AR53" s="1023"/>
      <c r="AS53" s="1023"/>
      <c r="AT53" s="1023"/>
      <c r="AU53" s="1023"/>
      <c r="AV53" s="1023"/>
      <c r="AW53" s="1023"/>
      <c r="AX53" s="1023"/>
      <c r="AY53" s="1023"/>
      <c r="AZ53" s="1024"/>
      <c r="BA53" s="1024"/>
      <c r="BB53" s="1024"/>
      <c r="BC53" s="1024"/>
      <c r="BD53" s="1024"/>
      <c r="BE53" s="1032"/>
      <c r="BF53" s="1032"/>
      <c r="BG53" s="1032"/>
      <c r="BH53" s="1032"/>
      <c r="BI53" s="1033"/>
      <c r="BJ53" s="205"/>
      <c r="BK53" s="205"/>
      <c r="BL53" s="205"/>
      <c r="BM53" s="205"/>
      <c r="BN53" s="205"/>
      <c r="BO53" s="217"/>
      <c r="BP53" s="217"/>
      <c r="BQ53" s="214">
        <v>47</v>
      </c>
      <c r="BR53" s="215"/>
      <c r="BS53" s="1014"/>
      <c r="BT53" s="1015"/>
      <c r="BU53" s="1015"/>
      <c r="BV53" s="1015"/>
      <c r="BW53" s="1015"/>
      <c r="BX53" s="1015"/>
      <c r="BY53" s="1015"/>
      <c r="BZ53" s="1015"/>
      <c r="CA53" s="1015"/>
      <c r="CB53" s="1015"/>
      <c r="CC53" s="1015"/>
      <c r="CD53" s="1015"/>
      <c r="CE53" s="1015"/>
      <c r="CF53" s="1015"/>
      <c r="CG53" s="1016"/>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199"/>
    </row>
    <row r="54" spans="1:131" s="200" customFormat="1" ht="26.25" customHeight="1">
      <c r="A54" s="213">
        <v>27</v>
      </c>
      <c r="B54" s="1037"/>
      <c r="C54" s="1038"/>
      <c r="D54" s="1038"/>
      <c r="E54" s="1038"/>
      <c r="F54" s="1038"/>
      <c r="G54" s="1038"/>
      <c r="H54" s="1038"/>
      <c r="I54" s="1038"/>
      <c r="J54" s="1038"/>
      <c r="K54" s="1038"/>
      <c r="L54" s="1038"/>
      <c r="M54" s="1038"/>
      <c r="N54" s="1038"/>
      <c r="O54" s="1038"/>
      <c r="P54" s="1039"/>
      <c r="Q54" s="1040"/>
      <c r="R54" s="1023"/>
      <c r="S54" s="1023"/>
      <c r="T54" s="1023"/>
      <c r="U54" s="1023"/>
      <c r="V54" s="1023"/>
      <c r="W54" s="1023"/>
      <c r="X54" s="1023"/>
      <c r="Y54" s="1023"/>
      <c r="Z54" s="1023"/>
      <c r="AA54" s="1023"/>
      <c r="AB54" s="1023"/>
      <c r="AC54" s="1023"/>
      <c r="AD54" s="1023"/>
      <c r="AE54" s="1041"/>
      <c r="AF54" s="1019"/>
      <c r="AG54" s="1020"/>
      <c r="AH54" s="1020"/>
      <c r="AI54" s="1020"/>
      <c r="AJ54" s="1021"/>
      <c r="AK54" s="1022"/>
      <c r="AL54" s="1023"/>
      <c r="AM54" s="1023"/>
      <c r="AN54" s="1023"/>
      <c r="AO54" s="1023"/>
      <c r="AP54" s="1023"/>
      <c r="AQ54" s="1023"/>
      <c r="AR54" s="1023"/>
      <c r="AS54" s="1023"/>
      <c r="AT54" s="1023"/>
      <c r="AU54" s="1023"/>
      <c r="AV54" s="1023"/>
      <c r="AW54" s="1023"/>
      <c r="AX54" s="1023"/>
      <c r="AY54" s="1023"/>
      <c r="AZ54" s="1024"/>
      <c r="BA54" s="1024"/>
      <c r="BB54" s="1024"/>
      <c r="BC54" s="1024"/>
      <c r="BD54" s="1024"/>
      <c r="BE54" s="1032"/>
      <c r="BF54" s="1032"/>
      <c r="BG54" s="1032"/>
      <c r="BH54" s="1032"/>
      <c r="BI54" s="1033"/>
      <c r="BJ54" s="205"/>
      <c r="BK54" s="205"/>
      <c r="BL54" s="205"/>
      <c r="BM54" s="205"/>
      <c r="BN54" s="205"/>
      <c r="BO54" s="217"/>
      <c r="BP54" s="217"/>
      <c r="BQ54" s="214">
        <v>48</v>
      </c>
      <c r="BR54" s="215"/>
      <c r="BS54" s="1014"/>
      <c r="BT54" s="1015"/>
      <c r="BU54" s="1015"/>
      <c r="BV54" s="1015"/>
      <c r="BW54" s="1015"/>
      <c r="BX54" s="1015"/>
      <c r="BY54" s="1015"/>
      <c r="BZ54" s="1015"/>
      <c r="CA54" s="1015"/>
      <c r="CB54" s="1015"/>
      <c r="CC54" s="1015"/>
      <c r="CD54" s="1015"/>
      <c r="CE54" s="1015"/>
      <c r="CF54" s="1015"/>
      <c r="CG54" s="1016"/>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199"/>
    </row>
    <row r="55" spans="1:131" s="200" customFormat="1" ht="26.25" customHeight="1">
      <c r="A55" s="213">
        <v>28</v>
      </c>
      <c r="B55" s="1037"/>
      <c r="C55" s="1038"/>
      <c r="D55" s="1038"/>
      <c r="E55" s="1038"/>
      <c r="F55" s="1038"/>
      <c r="G55" s="1038"/>
      <c r="H55" s="1038"/>
      <c r="I55" s="1038"/>
      <c r="J55" s="1038"/>
      <c r="K55" s="1038"/>
      <c r="L55" s="1038"/>
      <c r="M55" s="1038"/>
      <c r="N55" s="1038"/>
      <c r="O55" s="1038"/>
      <c r="P55" s="1039"/>
      <c r="Q55" s="1040"/>
      <c r="R55" s="1023"/>
      <c r="S55" s="1023"/>
      <c r="T55" s="1023"/>
      <c r="U55" s="1023"/>
      <c r="V55" s="1023"/>
      <c r="W55" s="1023"/>
      <c r="X55" s="1023"/>
      <c r="Y55" s="1023"/>
      <c r="Z55" s="1023"/>
      <c r="AA55" s="1023"/>
      <c r="AB55" s="1023"/>
      <c r="AC55" s="1023"/>
      <c r="AD55" s="1023"/>
      <c r="AE55" s="1041"/>
      <c r="AF55" s="1019"/>
      <c r="AG55" s="1020"/>
      <c r="AH55" s="1020"/>
      <c r="AI55" s="1020"/>
      <c r="AJ55" s="1021"/>
      <c r="AK55" s="1022"/>
      <c r="AL55" s="1023"/>
      <c r="AM55" s="1023"/>
      <c r="AN55" s="1023"/>
      <c r="AO55" s="1023"/>
      <c r="AP55" s="1023"/>
      <c r="AQ55" s="1023"/>
      <c r="AR55" s="1023"/>
      <c r="AS55" s="1023"/>
      <c r="AT55" s="1023"/>
      <c r="AU55" s="1023"/>
      <c r="AV55" s="1023"/>
      <c r="AW55" s="1023"/>
      <c r="AX55" s="1023"/>
      <c r="AY55" s="1023"/>
      <c r="AZ55" s="1024"/>
      <c r="BA55" s="1024"/>
      <c r="BB55" s="1024"/>
      <c r="BC55" s="1024"/>
      <c r="BD55" s="1024"/>
      <c r="BE55" s="1032"/>
      <c r="BF55" s="1032"/>
      <c r="BG55" s="1032"/>
      <c r="BH55" s="1032"/>
      <c r="BI55" s="1033"/>
      <c r="BJ55" s="205"/>
      <c r="BK55" s="205"/>
      <c r="BL55" s="205"/>
      <c r="BM55" s="205"/>
      <c r="BN55" s="205"/>
      <c r="BO55" s="217"/>
      <c r="BP55" s="217"/>
      <c r="BQ55" s="214">
        <v>49</v>
      </c>
      <c r="BR55" s="215"/>
      <c r="BS55" s="1014"/>
      <c r="BT55" s="1015"/>
      <c r="BU55" s="1015"/>
      <c r="BV55" s="1015"/>
      <c r="BW55" s="1015"/>
      <c r="BX55" s="1015"/>
      <c r="BY55" s="1015"/>
      <c r="BZ55" s="1015"/>
      <c r="CA55" s="1015"/>
      <c r="CB55" s="1015"/>
      <c r="CC55" s="1015"/>
      <c r="CD55" s="1015"/>
      <c r="CE55" s="1015"/>
      <c r="CF55" s="1015"/>
      <c r="CG55" s="1016"/>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199"/>
    </row>
    <row r="56" spans="1:131" s="200" customFormat="1" ht="26.25" customHeight="1">
      <c r="A56" s="213">
        <v>29</v>
      </c>
      <c r="B56" s="1037"/>
      <c r="C56" s="1038"/>
      <c r="D56" s="1038"/>
      <c r="E56" s="1038"/>
      <c r="F56" s="1038"/>
      <c r="G56" s="1038"/>
      <c r="H56" s="1038"/>
      <c r="I56" s="1038"/>
      <c r="J56" s="1038"/>
      <c r="K56" s="1038"/>
      <c r="L56" s="1038"/>
      <c r="M56" s="1038"/>
      <c r="N56" s="1038"/>
      <c r="O56" s="1038"/>
      <c r="P56" s="1039"/>
      <c r="Q56" s="1040"/>
      <c r="R56" s="1023"/>
      <c r="S56" s="1023"/>
      <c r="T56" s="1023"/>
      <c r="U56" s="1023"/>
      <c r="V56" s="1023"/>
      <c r="W56" s="1023"/>
      <c r="X56" s="1023"/>
      <c r="Y56" s="1023"/>
      <c r="Z56" s="1023"/>
      <c r="AA56" s="1023"/>
      <c r="AB56" s="1023"/>
      <c r="AC56" s="1023"/>
      <c r="AD56" s="1023"/>
      <c r="AE56" s="1041"/>
      <c r="AF56" s="1019"/>
      <c r="AG56" s="1020"/>
      <c r="AH56" s="1020"/>
      <c r="AI56" s="1020"/>
      <c r="AJ56" s="1021"/>
      <c r="AK56" s="1022"/>
      <c r="AL56" s="1023"/>
      <c r="AM56" s="1023"/>
      <c r="AN56" s="1023"/>
      <c r="AO56" s="1023"/>
      <c r="AP56" s="1023"/>
      <c r="AQ56" s="1023"/>
      <c r="AR56" s="1023"/>
      <c r="AS56" s="1023"/>
      <c r="AT56" s="1023"/>
      <c r="AU56" s="1023"/>
      <c r="AV56" s="1023"/>
      <c r="AW56" s="1023"/>
      <c r="AX56" s="1023"/>
      <c r="AY56" s="1023"/>
      <c r="AZ56" s="1024"/>
      <c r="BA56" s="1024"/>
      <c r="BB56" s="1024"/>
      <c r="BC56" s="1024"/>
      <c r="BD56" s="1024"/>
      <c r="BE56" s="1032"/>
      <c r="BF56" s="1032"/>
      <c r="BG56" s="1032"/>
      <c r="BH56" s="1032"/>
      <c r="BI56" s="1033"/>
      <c r="BJ56" s="205"/>
      <c r="BK56" s="205"/>
      <c r="BL56" s="205"/>
      <c r="BM56" s="205"/>
      <c r="BN56" s="205"/>
      <c r="BO56" s="217"/>
      <c r="BP56" s="217"/>
      <c r="BQ56" s="214">
        <v>50</v>
      </c>
      <c r="BR56" s="215"/>
      <c r="BS56" s="1014"/>
      <c r="BT56" s="1015"/>
      <c r="BU56" s="1015"/>
      <c r="BV56" s="1015"/>
      <c r="BW56" s="1015"/>
      <c r="BX56" s="1015"/>
      <c r="BY56" s="1015"/>
      <c r="BZ56" s="1015"/>
      <c r="CA56" s="1015"/>
      <c r="CB56" s="1015"/>
      <c r="CC56" s="1015"/>
      <c r="CD56" s="1015"/>
      <c r="CE56" s="1015"/>
      <c r="CF56" s="1015"/>
      <c r="CG56" s="1016"/>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199"/>
    </row>
    <row r="57" spans="1:131" s="200" customFormat="1" ht="26.25" customHeight="1">
      <c r="A57" s="213">
        <v>30</v>
      </c>
      <c r="B57" s="1037"/>
      <c r="C57" s="1038"/>
      <c r="D57" s="1038"/>
      <c r="E57" s="1038"/>
      <c r="F57" s="1038"/>
      <c r="G57" s="1038"/>
      <c r="H57" s="1038"/>
      <c r="I57" s="1038"/>
      <c r="J57" s="1038"/>
      <c r="K57" s="1038"/>
      <c r="L57" s="1038"/>
      <c r="M57" s="1038"/>
      <c r="N57" s="1038"/>
      <c r="O57" s="1038"/>
      <c r="P57" s="1039"/>
      <c r="Q57" s="1040"/>
      <c r="R57" s="1023"/>
      <c r="S57" s="1023"/>
      <c r="T57" s="1023"/>
      <c r="U57" s="1023"/>
      <c r="V57" s="1023"/>
      <c r="W57" s="1023"/>
      <c r="X57" s="1023"/>
      <c r="Y57" s="1023"/>
      <c r="Z57" s="1023"/>
      <c r="AA57" s="1023"/>
      <c r="AB57" s="1023"/>
      <c r="AC57" s="1023"/>
      <c r="AD57" s="1023"/>
      <c r="AE57" s="1041"/>
      <c r="AF57" s="1019"/>
      <c r="AG57" s="1020"/>
      <c r="AH57" s="1020"/>
      <c r="AI57" s="1020"/>
      <c r="AJ57" s="1021"/>
      <c r="AK57" s="1022"/>
      <c r="AL57" s="1023"/>
      <c r="AM57" s="1023"/>
      <c r="AN57" s="1023"/>
      <c r="AO57" s="1023"/>
      <c r="AP57" s="1023"/>
      <c r="AQ57" s="1023"/>
      <c r="AR57" s="1023"/>
      <c r="AS57" s="1023"/>
      <c r="AT57" s="1023"/>
      <c r="AU57" s="1023"/>
      <c r="AV57" s="1023"/>
      <c r="AW57" s="1023"/>
      <c r="AX57" s="1023"/>
      <c r="AY57" s="1023"/>
      <c r="AZ57" s="1024"/>
      <c r="BA57" s="1024"/>
      <c r="BB57" s="1024"/>
      <c r="BC57" s="1024"/>
      <c r="BD57" s="1024"/>
      <c r="BE57" s="1032"/>
      <c r="BF57" s="1032"/>
      <c r="BG57" s="1032"/>
      <c r="BH57" s="1032"/>
      <c r="BI57" s="1033"/>
      <c r="BJ57" s="205"/>
      <c r="BK57" s="205"/>
      <c r="BL57" s="205"/>
      <c r="BM57" s="205"/>
      <c r="BN57" s="205"/>
      <c r="BO57" s="217"/>
      <c r="BP57" s="217"/>
      <c r="BQ57" s="214">
        <v>51</v>
      </c>
      <c r="BR57" s="215"/>
      <c r="BS57" s="1014"/>
      <c r="BT57" s="1015"/>
      <c r="BU57" s="1015"/>
      <c r="BV57" s="1015"/>
      <c r="BW57" s="1015"/>
      <c r="BX57" s="1015"/>
      <c r="BY57" s="1015"/>
      <c r="BZ57" s="1015"/>
      <c r="CA57" s="1015"/>
      <c r="CB57" s="1015"/>
      <c r="CC57" s="1015"/>
      <c r="CD57" s="1015"/>
      <c r="CE57" s="1015"/>
      <c r="CF57" s="1015"/>
      <c r="CG57" s="1016"/>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199"/>
    </row>
    <row r="58" spans="1:131" s="200" customFormat="1" ht="26.25" customHeight="1">
      <c r="A58" s="213">
        <v>31</v>
      </c>
      <c r="B58" s="1037"/>
      <c r="C58" s="1038"/>
      <c r="D58" s="1038"/>
      <c r="E58" s="1038"/>
      <c r="F58" s="1038"/>
      <c r="G58" s="1038"/>
      <c r="H58" s="1038"/>
      <c r="I58" s="1038"/>
      <c r="J58" s="1038"/>
      <c r="K58" s="1038"/>
      <c r="L58" s="1038"/>
      <c r="M58" s="1038"/>
      <c r="N58" s="1038"/>
      <c r="O58" s="1038"/>
      <c r="P58" s="1039"/>
      <c r="Q58" s="1040"/>
      <c r="R58" s="1023"/>
      <c r="S58" s="1023"/>
      <c r="T58" s="1023"/>
      <c r="U58" s="1023"/>
      <c r="V58" s="1023"/>
      <c r="W58" s="1023"/>
      <c r="X58" s="1023"/>
      <c r="Y58" s="1023"/>
      <c r="Z58" s="1023"/>
      <c r="AA58" s="1023"/>
      <c r="AB58" s="1023"/>
      <c r="AC58" s="1023"/>
      <c r="AD58" s="1023"/>
      <c r="AE58" s="1041"/>
      <c r="AF58" s="1019"/>
      <c r="AG58" s="1020"/>
      <c r="AH58" s="1020"/>
      <c r="AI58" s="1020"/>
      <c r="AJ58" s="1021"/>
      <c r="AK58" s="1022"/>
      <c r="AL58" s="1023"/>
      <c r="AM58" s="1023"/>
      <c r="AN58" s="1023"/>
      <c r="AO58" s="1023"/>
      <c r="AP58" s="1023"/>
      <c r="AQ58" s="1023"/>
      <c r="AR58" s="1023"/>
      <c r="AS58" s="1023"/>
      <c r="AT58" s="1023"/>
      <c r="AU58" s="1023"/>
      <c r="AV58" s="1023"/>
      <c r="AW58" s="1023"/>
      <c r="AX58" s="1023"/>
      <c r="AY58" s="1023"/>
      <c r="AZ58" s="1024"/>
      <c r="BA58" s="1024"/>
      <c r="BB58" s="1024"/>
      <c r="BC58" s="1024"/>
      <c r="BD58" s="1024"/>
      <c r="BE58" s="1032"/>
      <c r="BF58" s="1032"/>
      <c r="BG58" s="1032"/>
      <c r="BH58" s="1032"/>
      <c r="BI58" s="1033"/>
      <c r="BJ58" s="205"/>
      <c r="BK58" s="205"/>
      <c r="BL58" s="205"/>
      <c r="BM58" s="205"/>
      <c r="BN58" s="205"/>
      <c r="BO58" s="217"/>
      <c r="BP58" s="217"/>
      <c r="BQ58" s="214">
        <v>52</v>
      </c>
      <c r="BR58" s="215"/>
      <c r="BS58" s="1014"/>
      <c r="BT58" s="1015"/>
      <c r="BU58" s="1015"/>
      <c r="BV58" s="1015"/>
      <c r="BW58" s="1015"/>
      <c r="BX58" s="1015"/>
      <c r="BY58" s="1015"/>
      <c r="BZ58" s="1015"/>
      <c r="CA58" s="1015"/>
      <c r="CB58" s="1015"/>
      <c r="CC58" s="1015"/>
      <c r="CD58" s="1015"/>
      <c r="CE58" s="1015"/>
      <c r="CF58" s="1015"/>
      <c r="CG58" s="1016"/>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199"/>
    </row>
    <row r="59" spans="1:131" s="200" customFormat="1" ht="26.25" customHeight="1">
      <c r="A59" s="213">
        <v>32</v>
      </c>
      <c r="B59" s="1037"/>
      <c r="C59" s="1038"/>
      <c r="D59" s="1038"/>
      <c r="E59" s="1038"/>
      <c r="F59" s="1038"/>
      <c r="G59" s="1038"/>
      <c r="H59" s="1038"/>
      <c r="I59" s="1038"/>
      <c r="J59" s="1038"/>
      <c r="K59" s="1038"/>
      <c r="L59" s="1038"/>
      <c r="M59" s="1038"/>
      <c r="N59" s="1038"/>
      <c r="O59" s="1038"/>
      <c r="P59" s="1039"/>
      <c r="Q59" s="1040"/>
      <c r="R59" s="1023"/>
      <c r="S59" s="1023"/>
      <c r="T59" s="1023"/>
      <c r="U59" s="1023"/>
      <c r="V59" s="1023"/>
      <c r="W59" s="1023"/>
      <c r="X59" s="1023"/>
      <c r="Y59" s="1023"/>
      <c r="Z59" s="1023"/>
      <c r="AA59" s="1023"/>
      <c r="AB59" s="1023"/>
      <c r="AC59" s="1023"/>
      <c r="AD59" s="1023"/>
      <c r="AE59" s="1041"/>
      <c r="AF59" s="1019"/>
      <c r="AG59" s="1020"/>
      <c r="AH59" s="1020"/>
      <c r="AI59" s="1020"/>
      <c r="AJ59" s="1021"/>
      <c r="AK59" s="1022"/>
      <c r="AL59" s="1023"/>
      <c r="AM59" s="1023"/>
      <c r="AN59" s="1023"/>
      <c r="AO59" s="1023"/>
      <c r="AP59" s="1023"/>
      <c r="AQ59" s="1023"/>
      <c r="AR59" s="1023"/>
      <c r="AS59" s="1023"/>
      <c r="AT59" s="1023"/>
      <c r="AU59" s="1023"/>
      <c r="AV59" s="1023"/>
      <c r="AW59" s="1023"/>
      <c r="AX59" s="1023"/>
      <c r="AY59" s="1023"/>
      <c r="AZ59" s="1024"/>
      <c r="BA59" s="1024"/>
      <c r="BB59" s="1024"/>
      <c r="BC59" s="1024"/>
      <c r="BD59" s="1024"/>
      <c r="BE59" s="1032"/>
      <c r="BF59" s="1032"/>
      <c r="BG59" s="1032"/>
      <c r="BH59" s="1032"/>
      <c r="BI59" s="1033"/>
      <c r="BJ59" s="205"/>
      <c r="BK59" s="205"/>
      <c r="BL59" s="205"/>
      <c r="BM59" s="205"/>
      <c r="BN59" s="205"/>
      <c r="BO59" s="217"/>
      <c r="BP59" s="217"/>
      <c r="BQ59" s="214">
        <v>53</v>
      </c>
      <c r="BR59" s="215"/>
      <c r="BS59" s="1014"/>
      <c r="BT59" s="1015"/>
      <c r="BU59" s="1015"/>
      <c r="BV59" s="1015"/>
      <c r="BW59" s="1015"/>
      <c r="BX59" s="1015"/>
      <c r="BY59" s="1015"/>
      <c r="BZ59" s="1015"/>
      <c r="CA59" s="1015"/>
      <c r="CB59" s="1015"/>
      <c r="CC59" s="1015"/>
      <c r="CD59" s="1015"/>
      <c r="CE59" s="1015"/>
      <c r="CF59" s="1015"/>
      <c r="CG59" s="1016"/>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199"/>
    </row>
    <row r="60" spans="1:131" s="200" customFormat="1" ht="26.25" customHeight="1">
      <c r="A60" s="213">
        <v>33</v>
      </c>
      <c r="B60" s="1037"/>
      <c r="C60" s="1038"/>
      <c r="D60" s="1038"/>
      <c r="E60" s="1038"/>
      <c r="F60" s="1038"/>
      <c r="G60" s="1038"/>
      <c r="H60" s="1038"/>
      <c r="I60" s="1038"/>
      <c r="J60" s="1038"/>
      <c r="K60" s="1038"/>
      <c r="L60" s="1038"/>
      <c r="M60" s="1038"/>
      <c r="N60" s="1038"/>
      <c r="O60" s="1038"/>
      <c r="P60" s="1039"/>
      <c r="Q60" s="1040"/>
      <c r="R60" s="1023"/>
      <c r="S60" s="1023"/>
      <c r="T60" s="1023"/>
      <c r="U60" s="1023"/>
      <c r="V60" s="1023"/>
      <c r="W60" s="1023"/>
      <c r="X60" s="1023"/>
      <c r="Y60" s="1023"/>
      <c r="Z60" s="1023"/>
      <c r="AA60" s="1023"/>
      <c r="AB60" s="1023"/>
      <c r="AC60" s="1023"/>
      <c r="AD60" s="1023"/>
      <c r="AE60" s="1041"/>
      <c r="AF60" s="1019"/>
      <c r="AG60" s="1020"/>
      <c r="AH60" s="1020"/>
      <c r="AI60" s="1020"/>
      <c r="AJ60" s="1021"/>
      <c r="AK60" s="1022"/>
      <c r="AL60" s="1023"/>
      <c r="AM60" s="1023"/>
      <c r="AN60" s="1023"/>
      <c r="AO60" s="1023"/>
      <c r="AP60" s="1023"/>
      <c r="AQ60" s="1023"/>
      <c r="AR60" s="1023"/>
      <c r="AS60" s="1023"/>
      <c r="AT60" s="1023"/>
      <c r="AU60" s="1023"/>
      <c r="AV60" s="1023"/>
      <c r="AW60" s="1023"/>
      <c r="AX60" s="1023"/>
      <c r="AY60" s="1023"/>
      <c r="AZ60" s="1024"/>
      <c r="BA60" s="1024"/>
      <c r="BB60" s="1024"/>
      <c r="BC60" s="1024"/>
      <c r="BD60" s="1024"/>
      <c r="BE60" s="1032"/>
      <c r="BF60" s="1032"/>
      <c r="BG60" s="1032"/>
      <c r="BH60" s="1032"/>
      <c r="BI60" s="1033"/>
      <c r="BJ60" s="205"/>
      <c r="BK60" s="205"/>
      <c r="BL60" s="205"/>
      <c r="BM60" s="205"/>
      <c r="BN60" s="205"/>
      <c r="BO60" s="217"/>
      <c r="BP60" s="217"/>
      <c r="BQ60" s="214">
        <v>54</v>
      </c>
      <c r="BR60" s="215"/>
      <c r="BS60" s="1014"/>
      <c r="BT60" s="1015"/>
      <c r="BU60" s="1015"/>
      <c r="BV60" s="1015"/>
      <c r="BW60" s="1015"/>
      <c r="BX60" s="1015"/>
      <c r="BY60" s="1015"/>
      <c r="BZ60" s="1015"/>
      <c r="CA60" s="1015"/>
      <c r="CB60" s="1015"/>
      <c r="CC60" s="1015"/>
      <c r="CD60" s="1015"/>
      <c r="CE60" s="1015"/>
      <c r="CF60" s="1015"/>
      <c r="CG60" s="1016"/>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199"/>
    </row>
    <row r="61" spans="1:131" s="200" customFormat="1" ht="26.25" customHeight="1" thickBot="1">
      <c r="A61" s="213">
        <v>34</v>
      </c>
      <c r="B61" s="1037"/>
      <c r="C61" s="1038"/>
      <c r="D61" s="1038"/>
      <c r="E61" s="1038"/>
      <c r="F61" s="1038"/>
      <c r="G61" s="1038"/>
      <c r="H61" s="1038"/>
      <c r="I61" s="1038"/>
      <c r="J61" s="1038"/>
      <c r="K61" s="1038"/>
      <c r="L61" s="1038"/>
      <c r="M61" s="1038"/>
      <c r="N61" s="1038"/>
      <c r="O61" s="1038"/>
      <c r="P61" s="1039"/>
      <c r="Q61" s="1040"/>
      <c r="R61" s="1023"/>
      <c r="S61" s="1023"/>
      <c r="T61" s="1023"/>
      <c r="U61" s="1023"/>
      <c r="V61" s="1023"/>
      <c r="W61" s="1023"/>
      <c r="X61" s="1023"/>
      <c r="Y61" s="1023"/>
      <c r="Z61" s="1023"/>
      <c r="AA61" s="1023"/>
      <c r="AB61" s="1023"/>
      <c r="AC61" s="1023"/>
      <c r="AD61" s="1023"/>
      <c r="AE61" s="1041"/>
      <c r="AF61" s="1019"/>
      <c r="AG61" s="1020"/>
      <c r="AH61" s="1020"/>
      <c r="AI61" s="1020"/>
      <c r="AJ61" s="1021"/>
      <c r="AK61" s="1022"/>
      <c r="AL61" s="1023"/>
      <c r="AM61" s="1023"/>
      <c r="AN61" s="1023"/>
      <c r="AO61" s="1023"/>
      <c r="AP61" s="1023"/>
      <c r="AQ61" s="1023"/>
      <c r="AR61" s="1023"/>
      <c r="AS61" s="1023"/>
      <c r="AT61" s="1023"/>
      <c r="AU61" s="1023"/>
      <c r="AV61" s="1023"/>
      <c r="AW61" s="1023"/>
      <c r="AX61" s="1023"/>
      <c r="AY61" s="1023"/>
      <c r="AZ61" s="1024"/>
      <c r="BA61" s="1024"/>
      <c r="BB61" s="1024"/>
      <c r="BC61" s="1024"/>
      <c r="BD61" s="1024"/>
      <c r="BE61" s="1032"/>
      <c r="BF61" s="1032"/>
      <c r="BG61" s="1032"/>
      <c r="BH61" s="1032"/>
      <c r="BI61" s="1033"/>
      <c r="BJ61" s="205"/>
      <c r="BK61" s="205"/>
      <c r="BL61" s="205"/>
      <c r="BM61" s="205"/>
      <c r="BN61" s="205"/>
      <c r="BO61" s="217"/>
      <c r="BP61" s="217"/>
      <c r="BQ61" s="214">
        <v>55</v>
      </c>
      <c r="BR61" s="215"/>
      <c r="BS61" s="1014"/>
      <c r="BT61" s="1015"/>
      <c r="BU61" s="1015"/>
      <c r="BV61" s="1015"/>
      <c r="BW61" s="1015"/>
      <c r="BX61" s="1015"/>
      <c r="BY61" s="1015"/>
      <c r="BZ61" s="1015"/>
      <c r="CA61" s="1015"/>
      <c r="CB61" s="1015"/>
      <c r="CC61" s="1015"/>
      <c r="CD61" s="1015"/>
      <c r="CE61" s="1015"/>
      <c r="CF61" s="1015"/>
      <c r="CG61" s="1016"/>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199"/>
    </row>
    <row r="62" spans="1:131" s="200" customFormat="1" ht="26.25" customHeight="1">
      <c r="A62" s="213">
        <v>35</v>
      </c>
      <c r="B62" s="1037"/>
      <c r="C62" s="1038"/>
      <c r="D62" s="1038"/>
      <c r="E62" s="1038"/>
      <c r="F62" s="1038"/>
      <c r="G62" s="1038"/>
      <c r="H62" s="1038"/>
      <c r="I62" s="1038"/>
      <c r="J62" s="1038"/>
      <c r="K62" s="1038"/>
      <c r="L62" s="1038"/>
      <c r="M62" s="1038"/>
      <c r="N62" s="1038"/>
      <c r="O62" s="1038"/>
      <c r="P62" s="1039"/>
      <c r="Q62" s="1040"/>
      <c r="R62" s="1023"/>
      <c r="S62" s="1023"/>
      <c r="T62" s="1023"/>
      <c r="U62" s="1023"/>
      <c r="V62" s="1023"/>
      <c r="W62" s="1023"/>
      <c r="X62" s="1023"/>
      <c r="Y62" s="1023"/>
      <c r="Z62" s="1023"/>
      <c r="AA62" s="1023"/>
      <c r="AB62" s="1023"/>
      <c r="AC62" s="1023"/>
      <c r="AD62" s="1023"/>
      <c r="AE62" s="1041"/>
      <c r="AF62" s="1019"/>
      <c r="AG62" s="1020"/>
      <c r="AH62" s="1020"/>
      <c r="AI62" s="1020"/>
      <c r="AJ62" s="1021"/>
      <c r="AK62" s="1022"/>
      <c r="AL62" s="1023"/>
      <c r="AM62" s="1023"/>
      <c r="AN62" s="1023"/>
      <c r="AO62" s="1023"/>
      <c r="AP62" s="1023"/>
      <c r="AQ62" s="1023"/>
      <c r="AR62" s="1023"/>
      <c r="AS62" s="1023"/>
      <c r="AT62" s="1023"/>
      <c r="AU62" s="1023"/>
      <c r="AV62" s="1023"/>
      <c r="AW62" s="1023"/>
      <c r="AX62" s="1023"/>
      <c r="AY62" s="1023"/>
      <c r="AZ62" s="1024"/>
      <c r="BA62" s="1024"/>
      <c r="BB62" s="1024"/>
      <c r="BC62" s="1024"/>
      <c r="BD62" s="1024"/>
      <c r="BE62" s="1032"/>
      <c r="BF62" s="1032"/>
      <c r="BG62" s="1032"/>
      <c r="BH62" s="1032"/>
      <c r="BI62" s="1033"/>
      <c r="BJ62" s="1034" t="s">
        <v>393</v>
      </c>
      <c r="BK62" s="1035"/>
      <c r="BL62" s="1035"/>
      <c r="BM62" s="1035"/>
      <c r="BN62" s="1036"/>
      <c r="BO62" s="217"/>
      <c r="BP62" s="217"/>
      <c r="BQ62" s="214">
        <v>56</v>
      </c>
      <c r="BR62" s="215"/>
      <c r="BS62" s="1014"/>
      <c r="BT62" s="1015"/>
      <c r="BU62" s="1015"/>
      <c r="BV62" s="1015"/>
      <c r="BW62" s="1015"/>
      <c r="BX62" s="1015"/>
      <c r="BY62" s="1015"/>
      <c r="BZ62" s="1015"/>
      <c r="CA62" s="1015"/>
      <c r="CB62" s="1015"/>
      <c r="CC62" s="1015"/>
      <c r="CD62" s="1015"/>
      <c r="CE62" s="1015"/>
      <c r="CF62" s="1015"/>
      <c r="CG62" s="1016"/>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199"/>
    </row>
    <row r="63" spans="1:131" s="200" customFormat="1" ht="26.25" customHeight="1" thickBot="1">
      <c r="A63" s="216" t="s">
        <v>372</v>
      </c>
      <c r="B63" s="944" t="s">
        <v>394</v>
      </c>
      <c r="C63" s="945"/>
      <c r="D63" s="945"/>
      <c r="E63" s="945"/>
      <c r="F63" s="945"/>
      <c r="G63" s="945"/>
      <c r="H63" s="945"/>
      <c r="I63" s="945"/>
      <c r="J63" s="945"/>
      <c r="K63" s="945"/>
      <c r="L63" s="945"/>
      <c r="M63" s="945"/>
      <c r="N63" s="945"/>
      <c r="O63" s="945"/>
      <c r="P63" s="946"/>
      <c r="Q63" s="962"/>
      <c r="R63" s="963"/>
      <c r="S63" s="963"/>
      <c r="T63" s="963"/>
      <c r="U63" s="963"/>
      <c r="V63" s="963"/>
      <c r="W63" s="963"/>
      <c r="X63" s="963"/>
      <c r="Y63" s="963"/>
      <c r="Z63" s="963"/>
      <c r="AA63" s="963"/>
      <c r="AB63" s="963"/>
      <c r="AC63" s="963"/>
      <c r="AD63" s="963"/>
      <c r="AE63" s="1028"/>
      <c r="AF63" s="1029">
        <v>4725</v>
      </c>
      <c r="AG63" s="959"/>
      <c r="AH63" s="959"/>
      <c r="AI63" s="959"/>
      <c r="AJ63" s="1030"/>
      <c r="AK63" s="1031"/>
      <c r="AL63" s="963"/>
      <c r="AM63" s="963"/>
      <c r="AN63" s="963"/>
      <c r="AO63" s="963"/>
      <c r="AP63" s="959">
        <v>98653</v>
      </c>
      <c r="AQ63" s="959"/>
      <c r="AR63" s="959"/>
      <c r="AS63" s="959"/>
      <c r="AT63" s="959"/>
      <c r="AU63" s="959"/>
      <c r="AV63" s="959"/>
      <c r="AW63" s="959"/>
      <c r="AX63" s="959"/>
      <c r="AY63" s="959"/>
      <c r="AZ63" s="1025"/>
      <c r="BA63" s="1025"/>
      <c r="BB63" s="1025"/>
      <c r="BC63" s="1025"/>
      <c r="BD63" s="1025"/>
      <c r="BE63" s="960"/>
      <c r="BF63" s="960"/>
      <c r="BG63" s="960"/>
      <c r="BH63" s="960"/>
      <c r="BI63" s="961"/>
      <c r="BJ63" s="1026" t="s">
        <v>112</v>
      </c>
      <c r="BK63" s="951"/>
      <c r="BL63" s="951"/>
      <c r="BM63" s="951"/>
      <c r="BN63" s="1027"/>
      <c r="BO63" s="217"/>
      <c r="BP63" s="217"/>
      <c r="BQ63" s="214">
        <v>57</v>
      </c>
      <c r="BR63" s="215"/>
      <c r="BS63" s="1014"/>
      <c r="BT63" s="1015"/>
      <c r="BU63" s="1015"/>
      <c r="BV63" s="1015"/>
      <c r="BW63" s="1015"/>
      <c r="BX63" s="1015"/>
      <c r="BY63" s="1015"/>
      <c r="BZ63" s="1015"/>
      <c r="CA63" s="1015"/>
      <c r="CB63" s="1015"/>
      <c r="CC63" s="1015"/>
      <c r="CD63" s="1015"/>
      <c r="CE63" s="1015"/>
      <c r="CF63" s="1015"/>
      <c r="CG63" s="1016"/>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199"/>
    </row>
    <row r="64" spans="1:131" s="200" customFormat="1" ht="26.25" customHeight="1">
      <c r="A64" s="217"/>
      <c r="B64" s="217"/>
      <c r="C64" s="217"/>
      <c r="D64" s="217"/>
      <c r="E64" s="217"/>
      <c r="F64" s="217"/>
      <c r="G64" s="217"/>
      <c r="H64" s="217"/>
      <c r="I64" s="217"/>
      <c r="J64" s="217"/>
      <c r="K64" s="217"/>
      <c r="L64" s="217"/>
      <c r="M64" s="217"/>
      <c r="N64" s="217"/>
      <c r="O64" s="217"/>
      <c r="P64" s="217"/>
      <c r="Q64" s="217"/>
      <c r="R64" s="217"/>
      <c r="S64" s="217"/>
      <c r="T64" s="217"/>
      <c r="U64" s="217"/>
      <c r="V64" s="217"/>
      <c r="W64" s="217"/>
      <c r="X64" s="217"/>
      <c r="Y64" s="217"/>
      <c r="Z64" s="217"/>
      <c r="AA64" s="217"/>
      <c r="AB64" s="217"/>
      <c r="AC64" s="217"/>
      <c r="AD64" s="217"/>
      <c r="AE64" s="217"/>
      <c r="AF64" s="217"/>
      <c r="AG64" s="217"/>
      <c r="AH64" s="217"/>
      <c r="AI64" s="217"/>
      <c r="AJ64" s="217"/>
      <c r="AK64" s="217"/>
      <c r="AL64" s="217"/>
      <c r="AM64" s="217"/>
      <c r="AN64" s="217"/>
      <c r="AO64" s="217"/>
      <c r="AP64" s="217"/>
      <c r="AQ64" s="217"/>
      <c r="AR64" s="217"/>
      <c r="AS64" s="217"/>
      <c r="AT64" s="217"/>
      <c r="AU64" s="217"/>
      <c r="AV64" s="217"/>
      <c r="AW64" s="217"/>
      <c r="AX64" s="217"/>
      <c r="AY64" s="217"/>
      <c r="AZ64" s="217"/>
      <c r="BA64" s="217"/>
      <c r="BB64" s="217"/>
      <c r="BC64" s="217"/>
      <c r="BD64" s="217"/>
      <c r="BE64" s="217"/>
      <c r="BF64" s="217"/>
      <c r="BG64" s="217"/>
      <c r="BH64" s="217"/>
      <c r="BI64" s="217"/>
      <c r="BJ64" s="217"/>
      <c r="BK64" s="217"/>
      <c r="BL64" s="217"/>
      <c r="BM64" s="217"/>
      <c r="BN64" s="217"/>
      <c r="BO64" s="217"/>
      <c r="BP64" s="217"/>
      <c r="BQ64" s="214">
        <v>58</v>
      </c>
      <c r="BR64" s="215"/>
      <c r="BS64" s="1014"/>
      <c r="BT64" s="1015"/>
      <c r="BU64" s="1015"/>
      <c r="BV64" s="1015"/>
      <c r="BW64" s="1015"/>
      <c r="BX64" s="1015"/>
      <c r="BY64" s="1015"/>
      <c r="BZ64" s="1015"/>
      <c r="CA64" s="1015"/>
      <c r="CB64" s="1015"/>
      <c r="CC64" s="1015"/>
      <c r="CD64" s="1015"/>
      <c r="CE64" s="1015"/>
      <c r="CF64" s="1015"/>
      <c r="CG64" s="1016"/>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199"/>
    </row>
    <row r="65" spans="1:131" s="200" customFormat="1" ht="26.25" customHeight="1" thickBot="1">
      <c r="A65" s="205" t="s">
        <v>395</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7"/>
      <c r="BF65" s="217"/>
      <c r="BG65" s="217"/>
      <c r="BH65" s="217"/>
      <c r="BI65" s="217"/>
      <c r="BJ65" s="217"/>
      <c r="BK65" s="217"/>
      <c r="BL65" s="217"/>
      <c r="BM65" s="217"/>
      <c r="BN65" s="217"/>
      <c r="BO65" s="217"/>
      <c r="BP65" s="217"/>
      <c r="BQ65" s="214">
        <v>59</v>
      </c>
      <c r="BR65" s="215"/>
      <c r="BS65" s="1014"/>
      <c r="BT65" s="1015"/>
      <c r="BU65" s="1015"/>
      <c r="BV65" s="1015"/>
      <c r="BW65" s="1015"/>
      <c r="BX65" s="1015"/>
      <c r="BY65" s="1015"/>
      <c r="BZ65" s="1015"/>
      <c r="CA65" s="1015"/>
      <c r="CB65" s="1015"/>
      <c r="CC65" s="1015"/>
      <c r="CD65" s="1015"/>
      <c r="CE65" s="1015"/>
      <c r="CF65" s="1015"/>
      <c r="CG65" s="1016"/>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199"/>
    </row>
    <row r="66" spans="1:131" s="200" customFormat="1" ht="26.25" customHeight="1">
      <c r="A66" s="995" t="s">
        <v>396</v>
      </c>
      <c r="B66" s="996"/>
      <c r="C66" s="996"/>
      <c r="D66" s="996"/>
      <c r="E66" s="996"/>
      <c r="F66" s="996"/>
      <c r="G66" s="996"/>
      <c r="H66" s="996"/>
      <c r="I66" s="996"/>
      <c r="J66" s="996"/>
      <c r="K66" s="996"/>
      <c r="L66" s="996"/>
      <c r="M66" s="996"/>
      <c r="N66" s="996"/>
      <c r="O66" s="996"/>
      <c r="P66" s="997"/>
      <c r="Q66" s="1001" t="s">
        <v>376</v>
      </c>
      <c r="R66" s="1002"/>
      <c r="S66" s="1002"/>
      <c r="T66" s="1002"/>
      <c r="U66" s="1003"/>
      <c r="V66" s="1001" t="s">
        <v>377</v>
      </c>
      <c r="W66" s="1002"/>
      <c r="X66" s="1002"/>
      <c r="Y66" s="1002"/>
      <c r="Z66" s="1003"/>
      <c r="AA66" s="1001" t="s">
        <v>378</v>
      </c>
      <c r="AB66" s="1002"/>
      <c r="AC66" s="1002"/>
      <c r="AD66" s="1002"/>
      <c r="AE66" s="1003"/>
      <c r="AF66" s="1007" t="s">
        <v>379</v>
      </c>
      <c r="AG66" s="1008"/>
      <c r="AH66" s="1008"/>
      <c r="AI66" s="1008"/>
      <c r="AJ66" s="1009"/>
      <c r="AK66" s="1001" t="s">
        <v>380</v>
      </c>
      <c r="AL66" s="996"/>
      <c r="AM66" s="996"/>
      <c r="AN66" s="996"/>
      <c r="AO66" s="997"/>
      <c r="AP66" s="1001" t="s">
        <v>381</v>
      </c>
      <c r="AQ66" s="1002"/>
      <c r="AR66" s="1002"/>
      <c r="AS66" s="1002"/>
      <c r="AT66" s="1003"/>
      <c r="AU66" s="1001" t="s">
        <v>397</v>
      </c>
      <c r="AV66" s="1002"/>
      <c r="AW66" s="1002"/>
      <c r="AX66" s="1002"/>
      <c r="AY66" s="1003"/>
      <c r="AZ66" s="1001" t="s">
        <v>356</v>
      </c>
      <c r="BA66" s="1002"/>
      <c r="BB66" s="1002"/>
      <c r="BC66" s="1002"/>
      <c r="BD66" s="1017"/>
      <c r="BE66" s="217"/>
      <c r="BF66" s="217"/>
      <c r="BG66" s="217"/>
      <c r="BH66" s="217"/>
      <c r="BI66" s="217"/>
      <c r="BJ66" s="217"/>
      <c r="BK66" s="217"/>
      <c r="BL66" s="217"/>
      <c r="BM66" s="217"/>
      <c r="BN66" s="217"/>
      <c r="BO66" s="217"/>
      <c r="BP66" s="217"/>
      <c r="BQ66" s="214">
        <v>60</v>
      </c>
      <c r="BR66" s="219"/>
      <c r="BS66" s="953"/>
      <c r="BT66" s="954"/>
      <c r="BU66" s="954"/>
      <c r="BV66" s="954"/>
      <c r="BW66" s="954"/>
      <c r="BX66" s="954"/>
      <c r="BY66" s="954"/>
      <c r="BZ66" s="954"/>
      <c r="CA66" s="954"/>
      <c r="CB66" s="954"/>
      <c r="CC66" s="954"/>
      <c r="CD66" s="954"/>
      <c r="CE66" s="954"/>
      <c r="CF66" s="954"/>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1"/>
      <c r="DW66" s="942"/>
      <c r="DX66" s="942"/>
      <c r="DY66" s="942"/>
      <c r="DZ66" s="943"/>
      <c r="EA66" s="199"/>
    </row>
    <row r="67" spans="1:131" s="200" customFormat="1" ht="26.25" customHeight="1" thickBot="1">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8"/>
      <c r="BE67" s="217"/>
      <c r="BF67" s="217"/>
      <c r="BG67" s="217"/>
      <c r="BH67" s="217"/>
      <c r="BI67" s="217"/>
      <c r="BJ67" s="217"/>
      <c r="BK67" s="217"/>
      <c r="BL67" s="217"/>
      <c r="BM67" s="217"/>
      <c r="BN67" s="217"/>
      <c r="BO67" s="217"/>
      <c r="BP67" s="217"/>
      <c r="BQ67" s="214">
        <v>61</v>
      </c>
      <c r="BR67" s="219"/>
      <c r="BS67" s="953"/>
      <c r="BT67" s="954"/>
      <c r="BU67" s="954"/>
      <c r="BV67" s="954"/>
      <c r="BW67" s="954"/>
      <c r="BX67" s="954"/>
      <c r="BY67" s="954"/>
      <c r="BZ67" s="954"/>
      <c r="CA67" s="954"/>
      <c r="CB67" s="954"/>
      <c r="CC67" s="954"/>
      <c r="CD67" s="954"/>
      <c r="CE67" s="954"/>
      <c r="CF67" s="954"/>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1"/>
      <c r="DW67" s="942"/>
      <c r="DX67" s="942"/>
      <c r="DY67" s="942"/>
      <c r="DZ67" s="943"/>
      <c r="EA67" s="199"/>
    </row>
    <row r="68" spans="1:131" s="200" customFormat="1" ht="26.25" customHeight="1" thickTop="1">
      <c r="A68" s="211">
        <v>1</v>
      </c>
      <c r="B68" s="985"/>
      <c r="C68" s="986"/>
      <c r="D68" s="986"/>
      <c r="E68" s="986"/>
      <c r="F68" s="986"/>
      <c r="G68" s="986"/>
      <c r="H68" s="986"/>
      <c r="I68" s="986"/>
      <c r="J68" s="986"/>
      <c r="K68" s="986"/>
      <c r="L68" s="986"/>
      <c r="M68" s="986"/>
      <c r="N68" s="986"/>
      <c r="O68" s="986"/>
      <c r="P68" s="987"/>
      <c r="Q68" s="988"/>
      <c r="R68" s="982"/>
      <c r="S68" s="982"/>
      <c r="T68" s="982"/>
      <c r="U68" s="982"/>
      <c r="V68" s="982"/>
      <c r="W68" s="982"/>
      <c r="X68" s="982"/>
      <c r="Y68" s="982"/>
      <c r="Z68" s="982"/>
      <c r="AA68" s="982"/>
      <c r="AB68" s="982"/>
      <c r="AC68" s="982"/>
      <c r="AD68" s="982"/>
      <c r="AE68" s="982"/>
      <c r="AF68" s="982"/>
      <c r="AG68" s="982"/>
      <c r="AH68" s="982"/>
      <c r="AI68" s="982"/>
      <c r="AJ68" s="982"/>
      <c r="AK68" s="982"/>
      <c r="AL68" s="982"/>
      <c r="AM68" s="982"/>
      <c r="AN68" s="982"/>
      <c r="AO68" s="982"/>
      <c r="AP68" s="982"/>
      <c r="AQ68" s="982"/>
      <c r="AR68" s="982"/>
      <c r="AS68" s="982"/>
      <c r="AT68" s="982"/>
      <c r="AU68" s="982"/>
      <c r="AV68" s="982"/>
      <c r="AW68" s="982"/>
      <c r="AX68" s="982"/>
      <c r="AY68" s="982"/>
      <c r="AZ68" s="983"/>
      <c r="BA68" s="983"/>
      <c r="BB68" s="983"/>
      <c r="BC68" s="983"/>
      <c r="BD68" s="984"/>
      <c r="BE68" s="217"/>
      <c r="BF68" s="217"/>
      <c r="BG68" s="217"/>
      <c r="BH68" s="217"/>
      <c r="BI68" s="217"/>
      <c r="BJ68" s="217"/>
      <c r="BK68" s="217"/>
      <c r="BL68" s="217"/>
      <c r="BM68" s="217"/>
      <c r="BN68" s="217"/>
      <c r="BO68" s="217"/>
      <c r="BP68" s="217"/>
      <c r="BQ68" s="214">
        <v>62</v>
      </c>
      <c r="BR68" s="219"/>
      <c r="BS68" s="953"/>
      <c r="BT68" s="954"/>
      <c r="BU68" s="954"/>
      <c r="BV68" s="954"/>
      <c r="BW68" s="954"/>
      <c r="BX68" s="954"/>
      <c r="BY68" s="954"/>
      <c r="BZ68" s="954"/>
      <c r="CA68" s="954"/>
      <c r="CB68" s="954"/>
      <c r="CC68" s="954"/>
      <c r="CD68" s="954"/>
      <c r="CE68" s="954"/>
      <c r="CF68" s="954"/>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1"/>
      <c r="DW68" s="942"/>
      <c r="DX68" s="942"/>
      <c r="DY68" s="942"/>
      <c r="DZ68" s="943"/>
      <c r="EA68" s="199"/>
    </row>
    <row r="69" spans="1:131" s="200" customFormat="1" ht="26.25" customHeight="1">
      <c r="A69" s="213">
        <v>2</v>
      </c>
      <c r="B69" s="974"/>
      <c r="C69" s="975"/>
      <c r="D69" s="975"/>
      <c r="E69" s="975"/>
      <c r="F69" s="975"/>
      <c r="G69" s="975"/>
      <c r="H69" s="975"/>
      <c r="I69" s="975"/>
      <c r="J69" s="975"/>
      <c r="K69" s="975"/>
      <c r="L69" s="975"/>
      <c r="M69" s="975"/>
      <c r="N69" s="975"/>
      <c r="O69" s="975"/>
      <c r="P69" s="976"/>
      <c r="Q69" s="977"/>
      <c r="R69" s="971"/>
      <c r="S69" s="971"/>
      <c r="T69" s="971"/>
      <c r="U69" s="971"/>
      <c r="V69" s="971"/>
      <c r="W69" s="971"/>
      <c r="X69" s="971"/>
      <c r="Y69" s="971"/>
      <c r="Z69" s="971"/>
      <c r="AA69" s="971"/>
      <c r="AB69" s="971"/>
      <c r="AC69" s="971"/>
      <c r="AD69" s="971"/>
      <c r="AE69" s="971"/>
      <c r="AF69" s="971"/>
      <c r="AG69" s="971"/>
      <c r="AH69" s="971"/>
      <c r="AI69" s="971"/>
      <c r="AJ69" s="971"/>
      <c r="AK69" s="971"/>
      <c r="AL69" s="971"/>
      <c r="AM69" s="971"/>
      <c r="AN69" s="971"/>
      <c r="AO69" s="971"/>
      <c r="AP69" s="971"/>
      <c r="AQ69" s="971"/>
      <c r="AR69" s="971"/>
      <c r="AS69" s="971"/>
      <c r="AT69" s="971"/>
      <c r="AU69" s="971"/>
      <c r="AV69" s="971"/>
      <c r="AW69" s="971"/>
      <c r="AX69" s="971"/>
      <c r="AY69" s="971"/>
      <c r="AZ69" s="972"/>
      <c r="BA69" s="972"/>
      <c r="BB69" s="972"/>
      <c r="BC69" s="972"/>
      <c r="BD69" s="973"/>
      <c r="BE69" s="217"/>
      <c r="BF69" s="217"/>
      <c r="BG69" s="217"/>
      <c r="BH69" s="217"/>
      <c r="BI69" s="217"/>
      <c r="BJ69" s="217"/>
      <c r="BK69" s="217"/>
      <c r="BL69" s="217"/>
      <c r="BM69" s="217"/>
      <c r="BN69" s="217"/>
      <c r="BO69" s="217"/>
      <c r="BP69" s="217"/>
      <c r="BQ69" s="214">
        <v>63</v>
      </c>
      <c r="BR69" s="219"/>
      <c r="BS69" s="953"/>
      <c r="BT69" s="954"/>
      <c r="BU69" s="954"/>
      <c r="BV69" s="954"/>
      <c r="BW69" s="954"/>
      <c r="BX69" s="954"/>
      <c r="BY69" s="954"/>
      <c r="BZ69" s="954"/>
      <c r="CA69" s="954"/>
      <c r="CB69" s="954"/>
      <c r="CC69" s="954"/>
      <c r="CD69" s="954"/>
      <c r="CE69" s="954"/>
      <c r="CF69" s="954"/>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1"/>
      <c r="DW69" s="942"/>
      <c r="DX69" s="942"/>
      <c r="DY69" s="942"/>
      <c r="DZ69" s="943"/>
      <c r="EA69" s="199"/>
    </row>
    <row r="70" spans="1:131" s="200" customFormat="1" ht="26.25" customHeight="1">
      <c r="A70" s="213">
        <v>3</v>
      </c>
      <c r="B70" s="974"/>
      <c r="C70" s="975"/>
      <c r="D70" s="975"/>
      <c r="E70" s="975"/>
      <c r="F70" s="975"/>
      <c r="G70" s="975"/>
      <c r="H70" s="975"/>
      <c r="I70" s="975"/>
      <c r="J70" s="975"/>
      <c r="K70" s="975"/>
      <c r="L70" s="975"/>
      <c r="M70" s="975"/>
      <c r="N70" s="975"/>
      <c r="O70" s="975"/>
      <c r="P70" s="976"/>
      <c r="Q70" s="977"/>
      <c r="R70" s="971"/>
      <c r="S70" s="971"/>
      <c r="T70" s="971"/>
      <c r="U70" s="971"/>
      <c r="V70" s="971"/>
      <c r="W70" s="971"/>
      <c r="X70" s="971"/>
      <c r="Y70" s="971"/>
      <c r="Z70" s="971"/>
      <c r="AA70" s="971"/>
      <c r="AB70" s="971"/>
      <c r="AC70" s="971"/>
      <c r="AD70" s="971"/>
      <c r="AE70" s="971"/>
      <c r="AF70" s="971"/>
      <c r="AG70" s="971"/>
      <c r="AH70" s="971"/>
      <c r="AI70" s="971"/>
      <c r="AJ70" s="971"/>
      <c r="AK70" s="971"/>
      <c r="AL70" s="971"/>
      <c r="AM70" s="971"/>
      <c r="AN70" s="971"/>
      <c r="AO70" s="971"/>
      <c r="AP70" s="971"/>
      <c r="AQ70" s="971"/>
      <c r="AR70" s="971"/>
      <c r="AS70" s="971"/>
      <c r="AT70" s="971"/>
      <c r="AU70" s="971"/>
      <c r="AV70" s="971"/>
      <c r="AW70" s="971"/>
      <c r="AX70" s="971"/>
      <c r="AY70" s="971"/>
      <c r="AZ70" s="972"/>
      <c r="BA70" s="972"/>
      <c r="BB70" s="972"/>
      <c r="BC70" s="972"/>
      <c r="BD70" s="973"/>
      <c r="BE70" s="217"/>
      <c r="BF70" s="217"/>
      <c r="BG70" s="217"/>
      <c r="BH70" s="217"/>
      <c r="BI70" s="217"/>
      <c r="BJ70" s="217"/>
      <c r="BK70" s="217"/>
      <c r="BL70" s="217"/>
      <c r="BM70" s="217"/>
      <c r="BN70" s="217"/>
      <c r="BO70" s="217"/>
      <c r="BP70" s="217"/>
      <c r="BQ70" s="214">
        <v>64</v>
      </c>
      <c r="BR70" s="219"/>
      <c r="BS70" s="953"/>
      <c r="BT70" s="954"/>
      <c r="BU70" s="954"/>
      <c r="BV70" s="954"/>
      <c r="BW70" s="954"/>
      <c r="BX70" s="954"/>
      <c r="BY70" s="954"/>
      <c r="BZ70" s="954"/>
      <c r="CA70" s="954"/>
      <c r="CB70" s="954"/>
      <c r="CC70" s="954"/>
      <c r="CD70" s="954"/>
      <c r="CE70" s="954"/>
      <c r="CF70" s="954"/>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1"/>
      <c r="DW70" s="942"/>
      <c r="DX70" s="942"/>
      <c r="DY70" s="942"/>
      <c r="DZ70" s="943"/>
      <c r="EA70" s="199"/>
    </row>
    <row r="71" spans="1:131" s="200" customFormat="1" ht="26.25" customHeight="1">
      <c r="A71" s="213">
        <v>4</v>
      </c>
      <c r="B71" s="974"/>
      <c r="C71" s="975"/>
      <c r="D71" s="975"/>
      <c r="E71" s="975"/>
      <c r="F71" s="975"/>
      <c r="G71" s="975"/>
      <c r="H71" s="975"/>
      <c r="I71" s="975"/>
      <c r="J71" s="975"/>
      <c r="K71" s="975"/>
      <c r="L71" s="975"/>
      <c r="M71" s="975"/>
      <c r="N71" s="975"/>
      <c r="O71" s="975"/>
      <c r="P71" s="976"/>
      <c r="Q71" s="977"/>
      <c r="R71" s="971"/>
      <c r="S71" s="971"/>
      <c r="T71" s="971"/>
      <c r="U71" s="971"/>
      <c r="V71" s="971"/>
      <c r="W71" s="971"/>
      <c r="X71" s="971"/>
      <c r="Y71" s="971"/>
      <c r="Z71" s="971"/>
      <c r="AA71" s="971"/>
      <c r="AB71" s="971"/>
      <c r="AC71" s="971"/>
      <c r="AD71" s="971"/>
      <c r="AE71" s="971"/>
      <c r="AF71" s="971"/>
      <c r="AG71" s="971"/>
      <c r="AH71" s="971"/>
      <c r="AI71" s="971"/>
      <c r="AJ71" s="971"/>
      <c r="AK71" s="971"/>
      <c r="AL71" s="971"/>
      <c r="AM71" s="971"/>
      <c r="AN71" s="971"/>
      <c r="AO71" s="971"/>
      <c r="AP71" s="971"/>
      <c r="AQ71" s="971"/>
      <c r="AR71" s="971"/>
      <c r="AS71" s="971"/>
      <c r="AT71" s="971"/>
      <c r="AU71" s="971"/>
      <c r="AV71" s="971"/>
      <c r="AW71" s="971"/>
      <c r="AX71" s="971"/>
      <c r="AY71" s="971"/>
      <c r="AZ71" s="972"/>
      <c r="BA71" s="972"/>
      <c r="BB71" s="972"/>
      <c r="BC71" s="972"/>
      <c r="BD71" s="973"/>
      <c r="BE71" s="217"/>
      <c r="BF71" s="217"/>
      <c r="BG71" s="217"/>
      <c r="BH71" s="217"/>
      <c r="BI71" s="217"/>
      <c r="BJ71" s="217"/>
      <c r="BK71" s="217"/>
      <c r="BL71" s="217"/>
      <c r="BM71" s="217"/>
      <c r="BN71" s="217"/>
      <c r="BO71" s="217"/>
      <c r="BP71" s="217"/>
      <c r="BQ71" s="214">
        <v>65</v>
      </c>
      <c r="BR71" s="219"/>
      <c r="BS71" s="953"/>
      <c r="BT71" s="954"/>
      <c r="BU71" s="954"/>
      <c r="BV71" s="954"/>
      <c r="BW71" s="954"/>
      <c r="BX71" s="954"/>
      <c r="BY71" s="954"/>
      <c r="BZ71" s="954"/>
      <c r="CA71" s="954"/>
      <c r="CB71" s="954"/>
      <c r="CC71" s="954"/>
      <c r="CD71" s="954"/>
      <c r="CE71" s="954"/>
      <c r="CF71" s="954"/>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1"/>
      <c r="DW71" s="942"/>
      <c r="DX71" s="942"/>
      <c r="DY71" s="942"/>
      <c r="DZ71" s="943"/>
      <c r="EA71" s="199"/>
    </row>
    <row r="72" spans="1:131" s="200" customFormat="1" ht="26.25" customHeight="1">
      <c r="A72" s="213">
        <v>5</v>
      </c>
      <c r="B72" s="974"/>
      <c r="C72" s="975"/>
      <c r="D72" s="975"/>
      <c r="E72" s="975"/>
      <c r="F72" s="975"/>
      <c r="G72" s="975"/>
      <c r="H72" s="975"/>
      <c r="I72" s="975"/>
      <c r="J72" s="975"/>
      <c r="K72" s="975"/>
      <c r="L72" s="975"/>
      <c r="M72" s="975"/>
      <c r="N72" s="975"/>
      <c r="O72" s="975"/>
      <c r="P72" s="976"/>
      <c r="Q72" s="977"/>
      <c r="R72" s="971"/>
      <c r="S72" s="971"/>
      <c r="T72" s="971"/>
      <c r="U72" s="971"/>
      <c r="V72" s="971"/>
      <c r="W72" s="971"/>
      <c r="X72" s="971"/>
      <c r="Y72" s="971"/>
      <c r="Z72" s="971"/>
      <c r="AA72" s="971"/>
      <c r="AB72" s="971"/>
      <c r="AC72" s="971"/>
      <c r="AD72" s="971"/>
      <c r="AE72" s="971"/>
      <c r="AF72" s="971"/>
      <c r="AG72" s="971"/>
      <c r="AH72" s="971"/>
      <c r="AI72" s="971"/>
      <c r="AJ72" s="971"/>
      <c r="AK72" s="971"/>
      <c r="AL72" s="971"/>
      <c r="AM72" s="971"/>
      <c r="AN72" s="971"/>
      <c r="AO72" s="971"/>
      <c r="AP72" s="971"/>
      <c r="AQ72" s="971"/>
      <c r="AR72" s="971"/>
      <c r="AS72" s="971"/>
      <c r="AT72" s="971"/>
      <c r="AU72" s="971"/>
      <c r="AV72" s="971"/>
      <c r="AW72" s="971"/>
      <c r="AX72" s="971"/>
      <c r="AY72" s="971"/>
      <c r="AZ72" s="972"/>
      <c r="BA72" s="972"/>
      <c r="BB72" s="972"/>
      <c r="BC72" s="972"/>
      <c r="BD72" s="973"/>
      <c r="BE72" s="217"/>
      <c r="BF72" s="217"/>
      <c r="BG72" s="217"/>
      <c r="BH72" s="217"/>
      <c r="BI72" s="217"/>
      <c r="BJ72" s="217"/>
      <c r="BK72" s="217"/>
      <c r="BL72" s="217"/>
      <c r="BM72" s="217"/>
      <c r="BN72" s="217"/>
      <c r="BO72" s="217"/>
      <c r="BP72" s="217"/>
      <c r="BQ72" s="214">
        <v>66</v>
      </c>
      <c r="BR72" s="219"/>
      <c r="BS72" s="953"/>
      <c r="BT72" s="954"/>
      <c r="BU72" s="954"/>
      <c r="BV72" s="954"/>
      <c r="BW72" s="954"/>
      <c r="BX72" s="954"/>
      <c r="BY72" s="954"/>
      <c r="BZ72" s="954"/>
      <c r="CA72" s="954"/>
      <c r="CB72" s="954"/>
      <c r="CC72" s="954"/>
      <c r="CD72" s="954"/>
      <c r="CE72" s="954"/>
      <c r="CF72" s="954"/>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1"/>
      <c r="DW72" s="942"/>
      <c r="DX72" s="942"/>
      <c r="DY72" s="942"/>
      <c r="DZ72" s="943"/>
      <c r="EA72" s="199"/>
    </row>
    <row r="73" spans="1:131" s="200" customFormat="1" ht="26.25" customHeight="1">
      <c r="A73" s="213">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17"/>
      <c r="BF73" s="217"/>
      <c r="BG73" s="217"/>
      <c r="BH73" s="217"/>
      <c r="BI73" s="217"/>
      <c r="BJ73" s="217"/>
      <c r="BK73" s="217"/>
      <c r="BL73" s="217"/>
      <c r="BM73" s="217"/>
      <c r="BN73" s="217"/>
      <c r="BO73" s="217"/>
      <c r="BP73" s="217"/>
      <c r="BQ73" s="214">
        <v>67</v>
      </c>
      <c r="BR73" s="219"/>
      <c r="BS73" s="953"/>
      <c r="BT73" s="954"/>
      <c r="BU73" s="954"/>
      <c r="BV73" s="954"/>
      <c r="BW73" s="954"/>
      <c r="BX73" s="954"/>
      <c r="BY73" s="954"/>
      <c r="BZ73" s="954"/>
      <c r="CA73" s="954"/>
      <c r="CB73" s="954"/>
      <c r="CC73" s="954"/>
      <c r="CD73" s="954"/>
      <c r="CE73" s="954"/>
      <c r="CF73" s="954"/>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1"/>
      <c r="DW73" s="942"/>
      <c r="DX73" s="942"/>
      <c r="DY73" s="942"/>
      <c r="DZ73" s="943"/>
      <c r="EA73" s="199"/>
    </row>
    <row r="74" spans="1:131" s="200" customFormat="1" ht="26.25" customHeight="1">
      <c r="A74" s="213">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17"/>
      <c r="BF74" s="217"/>
      <c r="BG74" s="217"/>
      <c r="BH74" s="217"/>
      <c r="BI74" s="217"/>
      <c r="BJ74" s="217"/>
      <c r="BK74" s="217"/>
      <c r="BL74" s="217"/>
      <c r="BM74" s="217"/>
      <c r="BN74" s="217"/>
      <c r="BO74" s="217"/>
      <c r="BP74" s="217"/>
      <c r="BQ74" s="214">
        <v>68</v>
      </c>
      <c r="BR74" s="219"/>
      <c r="BS74" s="953"/>
      <c r="BT74" s="954"/>
      <c r="BU74" s="954"/>
      <c r="BV74" s="954"/>
      <c r="BW74" s="954"/>
      <c r="BX74" s="954"/>
      <c r="BY74" s="954"/>
      <c r="BZ74" s="954"/>
      <c r="CA74" s="954"/>
      <c r="CB74" s="954"/>
      <c r="CC74" s="954"/>
      <c r="CD74" s="954"/>
      <c r="CE74" s="954"/>
      <c r="CF74" s="954"/>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1"/>
      <c r="DW74" s="942"/>
      <c r="DX74" s="942"/>
      <c r="DY74" s="942"/>
      <c r="DZ74" s="943"/>
      <c r="EA74" s="199"/>
    </row>
    <row r="75" spans="1:131" s="200" customFormat="1" ht="26.25" customHeight="1">
      <c r="A75" s="213">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17"/>
      <c r="BF75" s="217"/>
      <c r="BG75" s="217"/>
      <c r="BH75" s="217"/>
      <c r="BI75" s="217"/>
      <c r="BJ75" s="217"/>
      <c r="BK75" s="217"/>
      <c r="BL75" s="217"/>
      <c r="BM75" s="217"/>
      <c r="BN75" s="217"/>
      <c r="BO75" s="217"/>
      <c r="BP75" s="217"/>
      <c r="BQ75" s="214">
        <v>69</v>
      </c>
      <c r="BR75" s="219"/>
      <c r="BS75" s="953"/>
      <c r="BT75" s="954"/>
      <c r="BU75" s="954"/>
      <c r="BV75" s="954"/>
      <c r="BW75" s="954"/>
      <c r="BX75" s="954"/>
      <c r="BY75" s="954"/>
      <c r="BZ75" s="954"/>
      <c r="CA75" s="954"/>
      <c r="CB75" s="954"/>
      <c r="CC75" s="954"/>
      <c r="CD75" s="954"/>
      <c r="CE75" s="954"/>
      <c r="CF75" s="954"/>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1"/>
      <c r="DW75" s="942"/>
      <c r="DX75" s="942"/>
      <c r="DY75" s="942"/>
      <c r="DZ75" s="943"/>
      <c r="EA75" s="199"/>
    </row>
    <row r="76" spans="1:131" s="200" customFormat="1" ht="26.25" customHeight="1">
      <c r="A76" s="213">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17"/>
      <c r="BF76" s="217"/>
      <c r="BG76" s="217"/>
      <c r="BH76" s="217"/>
      <c r="BI76" s="217"/>
      <c r="BJ76" s="217"/>
      <c r="BK76" s="217"/>
      <c r="BL76" s="217"/>
      <c r="BM76" s="217"/>
      <c r="BN76" s="217"/>
      <c r="BO76" s="217"/>
      <c r="BP76" s="217"/>
      <c r="BQ76" s="214">
        <v>70</v>
      </c>
      <c r="BR76" s="219"/>
      <c r="BS76" s="953"/>
      <c r="BT76" s="954"/>
      <c r="BU76" s="954"/>
      <c r="BV76" s="954"/>
      <c r="BW76" s="954"/>
      <c r="BX76" s="954"/>
      <c r="BY76" s="954"/>
      <c r="BZ76" s="954"/>
      <c r="CA76" s="954"/>
      <c r="CB76" s="954"/>
      <c r="CC76" s="954"/>
      <c r="CD76" s="954"/>
      <c r="CE76" s="954"/>
      <c r="CF76" s="954"/>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1"/>
      <c r="DW76" s="942"/>
      <c r="DX76" s="942"/>
      <c r="DY76" s="942"/>
      <c r="DZ76" s="943"/>
      <c r="EA76" s="199"/>
    </row>
    <row r="77" spans="1:131" s="200" customFormat="1" ht="26.25" customHeight="1">
      <c r="A77" s="213">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17"/>
      <c r="BF77" s="217"/>
      <c r="BG77" s="217"/>
      <c r="BH77" s="217"/>
      <c r="BI77" s="217"/>
      <c r="BJ77" s="217"/>
      <c r="BK77" s="217"/>
      <c r="BL77" s="217"/>
      <c r="BM77" s="217"/>
      <c r="BN77" s="217"/>
      <c r="BO77" s="217"/>
      <c r="BP77" s="217"/>
      <c r="BQ77" s="214">
        <v>71</v>
      </c>
      <c r="BR77" s="219"/>
      <c r="BS77" s="953"/>
      <c r="BT77" s="954"/>
      <c r="BU77" s="954"/>
      <c r="BV77" s="954"/>
      <c r="BW77" s="954"/>
      <c r="BX77" s="954"/>
      <c r="BY77" s="954"/>
      <c r="BZ77" s="954"/>
      <c r="CA77" s="954"/>
      <c r="CB77" s="954"/>
      <c r="CC77" s="954"/>
      <c r="CD77" s="954"/>
      <c r="CE77" s="954"/>
      <c r="CF77" s="954"/>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1"/>
      <c r="DW77" s="942"/>
      <c r="DX77" s="942"/>
      <c r="DY77" s="942"/>
      <c r="DZ77" s="943"/>
      <c r="EA77" s="199"/>
    </row>
    <row r="78" spans="1:131" s="200" customFormat="1" ht="26.25" customHeight="1">
      <c r="A78" s="213">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17"/>
      <c r="BF78" s="217"/>
      <c r="BG78" s="217"/>
      <c r="BH78" s="217"/>
      <c r="BI78" s="217"/>
      <c r="BJ78" s="220"/>
      <c r="BK78" s="220"/>
      <c r="BL78" s="220"/>
      <c r="BM78" s="220"/>
      <c r="BN78" s="220"/>
      <c r="BO78" s="217"/>
      <c r="BP78" s="217"/>
      <c r="BQ78" s="214">
        <v>72</v>
      </c>
      <c r="BR78" s="219"/>
      <c r="BS78" s="953"/>
      <c r="BT78" s="954"/>
      <c r="BU78" s="954"/>
      <c r="BV78" s="954"/>
      <c r="BW78" s="954"/>
      <c r="BX78" s="954"/>
      <c r="BY78" s="954"/>
      <c r="BZ78" s="954"/>
      <c r="CA78" s="954"/>
      <c r="CB78" s="954"/>
      <c r="CC78" s="954"/>
      <c r="CD78" s="954"/>
      <c r="CE78" s="954"/>
      <c r="CF78" s="954"/>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1"/>
      <c r="DW78" s="942"/>
      <c r="DX78" s="942"/>
      <c r="DY78" s="942"/>
      <c r="DZ78" s="943"/>
      <c r="EA78" s="199"/>
    </row>
    <row r="79" spans="1:131" s="200" customFormat="1" ht="26.25" customHeight="1">
      <c r="A79" s="213">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17"/>
      <c r="BF79" s="217"/>
      <c r="BG79" s="217"/>
      <c r="BH79" s="217"/>
      <c r="BI79" s="217"/>
      <c r="BJ79" s="220"/>
      <c r="BK79" s="220"/>
      <c r="BL79" s="220"/>
      <c r="BM79" s="220"/>
      <c r="BN79" s="220"/>
      <c r="BO79" s="217"/>
      <c r="BP79" s="217"/>
      <c r="BQ79" s="214">
        <v>73</v>
      </c>
      <c r="BR79" s="219"/>
      <c r="BS79" s="953"/>
      <c r="BT79" s="954"/>
      <c r="BU79" s="954"/>
      <c r="BV79" s="954"/>
      <c r="BW79" s="954"/>
      <c r="BX79" s="954"/>
      <c r="BY79" s="954"/>
      <c r="BZ79" s="954"/>
      <c r="CA79" s="954"/>
      <c r="CB79" s="954"/>
      <c r="CC79" s="954"/>
      <c r="CD79" s="954"/>
      <c r="CE79" s="954"/>
      <c r="CF79" s="954"/>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1"/>
      <c r="DW79" s="942"/>
      <c r="DX79" s="942"/>
      <c r="DY79" s="942"/>
      <c r="DZ79" s="943"/>
      <c r="EA79" s="199"/>
    </row>
    <row r="80" spans="1:131" s="200" customFormat="1" ht="26.25" customHeight="1">
      <c r="A80" s="213">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17"/>
      <c r="BF80" s="217"/>
      <c r="BG80" s="217"/>
      <c r="BH80" s="217"/>
      <c r="BI80" s="217"/>
      <c r="BJ80" s="217"/>
      <c r="BK80" s="217"/>
      <c r="BL80" s="217"/>
      <c r="BM80" s="217"/>
      <c r="BN80" s="217"/>
      <c r="BO80" s="217"/>
      <c r="BP80" s="217"/>
      <c r="BQ80" s="214">
        <v>74</v>
      </c>
      <c r="BR80" s="219"/>
      <c r="BS80" s="953"/>
      <c r="BT80" s="954"/>
      <c r="BU80" s="954"/>
      <c r="BV80" s="954"/>
      <c r="BW80" s="954"/>
      <c r="BX80" s="954"/>
      <c r="BY80" s="954"/>
      <c r="BZ80" s="954"/>
      <c r="CA80" s="954"/>
      <c r="CB80" s="954"/>
      <c r="CC80" s="954"/>
      <c r="CD80" s="954"/>
      <c r="CE80" s="954"/>
      <c r="CF80" s="954"/>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1"/>
      <c r="DW80" s="942"/>
      <c r="DX80" s="942"/>
      <c r="DY80" s="942"/>
      <c r="DZ80" s="943"/>
      <c r="EA80" s="199"/>
    </row>
    <row r="81" spans="1:131" s="200" customFormat="1" ht="26.25" customHeight="1">
      <c r="A81" s="213">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17"/>
      <c r="BF81" s="217"/>
      <c r="BG81" s="217"/>
      <c r="BH81" s="217"/>
      <c r="BI81" s="217"/>
      <c r="BJ81" s="217"/>
      <c r="BK81" s="217"/>
      <c r="BL81" s="217"/>
      <c r="BM81" s="217"/>
      <c r="BN81" s="217"/>
      <c r="BO81" s="217"/>
      <c r="BP81" s="217"/>
      <c r="BQ81" s="214">
        <v>75</v>
      </c>
      <c r="BR81" s="219"/>
      <c r="BS81" s="953"/>
      <c r="BT81" s="954"/>
      <c r="BU81" s="954"/>
      <c r="BV81" s="954"/>
      <c r="BW81" s="954"/>
      <c r="BX81" s="954"/>
      <c r="BY81" s="954"/>
      <c r="BZ81" s="954"/>
      <c r="CA81" s="954"/>
      <c r="CB81" s="954"/>
      <c r="CC81" s="954"/>
      <c r="CD81" s="954"/>
      <c r="CE81" s="954"/>
      <c r="CF81" s="954"/>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1"/>
      <c r="DW81" s="942"/>
      <c r="DX81" s="942"/>
      <c r="DY81" s="942"/>
      <c r="DZ81" s="943"/>
      <c r="EA81" s="199"/>
    </row>
    <row r="82" spans="1:131" s="200" customFormat="1" ht="26.25" customHeight="1">
      <c r="A82" s="213">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17"/>
      <c r="BF82" s="217"/>
      <c r="BG82" s="217"/>
      <c r="BH82" s="217"/>
      <c r="BI82" s="217"/>
      <c r="BJ82" s="217"/>
      <c r="BK82" s="217"/>
      <c r="BL82" s="217"/>
      <c r="BM82" s="217"/>
      <c r="BN82" s="217"/>
      <c r="BO82" s="217"/>
      <c r="BP82" s="217"/>
      <c r="BQ82" s="214">
        <v>76</v>
      </c>
      <c r="BR82" s="219"/>
      <c r="BS82" s="953"/>
      <c r="BT82" s="954"/>
      <c r="BU82" s="954"/>
      <c r="BV82" s="954"/>
      <c r="BW82" s="954"/>
      <c r="BX82" s="954"/>
      <c r="BY82" s="954"/>
      <c r="BZ82" s="954"/>
      <c r="CA82" s="954"/>
      <c r="CB82" s="954"/>
      <c r="CC82" s="954"/>
      <c r="CD82" s="954"/>
      <c r="CE82" s="954"/>
      <c r="CF82" s="954"/>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1"/>
      <c r="DW82" s="942"/>
      <c r="DX82" s="942"/>
      <c r="DY82" s="942"/>
      <c r="DZ82" s="943"/>
      <c r="EA82" s="199"/>
    </row>
    <row r="83" spans="1:131" s="200" customFormat="1" ht="26.25" customHeight="1">
      <c r="A83" s="213">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17"/>
      <c r="BF83" s="217"/>
      <c r="BG83" s="217"/>
      <c r="BH83" s="217"/>
      <c r="BI83" s="217"/>
      <c r="BJ83" s="217"/>
      <c r="BK83" s="217"/>
      <c r="BL83" s="217"/>
      <c r="BM83" s="217"/>
      <c r="BN83" s="217"/>
      <c r="BO83" s="217"/>
      <c r="BP83" s="217"/>
      <c r="BQ83" s="214">
        <v>77</v>
      </c>
      <c r="BR83" s="219"/>
      <c r="BS83" s="953"/>
      <c r="BT83" s="954"/>
      <c r="BU83" s="954"/>
      <c r="BV83" s="954"/>
      <c r="BW83" s="954"/>
      <c r="BX83" s="954"/>
      <c r="BY83" s="954"/>
      <c r="BZ83" s="954"/>
      <c r="CA83" s="954"/>
      <c r="CB83" s="954"/>
      <c r="CC83" s="954"/>
      <c r="CD83" s="954"/>
      <c r="CE83" s="954"/>
      <c r="CF83" s="954"/>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1"/>
      <c r="DW83" s="942"/>
      <c r="DX83" s="942"/>
      <c r="DY83" s="942"/>
      <c r="DZ83" s="943"/>
      <c r="EA83" s="199"/>
    </row>
    <row r="84" spans="1:131" s="200" customFormat="1" ht="26.25" customHeight="1">
      <c r="A84" s="213">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17"/>
      <c r="BF84" s="217"/>
      <c r="BG84" s="217"/>
      <c r="BH84" s="217"/>
      <c r="BI84" s="217"/>
      <c r="BJ84" s="217"/>
      <c r="BK84" s="217"/>
      <c r="BL84" s="217"/>
      <c r="BM84" s="217"/>
      <c r="BN84" s="217"/>
      <c r="BO84" s="217"/>
      <c r="BP84" s="217"/>
      <c r="BQ84" s="214">
        <v>78</v>
      </c>
      <c r="BR84" s="219"/>
      <c r="BS84" s="953"/>
      <c r="BT84" s="954"/>
      <c r="BU84" s="954"/>
      <c r="BV84" s="954"/>
      <c r="BW84" s="954"/>
      <c r="BX84" s="954"/>
      <c r="BY84" s="954"/>
      <c r="BZ84" s="954"/>
      <c r="CA84" s="954"/>
      <c r="CB84" s="954"/>
      <c r="CC84" s="954"/>
      <c r="CD84" s="954"/>
      <c r="CE84" s="954"/>
      <c r="CF84" s="954"/>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1"/>
      <c r="DW84" s="942"/>
      <c r="DX84" s="942"/>
      <c r="DY84" s="942"/>
      <c r="DZ84" s="943"/>
      <c r="EA84" s="199"/>
    </row>
    <row r="85" spans="1:131" s="200" customFormat="1" ht="26.25" customHeight="1">
      <c r="A85" s="213">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17"/>
      <c r="BF85" s="217"/>
      <c r="BG85" s="217"/>
      <c r="BH85" s="217"/>
      <c r="BI85" s="217"/>
      <c r="BJ85" s="217"/>
      <c r="BK85" s="217"/>
      <c r="BL85" s="217"/>
      <c r="BM85" s="217"/>
      <c r="BN85" s="217"/>
      <c r="BO85" s="217"/>
      <c r="BP85" s="217"/>
      <c r="BQ85" s="214">
        <v>79</v>
      </c>
      <c r="BR85" s="219"/>
      <c r="BS85" s="953"/>
      <c r="BT85" s="954"/>
      <c r="BU85" s="954"/>
      <c r="BV85" s="954"/>
      <c r="BW85" s="954"/>
      <c r="BX85" s="954"/>
      <c r="BY85" s="954"/>
      <c r="BZ85" s="954"/>
      <c r="CA85" s="954"/>
      <c r="CB85" s="954"/>
      <c r="CC85" s="954"/>
      <c r="CD85" s="954"/>
      <c r="CE85" s="954"/>
      <c r="CF85" s="954"/>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1"/>
      <c r="DW85" s="942"/>
      <c r="DX85" s="942"/>
      <c r="DY85" s="942"/>
      <c r="DZ85" s="943"/>
      <c r="EA85" s="199"/>
    </row>
    <row r="86" spans="1:131" s="200" customFormat="1" ht="26.25" customHeight="1">
      <c r="A86" s="213">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17"/>
      <c r="BF86" s="217"/>
      <c r="BG86" s="217"/>
      <c r="BH86" s="217"/>
      <c r="BI86" s="217"/>
      <c r="BJ86" s="217"/>
      <c r="BK86" s="217"/>
      <c r="BL86" s="217"/>
      <c r="BM86" s="217"/>
      <c r="BN86" s="217"/>
      <c r="BO86" s="217"/>
      <c r="BP86" s="217"/>
      <c r="BQ86" s="214">
        <v>80</v>
      </c>
      <c r="BR86" s="219"/>
      <c r="BS86" s="953"/>
      <c r="BT86" s="954"/>
      <c r="BU86" s="954"/>
      <c r="BV86" s="954"/>
      <c r="BW86" s="954"/>
      <c r="BX86" s="954"/>
      <c r="BY86" s="954"/>
      <c r="BZ86" s="954"/>
      <c r="CA86" s="954"/>
      <c r="CB86" s="954"/>
      <c r="CC86" s="954"/>
      <c r="CD86" s="954"/>
      <c r="CE86" s="954"/>
      <c r="CF86" s="954"/>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1"/>
      <c r="DW86" s="942"/>
      <c r="DX86" s="942"/>
      <c r="DY86" s="942"/>
      <c r="DZ86" s="943"/>
      <c r="EA86" s="199"/>
    </row>
    <row r="87" spans="1:131" s="200" customFormat="1" ht="26.25" customHeight="1">
      <c r="A87" s="221">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17"/>
      <c r="BF87" s="217"/>
      <c r="BG87" s="217"/>
      <c r="BH87" s="217"/>
      <c r="BI87" s="217"/>
      <c r="BJ87" s="217"/>
      <c r="BK87" s="217"/>
      <c r="BL87" s="217"/>
      <c r="BM87" s="217"/>
      <c r="BN87" s="217"/>
      <c r="BO87" s="217"/>
      <c r="BP87" s="217"/>
      <c r="BQ87" s="214">
        <v>81</v>
      </c>
      <c r="BR87" s="219"/>
      <c r="BS87" s="953"/>
      <c r="BT87" s="954"/>
      <c r="BU87" s="954"/>
      <c r="BV87" s="954"/>
      <c r="BW87" s="954"/>
      <c r="BX87" s="954"/>
      <c r="BY87" s="954"/>
      <c r="BZ87" s="954"/>
      <c r="CA87" s="954"/>
      <c r="CB87" s="954"/>
      <c r="CC87" s="954"/>
      <c r="CD87" s="954"/>
      <c r="CE87" s="954"/>
      <c r="CF87" s="954"/>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1"/>
      <c r="DW87" s="942"/>
      <c r="DX87" s="942"/>
      <c r="DY87" s="942"/>
      <c r="DZ87" s="943"/>
      <c r="EA87" s="199"/>
    </row>
    <row r="88" spans="1:131" s="200" customFormat="1" ht="26.25" customHeight="1" thickBot="1">
      <c r="A88" s="216" t="s">
        <v>372</v>
      </c>
      <c r="B88" s="944" t="s">
        <v>398</v>
      </c>
      <c r="C88" s="945"/>
      <c r="D88" s="945"/>
      <c r="E88" s="945"/>
      <c r="F88" s="945"/>
      <c r="G88" s="945"/>
      <c r="H88" s="945"/>
      <c r="I88" s="945"/>
      <c r="J88" s="945"/>
      <c r="K88" s="945"/>
      <c r="L88" s="945"/>
      <c r="M88" s="945"/>
      <c r="N88" s="945"/>
      <c r="O88" s="945"/>
      <c r="P88" s="946"/>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17"/>
      <c r="BF88" s="217"/>
      <c r="BG88" s="217"/>
      <c r="BH88" s="217"/>
      <c r="BI88" s="217"/>
      <c r="BJ88" s="217"/>
      <c r="BK88" s="217"/>
      <c r="BL88" s="217"/>
      <c r="BM88" s="217"/>
      <c r="BN88" s="217"/>
      <c r="BO88" s="217"/>
      <c r="BP88" s="217"/>
      <c r="BQ88" s="214">
        <v>82</v>
      </c>
      <c r="BR88" s="219"/>
      <c r="BS88" s="953"/>
      <c r="BT88" s="954"/>
      <c r="BU88" s="954"/>
      <c r="BV88" s="954"/>
      <c r="BW88" s="954"/>
      <c r="BX88" s="954"/>
      <c r="BY88" s="954"/>
      <c r="BZ88" s="954"/>
      <c r="CA88" s="954"/>
      <c r="CB88" s="954"/>
      <c r="CC88" s="954"/>
      <c r="CD88" s="954"/>
      <c r="CE88" s="954"/>
      <c r="CF88" s="954"/>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1"/>
      <c r="DW88" s="942"/>
      <c r="DX88" s="942"/>
      <c r="DY88" s="942"/>
      <c r="DZ88" s="943"/>
      <c r="EA88" s="199"/>
    </row>
    <row r="89" spans="1:131" s="200" customFormat="1" ht="26.25" hidden="1" customHeight="1">
      <c r="A89" s="222"/>
      <c r="B89" s="223"/>
      <c r="C89" s="223"/>
      <c r="D89" s="223"/>
      <c r="E89" s="223"/>
      <c r="F89" s="223"/>
      <c r="G89" s="223"/>
      <c r="H89" s="223"/>
      <c r="I89" s="223"/>
      <c r="J89" s="223"/>
      <c r="K89" s="223"/>
      <c r="L89" s="223"/>
      <c r="M89" s="223"/>
      <c r="N89" s="223"/>
      <c r="O89" s="223"/>
      <c r="P89" s="223"/>
      <c r="Q89" s="224"/>
      <c r="R89" s="224"/>
      <c r="S89" s="224"/>
      <c r="T89" s="224"/>
      <c r="U89" s="224"/>
      <c r="V89" s="224"/>
      <c r="W89" s="224"/>
      <c r="X89" s="224"/>
      <c r="Y89" s="224"/>
      <c r="Z89" s="224"/>
      <c r="AA89" s="224"/>
      <c r="AB89" s="224"/>
      <c r="AC89" s="224"/>
      <c r="AD89" s="224"/>
      <c r="AE89" s="224"/>
      <c r="AF89" s="224"/>
      <c r="AG89" s="224"/>
      <c r="AH89" s="224"/>
      <c r="AI89" s="224"/>
      <c r="AJ89" s="224"/>
      <c r="AK89" s="224"/>
      <c r="AL89" s="224"/>
      <c r="AM89" s="224"/>
      <c r="AN89" s="224"/>
      <c r="AO89" s="224"/>
      <c r="AP89" s="224"/>
      <c r="AQ89" s="224"/>
      <c r="AR89" s="224"/>
      <c r="AS89" s="224"/>
      <c r="AT89" s="224"/>
      <c r="AU89" s="224"/>
      <c r="AV89" s="224"/>
      <c r="AW89" s="224"/>
      <c r="AX89" s="224"/>
      <c r="AY89" s="224"/>
      <c r="AZ89" s="225"/>
      <c r="BA89" s="225"/>
      <c r="BB89" s="225"/>
      <c r="BC89" s="225"/>
      <c r="BD89" s="225"/>
      <c r="BE89" s="217"/>
      <c r="BF89" s="217"/>
      <c r="BG89" s="217"/>
      <c r="BH89" s="217"/>
      <c r="BI89" s="217"/>
      <c r="BJ89" s="217"/>
      <c r="BK89" s="217"/>
      <c r="BL89" s="217"/>
      <c r="BM89" s="217"/>
      <c r="BN89" s="217"/>
      <c r="BO89" s="217"/>
      <c r="BP89" s="217"/>
      <c r="BQ89" s="214">
        <v>83</v>
      </c>
      <c r="BR89" s="219"/>
      <c r="BS89" s="953"/>
      <c r="BT89" s="954"/>
      <c r="BU89" s="954"/>
      <c r="BV89" s="954"/>
      <c r="BW89" s="954"/>
      <c r="BX89" s="954"/>
      <c r="BY89" s="954"/>
      <c r="BZ89" s="954"/>
      <c r="CA89" s="954"/>
      <c r="CB89" s="954"/>
      <c r="CC89" s="954"/>
      <c r="CD89" s="954"/>
      <c r="CE89" s="954"/>
      <c r="CF89" s="954"/>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1"/>
      <c r="DW89" s="942"/>
      <c r="DX89" s="942"/>
      <c r="DY89" s="942"/>
      <c r="DZ89" s="943"/>
      <c r="EA89" s="199"/>
    </row>
    <row r="90" spans="1:131" s="200" customFormat="1" ht="26.25" hidden="1" customHeight="1">
      <c r="A90" s="222"/>
      <c r="B90" s="223"/>
      <c r="C90" s="223"/>
      <c r="D90" s="223"/>
      <c r="E90" s="223"/>
      <c r="F90" s="223"/>
      <c r="G90" s="223"/>
      <c r="H90" s="223"/>
      <c r="I90" s="223"/>
      <c r="J90" s="223"/>
      <c r="K90" s="223"/>
      <c r="L90" s="223"/>
      <c r="M90" s="223"/>
      <c r="N90" s="223"/>
      <c r="O90" s="223"/>
      <c r="P90" s="223"/>
      <c r="Q90" s="224"/>
      <c r="R90" s="224"/>
      <c r="S90" s="224"/>
      <c r="T90" s="224"/>
      <c r="U90" s="224"/>
      <c r="V90" s="224"/>
      <c r="W90" s="224"/>
      <c r="X90" s="224"/>
      <c r="Y90" s="224"/>
      <c r="Z90" s="224"/>
      <c r="AA90" s="224"/>
      <c r="AB90" s="224"/>
      <c r="AC90" s="224"/>
      <c r="AD90" s="224"/>
      <c r="AE90" s="224"/>
      <c r="AF90" s="224"/>
      <c r="AG90" s="224"/>
      <c r="AH90" s="224"/>
      <c r="AI90" s="224"/>
      <c r="AJ90" s="224"/>
      <c r="AK90" s="224"/>
      <c r="AL90" s="224"/>
      <c r="AM90" s="224"/>
      <c r="AN90" s="224"/>
      <c r="AO90" s="224"/>
      <c r="AP90" s="224"/>
      <c r="AQ90" s="224"/>
      <c r="AR90" s="224"/>
      <c r="AS90" s="224"/>
      <c r="AT90" s="224"/>
      <c r="AU90" s="224"/>
      <c r="AV90" s="224"/>
      <c r="AW90" s="224"/>
      <c r="AX90" s="224"/>
      <c r="AY90" s="224"/>
      <c r="AZ90" s="225"/>
      <c r="BA90" s="225"/>
      <c r="BB90" s="225"/>
      <c r="BC90" s="225"/>
      <c r="BD90" s="225"/>
      <c r="BE90" s="217"/>
      <c r="BF90" s="217"/>
      <c r="BG90" s="217"/>
      <c r="BH90" s="217"/>
      <c r="BI90" s="217"/>
      <c r="BJ90" s="217"/>
      <c r="BK90" s="217"/>
      <c r="BL90" s="217"/>
      <c r="BM90" s="217"/>
      <c r="BN90" s="217"/>
      <c r="BO90" s="217"/>
      <c r="BP90" s="217"/>
      <c r="BQ90" s="214">
        <v>84</v>
      </c>
      <c r="BR90" s="219"/>
      <c r="BS90" s="953"/>
      <c r="BT90" s="954"/>
      <c r="BU90" s="954"/>
      <c r="BV90" s="954"/>
      <c r="BW90" s="954"/>
      <c r="BX90" s="954"/>
      <c r="BY90" s="954"/>
      <c r="BZ90" s="954"/>
      <c r="CA90" s="954"/>
      <c r="CB90" s="954"/>
      <c r="CC90" s="954"/>
      <c r="CD90" s="954"/>
      <c r="CE90" s="954"/>
      <c r="CF90" s="954"/>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1"/>
      <c r="DW90" s="942"/>
      <c r="DX90" s="942"/>
      <c r="DY90" s="942"/>
      <c r="DZ90" s="943"/>
      <c r="EA90" s="199"/>
    </row>
    <row r="91" spans="1:131" s="200" customFormat="1" ht="26.25" hidden="1" customHeight="1">
      <c r="A91" s="222"/>
      <c r="B91" s="223"/>
      <c r="C91" s="223"/>
      <c r="D91" s="223"/>
      <c r="E91" s="223"/>
      <c r="F91" s="223"/>
      <c r="G91" s="223"/>
      <c r="H91" s="223"/>
      <c r="I91" s="223"/>
      <c r="J91" s="223"/>
      <c r="K91" s="223"/>
      <c r="L91" s="223"/>
      <c r="M91" s="223"/>
      <c r="N91" s="223"/>
      <c r="O91" s="223"/>
      <c r="P91" s="223"/>
      <c r="Q91" s="224"/>
      <c r="R91" s="224"/>
      <c r="S91" s="224"/>
      <c r="T91" s="224"/>
      <c r="U91" s="224"/>
      <c r="V91" s="224"/>
      <c r="W91" s="224"/>
      <c r="X91" s="224"/>
      <c r="Y91" s="224"/>
      <c r="Z91" s="224"/>
      <c r="AA91" s="224"/>
      <c r="AB91" s="224"/>
      <c r="AC91" s="224"/>
      <c r="AD91" s="224"/>
      <c r="AE91" s="224"/>
      <c r="AF91" s="224"/>
      <c r="AG91" s="224"/>
      <c r="AH91" s="224"/>
      <c r="AI91" s="224"/>
      <c r="AJ91" s="224"/>
      <c r="AK91" s="224"/>
      <c r="AL91" s="224"/>
      <c r="AM91" s="224"/>
      <c r="AN91" s="224"/>
      <c r="AO91" s="224"/>
      <c r="AP91" s="224"/>
      <c r="AQ91" s="224"/>
      <c r="AR91" s="224"/>
      <c r="AS91" s="224"/>
      <c r="AT91" s="224"/>
      <c r="AU91" s="224"/>
      <c r="AV91" s="224"/>
      <c r="AW91" s="224"/>
      <c r="AX91" s="224"/>
      <c r="AY91" s="224"/>
      <c r="AZ91" s="225"/>
      <c r="BA91" s="225"/>
      <c r="BB91" s="225"/>
      <c r="BC91" s="225"/>
      <c r="BD91" s="225"/>
      <c r="BE91" s="217"/>
      <c r="BF91" s="217"/>
      <c r="BG91" s="217"/>
      <c r="BH91" s="217"/>
      <c r="BI91" s="217"/>
      <c r="BJ91" s="217"/>
      <c r="BK91" s="217"/>
      <c r="BL91" s="217"/>
      <c r="BM91" s="217"/>
      <c r="BN91" s="217"/>
      <c r="BO91" s="217"/>
      <c r="BP91" s="217"/>
      <c r="BQ91" s="214">
        <v>85</v>
      </c>
      <c r="BR91" s="219"/>
      <c r="BS91" s="953"/>
      <c r="BT91" s="954"/>
      <c r="BU91" s="954"/>
      <c r="BV91" s="954"/>
      <c r="BW91" s="954"/>
      <c r="BX91" s="954"/>
      <c r="BY91" s="954"/>
      <c r="BZ91" s="954"/>
      <c r="CA91" s="954"/>
      <c r="CB91" s="954"/>
      <c r="CC91" s="954"/>
      <c r="CD91" s="954"/>
      <c r="CE91" s="954"/>
      <c r="CF91" s="954"/>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1"/>
      <c r="DW91" s="942"/>
      <c r="DX91" s="942"/>
      <c r="DY91" s="942"/>
      <c r="DZ91" s="943"/>
      <c r="EA91" s="199"/>
    </row>
    <row r="92" spans="1:131" s="200" customFormat="1" ht="26.25" hidden="1" customHeight="1">
      <c r="A92" s="222"/>
      <c r="B92" s="223"/>
      <c r="C92" s="223"/>
      <c r="D92" s="223"/>
      <c r="E92" s="223"/>
      <c r="F92" s="223"/>
      <c r="G92" s="223"/>
      <c r="H92" s="223"/>
      <c r="I92" s="223"/>
      <c r="J92" s="223"/>
      <c r="K92" s="223"/>
      <c r="L92" s="223"/>
      <c r="M92" s="223"/>
      <c r="N92" s="223"/>
      <c r="O92" s="223"/>
      <c r="P92" s="223"/>
      <c r="Q92" s="224"/>
      <c r="R92" s="224"/>
      <c r="S92" s="224"/>
      <c r="T92" s="224"/>
      <c r="U92" s="224"/>
      <c r="V92" s="224"/>
      <c r="W92" s="224"/>
      <c r="X92" s="224"/>
      <c r="Y92" s="224"/>
      <c r="Z92" s="224"/>
      <c r="AA92" s="224"/>
      <c r="AB92" s="224"/>
      <c r="AC92" s="224"/>
      <c r="AD92" s="224"/>
      <c r="AE92" s="224"/>
      <c r="AF92" s="224"/>
      <c r="AG92" s="224"/>
      <c r="AH92" s="224"/>
      <c r="AI92" s="224"/>
      <c r="AJ92" s="224"/>
      <c r="AK92" s="224"/>
      <c r="AL92" s="224"/>
      <c r="AM92" s="224"/>
      <c r="AN92" s="224"/>
      <c r="AO92" s="224"/>
      <c r="AP92" s="224"/>
      <c r="AQ92" s="224"/>
      <c r="AR92" s="224"/>
      <c r="AS92" s="224"/>
      <c r="AT92" s="224"/>
      <c r="AU92" s="224"/>
      <c r="AV92" s="224"/>
      <c r="AW92" s="224"/>
      <c r="AX92" s="224"/>
      <c r="AY92" s="224"/>
      <c r="AZ92" s="225"/>
      <c r="BA92" s="225"/>
      <c r="BB92" s="225"/>
      <c r="BC92" s="225"/>
      <c r="BD92" s="225"/>
      <c r="BE92" s="217"/>
      <c r="BF92" s="217"/>
      <c r="BG92" s="217"/>
      <c r="BH92" s="217"/>
      <c r="BI92" s="217"/>
      <c r="BJ92" s="217"/>
      <c r="BK92" s="217"/>
      <c r="BL92" s="217"/>
      <c r="BM92" s="217"/>
      <c r="BN92" s="217"/>
      <c r="BO92" s="217"/>
      <c r="BP92" s="217"/>
      <c r="BQ92" s="214">
        <v>86</v>
      </c>
      <c r="BR92" s="219"/>
      <c r="BS92" s="953"/>
      <c r="BT92" s="954"/>
      <c r="BU92" s="954"/>
      <c r="BV92" s="954"/>
      <c r="BW92" s="954"/>
      <c r="BX92" s="954"/>
      <c r="BY92" s="954"/>
      <c r="BZ92" s="954"/>
      <c r="CA92" s="954"/>
      <c r="CB92" s="954"/>
      <c r="CC92" s="954"/>
      <c r="CD92" s="954"/>
      <c r="CE92" s="954"/>
      <c r="CF92" s="954"/>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1"/>
      <c r="DW92" s="942"/>
      <c r="DX92" s="942"/>
      <c r="DY92" s="942"/>
      <c r="DZ92" s="943"/>
      <c r="EA92" s="199"/>
    </row>
    <row r="93" spans="1:131" s="200" customFormat="1" ht="26.25" hidden="1" customHeight="1">
      <c r="A93" s="222"/>
      <c r="B93" s="223"/>
      <c r="C93" s="223"/>
      <c r="D93" s="223"/>
      <c r="E93" s="223"/>
      <c r="F93" s="223"/>
      <c r="G93" s="223"/>
      <c r="H93" s="223"/>
      <c r="I93" s="223"/>
      <c r="J93" s="223"/>
      <c r="K93" s="223"/>
      <c r="L93" s="223"/>
      <c r="M93" s="223"/>
      <c r="N93" s="223"/>
      <c r="O93" s="223"/>
      <c r="P93" s="223"/>
      <c r="Q93" s="224"/>
      <c r="R93" s="224"/>
      <c r="S93" s="224"/>
      <c r="T93" s="224"/>
      <c r="U93" s="224"/>
      <c r="V93" s="224"/>
      <c r="W93" s="224"/>
      <c r="X93" s="224"/>
      <c r="Y93" s="224"/>
      <c r="Z93" s="224"/>
      <c r="AA93" s="224"/>
      <c r="AB93" s="224"/>
      <c r="AC93" s="224"/>
      <c r="AD93" s="224"/>
      <c r="AE93" s="224"/>
      <c r="AF93" s="224"/>
      <c r="AG93" s="224"/>
      <c r="AH93" s="224"/>
      <c r="AI93" s="224"/>
      <c r="AJ93" s="224"/>
      <c r="AK93" s="224"/>
      <c r="AL93" s="224"/>
      <c r="AM93" s="224"/>
      <c r="AN93" s="224"/>
      <c r="AO93" s="224"/>
      <c r="AP93" s="224"/>
      <c r="AQ93" s="224"/>
      <c r="AR93" s="224"/>
      <c r="AS93" s="224"/>
      <c r="AT93" s="224"/>
      <c r="AU93" s="224"/>
      <c r="AV93" s="224"/>
      <c r="AW93" s="224"/>
      <c r="AX93" s="224"/>
      <c r="AY93" s="224"/>
      <c r="AZ93" s="225"/>
      <c r="BA93" s="225"/>
      <c r="BB93" s="225"/>
      <c r="BC93" s="225"/>
      <c r="BD93" s="225"/>
      <c r="BE93" s="217"/>
      <c r="BF93" s="217"/>
      <c r="BG93" s="217"/>
      <c r="BH93" s="217"/>
      <c r="BI93" s="217"/>
      <c r="BJ93" s="217"/>
      <c r="BK93" s="217"/>
      <c r="BL93" s="217"/>
      <c r="BM93" s="217"/>
      <c r="BN93" s="217"/>
      <c r="BO93" s="217"/>
      <c r="BP93" s="217"/>
      <c r="BQ93" s="214">
        <v>87</v>
      </c>
      <c r="BR93" s="219"/>
      <c r="BS93" s="953"/>
      <c r="BT93" s="954"/>
      <c r="BU93" s="954"/>
      <c r="BV93" s="954"/>
      <c r="BW93" s="954"/>
      <c r="BX93" s="954"/>
      <c r="BY93" s="954"/>
      <c r="BZ93" s="954"/>
      <c r="CA93" s="954"/>
      <c r="CB93" s="954"/>
      <c r="CC93" s="954"/>
      <c r="CD93" s="954"/>
      <c r="CE93" s="954"/>
      <c r="CF93" s="954"/>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1"/>
      <c r="DW93" s="942"/>
      <c r="DX93" s="942"/>
      <c r="DY93" s="942"/>
      <c r="DZ93" s="943"/>
      <c r="EA93" s="199"/>
    </row>
    <row r="94" spans="1:131" s="200" customFormat="1" ht="26.25" hidden="1" customHeight="1">
      <c r="A94" s="222"/>
      <c r="B94" s="223"/>
      <c r="C94" s="223"/>
      <c r="D94" s="223"/>
      <c r="E94" s="223"/>
      <c r="F94" s="223"/>
      <c r="G94" s="223"/>
      <c r="H94" s="223"/>
      <c r="I94" s="223"/>
      <c r="J94" s="223"/>
      <c r="K94" s="223"/>
      <c r="L94" s="223"/>
      <c r="M94" s="223"/>
      <c r="N94" s="223"/>
      <c r="O94" s="223"/>
      <c r="P94" s="223"/>
      <c r="Q94" s="224"/>
      <c r="R94" s="224"/>
      <c r="S94" s="224"/>
      <c r="T94" s="224"/>
      <c r="U94" s="224"/>
      <c r="V94" s="224"/>
      <c r="W94" s="224"/>
      <c r="X94" s="224"/>
      <c r="Y94" s="224"/>
      <c r="Z94" s="224"/>
      <c r="AA94" s="224"/>
      <c r="AB94" s="224"/>
      <c r="AC94" s="224"/>
      <c r="AD94" s="224"/>
      <c r="AE94" s="224"/>
      <c r="AF94" s="224"/>
      <c r="AG94" s="224"/>
      <c r="AH94" s="224"/>
      <c r="AI94" s="224"/>
      <c r="AJ94" s="224"/>
      <c r="AK94" s="224"/>
      <c r="AL94" s="224"/>
      <c r="AM94" s="224"/>
      <c r="AN94" s="224"/>
      <c r="AO94" s="224"/>
      <c r="AP94" s="224"/>
      <c r="AQ94" s="224"/>
      <c r="AR94" s="224"/>
      <c r="AS94" s="224"/>
      <c r="AT94" s="224"/>
      <c r="AU94" s="224"/>
      <c r="AV94" s="224"/>
      <c r="AW94" s="224"/>
      <c r="AX94" s="224"/>
      <c r="AY94" s="224"/>
      <c r="AZ94" s="225"/>
      <c r="BA94" s="225"/>
      <c r="BB94" s="225"/>
      <c r="BC94" s="225"/>
      <c r="BD94" s="225"/>
      <c r="BE94" s="217"/>
      <c r="BF94" s="217"/>
      <c r="BG94" s="217"/>
      <c r="BH94" s="217"/>
      <c r="BI94" s="217"/>
      <c r="BJ94" s="217"/>
      <c r="BK94" s="217"/>
      <c r="BL94" s="217"/>
      <c r="BM94" s="217"/>
      <c r="BN94" s="217"/>
      <c r="BO94" s="217"/>
      <c r="BP94" s="217"/>
      <c r="BQ94" s="214">
        <v>88</v>
      </c>
      <c r="BR94" s="219"/>
      <c r="BS94" s="953"/>
      <c r="BT94" s="954"/>
      <c r="BU94" s="954"/>
      <c r="BV94" s="954"/>
      <c r="BW94" s="954"/>
      <c r="BX94" s="954"/>
      <c r="BY94" s="954"/>
      <c r="BZ94" s="954"/>
      <c r="CA94" s="954"/>
      <c r="CB94" s="954"/>
      <c r="CC94" s="954"/>
      <c r="CD94" s="954"/>
      <c r="CE94" s="954"/>
      <c r="CF94" s="954"/>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1"/>
      <c r="DW94" s="942"/>
      <c r="DX94" s="942"/>
      <c r="DY94" s="942"/>
      <c r="DZ94" s="943"/>
      <c r="EA94" s="199"/>
    </row>
    <row r="95" spans="1:131" s="200" customFormat="1" ht="26.25" hidden="1" customHeight="1">
      <c r="A95" s="222"/>
      <c r="B95" s="223"/>
      <c r="C95" s="223"/>
      <c r="D95" s="223"/>
      <c r="E95" s="223"/>
      <c r="F95" s="223"/>
      <c r="G95" s="223"/>
      <c r="H95" s="223"/>
      <c r="I95" s="223"/>
      <c r="J95" s="223"/>
      <c r="K95" s="223"/>
      <c r="L95" s="223"/>
      <c r="M95" s="223"/>
      <c r="N95" s="223"/>
      <c r="O95" s="223"/>
      <c r="P95" s="223"/>
      <c r="Q95" s="224"/>
      <c r="R95" s="224"/>
      <c r="S95" s="224"/>
      <c r="T95" s="224"/>
      <c r="U95" s="224"/>
      <c r="V95" s="224"/>
      <c r="W95" s="224"/>
      <c r="X95" s="224"/>
      <c r="Y95" s="224"/>
      <c r="Z95" s="224"/>
      <c r="AA95" s="224"/>
      <c r="AB95" s="224"/>
      <c r="AC95" s="224"/>
      <c r="AD95" s="224"/>
      <c r="AE95" s="224"/>
      <c r="AF95" s="224"/>
      <c r="AG95" s="224"/>
      <c r="AH95" s="224"/>
      <c r="AI95" s="224"/>
      <c r="AJ95" s="224"/>
      <c r="AK95" s="224"/>
      <c r="AL95" s="224"/>
      <c r="AM95" s="224"/>
      <c r="AN95" s="224"/>
      <c r="AO95" s="224"/>
      <c r="AP95" s="224"/>
      <c r="AQ95" s="224"/>
      <c r="AR95" s="224"/>
      <c r="AS95" s="224"/>
      <c r="AT95" s="224"/>
      <c r="AU95" s="224"/>
      <c r="AV95" s="224"/>
      <c r="AW95" s="224"/>
      <c r="AX95" s="224"/>
      <c r="AY95" s="224"/>
      <c r="AZ95" s="225"/>
      <c r="BA95" s="225"/>
      <c r="BB95" s="225"/>
      <c r="BC95" s="225"/>
      <c r="BD95" s="225"/>
      <c r="BE95" s="217"/>
      <c r="BF95" s="217"/>
      <c r="BG95" s="217"/>
      <c r="BH95" s="217"/>
      <c r="BI95" s="217"/>
      <c r="BJ95" s="217"/>
      <c r="BK95" s="217"/>
      <c r="BL95" s="217"/>
      <c r="BM95" s="217"/>
      <c r="BN95" s="217"/>
      <c r="BO95" s="217"/>
      <c r="BP95" s="217"/>
      <c r="BQ95" s="214">
        <v>89</v>
      </c>
      <c r="BR95" s="219"/>
      <c r="BS95" s="953"/>
      <c r="BT95" s="954"/>
      <c r="BU95" s="954"/>
      <c r="BV95" s="954"/>
      <c r="BW95" s="954"/>
      <c r="BX95" s="954"/>
      <c r="BY95" s="954"/>
      <c r="BZ95" s="954"/>
      <c r="CA95" s="954"/>
      <c r="CB95" s="954"/>
      <c r="CC95" s="954"/>
      <c r="CD95" s="954"/>
      <c r="CE95" s="954"/>
      <c r="CF95" s="954"/>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1"/>
      <c r="DW95" s="942"/>
      <c r="DX95" s="942"/>
      <c r="DY95" s="942"/>
      <c r="DZ95" s="943"/>
      <c r="EA95" s="199"/>
    </row>
    <row r="96" spans="1:131" s="200" customFormat="1" ht="26.25" hidden="1" customHeight="1">
      <c r="A96" s="222"/>
      <c r="B96" s="223"/>
      <c r="C96" s="223"/>
      <c r="D96" s="223"/>
      <c r="E96" s="223"/>
      <c r="F96" s="223"/>
      <c r="G96" s="223"/>
      <c r="H96" s="223"/>
      <c r="I96" s="223"/>
      <c r="J96" s="223"/>
      <c r="K96" s="223"/>
      <c r="L96" s="223"/>
      <c r="M96" s="223"/>
      <c r="N96" s="223"/>
      <c r="O96" s="223"/>
      <c r="P96" s="223"/>
      <c r="Q96" s="224"/>
      <c r="R96" s="224"/>
      <c r="S96" s="224"/>
      <c r="T96" s="224"/>
      <c r="U96" s="224"/>
      <c r="V96" s="224"/>
      <c r="W96" s="224"/>
      <c r="X96" s="224"/>
      <c r="Y96" s="224"/>
      <c r="Z96" s="224"/>
      <c r="AA96" s="224"/>
      <c r="AB96" s="224"/>
      <c r="AC96" s="224"/>
      <c r="AD96" s="224"/>
      <c r="AE96" s="224"/>
      <c r="AF96" s="224"/>
      <c r="AG96" s="224"/>
      <c r="AH96" s="224"/>
      <c r="AI96" s="224"/>
      <c r="AJ96" s="224"/>
      <c r="AK96" s="224"/>
      <c r="AL96" s="224"/>
      <c r="AM96" s="224"/>
      <c r="AN96" s="224"/>
      <c r="AO96" s="224"/>
      <c r="AP96" s="224"/>
      <c r="AQ96" s="224"/>
      <c r="AR96" s="224"/>
      <c r="AS96" s="224"/>
      <c r="AT96" s="224"/>
      <c r="AU96" s="224"/>
      <c r="AV96" s="224"/>
      <c r="AW96" s="224"/>
      <c r="AX96" s="224"/>
      <c r="AY96" s="224"/>
      <c r="AZ96" s="225"/>
      <c r="BA96" s="225"/>
      <c r="BB96" s="225"/>
      <c r="BC96" s="225"/>
      <c r="BD96" s="225"/>
      <c r="BE96" s="217"/>
      <c r="BF96" s="217"/>
      <c r="BG96" s="217"/>
      <c r="BH96" s="217"/>
      <c r="BI96" s="217"/>
      <c r="BJ96" s="217"/>
      <c r="BK96" s="217"/>
      <c r="BL96" s="217"/>
      <c r="BM96" s="217"/>
      <c r="BN96" s="217"/>
      <c r="BO96" s="217"/>
      <c r="BP96" s="217"/>
      <c r="BQ96" s="214">
        <v>90</v>
      </c>
      <c r="BR96" s="219"/>
      <c r="BS96" s="953"/>
      <c r="BT96" s="954"/>
      <c r="BU96" s="954"/>
      <c r="BV96" s="954"/>
      <c r="BW96" s="954"/>
      <c r="BX96" s="954"/>
      <c r="BY96" s="954"/>
      <c r="BZ96" s="954"/>
      <c r="CA96" s="954"/>
      <c r="CB96" s="954"/>
      <c r="CC96" s="954"/>
      <c r="CD96" s="954"/>
      <c r="CE96" s="954"/>
      <c r="CF96" s="954"/>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1"/>
      <c r="DW96" s="942"/>
      <c r="DX96" s="942"/>
      <c r="DY96" s="942"/>
      <c r="DZ96" s="943"/>
      <c r="EA96" s="199"/>
    </row>
    <row r="97" spans="1:131" s="200" customFormat="1" ht="26.25" hidden="1" customHeight="1">
      <c r="A97" s="222"/>
      <c r="B97" s="223"/>
      <c r="C97" s="223"/>
      <c r="D97" s="223"/>
      <c r="E97" s="223"/>
      <c r="F97" s="223"/>
      <c r="G97" s="223"/>
      <c r="H97" s="223"/>
      <c r="I97" s="223"/>
      <c r="J97" s="223"/>
      <c r="K97" s="223"/>
      <c r="L97" s="223"/>
      <c r="M97" s="223"/>
      <c r="N97" s="223"/>
      <c r="O97" s="223"/>
      <c r="P97" s="223"/>
      <c r="Q97" s="224"/>
      <c r="R97" s="224"/>
      <c r="S97" s="224"/>
      <c r="T97" s="224"/>
      <c r="U97" s="224"/>
      <c r="V97" s="224"/>
      <c r="W97" s="224"/>
      <c r="X97" s="224"/>
      <c r="Y97" s="224"/>
      <c r="Z97" s="224"/>
      <c r="AA97" s="224"/>
      <c r="AB97" s="224"/>
      <c r="AC97" s="224"/>
      <c r="AD97" s="224"/>
      <c r="AE97" s="224"/>
      <c r="AF97" s="224"/>
      <c r="AG97" s="224"/>
      <c r="AH97" s="224"/>
      <c r="AI97" s="224"/>
      <c r="AJ97" s="224"/>
      <c r="AK97" s="224"/>
      <c r="AL97" s="224"/>
      <c r="AM97" s="224"/>
      <c r="AN97" s="224"/>
      <c r="AO97" s="224"/>
      <c r="AP97" s="224"/>
      <c r="AQ97" s="224"/>
      <c r="AR97" s="224"/>
      <c r="AS97" s="224"/>
      <c r="AT97" s="224"/>
      <c r="AU97" s="224"/>
      <c r="AV97" s="224"/>
      <c r="AW97" s="224"/>
      <c r="AX97" s="224"/>
      <c r="AY97" s="224"/>
      <c r="AZ97" s="225"/>
      <c r="BA97" s="225"/>
      <c r="BB97" s="225"/>
      <c r="BC97" s="225"/>
      <c r="BD97" s="225"/>
      <c r="BE97" s="217"/>
      <c r="BF97" s="217"/>
      <c r="BG97" s="217"/>
      <c r="BH97" s="217"/>
      <c r="BI97" s="217"/>
      <c r="BJ97" s="217"/>
      <c r="BK97" s="217"/>
      <c r="BL97" s="217"/>
      <c r="BM97" s="217"/>
      <c r="BN97" s="217"/>
      <c r="BO97" s="217"/>
      <c r="BP97" s="217"/>
      <c r="BQ97" s="214">
        <v>91</v>
      </c>
      <c r="BR97" s="219"/>
      <c r="BS97" s="953"/>
      <c r="BT97" s="954"/>
      <c r="BU97" s="954"/>
      <c r="BV97" s="954"/>
      <c r="BW97" s="954"/>
      <c r="BX97" s="954"/>
      <c r="BY97" s="954"/>
      <c r="BZ97" s="954"/>
      <c r="CA97" s="954"/>
      <c r="CB97" s="954"/>
      <c r="CC97" s="954"/>
      <c r="CD97" s="954"/>
      <c r="CE97" s="954"/>
      <c r="CF97" s="954"/>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1"/>
      <c r="DW97" s="942"/>
      <c r="DX97" s="942"/>
      <c r="DY97" s="942"/>
      <c r="DZ97" s="943"/>
      <c r="EA97" s="199"/>
    </row>
    <row r="98" spans="1:131" s="200" customFormat="1" ht="26.25" hidden="1" customHeight="1">
      <c r="A98" s="222"/>
      <c r="B98" s="223"/>
      <c r="C98" s="223"/>
      <c r="D98" s="223"/>
      <c r="E98" s="223"/>
      <c r="F98" s="223"/>
      <c r="G98" s="223"/>
      <c r="H98" s="223"/>
      <c r="I98" s="223"/>
      <c r="J98" s="223"/>
      <c r="K98" s="223"/>
      <c r="L98" s="223"/>
      <c r="M98" s="223"/>
      <c r="N98" s="223"/>
      <c r="O98" s="223"/>
      <c r="P98" s="223"/>
      <c r="Q98" s="224"/>
      <c r="R98" s="224"/>
      <c r="S98" s="224"/>
      <c r="T98" s="224"/>
      <c r="U98" s="224"/>
      <c r="V98" s="224"/>
      <c r="W98" s="224"/>
      <c r="X98" s="224"/>
      <c r="Y98" s="224"/>
      <c r="Z98" s="224"/>
      <c r="AA98" s="224"/>
      <c r="AB98" s="224"/>
      <c r="AC98" s="224"/>
      <c r="AD98" s="224"/>
      <c r="AE98" s="224"/>
      <c r="AF98" s="224"/>
      <c r="AG98" s="224"/>
      <c r="AH98" s="224"/>
      <c r="AI98" s="224"/>
      <c r="AJ98" s="224"/>
      <c r="AK98" s="224"/>
      <c r="AL98" s="224"/>
      <c r="AM98" s="224"/>
      <c r="AN98" s="224"/>
      <c r="AO98" s="224"/>
      <c r="AP98" s="224"/>
      <c r="AQ98" s="224"/>
      <c r="AR98" s="224"/>
      <c r="AS98" s="224"/>
      <c r="AT98" s="224"/>
      <c r="AU98" s="224"/>
      <c r="AV98" s="224"/>
      <c r="AW98" s="224"/>
      <c r="AX98" s="224"/>
      <c r="AY98" s="224"/>
      <c r="AZ98" s="225"/>
      <c r="BA98" s="225"/>
      <c r="BB98" s="225"/>
      <c r="BC98" s="225"/>
      <c r="BD98" s="225"/>
      <c r="BE98" s="217"/>
      <c r="BF98" s="217"/>
      <c r="BG98" s="217"/>
      <c r="BH98" s="217"/>
      <c r="BI98" s="217"/>
      <c r="BJ98" s="217"/>
      <c r="BK98" s="217"/>
      <c r="BL98" s="217"/>
      <c r="BM98" s="217"/>
      <c r="BN98" s="217"/>
      <c r="BO98" s="217"/>
      <c r="BP98" s="217"/>
      <c r="BQ98" s="214">
        <v>92</v>
      </c>
      <c r="BR98" s="219"/>
      <c r="BS98" s="953"/>
      <c r="BT98" s="954"/>
      <c r="BU98" s="954"/>
      <c r="BV98" s="954"/>
      <c r="BW98" s="954"/>
      <c r="BX98" s="954"/>
      <c r="BY98" s="954"/>
      <c r="BZ98" s="954"/>
      <c r="CA98" s="954"/>
      <c r="CB98" s="954"/>
      <c r="CC98" s="954"/>
      <c r="CD98" s="954"/>
      <c r="CE98" s="954"/>
      <c r="CF98" s="954"/>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1"/>
      <c r="DW98" s="942"/>
      <c r="DX98" s="942"/>
      <c r="DY98" s="942"/>
      <c r="DZ98" s="943"/>
      <c r="EA98" s="199"/>
    </row>
    <row r="99" spans="1:131" s="200" customFormat="1" ht="26.25" hidden="1" customHeight="1">
      <c r="A99" s="222"/>
      <c r="B99" s="223"/>
      <c r="C99" s="223"/>
      <c r="D99" s="223"/>
      <c r="E99" s="223"/>
      <c r="F99" s="223"/>
      <c r="G99" s="223"/>
      <c r="H99" s="223"/>
      <c r="I99" s="223"/>
      <c r="J99" s="223"/>
      <c r="K99" s="223"/>
      <c r="L99" s="223"/>
      <c r="M99" s="223"/>
      <c r="N99" s="223"/>
      <c r="O99" s="223"/>
      <c r="P99" s="223"/>
      <c r="Q99" s="224"/>
      <c r="R99" s="224"/>
      <c r="S99" s="224"/>
      <c r="T99" s="224"/>
      <c r="U99" s="224"/>
      <c r="V99" s="224"/>
      <c r="W99" s="224"/>
      <c r="X99" s="224"/>
      <c r="Y99" s="224"/>
      <c r="Z99" s="224"/>
      <c r="AA99" s="224"/>
      <c r="AB99" s="224"/>
      <c r="AC99" s="224"/>
      <c r="AD99" s="224"/>
      <c r="AE99" s="224"/>
      <c r="AF99" s="224"/>
      <c r="AG99" s="224"/>
      <c r="AH99" s="224"/>
      <c r="AI99" s="224"/>
      <c r="AJ99" s="224"/>
      <c r="AK99" s="224"/>
      <c r="AL99" s="224"/>
      <c r="AM99" s="224"/>
      <c r="AN99" s="224"/>
      <c r="AO99" s="224"/>
      <c r="AP99" s="224"/>
      <c r="AQ99" s="224"/>
      <c r="AR99" s="224"/>
      <c r="AS99" s="224"/>
      <c r="AT99" s="224"/>
      <c r="AU99" s="224"/>
      <c r="AV99" s="224"/>
      <c r="AW99" s="224"/>
      <c r="AX99" s="224"/>
      <c r="AY99" s="224"/>
      <c r="AZ99" s="225"/>
      <c r="BA99" s="225"/>
      <c r="BB99" s="225"/>
      <c r="BC99" s="225"/>
      <c r="BD99" s="225"/>
      <c r="BE99" s="217"/>
      <c r="BF99" s="217"/>
      <c r="BG99" s="217"/>
      <c r="BH99" s="217"/>
      <c r="BI99" s="217"/>
      <c r="BJ99" s="217"/>
      <c r="BK99" s="217"/>
      <c r="BL99" s="217"/>
      <c r="BM99" s="217"/>
      <c r="BN99" s="217"/>
      <c r="BO99" s="217"/>
      <c r="BP99" s="217"/>
      <c r="BQ99" s="214">
        <v>93</v>
      </c>
      <c r="BR99" s="219"/>
      <c r="BS99" s="953"/>
      <c r="BT99" s="954"/>
      <c r="BU99" s="954"/>
      <c r="BV99" s="954"/>
      <c r="BW99" s="954"/>
      <c r="BX99" s="954"/>
      <c r="BY99" s="954"/>
      <c r="BZ99" s="954"/>
      <c r="CA99" s="954"/>
      <c r="CB99" s="954"/>
      <c r="CC99" s="954"/>
      <c r="CD99" s="954"/>
      <c r="CE99" s="954"/>
      <c r="CF99" s="954"/>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1"/>
      <c r="DW99" s="942"/>
      <c r="DX99" s="942"/>
      <c r="DY99" s="942"/>
      <c r="DZ99" s="943"/>
      <c r="EA99" s="199"/>
    </row>
    <row r="100" spans="1:131" s="200" customFormat="1" ht="26.25" hidden="1" customHeight="1">
      <c r="A100" s="222"/>
      <c r="B100" s="223"/>
      <c r="C100" s="223"/>
      <c r="D100" s="223"/>
      <c r="E100" s="223"/>
      <c r="F100" s="223"/>
      <c r="G100" s="223"/>
      <c r="H100" s="223"/>
      <c r="I100" s="223"/>
      <c r="J100" s="223"/>
      <c r="K100" s="223"/>
      <c r="L100" s="223"/>
      <c r="M100" s="223"/>
      <c r="N100" s="223"/>
      <c r="O100" s="223"/>
      <c r="P100" s="223"/>
      <c r="Q100" s="224"/>
      <c r="R100" s="224"/>
      <c r="S100" s="224"/>
      <c r="T100" s="224"/>
      <c r="U100" s="224"/>
      <c r="V100" s="224"/>
      <c r="W100" s="224"/>
      <c r="X100" s="224"/>
      <c r="Y100" s="224"/>
      <c r="Z100" s="224"/>
      <c r="AA100" s="224"/>
      <c r="AB100" s="224"/>
      <c r="AC100" s="224"/>
      <c r="AD100" s="224"/>
      <c r="AE100" s="224"/>
      <c r="AF100" s="224"/>
      <c r="AG100" s="224"/>
      <c r="AH100" s="224"/>
      <c r="AI100" s="224"/>
      <c r="AJ100" s="224"/>
      <c r="AK100" s="224"/>
      <c r="AL100" s="224"/>
      <c r="AM100" s="224"/>
      <c r="AN100" s="224"/>
      <c r="AO100" s="224"/>
      <c r="AP100" s="224"/>
      <c r="AQ100" s="224"/>
      <c r="AR100" s="224"/>
      <c r="AS100" s="224"/>
      <c r="AT100" s="224"/>
      <c r="AU100" s="224"/>
      <c r="AV100" s="224"/>
      <c r="AW100" s="224"/>
      <c r="AX100" s="224"/>
      <c r="AY100" s="224"/>
      <c r="AZ100" s="225"/>
      <c r="BA100" s="225"/>
      <c r="BB100" s="225"/>
      <c r="BC100" s="225"/>
      <c r="BD100" s="225"/>
      <c r="BE100" s="217"/>
      <c r="BF100" s="217"/>
      <c r="BG100" s="217"/>
      <c r="BH100" s="217"/>
      <c r="BI100" s="217"/>
      <c r="BJ100" s="217"/>
      <c r="BK100" s="217"/>
      <c r="BL100" s="217"/>
      <c r="BM100" s="217"/>
      <c r="BN100" s="217"/>
      <c r="BO100" s="217"/>
      <c r="BP100" s="217"/>
      <c r="BQ100" s="214">
        <v>94</v>
      </c>
      <c r="BR100" s="219"/>
      <c r="BS100" s="953"/>
      <c r="BT100" s="954"/>
      <c r="BU100" s="954"/>
      <c r="BV100" s="954"/>
      <c r="BW100" s="954"/>
      <c r="BX100" s="954"/>
      <c r="BY100" s="954"/>
      <c r="BZ100" s="954"/>
      <c r="CA100" s="954"/>
      <c r="CB100" s="954"/>
      <c r="CC100" s="954"/>
      <c r="CD100" s="954"/>
      <c r="CE100" s="954"/>
      <c r="CF100" s="954"/>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1"/>
      <c r="DW100" s="942"/>
      <c r="DX100" s="942"/>
      <c r="DY100" s="942"/>
      <c r="DZ100" s="943"/>
      <c r="EA100" s="199"/>
    </row>
    <row r="101" spans="1:131" s="200" customFormat="1" ht="26.25" hidden="1" customHeight="1">
      <c r="A101" s="222"/>
      <c r="B101" s="223"/>
      <c r="C101" s="223"/>
      <c r="D101" s="223"/>
      <c r="E101" s="223"/>
      <c r="F101" s="223"/>
      <c r="G101" s="223"/>
      <c r="H101" s="223"/>
      <c r="I101" s="223"/>
      <c r="J101" s="223"/>
      <c r="K101" s="223"/>
      <c r="L101" s="223"/>
      <c r="M101" s="223"/>
      <c r="N101" s="223"/>
      <c r="O101" s="223"/>
      <c r="P101" s="223"/>
      <c r="Q101" s="224"/>
      <c r="R101" s="224"/>
      <c r="S101" s="224"/>
      <c r="T101" s="224"/>
      <c r="U101" s="224"/>
      <c r="V101" s="224"/>
      <c r="W101" s="224"/>
      <c r="X101" s="224"/>
      <c r="Y101" s="224"/>
      <c r="Z101" s="224"/>
      <c r="AA101" s="224"/>
      <c r="AB101" s="224"/>
      <c r="AC101" s="224"/>
      <c r="AD101" s="224"/>
      <c r="AE101" s="224"/>
      <c r="AF101" s="224"/>
      <c r="AG101" s="224"/>
      <c r="AH101" s="224"/>
      <c r="AI101" s="224"/>
      <c r="AJ101" s="224"/>
      <c r="AK101" s="224"/>
      <c r="AL101" s="224"/>
      <c r="AM101" s="224"/>
      <c r="AN101" s="224"/>
      <c r="AO101" s="224"/>
      <c r="AP101" s="224"/>
      <c r="AQ101" s="224"/>
      <c r="AR101" s="224"/>
      <c r="AS101" s="224"/>
      <c r="AT101" s="224"/>
      <c r="AU101" s="224"/>
      <c r="AV101" s="224"/>
      <c r="AW101" s="224"/>
      <c r="AX101" s="224"/>
      <c r="AY101" s="224"/>
      <c r="AZ101" s="225"/>
      <c r="BA101" s="225"/>
      <c r="BB101" s="225"/>
      <c r="BC101" s="225"/>
      <c r="BD101" s="225"/>
      <c r="BE101" s="217"/>
      <c r="BF101" s="217"/>
      <c r="BG101" s="217"/>
      <c r="BH101" s="217"/>
      <c r="BI101" s="217"/>
      <c r="BJ101" s="217"/>
      <c r="BK101" s="217"/>
      <c r="BL101" s="217"/>
      <c r="BM101" s="217"/>
      <c r="BN101" s="217"/>
      <c r="BO101" s="217"/>
      <c r="BP101" s="217"/>
      <c r="BQ101" s="214">
        <v>95</v>
      </c>
      <c r="BR101" s="219"/>
      <c r="BS101" s="953"/>
      <c r="BT101" s="954"/>
      <c r="BU101" s="954"/>
      <c r="BV101" s="954"/>
      <c r="BW101" s="954"/>
      <c r="BX101" s="954"/>
      <c r="BY101" s="954"/>
      <c r="BZ101" s="954"/>
      <c r="CA101" s="954"/>
      <c r="CB101" s="954"/>
      <c r="CC101" s="954"/>
      <c r="CD101" s="954"/>
      <c r="CE101" s="954"/>
      <c r="CF101" s="954"/>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1"/>
      <c r="DW101" s="942"/>
      <c r="DX101" s="942"/>
      <c r="DY101" s="942"/>
      <c r="DZ101" s="943"/>
      <c r="EA101" s="199"/>
    </row>
    <row r="102" spans="1:131" s="200" customFormat="1" ht="26.25" customHeight="1" thickBot="1">
      <c r="A102" s="222"/>
      <c r="B102" s="223"/>
      <c r="C102" s="223"/>
      <c r="D102" s="223"/>
      <c r="E102" s="223"/>
      <c r="F102" s="223"/>
      <c r="G102" s="223"/>
      <c r="H102" s="223"/>
      <c r="I102" s="223"/>
      <c r="J102" s="223"/>
      <c r="K102" s="223"/>
      <c r="L102" s="223"/>
      <c r="M102" s="223"/>
      <c r="N102" s="223"/>
      <c r="O102" s="223"/>
      <c r="P102" s="223"/>
      <c r="Q102" s="224"/>
      <c r="R102" s="224"/>
      <c r="S102" s="224"/>
      <c r="T102" s="224"/>
      <c r="U102" s="224"/>
      <c r="V102" s="224"/>
      <c r="W102" s="224"/>
      <c r="X102" s="224"/>
      <c r="Y102" s="224"/>
      <c r="Z102" s="224"/>
      <c r="AA102" s="224"/>
      <c r="AB102" s="224"/>
      <c r="AC102" s="224"/>
      <c r="AD102" s="224"/>
      <c r="AE102" s="224"/>
      <c r="AF102" s="224"/>
      <c r="AG102" s="224"/>
      <c r="AH102" s="224"/>
      <c r="AI102" s="224"/>
      <c r="AJ102" s="224"/>
      <c r="AK102" s="224"/>
      <c r="AL102" s="224"/>
      <c r="AM102" s="224"/>
      <c r="AN102" s="224"/>
      <c r="AO102" s="224"/>
      <c r="AP102" s="224"/>
      <c r="AQ102" s="224"/>
      <c r="AR102" s="224"/>
      <c r="AS102" s="224"/>
      <c r="AT102" s="224"/>
      <c r="AU102" s="224"/>
      <c r="AV102" s="224"/>
      <c r="AW102" s="224"/>
      <c r="AX102" s="224"/>
      <c r="AY102" s="224"/>
      <c r="AZ102" s="225"/>
      <c r="BA102" s="225"/>
      <c r="BB102" s="225"/>
      <c r="BC102" s="225"/>
      <c r="BD102" s="225"/>
      <c r="BE102" s="217"/>
      <c r="BF102" s="217"/>
      <c r="BG102" s="217"/>
      <c r="BH102" s="217"/>
      <c r="BI102" s="217"/>
      <c r="BJ102" s="217"/>
      <c r="BK102" s="217"/>
      <c r="BL102" s="217"/>
      <c r="BM102" s="217"/>
      <c r="BN102" s="217"/>
      <c r="BO102" s="217"/>
      <c r="BP102" s="217"/>
      <c r="BQ102" s="216" t="s">
        <v>372</v>
      </c>
      <c r="BR102" s="944" t="s">
        <v>399</v>
      </c>
      <c r="BS102" s="945"/>
      <c r="BT102" s="945"/>
      <c r="BU102" s="945"/>
      <c r="BV102" s="945"/>
      <c r="BW102" s="945"/>
      <c r="BX102" s="945"/>
      <c r="BY102" s="945"/>
      <c r="BZ102" s="945"/>
      <c r="CA102" s="945"/>
      <c r="CB102" s="945"/>
      <c r="CC102" s="945"/>
      <c r="CD102" s="945"/>
      <c r="CE102" s="945"/>
      <c r="CF102" s="945"/>
      <c r="CG102" s="946"/>
      <c r="CH102" s="947"/>
      <c r="CI102" s="948"/>
      <c r="CJ102" s="948"/>
      <c r="CK102" s="948"/>
      <c r="CL102" s="949"/>
      <c r="CM102" s="947"/>
      <c r="CN102" s="948"/>
      <c r="CO102" s="948"/>
      <c r="CP102" s="948"/>
      <c r="CQ102" s="949"/>
      <c r="CR102" s="950">
        <v>1660</v>
      </c>
      <c r="CS102" s="951"/>
      <c r="CT102" s="951"/>
      <c r="CU102" s="951"/>
      <c r="CV102" s="952"/>
      <c r="CW102" s="950">
        <v>1089</v>
      </c>
      <c r="CX102" s="951"/>
      <c r="CY102" s="951"/>
      <c r="CZ102" s="951"/>
      <c r="DA102" s="952"/>
      <c r="DB102" s="950">
        <v>588</v>
      </c>
      <c r="DC102" s="951"/>
      <c r="DD102" s="951"/>
      <c r="DE102" s="951"/>
      <c r="DF102" s="952"/>
      <c r="DG102" s="950">
        <v>6575</v>
      </c>
      <c r="DH102" s="951"/>
      <c r="DI102" s="951"/>
      <c r="DJ102" s="951"/>
      <c r="DK102" s="952"/>
      <c r="DL102" s="950">
        <v>2238</v>
      </c>
      <c r="DM102" s="951"/>
      <c r="DN102" s="951"/>
      <c r="DO102" s="951"/>
      <c r="DP102" s="952"/>
      <c r="DQ102" s="950">
        <v>2612</v>
      </c>
      <c r="DR102" s="951"/>
      <c r="DS102" s="951"/>
      <c r="DT102" s="951"/>
      <c r="DU102" s="952"/>
      <c r="DV102" s="933"/>
      <c r="DW102" s="934"/>
      <c r="DX102" s="934"/>
      <c r="DY102" s="934"/>
      <c r="DZ102" s="935"/>
      <c r="EA102" s="199"/>
    </row>
    <row r="103" spans="1:131" s="200" customFormat="1" ht="26.25" customHeight="1">
      <c r="A103" s="222"/>
      <c r="B103" s="223"/>
      <c r="C103" s="223"/>
      <c r="D103" s="223"/>
      <c r="E103" s="223"/>
      <c r="F103" s="223"/>
      <c r="G103" s="223"/>
      <c r="H103" s="223"/>
      <c r="I103" s="223"/>
      <c r="J103" s="223"/>
      <c r="K103" s="223"/>
      <c r="L103" s="223"/>
      <c r="M103" s="223"/>
      <c r="N103" s="223"/>
      <c r="O103" s="223"/>
      <c r="P103" s="223"/>
      <c r="Q103" s="224"/>
      <c r="R103" s="224"/>
      <c r="S103" s="224"/>
      <c r="T103" s="224"/>
      <c r="U103" s="224"/>
      <c r="V103" s="224"/>
      <c r="W103" s="224"/>
      <c r="X103" s="224"/>
      <c r="Y103" s="224"/>
      <c r="Z103" s="224"/>
      <c r="AA103" s="224"/>
      <c r="AB103" s="224"/>
      <c r="AC103" s="224"/>
      <c r="AD103" s="224"/>
      <c r="AE103" s="224"/>
      <c r="AF103" s="224"/>
      <c r="AG103" s="224"/>
      <c r="AH103" s="224"/>
      <c r="AI103" s="224"/>
      <c r="AJ103" s="224"/>
      <c r="AK103" s="224"/>
      <c r="AL103" s="224"/>
      <c r="AM103" s="224"/>
      <c r="AN103" s="224"/>
      <c r="AO103" s="224"/>
      <c r="AP103" s="224"/>
      <c r="AQ103" s="224"/>
      <c r="AR103" s="224"/>
      <c r="AS103" s="224"/>
      <c r="AT103" s="224"/>
      <c r="AU103" s="224"/>
      <c r="AV103" s="224"/>
      <c r="AW103" s="224"/>
      <c r="AX103" s="224"/>
      <c r="AY103" s="224"/>
      <c r="AZ103" s="225"/>
      <c r="BA103" s="225"/>
      <c r="BB103" s="225"/>
      <c r="BC103" s="225"/>
      <c r="BD103" s="225"/>
      <c r="BE103" s="217"/>
      <c r="BF103" s="217"/>
      <c r="BG103" s="217"/>
      <c r="BH103" s="217"/>
      <c r="BI103" s="217"/>
      <c r="BJ103" s="217"/>
      <c r="BK103" s="217"/>
      <c r="BL103" s="217"/>
      <c r="BM103" s="217"/>
      <c r="BN103" s="217"/>
      <c r="BO103" s="217"/>
      <c r="BP103" s="217"/>
      <c r="BQ103" s="936" t="s">
        <v>400</v>
      </c>
      <c r="BR103" s="936"/>
      <c r="BS103" s="936"/>
      <c r="BT103" s="936"/>
      <c r="BU103" s="936"/>
      <c r="BV103" s="936"/>
      <c r="BW103" s="936"/>
      <c r="BX103" s="936"/>
      <c r="BY103" s="936"/>
      <c r="BZ103" s="936"/>
      <c r="CA103" s="936"/>
      <c r="CB103" s="936"/>
      <c r="CC103" s="936"/>
      <c r="CD103" s="936"/>
      <c r="CE103" s="936"/>
      <c r="CF103" s="936"/>
      <c r="CG103" s="936"/>
      <c r="CH103" s="936"/>
      <c r="CI103" s="936"/>
      <c r="CJ103" s="936"/>
      <c r="CK103" s="936"/>
      <c r="CL103" s="936"/>
      <c r="CM103" s="936"/>
      <c r="CN103" s="936"/>
      <c r="CO103" s="936"/>
      <c r="CP103" s="936"/>
      <c r="CQ103" s="936"/>
      <c r="CR103" s="936"/>
      <c r="CS103" s="936"/>
      <c r="CT103" s="936"/>
      <c r="CU103" s="936"/>
      <c r="CV103" s="936"/>
      <c r="CW103" s="936"/>
      <c r="CX103" s="936"/>
      <c r="CY103" s="936"/>
      <c r="CZ103" s="936"/>
      <c r="DA103" s="936"/>
      <c r="DB103" s="936"/>
      <c r="DC103" s="936"/>
      <c r="DD103" s="936"/>
      <c r="DE103" s="936"/>
      <c r="DF103" s="936"/>
      <c r="DG103" s="936"/>
      <c r="DH103" s="936"/>
      <c r="DI103" s="936"/>
      <c r="DJ103" s="936"/>
      <c r="DK103" s="936"/>
      <c r="DL103" s="936"/>
      <c r="DM103" s="936"/>
      <c r="DN103" s="936"/>
      <c r="DO103" s="936"/>
      <c r="DP103" s="936"/>
      <c r="DQ103" s="936"/>
      <c r="DR103" s="936"/>
      <c r="DS103" s="936"/>
      <c r="DT103" s="936"/>
      <c r="DU103" s="936"/>
      <c r="DV103" s="936"/>
      <c r="DW103" s="936"/>
      <c r="DX103" s="936"/>
      <c r="DY103" s="936"/>
      <c r="DZ103" s="936"/>
      <c r="EA103" s="199"/>
    </row>
    <row r="104" spans="1:131" s="200" customFormat="1" ht="26.25" customHeight="1">
      <c r="A104" s="222"/>
      <c r="B104" s="223"/>
      <c r="C104" s="223"/>
      <c r="D104" s="223"/>
      <c r="E104" s="223"/>
      <c r="F104" s="223"/>
      <c r="G104" s="223"/>
      <c r="H104" s="223"/>
      <c r="I104" s="223"/>
      <c r="J104" s="223"/>
      <c r="K104" s="223"/>
      <c r="L104" s="223"/>
      <c r="M104" s="223"/>
      <c r="N104" s="223"/>
      <c r="O104" s="223"/>
      <c r="P104" s="223"/>
      <c r="Q104" s="224"/>
      <c r="R104" s="224"/>
      <c r="S104" s="224"/>
      <c r="T104" s="224"/>
      <c r="U104" s="224"/>
      <c r="V104" s="224"/>
      <c r="W104" s="224"/>
      <c r="X104" s="224"/>
      <c r="Y104" s="224"/>
      <c r="Z104" s="224"/>
      <c r="AA104" s="224"/>
      <c r="AB104" s="224"/>
      <c r="AC104" s="224"/>
      <c r="AD104" s="224"/>
      <c r="AE104" s="224"/>
      <c r="AF104" s="224"/>
      <c r="AG104" s="224"/>
      <c r="AH104" s="224"/>
      <c r="AI104" s="224"/>
      <c r="AJ104" s="224"/>
      <c r="AK104" s="224"/>
      <c r="AL104" s="224"/>
      <c r="AM104" s="224"/>
      <c r="AN104" s="224"/>
      <c r="AO104" s="224"/>
      <c r="AP104" s="224"/>
      <c r="AQ104" s="224"/>
      <c r="AR104" s="224"/>
      <c r="AS104" s="224"/>
      <c r="AT104" s="224"/>
      <c r="AU104" s="224"/>
      <c r="AV104" s="224"/>
      <c r="AW104" s="224"/>
      <c r="AX104" s="224"/>
      <c r="AY104" s="224"/>
      <c r="AZ104" s="225"/>
      <c r="BA104" s="225"/>
      <c r="BB104" s="225"/>
      <c r="BC104" s="225"/>
      <c r="BD104" s="225"/>
      <c r="BE104" s="217"/>
      <c r="BF104" s="217"/>
      <c r="BG104" s="217"/>
      <c r="BH104" s="217"/>
      <c r="BI104" s="217"/>
      <c r="BJ104" s="217"/>
      <c r="BK104" s="217"/>
      <c r="BL104" s="217"/>
      <c r="BM104" s="217"/>
      <c r="BN104" s="217"/>
      <c r="BO104" s="217"/>
      <c r="BP104" s="217"/>
      <c r="BQ104" s="937" t="s">
        <v>401</v>
      </c>
      <c r="BR104" s="937"/>
      <c r="BS104" s="937"/>
      <c r="BT104" s="937"/>
      <c r="BU104" s="937"/>
      <c r="BV104" s="937"/>
      <c r="BW104" s="937"/>
      <c r="BX104" s="937"/>
      <c r="BY104" s="937"/>
      <c r="BZ104" s="937"/>
      <c r="CA104" s="937"/>
      <c r="CB104" s="937"/>
      <c r="CC104" s="937"/>
      <c r="CD104" s="937"/>
      <c r="CE104" s="937"/>
      <c r="CF104" s="937"/>
      <c r="CG104" s="937"/>
      <c r="CH104" s="937"/>
      <c r="CI104" s="937"/>
      <c r="CJ104" s="937"/>
      <c r="CK104" s="937"/>
      <c r="CL104" s="937"/>
      <c r="CM104" s="937"/>
      <c r="CN104" s="937"/>
      <c r="CO104" s="937"/>
      <c r="CP104" s="937"/>
      <c r="CQ104" s="937"/>
      <c r="CR104" s="937"/>
      <c r="CS104" s="937"/>
      <c r="CT104" s="937"/>
      <c r="CU104" s="937"/>
      <c r="CV104" s="937"/>
      <c r="CW104" s="937"/>
      <c r="CX104" s="937"/>
      <c r="CY104" s="937"/>
      <c r="CZ104" s="937"/>
      <c r="DA104" s="937"/>
      <c r="DB104" s="937"/>
      <c r="DC104" s="937"/>
      <c r="DD104" s="937"/>
      <c r="DE104" s="937"/>
      <c r="DF104" s="937"/>
      <c r="DG104" s="937"/>
      <c r="DH104" s="937"/>
      <c r="DI104" s="937"/>
      <c r="DJ104" s="937"/>
      <c r="DK104" s="937"/>
      <c r="DL104" s="937"/>
      <c r="DM104" s="937"/>
      <c r="DN104" s="937"/>
      <c r="DO104" s="937"/>
      <c r="DP104" s="937"/>
      <c r="DQ104" s="937"/>
      <c r="DR104" s="937"/>
      <c r="DS104" s="937"/>
      <c r="DT104" s="937"/>
      <c r="DU104" s="937"/>
      <c r="DV104" s="937"/>
      <c r="DW104" s="937"/>
      <c r="DX104" s="937"/>
      <c r="DY104" s="937"/>
      <c r="DZ104" s="937"/>
      <c r="EA104" s="199"/>
    </row>
    <row r="105" spans="1:131" s="200" customFormat="1" ht="11.25" customHeight="1">
      <c r="A105" s="217"/>
      <c r="B105" s="217"/>
      <c r="C105" s="217"/>
      <c r="D105" s="217"/>
      <c r="E105" s="217"/>
      <c r="F105" s="217"/>
      <c r="G105" s="217"/>
      <c r="H105" s="217"/>
      <c r="I105" s="217"/>
      <c r="J105" s="217"/>
      <c r="K105" s="217"/>
      <c r="L105" s="217"/>
      <c r="M105" s="217"/>
      <c r="N105" s="217"/>
      <c r="O105" s="217"/>
      <c r="P105" s="217"/>
      <c r="Q105" s="217"/>
      <c r="R105" s="217"/>
      <c r="S105" s="217"/>
      <c r="T105" s="217"/>
      <c r="U105" s="217"/>
      <c r="V105" s="217"/>
      <c r="W105" s="217"/>
      <c r="X105" s="217"/>
      <c r="Y105" s="217"/>
      <c r="Z105" s="217"/>
      <c r="AA105" s="217"/>
      <c r="AB105" s="217"/>
      <c r="AC105" s="217"/>
      <c r="AD105" s="217"/>
      <c r="AE105" s="217"/>
      <c r="AF105" s="217"/>
      <c r="AG105" s="217"/>
      <c r="AH105" s="217"/>
      <c r="AI105" s="217"/>
      <c r="AJ105" s="217"/>
      <c r="AK105" s="217"/>
      <c r="AL105" s="217"/>
      <c r="AM105" s="217"/>
      <c r="AN105" s="217"/>
      <c r="AO105" s="217"/>
      <c r="AP105" s="217"/>
      <c r="AQ105" s="217"/>
      <c r="AR105" s="217"/>
      <c r="AS105" s="217"/>
      <c r="AT105" s="217"/>
      <c r="AU105" s="217"/>
      <c r="AV105" s="217"/>
      <c r="AW105" s="217"/>
      <c r="AX105" s="217"/>
      <c r="AY105" s="217"/>
      <c r="AZ105" s="217"/>
      <c r="BA105" s="217"/>
      <c r="BB105" s="217"/>
      <c r="BC105" s="217"/>
      <c r="BD105" s="217"/>
      <c r="BE105" s="217"/>
      <c r="BF105" s="217"/>
      <c r="BG105" s="217"/>
      <c r="BH105" s="217"/>
      <c r="BI105" s="217"/>
      <c r="BJ105" s="217"/>
      <c r="BK105" s="217"/>
      <c r="BL105" s="217"/>
      <c r="BM105" s="217"/>
      <c r="BN105" s="217"/>
      <c r="BO105" s="217"/>
      <c r="BP105" s="217"/>
      <c r="BQ105" s="220"/>
      <c r="BR105" s="220"/>
      <c r="BS105" s="220"/>
      <c r="BT105" s="220"/>
      <c r="BU105" s="220"/>
      <c r="BV105" s="220"/>
      <c r="BW105" s="220"/>
      <c r="BX105" s="220"/>
      <c r="BY105" s="220"/>
      <c r="BZ105" s="220"/>
      <c r="CA105" s="220"/>
      <c r="CB105" s="220"/>
      <c r="CC105" s="220"/>
      <c r="CD105" s="220"/>
      <c r="CE105" s="220"/>
      <c r="CF105" s="220"/>
      <c r="CG105" s="220"/>
      <c r="CH105" s="220"/>
      <c r="CI105" s="220"/>
      <c r="CJ105" s="220"/>
      <c r="CK105" s="220"/>
      <c r="CL105" s="220"/>
      <c r="CM105" s="220"/>
      <c r="CN105" s="220"/>
      <c r="CO105" s="220"/>
      <c r="CP105" s="220"/>
      <c r="CQ105" s="220"/>
      <c r="CR105" s="220"/>
      <c r="CS105" s="220"/>
      <c r="CT105" s="220"/>
      <c r="CU105" s="220"/>
      <c r="CV105" s="220"/>
      <c r="CW105" s="220"/>
      <c r="CX105" s="220"/>
      <c r="CY105" s="220"/>
      <c r="CZ105" s="220"/>
      <c r="DA105" s="220"/>
      <c r="DB105" s="220"/>
      <c r="DC105" s="220"/>
      <c r="DD105" s="220"/>
      <c r="DE105" s="220"/>
      <c r="DF105" s="220"/>
      <c r="DG105" s="220"/>
      <c r="DH105" s="220"/>
      <c r="DI105" s="220"/>
      <c r="DJ105" s="220"/>
      <c r="DK105" s="220"/>
      <c r="DL105" s="220"/>
      <c r="DM105" s="220"/>
      <c r="DN105" s="220"/>
      <c r="DO105" s="220"/>
      <c r="DP105" s="220"/>
      <c r="DQ105" s="220"/>
      <c r="DR105" s="220"/>
      <c r="DS105" s="220"/>
      <c r="DT105" s="220"/>
      <c r="DU105" s="220"/>
      <c r="DV105" s="220"/>
      <c r="DW105" s="220"/>
      <c r="DX105" s="220"/>
      <c r="DY105" s="220"/>
      <c r="DZ105" s="220"/>
      <c r="EA105" s="199"/>
    </row>
    <row r="106" spans="1:131" s="200" customFormat="1" ht="11.25" customHeight="1">
      <c r="A106" s="226"/>
      <c r="B106" s="226"/>
      <c r="C106" s="226"/>
      <c r="D106" s="226"/>
      <c r="E106" s="226"/>
      <c r="F106" s="226"/>
      <c r="G106" s="226"/>
      <c r="H106" s="226"/>
      <c r="I106" s="226"/>
      <c r="J106" s="226"/>
      <c r="K106" s="226"/>
      <c r="L106" s="226"/>
      <c r="M106" s="226"/>
      <c r="N106" s="226"/>
      <c r="O106" s="226"/>
      <c r="P106" s="226"/>
      <c r="Q106" s="226"/>
      <c r="R106" s="226"/>
      <c r="S106" s="226"/>
      <c r="T106" s="226"/>
      <c r="U106" s="226"/>
      <c r="V106" s="226"/>
      <c r="W106" s="226"/>
      <c r="X106" s="226"/>
      <c r="Y106" s="226"/>
      <c r="Z106" s="226"/>
      <c r="AA106" s="226"/>
      <c r="AB106" s="226"/>
      <c r="AC106" s="226"/>
      <c r="AD106" s="226"/>
      <c r="AE106" s="226"/>
      <c r="AF106" s="226"/>
      <c r="AG106" s="226"/>
      <c r="AH106" s="226"/>
      <c r="AI106" s="226"/>
      <c r="AJ106" s="226"/>
      <c r="AK106" s="226"/>
      <c r="AL106" s="226"/>
      <c r="AM106" s="226"/>
      <c r="AN106" s="226"/>
      <c r="AO106" s="226"/>
      <c r="AP106" s="226"/>
      <c r="AQ106" s="226"/>
      <c r="AR106" s="226"/>
      <c r="AS106" s="226"/>
      <c r="AT106" s="226"/>
      <c r="AU106" s="226"/>
      <c r="AV106" s="226"/>
      <c r="AW106" s="226"/>
      <c r="AX106" s="226"/>
      <c r="AY106" s="226"/>
      <c r="AZ106" s="226"/>
      <c r="BA106" s="226"/>
      <c r="BB106" s="226"/>
      <c r="BC106" s="226"/>
      <c r="BD106" s="226"/>
      <c r="BE106" s="226"/>
      <c r="BF106" s="226"/>
      <c r="BG106" s="226"/>
      <c r="BH106" s="226"/>
      <c r="BI106" s="226"/>
      <c r="BJ106" s="226"/>
      <c r="BK106" s="226"/>
      <c r="BL106" s="226"/>
      <c r="BM106" s="226"/>
      <c r="BN106" s="226"/>
      <c r="BO106" s="226"/>
      <c r="BP106" s="226"/>
      <c r="BQ106" s="220"/>
      <c r="BR106" s="220"/>
      <c r="BS106" s="220"/>
      <c r="BT106" s="220"/>
      <c r="BU106" s="220"/>
      <c r="BV106" s="220"/>
      <c r="BW106" s="220"/>
      <c r="BX106" s="220"/>
      <c r="BY106" s="220"/>
      <c r="BZ106" s="220"/>
      <c r="CA106" s="220"/>
      <c r="CB106" s="220"/>
      <c r="CC106" s="220"/>
      <c r="CD106" s="220"/>
      <c r="CE106" s="220"/>
      <c r="CF106" s="220"/>
      <c r="CG106" s="220"/>
      <c r="CH106" s="220"/>
      <c r="CI106" s="220"/>
      <c r="CJ106" s="220"/>
      <c r="CK106" s="220"/>
      <c r="CL106" s="220"/>
      <c r="CM106" s="220"/>
      <c r="CN106" s="220"/>
      <c r="CO106" s="220"/>
      <c r="CP106" s="220"/>
      <c r="CQ106" s="220"/>
      <c r="CR106" s="220"/>
      <c r="CS106" s="220"/>
      <c r="CT106" s="220"/>
      <c r="CU106" s="220"/>
      <c r="CV106" s="220"/>
      <c r="CW106" s="220"/>
      <c r="CX106" s="220"/>
      <c r="CY106" s="220"/>
      <c r="CZ106" s="220"/>
      <c r="DA106" s="220"/>
      <c r="DB106" s="220"/>
      <c r="DC106" s="220"/>
      <c r="DD106" s="220"/>
      <c r="DE106" s="220"/>
      <c r="DF106" s="220"/>
      <c r="DG106" s="220"/>
      <c r="DH106" s="220"/>
      <c r="DI106" s="220"/>
      <c r="DJ106" s="220"/>
      <c r="DK106" s="220"/>
      <c r="DL106" s="220"/>
      <c r="DM106" s="220"/>
      <c r="DN106" s="220"/>
      <c r="DO106" s="220"/>
      <c r="DP106" s="220"/>
      <c r="DQ106" s="220"/>
      <c r="DR106" s="220"/>
      <c r="DS106" s="220"/>
      <c r="DT106" s="220"/>
      <c r="DU106" s="220"/>
      <c r="DV106" s="220"/>
      <c r="DW106" s="220"/>
      <c r="DX106" s="220"/>
      <c r="DY106" s="220"/>
      <c r="DZ106" s="220"/>
      <c r="EA106" s="199"/>
    </row>
    <row r="107" spans="1:131" s="199" customFormat="1" ht="26.25" customHeight="1" thickBot="1">
      <c r="A107" s="227" t="s">
        <v>402</v>
      </c>
      <c r="B107" s="228"/>
      <c r="C107" s="228"/>
      <c r="D107" s="228"/>
      <c r="E107" s="228"/>
      <c r="F107" s="228"/>
      <c r="G107" s="228"/>
      <c r="H107" s="228"/>
      <c r="I107" s="228"/>
      <c r="J107" s="228"/>
      <c r="K107" s="228"/>
      <c r="L107" s="228"/>
      <c r="M107" s="228"/>
      <c r="N107" s="228"/>
      <c r="O107" s="228"/>
      <c r="P107" s="228"/>
      <c r="Q107" s="228"/>
      <c r="R107" s="228"/>
      <c r="S107" s="228"/>
      <c r="T107" s="228"/>
      <c r="U107" s="228"/>
      <c r="V107" s="228"/>
      <c r="W107" s="228"/>
      <c r="X107" s="228"/>
      <c r="Y107" s="228"/>
      <c r="Z107" s="228"/>
      <c r="AA107" s="228"/>
      <c r="AB107" s="228"/>
      <c r="AC107" s="228"/>
      <c r="AD107" s="228"/>
      <c r="AE107" s="228"/>
      <c r="AF107" s="228"/>
      <c r="AG107" s="228"/>
      <c r="AH107" s="228"/>
      <c r="AI107" s="228"/>
      <c r="AJ107" s="228"/>
      <c r="AK107" s="228"/>
      <c r="AL107" s="228"/>
      <c r="AM107" s="228"/>
      <c r="AN107" s="228"/>
      <c r="AO107" s="228"/>
      <c r="AP107" s="228"/>
      <c r="AQ107" s="228"/>
      <c r="AR107" s="228"/>
      <c r="AS107" s="228"/>
      <c r="AT107" s="228"/>
      <c r="AU107" s="227" t="s">
        <v>403</v>
      </c>
      <c r="AV107" s="228"/>
      <c r="AW107" s="228"/>
      <c r="AX107" s="228"/>
      <c r="AY107" s="228"/>
      <c r="AZ107" s="228"/>
      <c r="BA107" s="228"/>
      <c r="BB107" s="228"/>
      <c r="BC107" s="228"/>
      <c r="BD107" s="228"/>
      <c r="BE107" s="228"/>
      <c r="BF107" s="228"/>
      <c r="BG107" s="228"/>
      <c r="BH107" s="228"/>
      <c r="BI107" s="228"/>
      <c r="BJ107" s="228"/>
      <c r="BK107" s="228"/>
      <c r="BL107" s="228"/>
      <c r="BM107" s="228"/>
      <c r="BN107" s="228"/>
      <c r="BO107" s="228"/>
      <c r="BP107" s="228"/>
      <c r="BQ107" s="228"/>
      <c r="BR107" s="228"/>
      <c r="BS107" s="228"/>
      <c r="BT107" s="228"/>
      <c r="BU107" s="228"/>
      <c r="BV107" s="228"/>
      <c r="BW107" s="228"/>
      <c r="BX107" s="228"/>
      <c r="BY107" s="228"/>
      <c r="BZ107" s="228"/>
      <c r="CA107" s="228"/>
      <c r="CB107" s="228"/>
      <c r="CC107" s="228"/>
      <c r="CD107" s="228"/>
      <c r="CE107" s="228"/>
      <c r="CF107" s="228"/>
      <c r="CG107" s="228"/>
      <c r="CH107" s="228"/>
      <c r="CI107" s="228"/>
      <c r="CJ107" s="228"/>
      <c r="CK107" s="228"/>
      <c r="CL107" s="228"/>
      <c r="CM107" s="228"/>
      <c r="CN107" s="228"/>
      <c r="CO107" s="228"/>
      <c r="CP107" s="228"/>
      <c r="CQ107" s="228"/>
      <c r="CR107" s="228"/>
      <c r="CS107" s="228"/>
      <c r="CT107" s="228"/>
      <c r="CU107" s="228"/>
      <c r="CV107" s="228"/>
      <c r="CW107" s="228"/>
      <c r="CX107" s="228"/>
      <c r="CY107" s="228"/>
      <c r="CZ107" s="228"/>
      <c r="DA107" s="228"/>
      <c r="DB107" s="228"/>
      <c r="DC107" s="228"/>
      <c r="DD107" s="228"/>
      <c r="DE107" s="228"/>
      <c r="DF107" s="228"/>
      <c r="DG107" s="228"/>
      <c r="DH107" s="228"/>
      <c r="DI107" s="228"/>
      <c r="DJ107" s="228"/>
      <c r="DK107" s="228"/>
      <c r="DL107" s="228"/>
      <c r="DM107" s="228"/>
      <c r="DN107" s="228"/>
      <c r="DO107" s="228"/>
      <c r="DP107" s="228"/>
      <c r="DQ107" s="228"/>
      <c r="DR107" s="228"/>
      <c r="DS107" s="228"/>
      <c r="DT107" s="228"/>
      <c r="DU107" s="228"/>
      <c r="DV107" s="228"/>
      <c r="DW107" s="228"/>
      <c r="DX107" s="228"/>
      <c r="DY107" s="228"/>
      <c r="DZ107" s="228"/>
    </row>
    <row r="108" spans="1:131" s="199" customFormat="1" ht="26.25" customHeight="1">
      <c r="A108" s="938" t="s">
        <v>404</v>
      </c>
      <c r="B108" s="939"/>
      <c r="C108" s="939"/>
      <c r="D108" s="939"/>
      <c r="E108" s="939"/>
      <c r="F108" s="939"/>
      <c r="G108" s="939"/>
      <c r="H108" s="939"/>
      <c r="I108" s="939"/>
      <c r="J108" s="939"/>
      <c r="K108" s="939"/>
      <c r="L108" s="939"/>
      <c r="M108" s="939"/>
      <c r="N108" s="939"/>
      <c r="O108" s="939"/>
      <c r="P108" s="939"/>
      <c r="Q108" s="939"/>
      <c r="R108" s="939"/>
      <c r="S108" s="939"/>
      <c r="T108" s="939"/>
      <c r="U108" s="939"/>
      <c r="V108" s="939"/>
      <c r="W108" s="939"/>
      <c r="X108" s="939"/>
      <c r="Y108" s="939"/>
      <c r="Z108" s="939"/>
      <c r="AA108" s="939"/>
      <c r="AB108" s="939"/>
      <c r="AC108" s="939"/>
      <c r="AD108" s="939"/>
      <c r="AE108" s="939"/>
      <c r="AF108" s="939"/>
      <c r="AG108" s="939"/>
      <c r="AH108" s="939"/>
      <c r="AI108" s="939"/>
      <c r="AJ108" s="939"/>
      <c r="AK108" s="939"/>
      <c r="AL108" s="939"/>
      <c r="AM108" s="939"/>
      <c r="AN108" s="939"/>
      <c r="AO108" s="939"/>
      <c r="AP108" s="939"/>
      <c r="AQ108" s="939"/>
      <c r="AR108" s="939"/>
      <c r="AS108" s="939"/>
      <c r="AT108" s="940"/>
      <c r="AU108" s="938" t="s">
        <v>405</v>
      </c>
      <c r="AV108" s="939"/>
      <c r="AW108" s="939"/>
      <c r="AX108" s="939"/>
      <c r="AY108" s="939"/>
      <c r="AZ108" s="939"/>
      <c r="BA108" s="939"/>
      <c r="BB108" s="939"/>
      <c r="BC108" s="939"/>
      <c r="BD108" s="939"/>
      <c r="BE108" s="939"/>
      <c r="BF108" s="939"/>
      <c r="BG108" s="939"/>
      <c r="BH108" s="939"/>
      <c r="BI108" s="939"/>
      <c r="BJ108" s="939"/>
      <c r="BK108" s="939"/>
      <c r="BL108" s="939"/>
      <c r="BM108" s="939"/>
      <c r="BN108" s="939"/>
      <c r="BO108" s="939"/>
      <c r="BP108" s="939"/>
      <c r="BQ108" s="939"/>
      <c r="BR108" s="939"/>
      <c r="BS108" s="939"/>
      <c r="BT108" s="939"/>
      <c r="BU108" s="939"/>
      <c r="BV108" s="939"/>
      <c r="BW108" s="939"/>
      <c r="BX108" s="939"/>
      <c r="BY108" s="939"/>
      <c r="BZ108" s="939"/>
      <c r="CA108" s="939"/>
      <c r="CB108" s="939"/>
      <c r="CC108" s="939"/>
      <c r="CD108" s="939"/>
      <c r="CE108" s="939"/>
      <c r="CF108" s="939"/>
      <c r="CG108" s="939"/>
      <c r="CH108" s="939"/>
      <c r="CI108" s="939"/>
      <c r="CJ108" s="939"/>
      <c r="CK108" s="939"/>
      <c r="CL108" s="939"/>
      <c r="CM108" s="939"/>
      <c r="CN108" s="939"/>
      <c r="CO108" s="939"/>
      <c r="CP108" s="939"/>
      <c r="CQ108" s="939"/>
      <c r="CR108" s="939"/>
      <c r="CS108" s="939"/>
      <c r="CT108" s="939"/>
      <c r="CU108" s="939"/>
      <c r="CV108" s="939"/>
      <c r="CW108" s="939"/>
      <c r="CX108" s="939"/>
      <c r="CY108" s="939"/>
      <c r="CZ108" s="939"/>
      <c r="DA108" s="939"/>
      <c r="DB108" s="939"/>
      <c r="DC108" s="939"/>
      <c r="DD108" s="939"/>
      <c r="DE108" s="939"/>
      <c r="DF108" s="939"/>
      <c r="DG108" s="939"/>
      <c r="DH108" s="939"/>
      <c r="DI108" s="939"/>
      <c r="DJ108" s="939"/>
      <c r="DK108" s="939"/>
      <c r="DL108" s="939"/>
      <c r="DM108" s="939"/>
      <c r="DN108" s="939"/>
      <c r="DO108" s="939"/>
      <c r="DP108" s="939"/>
      <c r="DQ108" s="939"/>
      <c r="DR108" s="939"/>
      <c r="DS108" s="939"/>
      <c r="DT108" s="939"/>
      <c r="DU108" s="939"/>
      <c r="DV108" s="939"/>
      <c r="DW108" s="939"/>
      <c r="DX108" s="939"/>
      <c r="DY108" s="939"/>
      <c r="DZ108" s="940"/>
    </row>
    <row r="109" spans="1:131" s="199" customFormat="1" ht="26.25" customHeight="1">
      <c r="A109" s="893" t="s">
        <v>406</v>
      </c>
      <c r="B109" s="894"/>
      <c r="C109" s="894"/>
      <c r="D109" s="894"/>
      <c r="E109" s="894"/>
      <c r="F109" s="894"/>
      <c r="G109" s="894"/>
      <c r="H109" s="894"/>
      <c r="I109" s="894"/>
      <c r="J109" s="894"/>
      <c r="K109" s="894"/>
      <c r="L109" s="894"/>
      <c r="M109" s="894"/>
      <c r="N109" s="894"/>
      <c r="O109" s="894"/>
      <c r="P109" s="894"/>
      <c r="Q109" s="894"/>
      <c r="R109" s="894"/>
      <c r="S109" s="894"/>
      <c r="T109" s="894"/>
      <c r="U109" s="894"/>
      <c r="V109" s="894"/>
      <c r="W109" s="894"/>
      <c r="X109" s="894"/>
      <c r="Y109" s="894"/>
      <c r="Z109" s="895"/>
      <c r="AA109" s="896" t="s">
        <v>407</v>
      </c>
      <c r="AB109" s="894"/>
      <c r="AC109" s="894"/>
      <c r="AD109" s="894"/>
      <c r="AE109" s="895"/>
      <c r="AF109" s="896" t="s">
        <v>288</v>
      </c>
      <c r="AG109" s="894"/>
      <c r="AH109" s="894"/>
      <c r="AI109" s="894"/>
      <c r="AJ109" s="895"/>
      <c r="AK109" s="896" t="s">
        <v>287</v>
      </c>
      <c r="AL109" s="894"/>
      <c r="AM109" s="894"/>
      <c r="AN109" s="894"/>
      <c r="AO109" s="895"/>
      <c r="AP109" s="896" t="s">
        <v>408</v>
      </c>
      <c r="AQ109" s="894"/>
      <c r="AR109" s="894"/>
      <c r="AS109" s="894"/>
      <c r="AT109" s="925"/>
      <c r="AU109" s="893" t="s">
        <v>406</v>
      </c>
      <c r="AV109" s="894"/>
      <c r="AW109" s="894"/>
      <c r="AX109" s="894"/>
      <c r="AY109" s="894"/>
      <c r="AZ109" s="894"/>
      <c r="BA109" s="894"/>
      <c r="BB109" s="894"/>
      <c r="BC109" s="894"/>
      <c r="BD109" s="894"/>
      <c r="BE109" s="894"/>
      <c r="BF109" s="894"/>
      <c r="BG109" s="894"/>
      <c r="BH109" s="894"/>
      <c r="BI109" s="894"/>
      <c r="BJ109" s="894"/>
      <c r="BK109" s="894"/>
      <c r="BL109" s="894"/>
      <c r="BM109" s="894"/>
      <c r="BN109" s="894"/>
      <c r="BO109" s="894"/>
      <c r="BP109" s="895"/>
      <c r="BQ109" s="896" t="s">
        <v>407</v>
      </c>
      <c r="BR109" s="894"/>
      <c r="BS109" s="894"/>
      <c r="BT109" s="894"/>
      <c r="BU109" s="895"/>
      <c r="BV109" s="896" t="s">
        <v>288</v>
      </c>
      <c r="BW109" s="894"/>
      <c r="BX109" s="894"/>
      <c r="BY109" s="894"/>
      <c r="BZ109" s="895"/>
      <c r="CA109" s="896" t="s">
        <v>287</v>
      </c>
      <c r="CB109" s="894"/>
      <c r="CC109" s="894"/>
      <c r="CD109" s="894"/>
      <c r="CE109" s="895"/>
      <c r="CF109" s="932" t="s">
        <v>408</v>
      </c>
      <c r="CG109" s="932"/>
      <c r="CH109" s="932"/>
      <c r="CI109" s="932"/>
      <c r="CJ109" s="932"/>
      <c r="CK109" s="896" t="s">
        <v>409</v>
      </c>
      <c r="CL109" s="894"/>
      <c r="CM109" s="894"/>
      <c r="CN109" s="894"/>
      <c r="CO109" s="894"/>
      <c r="CP109" s="894"/>
      <c r="CQ109" s="894"/>
      <c r="CR109" s="894"/>
      <c r="CS109" s="894"/>
      <c r="CT109" s="894"/>
      <c r="CU109" s="894"/>
      <c r="CV109" s="894"/>
      <c r="CW109" s="894"/>
      <c r="CX109" s="894"/>
      <c r="CY109" s="894"/>
      <c r="CZ109" s="894"/>
      <c r="DA109" s="894"/>
      <c r="DB109" s="894"/>
      <c r="DC109" s="894"/>
      <c r="DD109" s="894"/>
      <c r="DE109" s="894"/>
      <c r="DF109" s="895"/>
      <c r="DG109" s="896" t="s">
        <v>407</v>
      </c>
      <c r="DH109" s="894"/>
      <c r="DI109" s="894"/>
      <c r="DJ109" s="894"/>
      <c r="DK109" s="895"/>
      <c r="DL109" s="896" t="s">
        <v>288</v>
      </c>
      <c r="DM109" s="894"/>
      <c r="DN109" s="894"/>
      <c r="DO109" s="894"/>
      <c r="DP109" s="895"/>
      <c r="DQ109" s="896" t="s">
        <v>287</v>
      </c>
      <c r="DR109" s="894"/>
      <c r="DS109" s="894"/>
      <c r="DT109" s="894"/>
      <c r="DU109" s="895"/>
      <c r="DV109" s="896" t="s">
        <v>408</v>
      </c>
      <c r="DW109" s="894"/>
      <c r="DX109" s="894"/>
      <c r="DY109" s="894"/>
      <c r="DZ109" s="925"/>
    </row>
    <row r="110" spans="1:131" s="199" customFormat="1" ht="26.25" customHeight="1">
      <c r="A110" s="796" t="s">
        <v>410</v>
      </c>
      <c r="B110" s="797"/>
      <c r="C110" s="797"/>
      <c r="D110" s="797"/>
      <c r="E110" s="797"/>
      <c r="F110" s="797"/>
      <c r="G110" s="797"/>
      <c r="H110" s="797"/>
      <c r="I110" s="797"/>
      <c r="J110" s="797"/>
      <c r="K110" s="797"/>
      <c r="L110" s="797"/>
      <c r="M110" s="797"/>
      <c r="N110" s="797"/>
      <c r="O110" s="797"/>
      <c r="P110" s="797"/>
      <c r="Q110" s="797"/>
      <c r="R110" s="797"/>
      <c r="S110" s="797"/>
      <c r="T110" s="797"/>
      <c r="U110" s="797"/>
      <c r="V110" s="797"/>
      <c r="W110" s="797"/>
      <c r="X110" s="797"/>
      <c r="Y110" s="797"/>
      <c r="Z110" s="798"/>
      <c r="AA110" s="886">
        <v>21210209</v>
      </c>
      <c r="AB110" s="887"/>
      <c r="AC110" s="887"/>
      <c r="AD110" s="887"/>
      <c r="AE110" s="888"/>
      <c r="AF110" s="889">
        <v>21099822</v>
      </c>
      <c r="AG110" s="887"/>
      <c r="AH110" s="887"/>
      <c r="AI110" s="887"/>
      <c r="AJ110" s="888"/>
      <c r="AK110" s="889">
        <v>21826690</v>
      </c>
      <c r="AL110" s="887"/>
      <c r="AM110" s="887"/>
      <c r="AN110" s="887"/>
      <c r="AO110" s="888"/>
      <c r="AP110" s="890">
        <v>17.600000000000001</v>
      </c>
      <c r="AQ110" s="891"/>
      <c r="AR110" s="891"/>
      <c r="AS110" s="891"/>
      <c r="AT110" s="892"/>
      <c r="AU110" s="926" t="s">
        <v>61</v>
      </c>
      <c r="AV110" s="927"/>
      <c r="AW110" s="927"/>
      <c r="AX110" s="927"/>
      <c r="AY110" s="927"/>
      <c r="AZ110" s="852" t="s">
        <v>411</v>
      </c>
      <c r="BA110" s="797"/>
      <c r="BB110" s="797"/>
      <c r="BC110" s="797"/>
      <c r="BD110" s="797"/>
      <c r="BE110" s="797"/>
      <c r="BF110" s="797"/>
      <c r="BG110" s="797"/>
      <c r="BH110" s="797"/>
      <c r="BI110" s="797"/>
      <c r="BJ110" s="797"/>
      <c r="BK110" s="797"/>
      <c r="BL110" s="797"/>
      <c r="BM110" s="797"/>
      <c r="BN110" s="797"/>
      <c r="BO110" s="797"/>
      <c r="BP110" s="798"/>
      <c r="BQ110" s="853">
        <v>266630063</v>
      </c>
      <c r="BR110" s="834"/>
      <c r="BS110" s="834"/>
      <c r="BT110" s="834"/>
      <c r="BU110" s="834"/>
      <c r="BV110" s="834">
        <v>270808475</v>
      </c>
      <c r="BW110" s="834"/>
      <c r="BX110" s="834"/>
      <c r="BY110" s="834"/>
      <c r="BZ110" s="834"/>
      <c r="CA110" s="834">
        <v>269192517</v>
      </c>
      <c r="CB110" s="834"/>
      <c r="CC110" s="834"/>
      <c r="CD110" s="834"/>
      <c r="CE110" s="834"/>
      <c r="CF110" s="858">
        <v>216.6</v>
      </c>
      <c r="CG110" s="859"/>
      <c r="CH110" s="859"/>
      <c r="CI110" s="859"/>
      <c r="CJ110" s="859"/>
      <c r="CK110" s="922" t="s">
        <v>412</v>
      </c>
      <c r="CL110" s="808"/>
      <c r="CM110" s="883" t="s">
        <v>413</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853" t="s">
        <v>112</v>
      </c>
      <c r="DH110" s="834"/>
      <c r="DI110" s="834"/>
      <c r="DJ110" s="834"/>
      <c r="DK110" s="834"/>
      <c r="DL110" s="834" t="s">
        <v>112</v>
      </c>
      <c r="DM110" s="834"/>
      <c r="DN110" s="834"/>
      <c r="DO110" s="834"/>
      <c r="DP110" s="834"/>
      <c r="DQ110" s="834" t="s">
        <v>112</v>
      </c>
      <c r="DR110" s="834"/>
      <c r="DS110" s="834"/>
      <c r="DT110" s="834"/>
      <c r="DU110" s="834"/>
      <c r="DV110" s="835" t="s">
        <v>112</v>
      </c>
      <c r="DW110" s="835"/>
      <c r="DX110" s="835"/>
      <c r="DY110" s="835"/>
      <c r="DZ110" s="836"/>
    </row>
    <row r="111" spans="1:131" s="199" customFormat="1" ht="26.25" customHeight="1">
      <c r="A111" s="763" t="s">
        <v>414</v>
      </c>
      <c r="B111" s="764"/>
      <c r="C111" s="764"/>
      <c r="D111" s="764"/>
      <c r="E111" s="764"/>
      <c r="F111" s="764"/>
      <c r="G111" s="764"/>
      <c r="H111" s="764"/>
      <c r="I111" s="764"/>
      <c r="J111" s="764"/>
      <c r="K111" s="764"/>
      <c r="L111" s="764"/>
      <c r="M111" s="764"/>
      <c r="N111" s="764"/>
      <c r="O111" s="764"/>
      <c r="P111" s="764"/>
      <c r="Q111" s="764"/>
      <c r="R111" s="764"/>
      <c r="S111" s="764"/>
      <c r="T111" s="764"/>
      <c r="U111" s="764"/>
      <c r="V111" s="764"/>
      <c r="W111" s="764"/>
      <c r="X111" s="764"/>
      <c r="Y111" s="764"/>
      <c r="Z111" s="921"/>
      <c r="AA111" s="914" t="s">
        <v>112</v>
      </c>
      <c r="AB111" s="915"/>
      <c r="AC111" s="915"/>
      <c r="AD111" s="915"/>
      <c r="AE111" s="916"/>
      <c r="AF111" s="917" t="s">
        <v>112</v>
      </c>
      <c r="AG111" s="915"/>
      <c r="AH111" s="915"/>
      <c r="AI111" s="915"/>
      <c r="AJ111" s="916"/>
      <c r="AK111" s="917" t="s">
        <v>112</v>
      </c>
      <c r="AL111" s="915"/>
      <c r="AM111" s="915"/>
      <c r="AN111" s="915"/>
      <c r="AO111" s="916"/>
      <c r="AP111" s="918" t="s">
        <v>112</v>
      </c>
      <c r="AQ111" s="919"/>
      <c r="AR111" s="919"/>
      <c r="AS111" s="919"/>
      <c r="AT111" s="920"/>
      <c r="AU111" s="928"/>
      <c r="AV111" s="929"/>
      <c r="AW111" s="929"/>
      <c r="AX111" s="929"/>
      <c r="AY111" s="929"/>
      <c r="AZ111" s="804" t="s">
        <v>415</v>
      </c>
      <c r="BA111" s="739"/>
      <c r="BB111" s="739"/>
      <c r="BC111" s="739"/>
      <c r="BD111" s="739"/>
      <c r="BE111" s="739"/>
      <c r="BF111" s="739"/>
      <c r="BG111" s="739"/>
      <c r="BH111" s="739"/>
      <c r="BI111" s="739"/>
      <c r="BJ111" s="739"/>
      <c r="BK111" s="739"/>
      <c r="BL111" s="739"/>
      <c r="BM111" s="739"/>
      <c r="BN111" s="739"/>
      <c r="BO111" s="739"/>
      <c r="BP111" s="740"/>
      <c r="BQ111" s="805">
        <v>31542341</v>
      </c>
      <c r="BR111" s="806"/>
      <c r="BS111" s="806"/>
      <c r="BT111" s="806"/>
      <c r="BU111" s="806"/>
      <c r="BV111" s="806">
        <v>28797602</v>
      </c>
      <c r="BW111" s="806"/>
      <c r="BX111" s="806"/>
      <c r="BY111" s="806"/>
      <c r="BZ111" s="806"/>
      <c r="CA111" s="806">
        <v>26353304</v>
      </c>
      <c r="CB111" s="806"/>
      <c r="CC111" s="806"/>
      <c r="CD111" s="806"/>
      <c r="CE111" s="806"/>
      <c r="CF111" s="867">
        <v>21.2</v>
      </c>
      <c r="CG111" s="868"/>
      <c r="CH111" s="868"/>
      <c r="CI111" s="868"/>
      <c r="CJ111" s="868"/>
      <c r="CK111" s="923"/>
      <c r="CL111" s="810"/>
      <c r="CM111" s="813" t="s">
        <v>416</v>
      </c>
      <c r="CN111" s="814"/>
      <c r="CO111" s="814"/>
      <c r="CP111" s="814"/>
      <c r="CQ111" s="814"/>
      <c r="CR111" s="814"/>
      <c r="CS111" s="814"/>
      <c r="CT111" s="814"/>
      <c r="CU111" s="814"/>
      <c r="CV111" s="814"/>
      <c r="CW111" s="814"/>
      <c r="CX111" s="814"/>
      <c r="CY111" s="814"/>
      <c r="CZ111" s="814"/>
      <c r="DA111" s="814"/>
      <c r="DB111" s="814"/>
      <c r="DC111" s="814"/>
      <c r="DD111" s="814"/>
      <c r="DE111" s="814"/>
      <c r="DF111" s="815"/>
      <c r="DG111" s="805" t="s">
        <v>112</v>
      </c>
      <c r="DH111" s="806"/>
      <c r="DI111" s="806"/>
      <c r="DJ111" s="806"/>
      <c r="DK111" s="806"/>
      <c r="DL111" s="806" t="s">
        <v>112</v>
      </c>
      <c r="DM111" s="806"/>
      <c r="DN111" s="806"/>
      <c r="DO111" s="806"/>
      <c r="DP111" s="806"/>
      <c r="DQ111" s="806" t="s">
        <v>112</v>
      </c>
      <c r="DR111" s="806"/>
      <c r="DS111" s="806"/>
      <c r="DT111" s="806"/>
      <c r="DU111" s="806"/>
      <c r="DV111" s="783" t="s">
        <v>112</v>
      </c>
      <c r="DW111" s="783"/>
      <c r="DX111" s="783"/>
      <c r="DY111" s="783"/>
      <c r="DZ111" s="784"/>
    </row>
    <row r="112" spans="1:131" s="199" customFormat="1" ht="26.25" customHeight="1">
      <c r="A112" s="908" t="s">
        <v>417</v>
      </c>
      <c r="B112" s="909"/>
      <c r="C112" s="739" t="s">
        <v>418</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8">
        <v>1500000</v>
      </c>
      <c r="AB112" s="769"/>
      <c r="AC112" s="769"/>
      <c r="AD112" s="769"/>
      <c r="AE112" s="770"/>
      <c r="AF112" s="771">
        <v>1833333</v>
      </c>
      <c r="AG112" s="769"/>
      <c r="AH112" s="769"/>
      <c r="AI112" s="769"/>
      <c r="AJ112" s="770"/>
      <c r="AK112" s="771">
        <v>2160000</v>
      </c>
      <c r="AL112" s="769"/>
      <c r="AM112" s="769"/>
      <c r="AN112" s="769"/>
      <c r="AO112" s="770"/>
      <c r="AP112" s="816">
        <v>1.7</v>
      </c>
      <c r="AQ112" s="817"/>
      <c r="AR112" s="817"/>
      <c r="AS112" s="817"/>
      <c r="AT112" s="818"/>
      <c r="AU112" s="928"/>
      <c r="AV112" s="929"/>
      <c r="AW112" s="929"/>
      <c r="AX112" s="929"/>
      <c r="AY112" s="929"/>
      <c r="AZ112" s="804" t="s">
        <v>419</v>
      </c>
      <c r="BA112" s="739"/>
      <c r="BB112" s="739"/>
      <c r="BC112" s="739"/>
      <c r="BD112" s="739"/>
      <c r="BE112" s="739"/>
      <c r="BF112" s="739"/>
      <c r="BG112" s="739"/>
      <c r="BH112" s="739"/>
      <c r="BI112" s="739"/>
      <c r="BJ112" s="739"/>
      <c r="BK112" s="739"/>
      <c r="BL112" s="739"/>
      <c r="BM112" s="739"/>
      <c r="BN112" s="739"/>
      <c r="BO112" s="739"/>
      <c r="BP112" s="740"/>
      <c r="BQ112" s="805">
        <v>45795997</v>
      </c>
      <c r="BR112" s="806"/>
      <c r="BS112" s="806"/>
      <c r="BT112" s="806"/>
      <c r="BU112" s="806"/>
      <c r="BV112" s="806">
        <v>43154648</v>
      </c>
      <c r="BW112" s="806"/>
      <c r="BX112" s="806"/>
      <c r="BY112" s="806"/>
      <c r="BZ112" s="806"/>
      <c r="CA112" s="806">
        <v>41288933</v>
      </c>
      <c r="CB112" s="806"/>
      <c r="CC112" s="806"/>
      <c r="CD112" s="806"/>
      <c r="CE112" s="806"/>
      <c r="CF112" s="867">
        <v>33.200000000000003</v>
      </c>
      <c r="CG112" s="868"/>
      <c r="CH112" s="868"/>
      <c r="CI112" s="868"/>
      <c r="CJ112" s="868"/>
      <c r="CK112" s="923"/>
      <c r="CL112" s="810"/>
      <c r="CM112" s="813" t="s">
        <v>420</v>
      </c>
      <c r="CN112" s="814"/>
      <c r="CO112" s="814"/>
      <c r="CP112" s="814"/>
      <c r="CQ112" s="814"/>
      <c r="CR112" s="814"/>
      <c r="CS112" s="814"/>
      <c r="CT112" s="814"/>
      <c r="CU112" s="814"/>
      <c r="CV112" s="814"/>
      <c r="CW112" s="814"/>
      <c r="CX112" s="814"/>
      <c r="CY112" s="814"/>
      <c r="CZ112" s="814"/>
      <c r="DA112" s="814"/>
      <c r="DB112" s="814"/>
      <c r="DC112" s="814"/>
      <c r="DD112" s="814"/>
      <c r="DE112" s="814"/>
      <c r="DF112" s="815"/>
      <c r="DG112" s="805" t="s">
        <v>112</v>
      </c>
      <c r="DH112" s="806"/>
      <c r="DI112" s="806"/>
      <c r="DJ112" s="806"/>
      <c r="DK112" s="806"/>
      <c r="DL112" s="806" t="s">
        <v>112</v>
      </c>
      <c r="DM112" s="806"/>
      <c r="DN112" s="806"/>
      <c r="DO112" s="806"/>
      <c r="DP112" s="806"/>
      <c r="DQ112" s="806" t="s">
        <v>112</v>
      </c>
      <c r="DR112" s="806"/>
      <c r="DS112" s="806"/>
      <c r="DT112" s="806"/>
      <c r="DU112" s="806"/>
      <c r="DV112" s="783" t="s">
        <v>112</v>
      </c>
      <c r="DW112" s="783"/>
      <c r="DX112" s="783"/>
      <c r="DY112" s="783"/>
      <c r="DZ112" s="784"/>
    </row>
    <row r="113" spans="1:130" s="199" customFormat="1" ht="26.25" customHeight="1">
      <c r="A113" s="910"/>
      <c r="B113" s="911"/>
      <c r="C113" s="739" t="s">
        <v>421</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14">
        <v>4178037</v>
      </c>
      <c r="AB113" s="915"/>
      <c r="AC113" s="915"/>
      <c r="AD113" s="915"/>
      <c r="AE113" s="916"/>
      <c r="AF113" s="917">
        <v>4329148</v>
      </c>
      <c r="AG113" s="915"/>
      <c r="AH113" s="915"/>
      <c r="AI113" s="915"/>
      <c r="AJ113" s="916"/>
      <c r="AK113" s="917">
        <v>4570586</v>
      </c>
      <c r="AL113" s="915"/>
      <c r="AM113" s="915"/>
      <c r="AN113" s="915"/>
      <c r="AO113" s="916"/>
      <c r="AP113" s="918">
        <v>3.7</v>
      </c>
      <c r="AQ113" s="919"/>
      <c r="AR113" s="919"/>
      <c r="AS113" s="919"/>
      <c r="AT113" s="920"/>
      <c r="AU113" s="928"/>
      <c r="AV113" s="929"/>
      <c r="AW113" s="929"/>
      <c r="AX113" s="929"/>
      <c r="AY113" s="929"/>
      <c r="AZ113" s="804" t="s">
        <v>422</v>
      </c>
      <c r="BA113" s="739"/>
      <c r="BB113" s="739"/>
      <c r="BC113" s="739"/>
      <c r="BD113" s="739"/>
      <c r="BE113" s="739"/>
      <c r="BF113" s="739"/>
      <c r="BG113" s="739"/>
      <c r="BH113" s="739"/>
      <c r="BI113" s="739"/>
      <c r="BJ113" s="739"/>
      <c r="BK113" s="739"/>
      <c r="BL113" s="739"/>
      <c r="BM113" s="739"/>
      <c r="BN113" s="739"/>
      <c r="BO113" s="739"/>
      <c r="BP113" s="740"/>
      <c r="BQ113" s="805" t="s">
        <v>112</v>
      </c>
      <c r="BR113" s="806"/>
      <c r="BS113" s="806"/>
      <c r="BT113" s="806"/>
      <c r="BU113" s="806"/>
      <c r="BV113" s="806" t="s">
        <v>112</v>
      </c>
      <c r="BW113" s="806"/>
      <c r="BX113" s="806"/>
      <c r="BY113" s="806"/>
      <c r="BZ113" s="806"/>
      <c r="CA113" s="806" t="s">
        <v>112</v>
      </c>
      <c r="CB113" s="806"/>
      <c r="CC113" s="806"/>
      <c r="CD113" s="806"/>
      <c r="CE113" s="806"/>
      <c r="CF113" s="867" t="s">
        <v>112</v>
      </c>
      <c r="CG113" s="868"/>
      <c r="CH113" s="868"/>
      <c r="CI113" s="868"/>
      <c r="CJ113" s="868"/>
      <c r="CK113" s="923"/>
      <c r="CL113" s="810"/>
      <c r="CM113" s="813" t="s">
        <v>423</v>
      </c>
      <c r="CN113" s="814"/>
      <c r="CO113" s="814"/>
      <c r="CP113" s="814"/>
      <c r="CQ113" s="814"/>
      <c r="CR113" s="814"/>
      <c r="CS113" s="814"/>
      <c r="CT113" s="814"/>
      <c r="CU113" s="814"/>
      <c r="CV113" s="814"/>
      <c r="CW113" s="814"/>
      <c r="CX113" s="814"/>
      <c r="CY113" s="814"/>
      <c r="CZ113" s="814"/>
      <c r="DA113" s="814"/>
      <c r="DB113" s="814"/>
      <c r="DC113" s="814"/>
      <c r="DD113" s="814"/>
      <c r="DE113" s="814"/>
      <c r="DF113" s="815"/>
      <c r="DG113" s="768" t="s">
        <v>112</v>
      </c>
      <c r="DH113" s="769"/>
      <c r="DI113" s="769"/>
      <c r="DJ113" s="769"/>
      <c r="DK113" s="770"/>
      <c r="DL113" s="771" t="s">
        <v>112</v>
      </c>
      <c r="DM113" s="769"/>
      <c r="DN113" s="769"/>
      <c r="DO113" s="769"/>
      <c r="DP113" s="770"/>
      <c r="DQ113" s="771" t="s">
        <v>112</v>
      </c>
      <c r="DR113" s="769"/>
      <c r="DS113" s="769"/>
      <c r="DT113" s="769"/>
      <c r="DU113" s="770"/>
      <c r="DV113" s="816" t="s">
        <v>112</v>
      </c>
      <c r="DW113" s="817"/>
      <c r="DX113" s="817"/>
      <c r="DY113" s="817"/>
      <c r="DZ113" s="818"/>
    </row>
    <row r="114" spans="1:130" s="199" customFormat="1" ht="26.25" customHeight="1">
      <c r="A114" s="910"/>
      <c r="B114" s="911"/>
      <c r="C114" s="739" t="s">
        <v>424</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8" t="s">
        <v>112</v>
      </c>
      <c r="AB114" s="769"/>
      <c r="AC114" s="769"/>
      <c r="AD114" s="769"/>
      <c r="AE114" s="770"/>
      <c r="AF114" s="771" t="s">
        <v>112</v>
      </c>
      <c r="AG114" s="769"/>
      <c r="AH114" s="769"/>
      <c r="AI114" s="769"/>
      <c r="AJ114" s="770"/>
      <c r="AK114" s="771" t="s">
        <v>112</v>
      </c>
      <c r="AL114" s="769"/>
      <c r="AM114" s="769"/>
      <c r="AN114" s="769"/>
      <c r="AO114" s="770"/>
      <c r="AP114" s="816" t="s">
        <v>112</v>
      </c>
      <c r="AQ114" s="817"/>
      <c r="AR114" s="817"/>
      <c r="AS114" s="817"/>
      <c r="AT114" s="818"/>
      <c r="AU114" s="928"/>
      <c r="AV114" s="929"/>
      <c r="AW114" s="929"/>
      <c r="AX114" s="929"/>
      <c r="AY114" s="929"/>
      <c r="AZ114" s="804" t="s">
        <v>425</v>
      </c>
      <c r="BA114" s="739"/>
      <c r="BB114" s="739"/>
      <c r="BC114" s="739"/>
      <c r="BD114" s="739"/>
      <c r="BE114" s="739"/>
      <c r="BF114" s="739"/>
      <c r="BG114" s="739"/>
      <c r="BH114" s="739"/>
      <c r="BI114" s="739"/>
      <c r="BJ114" s="739"/>
      <c r="BK114" s="739"/>
      <c r="BL114" s="739"/>
      <c r="BM114" s="739"/>
      <c r="BN114" s="739"/>
      <c r="BO114" s="739"/>
      <c r="BP114" s="740"/>
      <c r="BQ114" s="805">
        <v>35157126</v>
      </c>
      <c r="BR114" s="806"/>
      <c r="BS114" s="806"/>
      <c r="BT114" s="806"/>
      <c r="BU114" s="806"/>
      <c r="BV114" s="806">
        <v>32427922</v>
      </c>
      <c r="BW114" s="806"/>
      <c r="BX114" s="806"/>
      <c r="BY114" s="806"/>
      <c r="BZ114" s="806"/>
      <c r="CA114" s="806">
        <v>31721377</v>
      </c>
      <c r="CB114" s="806"/>
      <c r="CC114" s="806"/>
      <c r="CD114" s="806"/>
      <c r="CE114" s="806"/>
      <c r="CF114" s="867">
        <v>25.5</v>
      </c>
      <c r="CG114" s="868"/>
      <c r="CH114" s="868"/>
      <c r="CI114" s="868"/>
      <c r="CJ114" s="868"/>
      <c r="CK114" s="923"/>
      <c r="CL114" s="810"/>
      <c r="CM114" s="813" t="s">
        <v>426</v>
      </c>
      <c r="CN114" s="814"/>
      <c r="CO114" s="814"/>
      <c r="CP114" s="814"/>
      <c r="CQ114" s="814"/>
      <c r="CR114" s="814"/>
      <c r="CS114" s="814"/>
      <c r="CT114" s="814"/>
      <c r="CU114" s="814"/>
      <c r="CV114" s="814"/>
      <c r="CW114" s="814"/>
      <c r="CX114" s="814"/>
      <c r="CY114" s="814"/>
      <c r="CZ114" s="814"/>
      <c r="DA114" s="814"/>
      <c r="DB114" s="814"/>
      <c r="DC114" s="814"/>
      <c r="DD114" s="814"/>
      <c r="DE114" s="814"/>
      <c r="DF114" s="815"/>
      <c r="DG114" s="768" t="s">
        <v>112</v>
      </c>
      <c r="DH114" s="769"/>
      <c r="DI114" s="769"/>
      <c r="DJ114" s="769"/>
      <c r="DK114" s="770"/>
      <c r="DL114" s="771" t="s">
        <v>112</v>
      </c>
      <c r="DM114" s="769"/>
      <c r="DN114" s="769"/>
      <c r="DO114" s="769"/>
      <c r="DP114" s="770"/>
      <c r="DQ114" s="771" t="s">
        <v>112</v>
      </c>
      <c r="DR114" s="769"/>
      <c r="DS114" s="769"/>
      <c r="DT114" s="769"/>
      <c r="DU114" s="770"/>
      <c r="DV114" s="816" t="s">
        <v>112</v>
      </c>
      <c r="DW114" s="817"/>
      <c r="DX114" s="817"/>
      <c r="DY114" s="817"/>
      <c r="DZ114" s="818"/>
    </row>
    <row r="115" spans="1:130" s="199" customFormat="1" ht="26.25" customHeight="1">
      <c r="A115" s="910"/>
      <c r="B115" s="911"/>
      <c r="C115" s="739" t="s">
        <v>427</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14">
        <v>1471721</v>
      </c>
      <c r="AB115" s="915"/>
      <c r="AC115" s="915"/>
      <c r="AD115" s="915"/>
      <c r="AE115" s="916"/>
      <c r="AF115" s="917">
        <v>1366452</v>
      </c>
      <c r="AG115" s="915"/>
      <c r="AH115" s="915"/>
      <c r="AI115" s="915"/>
      <c r="AJ115" s="916"/>
      <c r="AK115" s="917">
        <v>979187</v>
      </c>
      <c r="AL115" s="915"/>
      <c r="AM115" s="915"/>
      <c r="AN115" s="915"/>
      <c r="AO115" s="916"/>
      <c r="AP115" s="918">
        <v>0.8</v>
      </c>
      <c r="AQ115" s="919"/>
      <c r="AR115" s="919"/>
      <c r="AS115" s="919"/>
      <c r="AT115" s="920"/>
      <c r="AU115" s="928"/>
      <c r="AV115" s="929"/>
      <c r="AW115" s="929"/>
      <c r="AX115" s="929"/>
      <c r="AY115" s="929"/>
      <c r="AZ115" s="804" t="s">
        <v>428</v>
      </c>
      <c r="BA115" s="739"/>
      <c r="BB115" s="739"/>
      <c r="BC115" s="739"/>
      <c r="BD115" s="739"/>
      <c r="BE115" s="739"/>
      <c r="BF115" s="739"/>
      <c r="BG115" s="739"/>
      <c r="BH115" s="739"/>
      <c r="BI115" s="739"/>
      <c r="BJ115" s="739"/>
      <c r="BK115" s="739"/>
      <c r="BL115" s="739"/>
      <c r="BM115" s="739"/>
      <c r="BN115" s="739"/>
      <c r="BO115" s="739"/>
      <c r="BP115" s="740"/>
      <c r="BQ115" s="805">
        <v>3026672</v>
      </c>
      <c r="BR115" s="806"/>
      <c r="BS115" s="806"/>
      <c r="BT115" s="806"/>
      <c r="BU115" s="806"/>
      <c r="BV115" s="806">
        <v>2602879</v>
      </c>
      <c r="BW115" s="806"/>
      <c r="BX115" s="806"/>
      <c r="BY115" s="806"/>
      <c r="BZ115" s="806"/>
      <c r="CA115" s="806">
        <v>2612110</v>
      </c>
      <c r="CB115" s="806"/>
      <c r="CC115" s="806"/>
      <c r="CD115" s="806"/>
      <c r="CE115" s="806"/>
      <c r="CF115" s="867">
        <v>2.1</v>
      </c>
      <c r="CG115" s="868"/>
      <c r="CH115" s="868"/>
      <c r="CI115" s="868"/>
      <c r="CJ115" s="868"/>
      <c r="CK115" s="923"/>
      <c r="CL115" s="810"/>
      <c r="CM115" s="804" t="s">
        <v>429</v>
      </c>
      <c r="CN115" s="907"/>
      <c r="CO115" s="907"/>
      <c r="CP115" s="907"/>
      <c r="CQ115" s="907"/>
      <c r="CR115" s="907"/>
      <c r="CS115" s="907"/>
      <c r="CT115" s="907"/>
      <c r="CU115" s="907"/>
      <c r="CV115" s="907"/>
      <c r="CW115" s="907"/>
      <c r="CX115" s="907"/>
      <c r="CY115" s="907"/>
      <c r="CZ115" s="907"/>
      <c r="DA115" s="907"/>
      <c r="DB115" s="907"/>
      <c r="DC115" s="907"/>
      <c r="DD115" s="907"/>
      <c r="DE115" s="907"/>
      <c r="DF115" s="740"/>
      <c r="DG115" s="768">
        <v>9484105</v>
      </c>
      <c r="DH115" s="769"/>
      <c r="DI115" s="769"/>
      <c r="DJ115" s="769"/>
      <c r="DK115" s="770"/>
      <c r="DL115" s="771">
        <v>8070948</v>
      </c>
      <c r="DM115" s="769"/>
      <c r="DN115" s="769"/>
      <c r="DO115" s="769"/>
      <c r="DP115" s="770"/>
      <c r="DQ115" s="771">
        <v>6575378</v>
      </c>
      <c r="DR115" s="769"/>
      <c r="DS115" s="769"/>
      <c r="DT115" s="769"/>
      <c r="DU115" s="770"/>
      <c r="DV115" s="816">
        <v>5.3</v>
      </c>
      <c r="DW115" s="817"/>
      <c r="DX115" s="817"/>
      <c r="DY115" s="817"/>
      <c r="DZ115" s="818"/>
    </row>
    <row r="116" spans="1:130" s="199" customFormat="1" ht="26.25" customHeight="1">
      <c r="A116" s="912"/>
      <c r="B116" s="913"/>
      <c r="C116" s="872" t="s">
        <v>430</v>
      </c>
      <c r="D116" s="872"/>
      <c r="E116" s="872"/>
      <c r="F116" s="872"/>
      <c r="G116" s="872"/>
      <c r="H116" s="872"/>
      <c r="I116" s="872"/>
      <c r="J116" s="872"/>
      <c r="K116" s="872"/>
      <c r="L116" s="872"/>
      <c r="M116" s="872"/>
      <c r="N116" s="872"/>
      <c r="O116" s="872"/>
      <c r="P116" s="872"/>
      <c r="Q116" s="872"/>
      <c r="R116" s="872"/>
      <c r="S116" s="872"/>
      <c r="T116" s="872"/>
      <c r="U116" s="872"/>
      <c r="V116" s="872"/>
      <c r="W116" s="872"/>
      <c r="X116" s="872"/>
      <c r="Y116" s="872"/>
      <c r="Z116" s="873"/>
      <c r="AA116" s="768" t="s">
        <v>112</v>
      </c>
      <c r="AB116" s="769"/>
      <c r="AC116" s="769"/>
      <c r="AD116" s="769"/>
      <c r="AE116" s="770"/>
      <c r="AF116" s="771" t="s">
        <v>112</v>
      </c>
      <c r="AG116" s="769"/>
      <c r="AH116" s="769"/>
      <c r="AI116" s="769"/>
      <c r="AJ116" s="770"/>
      <c r="AK116" s="771" t="s">
        <v>112</v>
      </c>
      <c r="AL116" s="769"/>
      <c r="AM116" s="769"/>
      <c r="AN116" s="769"/>
      <c r="AO116" s="770"/>
      <c r="AP116" s="816" t="s">
        <v>112</v>
      </c>
      <c r="AQ116" s="817"/>
      <c r="AR116" s="817"/>
      <c r="AS116" s="817"/>
      <c r="AT116" s="818"/>
      <c r="AU116" s="928"/>
      <c r="AV116" s="929"/>
      <c r="AW116" s="929"/>
      <c r="AX116" s="929"/>
      <c r="AY116" s="929"/>
      <c r="AZ116" s="855" t="s">
        <v>431</v>
      </c>
      <c r="BA116" s="856"/>
      <c r="BB116" s="856"/>
      <c r="BC116" s="856"/>
      <c r="BD116" s="856"/>
      <c r="BE116" s="856"/>
      <c r="BF116" s="856"/>
      <c r="BG116" s="856"/>
      <c r="BH116" s="856"/>
      <c r="BI116" s="856"/>
      <c r="BJ116" s="856"/>
      <c r="BK116" s="856"/>
      <c r="BL116" s="856"/>
      <c r="BM116" s="856"/>
      <c r="BN116" s="856"/>
      <c r="BO116" s="856"/>
      <c r="BP116" s="857"/>
      <c r="BQ116" s="805" t="s">
        <v>112</v>
      </c>
      <c r="BR116" s="806"/>
      <c r="BS116" s="806"/>
      <c r="BT116" s="806"/>
      <c r="BU116" s="806"/>
      <c r="BV116" s="806" t="s">
        <v>112</v>
      </c>
      <c r="BW116" s="806"/>
      <c r="BX116" s="806"/>
      <c r="BY116" s="806"/>
      <c r="BZ116" s="806"/>
      <c r="CA116" s="806" t="s">
        <v>112</v>
      </c>
      <c r="CB116" s="806"/>
      <c r="CC116" s="806"/>
      <c r="CD116" s="806"/>
      <c r="CE116" s="806"/>
      <c r="CF116" s="867" t="s">
        <v>112</v>
      </c>
      <c r="CG116" s="868"/>
      <c r="CH116" s="868"/>
      <c r="CI116" s="868"/>
      <c r="CJ116" s="868"/>
      <c r="CK116" s="923"/>
      <c r="CL116" s="810"/>
      <c r="CM116" s="813" t="s">
        <v>432</v>
      </c>
      <c r="CN116" s="814"/>
      <c r="CO116" s="814"/>
      <c r="CP116" s="814"/>
      <c r="CQ116" s="814"/>
      <c r="CR116" s="814"/>
      <c r="CS116" s="814"/>
      <c r="CT116" s="814"/>
      <c r="CU116" s="814"/>
      <c r="CV116" s="814"/>
      <c r="CW116" s="814"/>
      <c r="CX116" s="814"/>
      <c r="CY116" s="814"/>
      <c r="CZ116" s="814"/>
      <c r="DA116" s="814"/>
      <c r="DB116" s="814"/>
      <c r="DC116" s="814"/>
      <c r="DD116" s="814"/>
      <c r="DE116" s="814"/>
      <c r="DF116" s="815"/>
      <c r="DG116" s="768" t="s">
        <v>112</v>
      </c>
      <c r="DH116" s="769"/>
      <c r="DI116" s="769"/>
      <c r="DJ116" s="769"/>
      <c r="DK116" s="770"/>
      <c r="DL116" s="771" t="s">
        <v>112</v>
      </c>
      <c r="DM116" s="769"/>
      <c r="DN116" s="769"/>
      <c r="DO116" s="769"/>
      <c r="DP116" s="770"/>
      <c r="DQ116" s="771" t="s">
        <v>112</v>
      </c>
      <c r="DR116" s="769"/>
      <c r="DS116" s="769"/>
      <c r="DT116" s="769"/>
      <c r="DU116" s="770"/>
      <c r="DV116" s="816" t="s">
        <v>112</v>
      </c>
      <c r="DW116" s="817"/>
      <c r="DX116" s="817"/>
      <c r="DY116" s="817"/>
      <c r="DZ116" s="818"/>
    </row>
    <row r="117" spans="1:130" s="199" customFormat="1" ht="26.25" customHeight="1">
      <c r="A117" s="893" t="s">
        <v>171</v>
      </c>
      <c r="B117" s="894"/>
      <c r="C117" s="894"/>
      <c r="D117" s="894"/>
      <c r="E117" s="894"/>
      <c r="F117" s="894"/>
      <c r="G117" s="894"/>
      <c r="H117" s="894"/>
      <c r="I117" s="894"/>
      <c r="J117" s="894"/>
      <c r="K117" s="894"/>
      <c r="L117" s="894"/>
      <c r="M117" s="894"/>
      <c r="N117" s="894"/>
      <c r="O117" s="894"/>
      <c r="P117" s="894"/>
      <c r="Q117" s="894"/>
      <c r="R117" s="894"/>
      <c r="S117" s="894"/>
      <c r="T117" s="894"/>
      <c r="U117" s="894"/>
      <c r="V117" s="894"/>
      <c r="W117" s="894"/>
      <c r="X117" s="894"/>
      <c r="Y117" s="869" t="s">
        <v>433</v>
      </c>
      <c r="Z117" s="895"/>
      <c r="AA117" s="900">
        <v>28359967</v>
      </c>
      <c r="AB117" s="901"/>
      <c r="AC117" s="901"/>
      <c r="AD117" s="901"/>
      <c r="AE117" s="902"/>
      <c r="AF117" s="903">
        <v>28628755</v>
      </c>
      <c r="AG117" s="901"/>
      <c r="AH117" s="901"/>
      <c r="AI117" s="901"/>
      <c r="AJ117" s="902"/>
      <c r="AK117" s="903">
        <v>29536463</v>
      </c>
      <c r="AL117" s="901"/>
      <c r="AM117" s="901"/>
      <c r="AN117" s="901"/>
      <c r="AO117" s="902"/>
      <c r="AP117" s="904"/>
      <c r="AQ117" s="905"/>
      <c r="AR117" s="905"/>
      <c r="AS117" s="905"/>
      <c r="AT117" s="906"/>
      <c r="AU117" s="928"/>
      <c r="AV117" s="929"/>
      <c r="AW117" s="929"/>
      <c r="AX117" s="929"/>
      <c r="AY117" s="929"/>
      <c r="AZ117" s="855" t="s">
        <v>434</v>
      </c>
      <c r="BA117" s="856"/>
      <c r="BB117" s="856"/>
      <c r="BC117" s="856"/>
      <c r="BD117" s="856"/>
      <c r="BE117" s="856"/>
      <c r="BF117" s="856"/>
      <c r="BG117" s="856"/>
      <c r="BH117" s="856"/>
      <c r="BI117" s="856"/>
      <c r="BJ117" s="856"/>
      <c r="BK117" s="856"/>
      <c r="BL117" s="856"/>
      <c r="BM117" s="856"/>
      <c r="BN117" s="856"/>
      <c r="BO117" s="856"/>
      <c r="BP117" s="857"/>
      <c r="BQ117" s="805" t="s">
        <v>112</v>
      </c>
      <c r="BR117" s="806"/>
      <c r="BS117" s="806"/>
      <c r="BT117" s="806"/>
      <c r="BU117" s="806"/>
      <c r="BV117" s="806" t="s">
        <v>112</v>
      </c>
      <c r="BW117" s="806"/>
      <c r="BX117" s="806"/>
      <c r="BY117" s="806"/>
      <c r="BZ117" s="806"/>
      <c r="CA117" s="806" t="s">
        <v>112</v>
      </c>
      <c r="CB117" s="806"/>
      <c r="CC117" s="806"/>
      <c r="CD117" s="806"/>
      <c r="CE117" s="806"/>
      <c r="CF117" s="867" t="s">
        <v>112</v>
      </c>
      <c r="CG117" s="868"/>
      <c r="CH117" s="868"/>
      <c r="CI117" s="868"/>
      <c r="CJ117" s="868"/>
      <c r="CK117" s="923"/>
      <c r="CL117" s="810"/>
      <c r="CM117" s="813" t="s">
        <v>435</v>
      </c>
      <c r="CN117" s="814"/>
      <c r="CO117" s="814"/>
      <c r="CP117" s="814"/>
      <c r="CQ117" s="814"/>
      <c r="CR117" s="814"/>
      <c r="CS117" s="814"/>
      <c r="CT117" s="814"/>
      <c r="CU117" s="814"/>
      <c r="CV117" s="814"/>
      <c r="CW117" s="814"/>
      <c r="CX117" s="814"/>
      <c r="CY117" s="814"/>
      <c r="CZ117" s="814"/>
      <c r="DA117" s="814"/>
      <c r="DB117" s="814"/>
      <c r="DC117" s="814"/>
      <c r="DD117" s="814"/>
      <c r="DE117" s="814"/>
      <c r="DF117" s="815"/>
      <c r="DG117" s="768" t="s">
        <v>112</v>
      </c>
      <c r="DH117" s="769"/>
      <c r="DI117" s="769"/>
      <c r="DJ117" s="769"/>
      <c r="DK117" s="770"/>
      <c r="DL117" s="771" t="s">
        <v>112</v>
      </c>
      <c r="DM117" s="769"/>
      <c r="DN117" s="769"/>
      <c r="DO117" s="769"/>
      <c r="DP117" s="770"/>
      <c r="DQ117" s="771" t="s">
        <v>112</v>
      </c>
      <c r="DR117" s="769"/>
      <c r="DS117" s="769"/>
      <c r="DT117" s="769"/>
      <c r="DU117" s="770"/>
      <c r="DV117" s="816" t="s">
        <v>112</v>
      </c>
      <c r="DW117" s="817"/>
      <c r="DX117" s="817"/>
      <c r="DY117" s="817"/>
      <c r="DZ117" s="818"/>
    </row>
    <row r="118" spans="1:130" s="199" customFormat="1" ht="26.25" customHeight="1">
      <c r="A118" s="893" t="s">
        <v>409</v>
      </c>
      <c r="B118" s="894"/>
      <c r="C118" s="894"/>
      <c r="D118" s="894"/>
      <c r="E118" s="894"/>
      <c r="F118" s="894"/>
      <c r="G118" s="894"/>
      <c r="H118" s="894"/>
      <c r="I118" s="894"/>
      <c r="J118" s="894"/>
      <c r="K118" s="894"/>
      <c r="L118" s="894"/>
      <c r="M118" s="894"/>
      <c r="N118" s="894"/>
      <c r="O118" s="894"/>
      <c r="P118" s="894"/>
      <c r="Q118" s="894"/>
      <c r="R118" s="894"/>
      <c r="S118" s="894"/>
      <c r="T118" s="894"/>
      <c r="U118" s="894"/>
      <c r="V118" s="894"/>
      <c r="W118" s="894"/>
      <c r="X118" s="894"/>
      <c r="Y118" s="894"/>
      <c r="Z118" s="895"/>
      <c r="AA118" s="896" t="s">
        <v>407</v>
      </c>
      <c r="AB118" s="894"/>
      <c r="AC118" s="894"/>
      <c r="AD118" s="894"/>
      <c r="AE118" s="895"/>
      <c r="AF118" s="896" t="s">
        <v>288</v>
      </c>
      <c r="AG118" s="894"/>
      <c r="AH118" s="894"/>
      <c r="AI118" s="894"/>
      <c r="AJ118" s="895"/>
      <c r="AK118" s="896" t="s">
        <v>287</v>
      </c>
      <c r="AL118" s="894"/>
      <c r="AM118" s="894"/>
      <c r="AN118" s="894"/>
      <c r="AO118" s="895"/>
      <c r="AP118" s="897" t="s">
        <v>408</v>
      </c>
      <c r="AQ118" s="898"/>
      <c r="AR118" s="898"/>
      <c r="AS118" s="898"/>
      <c r="AT118" s="899"/>
      <c r="AU118" s="928"/>
      <c r="AV118" s="929"/>
      <c r="AW118" s="929"/>
      <c r="AX118" s="929"/>
      <c r="AY118" s="929"/>
      <c r="AZ118" s="871" t="s">
        <v>436</v>
      </c>
      <c r="BA118" s="872"/>
      <c r="BB118" s="872"/>
      <c r="BC118" s="872"/>
      <c r="BD118" s="872"/>
      <c r="BE118" s="872"/>
      <c r="BF118" s="872"/>
      <c r="BG118" s="872"/>
      <c r="BH118" s="872"/>
      <c r="BI118" s="872"/>
      <c r="BJ118" s="872"/>
      <c r="BK118" s="872"/>
      <c r="BL118" s="872"/>
      <c r="BM118" s="872"/>
      <c r="BN118" s="872"/>
      <c r="BO118" s="872"/>
      <c r="BP118" s="873"/>
      <c r="BQ118" s="874" t="s">
        <v>112</v>
      </c>
      <c r="BR118" s="837"/>
      <c r="BS118" s="837"/>
      <c r="BT118" s="837"/>
      <c r="BU118" s="837"/>
      <c r="BV118" s="837" t="s">
        <v>112</v>
      </c>
      <c r="BW118" s="837"/>
      <c r="BX118" s="837"/>
      <c r="BY118" s="837"/>
      <c r="BZ118" s="837"/>
      <c r="CA118" s="837" t="s">
        <v>112</v>
      </c>
      <c r="CB118" s="837"/>
      <c r="CC118" s="837"/>
      <c r="CD118" s="837"/>
      <c r="CE118" s="837"/>
      <c r="CF118" s="867" t="s">
        <v>112</v>
      </c>
      <c r="CG118" s="868"/>
      <c r="CH118" s="868"/>
      <c r="CI118" s="868"/>
      <c r="CJ118" s="868"/>
      <c r="CK118" s="923"/>
      <c r="CL118" s="810"/>
      <c r="CM118" s="813" t="s">
        <v>437</v>
      </c>
      <c r="CN118" s="814"/>
      <c r="CO118" s="814"/>
      <c r="CP118" s="814"/>
      <c r="CQ118" s="814"/>
      <c r="CR118" s="814"/>
      <c r="CS118" s="814"/>
      <c r="CT118" s="814"/>
      <c r="CU118" s="814"/>
      <c r="CV118" s="814"/>
      <c r="CW118" s="814"/>
      <c r="CX118" s="814"/>
      <c r="CY118" s="814"/>
      <c r="CZ118" s="814"/>
      <c r="DA118" s="814"/>
      <c r="DB118" s="814"/>
      <c r="DC118" s="814"/>
      <c r="DD118" s="814"/>
      <c r="DE118" s="814"/>
      <c r="DF118" s="815"/>
      <c r="DG118" s="768" t="s">
        <v>112</v>
      </c>
      <c r="DH118" s="769"/>
      <c r="DI118" s="769"/>
      <c r="DJ118" s="769"/>
      <c r="DK118" s="770"/>
      <c r="DL118" s="771" t="s">
        <v>112</v>
      </c>
      <c r="DM118" s="769"/>
      <c r="DN118" s="769"/>
      <c r="DO118" s="769"/>
      <c r="DP118" s="770"/>
      <c r="DQ118" s="771" t="s">
        <v>112</v>
      </c>
      <c r="DR118" s="769"/>
      <c r="DS118" s="769"/>
      <c r="DT118" s="769"/>
      <c r="DU118" s="770"/>
      <c r="DV118" s="816" t="s">
        <v>112</v>
      </c>
      <c r="DW118" s="817"/>
      <c r="DX118" s="817"/>
      <c r="DY118" s="817"/>
      <c r="DZ118" s="818"/>
    </row>
    <row r="119" spans="1:130" s="199" customFormat="1" ht="26.25" customHeight="1">
      <c r="A119" s="807" t="s">
        <v>412</v>
      </c>
      <c r="B119" s="808"/>
      <c r="C119" s="883" t="s">
        <v>413</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112</v>
      </c>
      <c r="AB119" s="887"/>
      <c r="AC119" s="887"/>
      <c r="AD119" s="887"/>
      <c r="AE119" s="888"/>
      <c r="AF119" s="889" t="s">
        <v>112</v>
      </c>
      <c r="AG119" s="887"/>
      <c r="AH119" s="887"/>
      <c r="AI119" s="887"/>
      <c r="AJ119" s="888"/>
      <c r="AK119" s="889" t="s">
        <v>112</v>
      </c>
      <c r="AL119" s="887"/>
      <c r="AM119" s="887"/>
      <c r="AN119" s="887"/>
      <c r="AO119" s="888"/>
      <c r="AP119" s="890" t="s">
        <v>112</v>
      </c>
      <c r="AQ119" s="891"/>
      <c r="AR119" s="891"/>
      <c r="AS119" s="891"/>
      <c r="AT119" s="892"/>
      <c r="AU119" s="930"/>
      <c r="AV119" s="931"/>
      <c r="AW119" s="931"/>
      <c r="AX119" s="931"/>
      <c r="AY119" s="931"/>
      <c r="AZ119" s="229" t="s">
        <v>171</v>
      </c>
      <c r="BA119" s="229"/>
      <c r="BB119" s="229"/>
      <c r="BC119" s="229"/>
      <c r="BD119" s="229"/>
      <c r="BE119" s="229"/>
      <c r="BF119" s="229"/>
      <c r="BG119" s="229"/>
      <c r="BH119" s="229"/>
      <c r="BI119" s="229"/>
      <c r="BJ119" s="229"/>
      <c r="BK119" s="229"/>
      <c r="BL119" s="229"/>
      <c r="BM119" s="229"/>
      <c r="BN119" s="229"/>
      <c r="BO119" s="869" t="s">
        <v>438</v>
      </c>
      <c r="BP119" s="870"/>
      <c r="BQ119" s="874">
        <v>382152199</v>
      </c>
      <c r="BR119" s="837"/>
      <c r="BS119" s="837"/>
      <c r="BT119" s="837"/>
      <c r="BU119" s="837"/>
      <c r="BV119" s="837">
        <v>377791526</v>
      </c>
      <c r="BW119" s="837"/>
      <c r="BX119" s="837"/>
      <c r="BY119" s="837"/>
      <c r="BZ119" s="837"/>
      <c r="CA119" s="837">
        <v>371168241</v>
      </c>
      <c r="CB119" s="837"/>
      <c r="CC119" s="837"/>
      <c r="CD119" s="837"/>
      <c r="CE119" s="837"/>
      <c r="CF119" s="735"/>
      <c r="CG119" s="736"/>
      <c r="CH119" s="736"/>
      <c r="CI119" s="736"/>
      <c r="CJ119" s="826"/>
      <c r="CK119" s="924"/>
      <c r="CL119" s="812"/>
      <c r="CM119" s="830" t="s">
        <v>439</v>
      </c>
      <c r="CN119" s="831"/>
      <c r="CO119" s="831"/>
      <c r="CP119" s="831"/>
      <c r="CQ119" s="831"/>
      <c r="CR119" s="831"/>
      <c r="CS119" s="831"/>
      <c r="CT119" s="831"/>
      <c r="CU119" s="831"/>
      <c r="CV119" s="831"/>
      <c r="CW119" s="831"/>
      <c r="CX119" s="831"/>
      <c r="CY119" s="831"/>
      <c r="CZ119" s="831"/>
      <c r="DA119" s="831"/>
      <c r="DB119" s="831"/>
      <c r="DC119" s="831"/>
      <c r="DD119" s="831"/>
      <c r="DE119" s="831"/>
      <c r="DF119" s="832"/>
      <c r="DG119" s="751">
        <v>22058236</v>
      </c>
      <c r="DH119" s="752"/>
      <c r="DI119" s="752"/>
      <c r="DJ119" s="752"/>
      <c r="DK119" s="753"/>
      <c r="DL119" s="754">
        <v>20726654</v>
      </c>
      <c r="DM119" s="752"/>
      <c r="DN119" s="752"/>
      <c r="DO119" s="752"/>
      <c r="DP119" s="753"/>
      <c r="DQ119" s="754">
        <v>19777926</v>
      </c>
      <c r="DR119" s="752"/>
      <c r="DS119" s="752"/>
      <c r="DT119" s="752"/>
      <c r="DU119" s="753"/>
      <c r="DV119" s="840">
        <v>15.9</v>
      </c>
      <c r="DW119" s="841"/>
      <c r="DX119" s="841"/>
      <c r="DY119" s="841"/>
      <c r="DZ119" s="842"/>
    </row>
    <row r="120" spans="1:130" s="199" customFormat="1" ht="26.25" customHeight="1">
      <c r="A120" s="809"/>
      <c r="B120" s="810"/>
      <c r="C120" s="813" t="s">
        <v>416</v>
      </c>
      <c r="D120" s="814"/>
      <c r="E120" s="814"/>
      <c r="F120" s="814"/>
      <c r="G120" s="814"/>
      <c r="H120" s="814"/>
      <c r="I120" s="814"/>
      <c r="J120" s="814"/>
      <c r="K120" s="814"/>
      <c r="L120" s="814"/>
      <c r="M120" s="814"/>
      <c r="N120" s="814"/>
      <c r="O120" s="814"/>
      <c r="P120" s="814"/>
      <c r="Q120" s="814"/>
      <c r="R120" s="814"/>
      <c r="S120" s="814"/>
      <c r="T120" s="814"/>
      <c r="U120" s="814"/>
      <c r="V120" s="814"/>
      <c r="W120" s="814"/>
      <c r="X120" s="814"/>
      <c r="Y120" s="814"/>
      <c r="Z120" s="815"/>
      <c r="AA120" s="768" t="s">
        <v>112</v>
      </c>
      <c r="AB120" s="769"/>
      <c r="AC120" s="769"/>
      <c r="AD120" s="769"/>
      <c r="AE120" s="770"/>
      <c r="AF120" s="771" t="s">
        <v>112</v>
      </c>
      <c r="AG120" s="769"/>
      <c r="AH120" s="769"/>
      <c r="AI120" s="769"/>
      <c r="AJ120" s="770"/>
      <c r="AK120" s="771" t="s">
        <v>112</v>
      </c>
      <c r="AL120" s="769"/>
      <c r="AM120" s="769"/>
      <c r="AN120" s="769"/>
      <c r="AO120" s="770"/>
      <c r="AP120" s="816" t="s">
        <v>112</v>
      </c>
      <c r="AQ120" s="817"/>
      <c r="AR120" s="817"/>
      <c r="AS120" s="817"/>
      <c r="AT120" s="818"/>
      <c r="AU120" s="875" t="s">
        <v>440</v>
      </c>
      <c r="AV120" s="876"/>
      <c r="AW120" s="876"/>
      <c r="AX120" s="876"/>
      <c r="AY120" s="877"/>
      <c r="AZ120" s="852" t="s">
        <v>441</v>
      </c>
      <c r="BA120" s="797"/>
      <c r="BB120" s="797"/>
      <c r="BC120" s="797"/>
      <c r="BD120" s="797"/>
      <c r="BE120" s="797"/>
      <c r="BF120" s="797"/>
      <c r="BG120" s="797"/>
      <c r="BH120" s="797"/>
      <c r="BI120" s="797"/>
      <c r="BJ120" s="797"/>
      <c r="BK120" s="797"/>
      <c r="BL120" s="797"/>
      <c r="BM120" s="797"/>
      <c r="BN120" s="797"/>
      <c r="BO120" s="797"/>
      <c r="BP120" s="798"/>
      <c r="BQ120" s="853">
        <v>26076073</v>
      </c>
      <c r="BR120" s="834"/>
      <c r="BS120" s="834"/>
      <c r="BT120" s="834"/>
      <c r="BU120" s="834"/>
      <c r="BV120" s="834">
        <v>26425682</v>
      </c>
      <c r="BW120" s="834"/>
      <c r="BX120" s="834"/>
      <c r="BY120" s="834"/>
      <c r="BZ120" s="834"/>
      <c r="CA120" s="834">
        <v>25043308</v>
      </c>
      <c r="CB120" s="834"/>
      <c r="CC120" s="834"/>
      <c r="CD120" s="834"/>
      <c r="CE120" s="834"/>
      <c r="CF120" s="858">
        <v>20.100000000000001</v>
      </c>
      <c r="CG120" s="859"/>
      <c r="CH120" s="859"/>
      <c r="CI120" s="859"/>
      <c r="CJ120" s="859"/>
      <c r="CK120" s="860" t="s">
        <v>442</v>
      </c>
      <c r="CL120" s="844"/>
      <c r="CM120" s="844"/>
      <c r="CN120" s="844"/>
      <c r="CO120" s="845"/>
      <c r="CP120" s="864" t="s">
        <v>389</v>
      </c>
      <c r="CQ120" s="865"/>
      <c r="CR120" s="865"/>
      <c r="CS120" s="865"/>
      <c r="CT120" s="865"/>
      <c r="CU120" s="865"/>
      <c r="CV120" s="865"/>
      <c r="CW120" s="865"/>
      <c r="CX120" s="865"/>
      <c r="CY120" s="865"/>
      <c r="CZ120" s="865"/>
      <c r="DA120" s="865"/>
      <c r="DB120" s="865"/>
      <c r="DC120" s="865"/>
      <c r="DD120" s="865"/>
      <c r="DE120" s="865"/>
      <c r="DF120" s="866"/>
      <c r="DG120" s="853">
        <v>40495348</v>
      </c>
      <c r="DH120" s="834"/>
      <c r="DI120" s="834"/>
      <c r="DJ120" s="834"/>
      <c r="DK120" s="834"/>
      <c r="DL120" s="834">
        <v>38803074</v>
      </c>
      <c r="DM120" s="834"/>
      <c r="DN120" s="834"/>
      <c r="DO120" s="834"/>
      <c r="DP120" s="834"/>
      <c r="DQ120" s="834">
        <v>37053873</v>
      </c>
      <c r="DR120" s="834"/>
      <c r="DS120" s="834"/>
      <c r="DT120" s="834"/>
      <c r="DU120" s="834"/>
      <c r="DV120" s="835">
        <v>29.8</v>
      </c>
      <c r="DW120" s="835"/>
      <c r="DX120" s="835"/>
      <c r="DY120" s="835"/>
      <c r="DZ120" s="836"/>
    </row>
    <row r="121" spans="1:130" s="199" customFormat="1" ht="26.25" customHeight="1">
      <c r="A121" s="809"/>
      <c r="B121" s="810"/>
      <c r="C121" s="855" t="s">
        <v>443</v>
      </c>
      <c r="D121" s="856"/>
      <c r="E121" s="856"/>
      <c r="F121" s="856"/>
      <c r="G121" s="856"/>
      <c r="H121" s="856"/>
      <c r="I121" s="856"/>
      <c r="J121" s="856"/>
      <c r="K121" s="856"/>
      <c r="L121" s="856"/>
      <c r="M121" s="856"/>
      <c r="N121" s="856"/>
      <c r="O121" s="856"/>
      <c r="P121" s="856"/>
      <c r="Q121" s="856"/>
      <c r="R121" s="856"/>
      <c r="S121" s="856"/>
      <c r="T121" s="856"/>
      <c r="U121" s="856"/>
      <c r="V121" s="856"/>
      <c r="W121" s="856"/>
      <c r="X121" s="856"/>
      <c r="Y121" s="856"/>
      <c r="Z121" s="857"/>
      <c r="AA121" s="768" t="s">
        <v>112</v>
      </c>
      <c r="AB121" s="769"/>
      <c r="AC121" s="769"/>
      <c r="AD121" s="769"/>
      <c r="AE121" s="770"/>
      <c r="AF121" s="771" t="s">
        <v>112</v>
      </c>
      <c r="AG121" s="769"/>
      <c r="AH121" s="769"/>
      <c r="AI121" s="769"/>
      <c r="AJ121" s="770"/>
      <c r="AK121" s="771" t="s">
        <v>112</v>
      </c>
      <c r="AL121" s="769"/>
      <c r="AM121" s="769"/>
      <c r="AN121" s="769"/>
      <c r="AO121" s="770"/>
      <c r="AP121" s="816" t="s">
        <v>112</v>
      </c>
      <c r="AQ121" s="817"/>
      <c r="AR121" s="817"/>
      <c r="AS121" s="817"/>
      <c r="AT121" s="818"/>
      <c r="AU121" s="878"/>
      <c r="AV121" s="879"/>
      <c r="AW121" s="879"/>
      <c r="AX121" s="879"/>
      <c r="AY121" s="880"/>
      <c r="AZ121" s="804" t="s">
        <v>444</v>
      </c>
      <c r="BA121" s="739"/>
      <c r="BB121" s="739"/>
      <c r="BC121" s="739"/>
      <c r="BD121" s="739"/>
      <c r="BE121" s="739"/>
      <c r="BF121" s="739"/>
      <c r="BG121" s="739"/>
      <c r="BH121" s="739"/>
      <c r="BI121" s="739"/>
      <c r="BJ121" s="739"/>
      <c r="BK121" s="739"/>
      <c r="BL121" s="739"/>
      <c r="BM121" s="739"/>
      <c r="BN121" s="739"/>
      <c r="BO121" s="739"/>
      <c r="BP121" s="740"/>
      <c r="BQ121" s="805">
        <v>87666703</v>
      </c>
      <c r="BR121" s="806"/>
      <c r="BS121" s="806"/>
      <c r="BT121" s="806"/>
      <c r="BU121" s="806"/>
      <c r="BV121" s="806">
        <v>82544791</v>
      </c>
      <c r="BW121" s="806"/>
      <c r="BX121" s="806"/>
      <c r="BY121" s="806"/>
      <c r="BZ121" s="806"/>
      <c r="CA121" s="806">
        <v>78351708</v>
      </c>
      <c r="CB121" s="806"/>
      <c r="CC121" s="806"/>
      <c r="CD121" s="806"/>
      <c r="CE121" s="806"/>
      <c r="CF121" s="867">
        <v>63</v>
      </c>
      <c r="CG121" s="868"/>
      <c r="CH121" s="868"/>
      <c r="CI121" s="868"/>
      <c r="CJ121" s="868"/>
      <c r="CK121" s="861"/>
      <c r="CL121" s="847"/>
      <c r="CM121" s="847"/>
      <c r="CN121" s="847"/>
      <c r="CO121" s="848"/>
      <c r="CP121" s="827" t="s">
        <v>386</v>
      </c>
      <c r="CQ121" s="828"/>
      <c r="CR121" s="828"/>
      <c r="CS121" s="828"/>
      <c r="CT121" s="828"/>
      <c r="CU121" s="828"/>
      <c r="CV121" s="828"/>
      <c r="CW121" s="828"/>
      <c r="CX121" s="828"/>
      <c r="CY121" s="828"/>
      <c r="CZ121" s="828"/>
      <c r="DA121" s="828"/>
      <c r="DB121" s="828"/>
      <c r="DC121" s="828"/>
      <c r="DD121" s="828"/>
      <c r="DE121" s="828"/>
      <c r="DF121" s="829"/>
      <c r="DG121" s="805">
        <v>4740896</v>
      </c>
      <c r="DH121" s="806"/>
      <c r="DI121" s="806"/>
      <c r="DJ121" s="806"/>
      <c r="DK121" s="806"/>
      <c r="DL121" s="806">
        <v>3712961</v>
      </c>
      <c r="DM121" s="806"/>
      <c r="DN121" s="806"/>
      <c r="DO121" s="806"/>
      <c r="DP121" s="806"/>
      <c r="DQ121" s="806">
        <v>3422004</v>
      </c>
      <c r="DR121" s="806"/>
      <c r="DS121" s="806"/>
      <c r="DT121" s="806"/>
      <c r="DU121" s="806"/>
      <c r="DV121" s="783">
        <v>2.8</v>
      </c>
      <c r="DW121" s="783"/>
      <c r="DX121" s="783"/>
      <c r="DY121" s="783"/>
      <c r="DZ121" s="784"/>
    </row>
    <row r="122" spans="1:130" s="199" customFormat="1" ht="26.25" customHeight="1">
      <c r="A122" s="809"/>
      <c r="B122" s="810"/>
      <c r="C122" s="813" t="s">
        <v>426</v>
      </c>
      <c r="D122" s="814"/>
      <c r="E122" s="814"/>
      <c r="F122" s="814"/>
      <c r="G122" s="814"/>
      <c r="H122" s="814"/>
      <c r="I122" s="814"/>
      <c r="J122" s="814"/>
      <c r="K122" s="814"/>
      <c r="L122" s="814"/>
      <c r="M122" s="814"/>
      <c r="N122" s="814"/>
      <c r="O122" s="814"/>
      <c r="P122" s="814"/>
      <c r="Q122" s="814"/>
      <c r="R122" s="814"/>
      <c r="S122" s="814"/>
      <c r="T122" s="814"/>
      <c r="U122" s="814"/>
      <c r="V122" s="814"/>
      <c r="W122" s="814"/>
      <c r="X122" s="814"/>
      <c r="Y122" s="814"/>
      <c r="Z122" s="815"/>
      <c r="AA122" s="768" t="s">
        <v>112</v>
      </c>
      <c r="AB122" s="769"/>
      <c r="AC122" s="769"/>
      <c r="AD122" s="769"/>
      <c r="AE122" s="770"/>
      <c r="AF122" s="771" t="s">
        <v>112</v>
      </c>
      <c r="AG122" s="769"/>
      <c r="AH122" s="769"/>
      <c r="AI122" s="769"/>
      <c r="AJ122" s="770"/>
      <c r="AK122" s="771" t="s">
        <v>112</v>
      </c>
      <c r="AL122" s="769"/>
      <c r="AM122" s="769"/>
      <c r="AN122" s="769"/>
      <c r="AO122" s="770"/>
      <c r="AP122" s="816" t="s">
        <v>112</v>
      </c>
      <c r="AQ122" s="817"/>
      <c r="AR122" s="817"/>
      <c r="AS122" s="817"/>
      <c r="AT122" s="818"/>
      <c r="AU122" s="878"/>
      <c r="AV122" s="879"/>
      <c r="AW122" s="879"/>
      <c r="AX122" s="879"/>
      <c r="AY122" s="880"/>
      <c r="AZ122" s="871" t="s">
        <v>445</v>
      </c>
      <c r="BA122" s="872"/>
      <c r="BB122" s="872"/>
      <c r="BC122" s="872"/>
      <c r="BD122" s="872"/>
      <c r="BE122" s="872"/>
      <c r="BF122" s="872"/>
      <c r="BG122" s="872"/>
      <c r="BH122" s="872"/>
      <c r="BI122" s="872"/>
      <c r="BJ122" s="872"/>
      <c r="BK122" s="872"/>
      <c r="BL122" s="872"/>
      <c r="BM122" s="872"/>
      <c r="BN122" s="872"/>
      <c r="BO122" s="872"/>
      <c r="BP122" s="873"/>
      <c r="BQ122" s="874">
        <v>219546809</v>
      </c>
      <c r="BR122" s="837"/>
      <c r="BS122" s="837"/>
      <c r="BT122" s="837"/>
      <c r="BU122" s="837"/>
      <c r="BV122" s="837">
        <v>221371533</v>
      </c>
      <c r="BW122" s="837"/>
      <c r="BX122" s="837"/>
      <c r="BY122" s="837"/>
      <c r="BZ122" s="837"/>
      <c r="CA122" s="837">
        <v>222323723</v>
      </c>
      <c r="CB122" s="837"/>
      <c r="CC122" s="837"/>
      <c r="CD122" s="837"/>
      <c r="CE122" s="837"/>
      <c r="CF122" s="838">
        <v>178.9</v>
      </c>
      <c r="CG122" s="839"/>
      <c r="CH122" s="839"/>
      <c r="CI122" s="839"/>
      <c r="CJ122" s="839"/>
      <c r="CK122" s="861"/>
      <c r="CL122" s="847"/>
      <c r="CM122" s="847"/>
      <c r="CN122" s="847"/>
      <c r="CO122" s="848"/>
      <c r="CP122" s="827" t="s">
        <v>391</v>
      </c>
      <c r="CQ122" s="828"/>
      <c r="CR122" s="828"/>
      <c r="CS122" s="828"/>
      <c r="CT122" s="828"/>
      <c r="CU122" s="828"/>
      <c r="CV122" s="828"/>
      <c r="CW122" s="828"/>
      <c r="CX122" s="828"/>
      <c r="CY122" s="828"/>
      <c r="CZ122" s="828"/>
      <c r="DA122" s="828"/>
      <c r="DB122" s="828"/>
      <c r="DC122" s="828"/>
      <c r="DD122" s="828"/>
      <c r="DE122" s="828"/>
      <c r="DF122" s="829"/>
      <c r="DG122" s="805">
        <v>463194</v>
      </c>
      <c r="DH122" s="806"/>
      <c r="DI122" s="806"/>
      <c r="DJ122" s="806"/>
      <c r="DK122" s="806"/>
      <c r="DL122" s="806">
        <v>556410</v>
      </c>
      <c r="DM122" s="806"/>
      <c r="DN122" s="806"/>
      <c r="DO122" s="806"/>
      <c r="DP122" s="806"/>
      <c r="DQ122" s="806">
        <v>741888</v>
      </c>
      <c r="DR122" s="806"/>
      <c r="DS122" s="806"/>
      <c r="DT122" s="806"/>
      <c r="DU122" s="806"/>
      <c r="DV122" s="783">
        <v>0.6</v>
      </c>
      <c r="DW122" s="783"/>
      <c r="DX122" s="783"/>
      <c r="DY122" s="783"/>
      <c r="DZ122" s="784"/>
    </row>
    <row r="123" spans="1:130" s="199" customFormat="1" ht="26.25" customHeight="1">
      <c r="A123" s="809"/>
      <c r="B123" s="810"/>
      <c r="C123" s="813" t="s">
        <v>432</v>
      </c>
      <c r="D123" s="814"/>
      <c r="E123" s="814"/>
      <c r="F123" s="814"/>
      <c r="G123" s="814"/>
      <c r="H123" s="814"/>
      <c r="I123" s="814"/>
      <c r="J123" s="814"/>
      <c r="K123" s="814"/>
      <c r="L123" s="814"/>
      <c r="M123" s="814"/>
      <c r="N123" s="814"/>
      <c r="O123" s="814"/>
      <c r="P123" s="814"/>
      <c r="Q123" s="814"/>
      <c r="R123" s="814"/>
      <c r="S123" s="814"/>
      <c r="T123" s="814"/>
      <c r="U123" s="814"/>
      <c r="V123" s="814"/>
      <c r="W123" s="814"/>
      <c r="X123" s="814"/>
      <c r="Y123" s="814"/>
      <c r="Z123" s="815"/>
      <c r="AA123" s="768" t="s">
        <v>112</v>
      </c>
      <c r="AB123" s="769"/>
      <c r="AC123" s="769"/>
      <c r="AD123" s="769"/>
      <c r="AE123" s="770"/>
      <c r="AF123" s="771" t="s">
        <v>112</v>
      </c>
      <c r="AG123" s="769"/>
      <c r="AH123" s="769"/>
      <c r="AI123" s="769"/>
      <c r="AJ123" s="770"/>
      <c r="AK123" s="771" t="s">
        <v>112</v>
      </c>
      <c r="AL123" s="769"/>
      <c r="AM123" s="769"/>
      <c r="AN123" s="769"/>
      <c r="AO123" s="770"/>
      <c r="AP123" s="816" t="s">
        <v>112</v>
      </c>
      <c r="AQ123" s="817"/>
      <c r="AR123" s="817"/>
      <c r="AS123" s="817"/>
      <c r="AT123" s="818"/>
      <c r="AU123" s="881"/>
      <c r="AV123" s="882"/>
      <c r="AW123" s="882"/>
      <c r="AX123" s="882"/>
      <c r="AY123" s="882"/>
      <c r="AZ123" s="229" t="s">
        <v>171</v>
      </c>
      <c r="BA123" s="229"/>
      <c r="BB123" s="229"/>
      <c r="BC123" s="229"/>
      <c r="BD123" s="229"/>
      <c r="BE123" s="229"/>
      <c r="BF123" s="229"/>
      <c r="BG123" s="229"/>
      <c r="BH123" s="229"/>
      <c r="BI123" s="229"/>
      <c r="BJ123" s="229"/>
      <c r="BK123" s="229"/>
      <c r="BL123" s="229"/>
      <c r="BM123" s="229"/>
      <c r="BN123" s="229"/>
      <c r="BO123" s="869" t="s">
        <v>446</v>
      </c>
      <c r="BP123" s="870"/>
      <c r="BQ123" s="824">
        <v>333289585</v>
      </c>
      <c r="BR123" s="825"/>
      <c r="BS123" s="825"/>
      <c r="BT123" s="825"/>
      <c r="BU123" s="825"/>
      <c r="BV123" s="825">
        <v>330342006</v>
      </c>
      <c r="BW123" s="825"/>
      <c r="BX123" s="825"/>
      <c r="BY123" s="825"/>
      <c r="BZ123" s="825"/>
      <c r="CA123" s="825">
        <v>325718739</v>
      </c>
      <c r="CB123" s="825"/>
      <c r="CC123" s="825"/>
      <c r="CD123" s="825"/>
      <c r="CE123" s="825"/>
      <c r="CF123" s="735"/>
      <c r="CG123" s="736"/>
      <c r="CH123" s="736"/>
      <c r="CI123" s="736"/>
      <c r="CJ123" s="826"/>
      <c r="CK123" s="861"/>
      <c r="CL123" s="847"/>
      <c r="CM123" s="847"/>
      <c r="CN123" s="847"/>
      <c r="CO123" s="848"/>
      <c r="CP123" s="827" t="s">
        <v>385</v>
      </c>
      <c r="CQ123" s="828"/>
      <c r="CR123" s="828"/>
      <c r="CS123" s="828"/>
      <c r="CT123" s="828"/>
      <c r="CU123" s="828"/>
      <c r="CV123" s="828"/>
      <c r="CW123" s="828"/>
      <c r="CX123" s="828"/>
      <c r="CY123" s="828"/>
      <c r="CZ123" s="828"/>
      <c r="DA123" s="828"/>
      <c r="DB123" s="828"/>
      <c r="DC123" s="828"/>
      <c r="DD123" s="828"/>
      <c r="DE123" s="828"/>
      <c r="DF123" s="829"/>
      <c r="DG123" s="768">
        <v>96559</v>
      </c>
      <c r="DH123" s="769"/>
      <c r="DI123" s="769"/>
      <c r="DJ123" s="769"/>
      <c r="DK123" s="770"/>
      <c r="DL123" s="771">
        <v>82203</v>
      </c>
      <c r="DM123" s="769"/>
      <c r="DN123" s="769"/>
      <c r="DO123" s="769"/>
      <c r="DP123" s="770"/>
      <c r="DQ123" s="771">
        <v>71168</v>
      </c>
      <c r="DR123" s="769"/>
      <c r="DS123" s="769"/>
      <c r="DT123" s="769"/>
      <c r="DU123" s="770"/>
      <c r="DV123" s="816">
        <v>0.1</v>
      </c>
      <c r="DW123" s="817"/>
      <c r="DX123" s="817"/>
      <c r="DY123" s="817"/>
      <c r="DZ123" s="818"/>
    </row>
    <row r="124" spans="1:130" s="199" customFormat="1" ht="26.25" customHeight="1" thickBot="1">
      <c r="A124" s="809"/>
      <c r="B124" s="810"/>
      <c r="C124" s="813" t="s">
        <v>435</v>
      </c>
      <c r="D124" s="814"/>
      <c r="E124" s="814"/>
      <c r="F124" s="814"/>
      <c r="G124" s="814"/>
      <c r="H124" s="814"/>
      <c r="I124" s="814"/>
      <c r="J124" s="814"/>
      <c r="K124" s="814"/>
      <c r="L124" s="814"/>
      <c r="M124" s="814"/>
      <c r="N124" s="814"/>
      <c r="O124" s="814"/>
      <c r="P124" s="814"/>
      <c r="Q124" s="814"/>
      <c r="R124" s="814"/>
      <c r="S124" s="814"/>
      <c r="T124" s="814"/>
      <c r="U124" s="814"/>
      <c r="V124" s="814"/>
      <c r="W124" s="814"/>
      <c r="X124" s="814"/>
      <c r="Y124" s="814"/>
      <c r="Z124" s="815"/>
      <c r="AA124" s="768" t="s">
        <v>112</v>
      </c>
      <c r="AB124" s="769"/>
      <c r="AC124" s="769"/>
      <c r="AD124" s="769"/>
      <c r="AE124" s="770"/>
      <c r="AF124" s="771" t="s">
        <v>112</v>
      </c>
      <c r="AG124" s="769"/>
      <c r="AH124" s="769"/>
      <c r="AI124" s="769"/>
      <c r="AJ124" s="770"/>
      <c r="AK124" s="771" t="s">
        <v>112</v>
      </c>
      <c r="AL124" s="769"/>
      <c r="AM124" s="769"/>
      <c r="AN124" s="769"/>
      <c r="AO124" s="770"/>
      <c r="AP124" s="816" t="s">
        <v>112</v>
      </c>
      <c r="AQ124" s="817"/>
      <c r="AR124" s="817"/>
      <c r="AS124" s="817"/>
      <c r="AT124" s="818"/>
      <c r="AU124" s="819" t="s">
        <v>447</v>
      </c>
      <c r="AV124" s="820"/>
      <c r="AW124" s="820"/>
      <c r="AX124" s="820"/>
      <c r="AY124" s="820"/>
      <c r="AZ124" s="820"/>
      <c r="BA124" s="820"/>
      <c r="BB124" s="820"/>
      <c r="BC124" s="820"/>
      <c r="BD124" s="820"/>
      <c r="BE124" s="820"/>
      <c r="BF124" s="820"/>
      <c r="BG124" s="820"/>
      <c r="BH124" s="820"/>
      <c r="BI124" s="820"/>
      <c r="BJ124" s="820"/>
      <c r="BK124" s="820"/>
      <c r="BL124" s="820"/>
      <c r="BM124" s="820"/>
      <c r="BN124" s="820"/>
      <c r="BO124" s="820"/>
      <c r="BP124" s="821"/>
      <c r="BQ124" s="822">
        <v>40.200000000000003</v>
      </c>
      <c r="BR124" s="823"/>
      <c r="BS124" s="823"/>
      <c r="BT124" s="823"/>
      <c r="BU124" s="823"/>
      <c r="BV124" s="823">
        <v>37.9</v>
      </c>
      <c r="BW124" s="823"/>
      <c r="BX124" s="823"/>
      <c r="BY124" s="823"/>
      <c r="BZ124" s="823"/>
      <c r="CA124" s="823">
        <v>36.5</v>
      </c>
      <c r="CB124" s="823"/>
      <c r="CC124" s="823"/>
      <c r="CD124" s="823"/>
      <c r="CE124" s="823"/>
      <c r="CF124" s="713"/>
      <c r="CG124" s="714"/>
      <c r="CH124" s="714"/>
      <c r="CI124" s="714"/>
      <c r="CJ124" s="854"/>
      <c r="CK124" s="862"/>
      <c r="CL124" s="862"/>
      <c r="CM124" s="862"/>
      <c r="CN124" s="862"/>
      <c r="CO124" s="863"/>
      <c r="CP124" s="827" t="s">
        <v>448</v>
      </c>
      <c r="CQ124" s="828"/>
      <c r="CR124" s="828"/>
      <c r="CS124" s="828"/>
      <c r="CT124" s="828"/>
      <c r="CU124" s="828"/>
      <c r="CV124" s="828"/>
      <c r="CW124" s="828"/>
      <c r="CX124" s="828"/>
      <c r="CY124" s="828"/>
      <c r="CZ124" s="828"/>
      <c r="DA124" s="828"/>
      <c r="DB124" s="828"/>
      <c r="DC124" s="828"/>
      <c r="DD124" s="828"/>
      <c r="DE124" s="828"/>
      <c r="DF124" s="829"/>
      <c r="DG124" s="751" t="s">
        <v>112</v>
      </c>
      <c r="DH124" s="752"/>
      <c r="DI124" s="752"/>
      <c r="DJ124" s="752"/>
      <c r="DK124" s="753"/>
      <c r="DL124" s="754" t="s">
        <v>112</v>
      </c>
      <c r="DM124" s="752"/>
      <c r="DN124" s="752"/>
      <c r="DO124" s="752"/>
      <c r="DP124" s="753"/>
      <c r="DQ124" s="754" t="s">
        <v>112</v>
      </c>
      <c r="DR124" s="752"/>
      <c r="DS124" s="752"/>
      <c r="DT124" s="752"/>
      <c r="DU124" s="753"/>
      <c r="DV124" s="840" t="s">
        <v>112</v>
      </c>
      <c r="DW124" s="841"/>
      <c r="DX124" s="841"/>
      <c r="DY124" s="841"/>
      <c r="DZ124" s="842"/>
    </row>
    <row r="125" spans="1:130" s="199" customFormat="1" ht="26.25" customHeight="1">
      <c r="A125" s="809"/>
      <c r="B125" s="810"/>
      <c r="C125" s="813" t="s">
        <v>437</v>
      </c>
      <c r="D125" s="814"/>
      <c r="E125" s="814"/>
      <c r="F125" s="814"/>
      <c r="G125" s="814"/>
      <c r="H125" s="814"/>
      <c r="I125" s="814"/>
      <c r="J125" s="814"/>
      <c r="K125" s="814"/>
      <c r="L125" s="814"/>
      <c r="M125" s="814"/>
      <c r="N125" s="814"/>
      <c r="O125" s="814"/>
      <c r="P125" s="814"/>
      <c r="Q125" s="814"/>
      <c r="R125" s="814"/>
      <c r="S125" s="814"/>
      <c r="T125" s="814"/>
      <c r="U125" s="814"/>
      <c r="V125" s="814"/>
      <c r="W125" s="814"/>
      <c r="X125" s="814"/>
      <c r="Y125" s="814"/>
      <c r="Z125" s="815"/>
      <c r="AA125" s="768" t="s">
        <v>112</v>
      </c>
      <c r="AB125" s="769"/>
      <c r="AC125" s="769"/>
      <c r="AD125" s="769"/>
      <c r="AE125" s="770"/>
      <c r="AF125" s="771" t="s">
        <v>112</v>
      </c>
      <c r="AG125" s="769"/>
      <c r="AH125" s="769"/>
      <c r="AI125" s="769"/>
      <c r="AJ125" s="770"/>
      <c r="AK125" s="771" t="s">
        <v>112</v>
      </c>
      <c r="AL125" s="769"/>
      <c r="AM125" s="769"/>
      <c r="AN125" s="769"/>
      <c r="AO125" s="770"/>
      <c r="AP125" s="816" t="s">
        <v>112</v>
      </c>
      <c r="AQ125" s="817"/>
      <c r="AR125" s="817"/>
      <c r="AS125" s="817"/>
      <c r="AT125" s="818"/>
      <c r="AU125" s="230"/>
      <c r="AV125" s="231"/>
      <c r="AW125" s="231"/>
      <c r="AX125" s="231"/>
      <c r="AY125" s="231"/>
      <c r="AZ125" s="231"/>
      <c r="BA125" s="231"/>
      <c r="BB125" s="231"/>
      <c r="BC125" s="231"/>
      <c r="BD125" s="231"/>
      <c r="BE125" s="231"/>
      <c r="BF125" s="231"/>
      <c r="BG125" s="231"/>
      <c r="BH125" s="231"/>
      <c r="BI125" s="231"/>
      <c r="BJ125" s="231"/>
      <c r="BK125" s="231"/>
      <c r="BL125" s="231"/>
      <c r="BM125" s="231"/>
      <c r="BN125" s="231"/>
      <c r="BO125" s="231"/>
      <c r="BP125" s="231"/>
      <c r="BQ125" s="232"/>
      <c r="BR125" s="232"/>
      <c r="BS125" s="232"/>
      <c r="BT125" s="232"/>
      <c r="BU125" s="232"/>
      <c r="BV125" s="232"/>
      <c r="BW125" s="232"/>
      <c r="BX125" s="232"/>
      <c r="BY125" s="232"/>
      <c r="BZ125" s="232"/>
      <c r="CA125" s="232"/>
      <c r="CB125" s="232"/>
      <c r="CC125" s="232"/>
      <c r="CD125" s="232"/>
      <c r="CE125" s="232"/>
      <c r="CF125" s="232"/>
      <c r="CG125" s="232"/>
      <c r="CH125" s="232"/>
      <c r="CI125" s="232"/>
      <c r="CJ125" s="233"/>
      <c r="CK125" s="843" t="s">
        <v>449</v>
      </c>
      <c r="CL125" s="844"/>
      <c r="CM125" s="844"/>
      <c r="CN125" s="844"/>
      <c r="CO125" s="845"/>
      <c r="CP125" s="852" t="s">
        <v>450</v>
      </c>
      <c r="CQ125" s="797"/>
      <c r="CR125" s="797"/>
      <c r="CS125" s="797"/>
      <c r="CT125" s="797"/>
      <c r="CU125" s="797"/>
      <c r="CV125" s="797"/>
      <c r="CW125" s="797"/>
      <c r="CX125" s="797"/>
      <c r="CY125" s="797"/>
      <c r="CZ125" s="797"/>
      <c r="DA125" s="797"/>
      <c r="DB125" s="797"/>
      <c r="DC125" s="797"/>
      <c r="DD125" s="797"/>
      <c r="DE125" s="797"/>
      <c r="DF125" s="798"/>
      <c r="DG125" s="853" t="s">
        <v>112</v>
      </c>
      <c r="DH125" s="834"/>
      <c r="DI125" s="834"/>
      <c r="DJ125" s="834"/>
      <c r="DK125" s="834"/>
      <c r="DL125" s="834" t="s">
        <v>112</v>
      </c>
      <c r="DM125" s="834"/>
      <c r="DN125" s="834"/>
      <c r="DO125" s="834"/>
      <c r="DP125" s="834"/>
      <c r="DQ125" s="834" t="s">
        <v>112</v>
      </c>
      <c r="DR125" s="834"/>
      <c r="DS125" s="834"/>
      <c r="DT125" s="834"/>
      <c r="DU125" s="834"/>
      <c r="DV125" s="835" t="s">
        <v>112</v>
      </c>
      <c r="DW125" s="835"/>
      <c r="DX125" s="835"/>
      <c r="DY125" s="835"/>
      <c r="DZ125" s="836"/>
    </row>
    <row r="126" spans="1:130" s="199" customFormat="1" ht="26.25" customHeight="1" thickBot="1">
      <c r="A126" s="809"/>
      <c r="B126" s="810"/>
      <c r="C126" s="813" t="s">
        <v>439</v>
      </c>
      <c r="D126" s="814"/>
      <c r="E126" s="814"/>
      <c r="F126" s="814"/>
      <c r="G126" s="814"/>
      <c r="H126" s="814"/>
      <c r="I126" s="814"/>
      <c r="J126" s="814"/>
      <c r="K126" s="814"/>
      <c r="L126" s="814"/>
      <c r="M126" s="814"/>
      <c r="N126" s="814"/>
      <c r="O126" s="814"/>
      <c r="P126" s="814"/>
      <c r="Q126" s="814"/>
      <c r="R126" s="814"/>
      <c r="S126" s="814"/>
      <c r="T126" s="814"/>
      <c r="U126" s="814"/>
      <c r="V126" s="814"/>
      <c r="W126" s="814"/>
      <c r="X126" s="814"/>
      <c r="Y126" s="814"/>
      <c r="Z126" s="815"/>
      <c r="AA126" s="768">
        <v>1471721</v>
      </c>
      <c r="AB126" s="769"/>
      <c r="AC126" s="769"/>
      <c r="AD126" s="769"/>
      <c r="AE126" s="770"/>
      <c r="AF126" s="771">
        <v>1366452</v>
      </c>
      <c r="AG126" s="769"/>
      <c r="AH126" s="769"/>
      <c r="AI126" s="769"/>
      <c r="AJ126" s="770"/>
      <c r="AK126" s="771">
        <v>979187</v>
      </c>
      <c r="AL126" s="769"/>
      <c r="AM126" s="769"/>
      <c r="AN126" s="769"/>
      <c r="AO126" s="770"/>
      <c r="AP126" s="816">
        <v>0.8</v>
      </c>
      <c r="AQ126" s="817"/>
      <c r="AR126" s="817"/>
      <c r="AS126" s="817"/>
      <c r="AT126" s="818"/>
      <c r="AU126" s="234"/>
      <c r="AV126" s="234"/>
      <c r="AW126" s="234"/>
      <c r="AX126" s="234"/>
      <c r="AY126" s="234"/>
      <c r="AZ126" s="234"/>
      <c r="BA126" s="234"/>
      <c r="BB126" s="234"/>
      <c r="BC126" s="234"/>
      <c r="BD126" s="234"/>
      <c r="BE126" s="234"/>
      <c r="BF126" s="234"/>
      <c r="BG126" s="234"/>
      <c r="BH126" s="234"/>
      <c r="BI126" s="234"/>
      <c r="BJ126" s="234"/>
      <c r="BK126" s="234"/>
      <c r="BL126" s="234"/>
      <c r="BM126" s="234"/>
      <c r="BN126" s="234"/>
      <c r="BO126" s="234"/>
      <c r="BP126" s="234"/>
      <c r="BQ126" s="234"/>
      <c r="BR126" s="234"/>
      <c r="BS126" s="234"/>
      <c r="BT126" s="234"/>
      <c r="BU126" s="234"/>
      <c r="BV126" s="234"/>
      <c r="BW126" s="234"/>
      <c r="BX126" s="234"/>
      <c r="BY126" s="234"/>
      <c r="BZ126" s="234"/>
      <c r="CA126" s="234"/>
      <c r="CB126" s="234"/>
      <c r="CC126" s="234"/>
      <c r="CD126" s="235"/>
      <c r="CE126" s="235"/>
      <c r="CF126" s="235"/>
      <c r="CG126" s="232"/>
      <c r="CH126" s="232"/>
      <c r="CI126" s="232"/>
      <c r="CJ126" s="233"/>
      <c r="CK126" s="846"/>
      <c r="CL126" s="847"/>
      <c r="CM126" s="847"/>
      <c r="CN126" s="847"/>
      <c r="CO126" s="848"/>
      <c r="CP126" s="804" t="s">
        <v>451</v>
      </c>
      <c r="CQ126" s="739"/>
      <c r="CR126" s="739"/>
      <c r="CS126" s="739"/>
      <c r="CT126" s="739"/>
      <c r="CU126" s="739"/>
      <c r="CV126" s="739"/>
      <c r="CW126" s="739"/>
      <c r="CX126" s="739"/>
      <c r="CY126" s="739"/>
      <c r="CZ126" s="739"/>
      <c r="DA126" s="739"/>
      <c r="DB126" s="739"/>
      <c r="DC126" s="739"/>
      <c r="DD126" s="739"/>
      <c r="DE126" s="739"/>
      <c r="DF126" s="740"/>
      <c r="DG126" s="805">
        <v>2112963</v>
      </c>
      <c r="DH126" s="806"/>
      <c r="DI126" s="806"/>
      <c r="DJ126" s="806"/>
      <c r="DK126" s="806"/>
      <c r="DL126" s="806">
        <v>1867080</v>
      </c>
      <c r="DM126" s="806"/>
      <c r="DN126" s="806"/>
      <c r="DO126" s="806"/>
      <c r="DP126" s="806"/>
      <c r="DQ126" s="806">
        <v>1800159</v>
      </c>
      <c r="DR126" s="806"/>
      <c r="DS126" s="806"/>
      <c r="DT126" s="806"/>
      <c r="DU126" s="806"/>
      <c r="DV126" s="783">
        <v>1.4</v>
      </c>
      <c r="DW126" s="783"/>
      <c r="DX126" s="783"/>
      <c r="DY126" s="783"/>
      <c r="DZ126" s="784"/>
    </row>
    <row r="127" spans="1:130" s="199" customFormat="1" ht="26.25" customHeight="1">
      <c r="A127" s="811"/>
      <c r="B127" s="812"/>
      <c r="C127" s="830" t="s">
        <v>452</v>
      </c>
      <c r="D127" s="831"/>
      <c r="E127" s="831"/>
      <c r="F127" s="831"/>
      <c r="G127" s="831"/>
      <c r="H127" s="831"/>
      <c r="I127" s="831"/>
      <c r="J127" s="831"/>
      <c r="K127" s="831"/>
      <c r="L127" s="831"/>
      <c r="M127" s="831"/>
      <c r="N127" s="831"/>
      <c r="O127" s="831"/>
      <c r="P127" s="831"/>
      <c r="Q127" s="831"/>
      <c r="R127" s="831"/>
      <c r="S127" s="831"/>
      <c r="T127" s="831"/>
      <c r="U127" s="831"/>
      <c r="V127" s="831"/>
      <c r="W127" s="831"/>
      <c r="X127" s="831"/>
      <c r="Y127" s="831"/>
      <c r="Z127" s="832"/>
      <c r="AA127" s="768" t="s">
        <v>112</v>
      </c>
      <c r="AB127" s="769"/>
      <c r="AC127" s="769"/>
      <c r="AD127" s="769"/>
      <c r="AE127" s="770"/>
      <c r="AF127" s="771" t="s">
        <v>112</v>
      </c>
      <c r="AG127" s="769"/>
      <c r="AH127" s="769"/>
      <c r="AI127" s="769"/>
      <c r="AJ127" s="770"/>
      <c r="AK127" s="771" t="s">
        <v>112</v>
      </c>
      <c r="AL127" s="769"/>
      <c r="AM127" s="769"/>
      <c r="AN127" s="769"/>
      <c r="AO127" s="770"/>
      <c r="AP127" s="816" t="s">
        <v>112</v>
      </c>
      <c r="AQ127" s="817"/>
      <c r="AR127" s="817"/>
      <c r="AS127" s="817"/>
      <c r="AT127" s="818"/>
      <c r="AU127" s="234"/>
      <c r="AV127" s="234"/>
      <c r="AW127" s="234"/>
      <c r="AX127" s="833" t="s">
        <v>453</v>
      </c>
      <c r="AY127" s="801"/>
      <c r="AZ127" s="801"/>
      <c r="BA127" s="801"/>
      <c r="BB127" s="801"/>
      <c r="BC127" s="801"/>
      <c r="BD127" s="801"/>
      <c r="BE127" s="802"/>
      <c r="BF127" s="800" t="s">
        <v>454</v>
      </c>
      <c r="BG127" s="801"/>
      <c r="BH127" s="801"/>
      <c r="BI127" s="801"/>
      <c r="BJ127" s="801"/>
      <c r="BK127" s="801"/>
      <c r="BL127" s="802"/>
      <c r="BM127" s="800" t="s">
        <v>455</v>
      </c>
      <c r="BN127" s="801"/>
      <c r="BO127" s="801"/>
      <c r="BP127" s="801"/>
      <c r="BQ127" s="801"/>
      <c r="BR127" s="801"/>
      <c r="BS127" s="802"/>
      <c r="BT127" s="800" t="s">
        <v>456</v>
      </c>
      <c r="BU127" s="801"/>
      <c r="BV127" s="801"/>
      <c r="BW127" s="801"/>
      <c r="BX127" s="801"/>
      <c r="BY127" s="801"/>
      <c r="BZ127" s="803"/>
      <c r="CA127" s="234"/>
      <c r="CB127" s="234"/>
      <c r="CC127" s="234"/>
      <c r="CD127" s="235"/>
      <c r="CE127" s="235"/>
      <c r="CF127" s="235"/>
      <c r="CG127" s="232"/>
      <c r="CH127" s="232"/>
      <c r="CI127" s="232"/>
      <c r="CJ127" s="233"/>
      <c r="CK127" s="846"/>
      <c r="CL127" s="847"/>
      <c r="CM127" s="847"/>
      <c r="CN127" s="847"/>
      <c r="CO127" s="848"/>
      <c r="CP127" s="804" t="s">
        <v>457</v>
      </c>
      <c r="CQ127" s="739"/>
      <c r="CR127" s="739"/>
      <c r="CS127" s="739"/>
      <c r="CT127" s="739"/>
      <c r="CU127" s="739"/>
      <c r="CV127" s="739"/>
      <c r="CW127" s="739"/>
      <c r="CX127" s="739"/>
      <c r="CY127" s="739"/>
      <c r="CZ127" s="739"/>
      <c r="DA127" s="739"/>
      <c r="DB127" s="739"/>
      <c r="DC127" s="739"/>
      <c r="DD127" s="739"/>
      <c r="DE127" s="739"/>
      <c r="DF127" s="740"/>
      <c r="DG127" s="805" t="s">
        <v>112</v>
      </c>
      <c r="DH127" s="806"/>
      <c r="DI127" s="806"/>
      <c r="DJ127" s="806"/>
      <c r="DK127" s="806"/>
      <c r="DL127" s="806" t="s">
        <v>112</v>
      </c>
      <c r="DM127" s="806"/>
      <c r="DN127" s="806"/>
      <c r="DO127" s="806"/>
      <c r="DP127" s="806"/>
      <c r="DQ127" s="806" t="s">
        <v>112</v>
      </c>
      <c r="DR127" s="806"/>
      <c r="DS127" s="806"/>
      <c r="DT127" s="806"/>
      <c r="DU127" s="806"/>
      <c r="DV127" s="783" t="s">
        <v>112</v>
      </c>
      <c r="DW127" s="783"/>
      <c r="DX127" s="783"/>
      <c r="DY127" s="783"/>
      <c r="DZ127" s="784"/>
    </row>
    <row r="128" spans="1:130" s="199" customFormat="1" ht="26.25" customHeight="1" thickBot="1">
      <c r="A128" s="785" t="s">
        <v>458</v>
      </c>
      <c r="B128" s="786"/>
      <c r="C128" s="786"/>
      <c r="D128" s="786"/>
      <c r="E128" s="786"/>
      <c r="F128" s="786"/>
      <c r="G128" s="786"/>
      <c r="H128" s="786"/>
      <c r="I128" s="786"/>
      <c r="J128" s="786"/>
      <c r="K128" s="786"/>
      <c r="L128" s="786"/>
      <c r="M128" s="786"/>
      <c r="N128" s="786"/>
      <c r="O128" s="786"/>
      <c r="P128" s="786"/>
      <c r="Q128" s="786"/>
      <c r="R128" s="786"/>
      <c r="S128" s="786"/>
      <c r="T128" s="786"/>
      <c r="U128" s="786"/>
      <c r="V128" s="786"/>
      <c r="W128" s="787" t="s">
        <v>459</v>
      </c>
      <c r="X128" s="787"/>
      <c r="Y128" s="787"/>
      <c r="Z128" s="788"/>
      <c r="AA128" s="789">
        <v>7982924</v>
      </c>
      <c r="AB128" s="790"/>
      <c r="AC128" s="790"/>
      <c r="AD128" s="790"/>
      <c r="AE128" s="791"/>
      <c r="AF128" s="792">
        <v>8278640</v>
      </c>
      <c r="AG128" s="790"/>
      <c r="AH128" s="790"/>
      <c r="AI128" s="790"/>
      <c r="AJ128" s="791"/>
      <c r="AK128" s="792">
        <v>8530367</v>
      </c>
      <c r="AL128" s="790"/>
      <c r="AM128" s="790"/>
      <c r="AN128" s="790"/>
      <c r="AO128" s="791"/>
      <c r="AP128" s="793"/>
      <c r="AQ128" s="794"/>
      <c r="AR128" s="794"/>
      <c r="AS128" s="794"/>
      <c r="AT128" s="795"/>
      <c r="AU128" s="234"/>
      <c r="AV128" s="234"/>
      <c r="AW128" s="234"/>
      <c r="AX128" s="796" t="s">
        <v>460</v>
      </c>
      <c r="AY128" s="797"/>
      <c r="AZ128" s="797"/>
      <c r="BA128" s="797"/>
      <c r="BB128" s="797"/>
      <c r="BC128" s="797"/>
      <c r="BD128" s="797"/>
      <c r="BE128" s="798"/>
      <c r="BF128" s="775" t="s">
        <v>112</v>
      </c>
      <c r="BG128" s="776"/>
      <c r="BH128" s="776"/>
      <c r="BI128" s="776"/>
      <c r="BJ128" s="776"/>
      <c r="BK128" s="776"/>
      <c r="BL128" s="799"/>
      <c r="BM128" s="775">
        <v>11.25</v>
      </c>
      <c r="BN128" s="776"/>
      <c r="BO128" s="776"/>
      <c r="BP128" s="776"/>
      <c r="BQ128" s="776"/>
      <c r="BR128" s="776"/>
      <c r="BS128" s="799"/>
      <c r="BT128" s="775">
        <v>20</v>
      </c>
      <c r="BU128" s="776"/>
      <c r="BV128" s="776"/>
      <c r="BW128" s="776"/>
      <c r="BX128" s="776"/>
      <c r="BY128" s="776"/>
      <c r="BZ128" s="777"/>
      <c r="CA128" s="235"/>
      <c r="CB128" s="235"/>
      <c r="CC128" s="235"/>
      <c r="CD128" s="235"/>
      <c r="CE128" s="235"/>
      <c r="CF128" s="235"/>
      <c r="CG128" s="232"/>
      <c r="CH128" s="232"/>
      <c r="CI128" s="232"/>
      <c r="CJ128" s="233"/>
      <c r="CK128" s="849"/>
      <c r="CL128" s="850"/>
      <c r="CM128" s="850"/>
      <c r="CN128" s="850"/>
      <c r="CO128" s="851"/>
      <c r="CP128" s="778" t="s">
        <v>461</v>
      </c>
      <c r="CQ128" s="717"/>
      <c r="CR128" s="717"/>
      <c r="CS128" s="717"/>
      <c r="CT128" s="717"/>
      <c r="CU128" s="717"/>
      <c r="CV128" s="717"/>
      <c r="CW128" s="717"/>
      <c r="CX128" s="717"/>
      <c r="CY128" s="717"/>
      <c r="CZ128" s="717"/>
      <c r="DA128" s="717"/>
      <c r="DB128" s="717"/>
      <c r="DC128" s="717"/>
      <c r="DD128" s="717"/>
      <c r="DE128" s="717"/>
      <c r="DF128" s="718"/>
      <c r="DG128" s="779">
        <v>913709</v>
      </c>
      <c r="DH128" s="780"/>
      <c r="DI128" s="780"/>
      <c r="DJ128" s="780"/>
      <c r="DK128" s="780"/>
      <c r="DL128" s="780">
        <v>735799</v>
      </c>
      <c r="DM128" s="780"/>
      <c r="DN128" s="780"/>
      <c r="DO128" s="780"/>
      <c r="DP128" s="780"/>
      <c r="DQ128" s="780">
        <v>811951</v>
      </c>
      <c r="DR128" s="780"/>
      <c r="DS128" s="780"/>
      <c r="DT128" s="780"/>
      <c r="DU128" s="780"/>
      <c r="DV128" s="781">
        <v>0.7</v>
      </c>
      <c r="DW128" s="781"/>
      <c r="DX128" s="781"/>
      <c r="DY128" s="781"/>
      <c r="DZ128" s="782"/>
    </row>
    <row r="129" spans="1:131" s="199" customFormat="1" ht="26.25" customHeight="1">
      <c r="A129" s="763" t="s">
        <v>91</v>
      </c>
      <c r="B129" s="764"/>
      <c r="C129" s="764"/>
      <c r="D129" s="764"/>
      <c r="E129" s="764"/>
      <c r="F129" s="764"/>
      <c r="G129" s="764"/>
      <c r="H129" s="764"/>
      <c r="I129" s="764"/>
      <c r="J129" s="764"/>
      <c r="K129" s="764"/>
      <c r="L129" s="764"/>
      <c r="M129" s="764"/>
      <c r="N129" s="764"/>
      <c r="O129" s="764"/>
      <c r="P129" s="764"/>
      <c r="Q129" s="764"/>
      <c r="R129" s="764"/>
      <c r="S129" s="764"/>
      <c r="T129" s="764"/>
      <c r="U129" s="764"/>
      <c r="V129" s="764"/>
      <c r="W129" s="765" t="s">
        <v>462</v>
      </c>
      <c r="X129" s="766"/>
      <c r="Y129" s="766"/>
      <c r="Z129" s="767"/>
      <c r="AA129" s="768">
        <v>138404594</v>
      </c>
      <c r="AB129" s="769"/>
      <c r="AC129" s="769"/>
      <c r="AD129" s="769"/>
      <c r="AE129" s="770"/>
      <c r="AF129" s="771">
        <v>141599001</v>
      </c>
      <c r="AG129" s="769"/>
      <c r="AH129" s="769"/>
      <c r="AI129" s="769"/>
      <c r="AJ129" s="770"/>
      <c r="AK129" s="771">
        <v>141603637</v>
      </c>
      <c r="AL129" s="769"/>
      <c r="AM129" s="769"/>
      <c r="AN129" s="769"/>
      <c r="AO129" s="770"/>
      <c r="AP129" s="772"/>
      <c r="AQ129" s="773"/>
      <c r="AR129" s="773"/>
      <c r="AS129" s="773"/>
      <c r="AT129" s="774"/>
      <c r="AU129" s="236"/>
      <c r="AV129" s="236"/>
      <c r="AW129" s="236"/>
      <c r="AX129" s="738" t="s">
        <v>463</v>
      </c>
      <c r="AY129" s="739"/>
      <c r="AZ129" s="739"/>
      <c r="BA129" s="739"/>
      <c r="BB129" s="739"/>
      <c r="BC129" s="739"/>
      <c r="BD129" s="739"/>
      <c r="BE129" s="740"/>
      <c r="BF129" s="758" t="s">
        <v>112</v>
      </c>
      <c r="BG129" s="759"/>
      <c r="BH129" s="759"/>
      <c r="BI129" s="759"/>
      <c r="BJ129" s="759"/>
      <c r="BK129" s="759"/>
      <c r="BL129" s="760"/>
      <c r="BM129" s="758">
        <v>16.25</v>
      </c>
      <c r="BN129" s="759"/>
      <c r="BO129" s="759"/>
      <c r="BP129" s="759"/>
      <c r="BQ129" s="759"/>
      <c r="BR129" s="759"/>
      <c r="BS129" s="760"/>
      <c r="BT129" s="758">
        <v>30</v>
      </c>
      <c r="BU129" s="761"/>
      <c r="BV129" s="761"/>
      <c r="BW129" s="761"/>
      <c r="BX129" s="761"/>
      <c r="BY129" s="761"/>
      <c r="BZ129" s="762"/>
      <c r="CA129" s="237"/>
      <c r="CB129" s="237"/>
      <c r="CC129" s="237"/>
      <c r="CD129" s="237"/>
      <c r="CE129" s="237"/>
      <c r="CF129" s="237"/>
      <c r="CG129" s="237"/>
      <c r="CH129" s="237"/>
      <c r="CI129" s="237"/>
      <c r="CJ129" s="237"/>
      <c r="CK129" s="237"/>
      <c r="CL129" s="237"/>
      <c r="CM129" s="237"/>
      <c r="CN129" s="237"/>
      <c r="CO129" s="237"/>
      <c r="CP129" s="237"/>
      <c r="CQ129" s="237"/>
      <c r="CR129" s="237"/>
      <c r="CS129" s="237"/>
      <c r="CT129" s="237"/>
      <c r="CU129" s="237"/>
      <c r="CV129" s="237"/>
      <c r="CW129" s="237"/>
      <c r="CX129" s="237"/>
      <c r="CY129" s="237"/>
      <c r="CZ129" s="237"/>
      <c r="DA129" s="237"/>
      <c r="DB129" s="237"/>
      <c r="DC129" s="237"/>
      <c r="DD129" s="237"/>
      <c r="DE129" s="237"/>
      <c r="DF129" s="237"/>
      <c r="DG129" s="237"/>
      <c r="DH129" s="237"/>
      <c r="DI129" s="237"/>
      <c r="DJ129" s="237"/>
      <c r="DK129" s="237"/>
      <c r="DL129" s="237"/>
      <c r="DM129" s="237"/>
      <c r="DN129" s="237"/>
      <c r="DO129" s="237"/>
      <c r="DP129" s="206"/>
      <c r="DQ129" s="206"/>
      <c r="DR129" s="206"/>
      <c r="DS129" s="206"/>
      <c r="DT129" s="206"/>
      <c r="DU129" s="206"/>
      <c r="DV129" s="206"/>
      <c r="DW129" s="206"/>
      <c r="DX129" s="206"/>
      <c r="DY129" s="206"/>
      <c r="DZ129" s="210"/>
    </row>
    <row r="130" spans="1:131" s="199" customFormat="1" ht="26.25" customHeight="1">
      <c r="A130" s="763" t="s">
        <v>464</v>
      </c>
      <c r="B130" s="764"/>
      <c r="C130" s="764"/>
      <c r="D130" s="764"/>
      <c r="E130" s="764"/>
      <c r="F130" s="764"/>
      <c r="G130" s="764"/>
      <c r="H130" s="764"/>
      <c r="I130" s="764"/>
      <c r="J130" s="764"/>
      <c r="K130" s="764"/>
      <c r="L130" s="764"/>
      <c r="M130" s="764"/>
      <c r="N130" s="764"/>
      <c r="O130" s="764"/>
      <c r="P130" s="764"/>
      <c r="Q130" s="764"/>
      <c r="R130" s="764"/>
      <c r="S130" s="764"/>
      <c r="T130" s="764"/>
      <c r="U130" s="764"/>
      <c r="V130" s="764"/>
      <c r="W130" s="765" t="s">
        <v>465</v>
      </c>
      <c r="X130" s="766"/>
      <c r="Y130" s="766"/>
      <c r="Z130" s="767"/>
      <c r="AA130" s="768">
        <v>16977311</v>
      </c>
      <c r="AB130" s="769"/>
      <c r="AC130" s="769"/>
      <c r="AD130" s="769"/>
      <c r="AE130" s="770"/>
      <c r="AF130" s="771">
        <v>16655230</v>
      </c>
      <c r="AG130" s="769"/>
      <c r="AH130" s="769"/>
      <c r="AI130" s="769"/>
      <c r="AJ130" s="770"/>
      <c r="AK130" s="771">
        <v>17303285</v>
      </c>
      <c r="AL130" s="769"/>
      <c r="AM130" s="769"/>
      <c r="AN130" s="769"/>
      <c r="AO130" s="770"/>
      <c r="AP130" s="772"/>
      <c r="AQ130" s="773"/>
      <c r="AR130" s="773"/>
      <c r="AS130" s="773"/>
      <c r="AT130" s="774"/>
      <c r="AU130" s="236"/>
      <c r="AV130" s="236"/>
      <c r="AW130" s="236"/>
      <c r="AX130" s="738" t="s">
        <v>466</v>
      </c>
      <c r="AY130" s="739"/>
      <c r="AZ130" s="739"/>
      <c r="BA130" s="739"/>
      <c r="BB130" s="739"/>
      <c r="BC130" s="739"/>
      <c r="BD130" s="739"/>
      <c r="BE130" s="740"/>
      <c r="BF130" s="741">
        <v>2.9</v>
      </c>
      <c r="BG130" s="742"/>
      <c r="BH130" s="742"/>
      <c r="BI130" s="742"/>
      <c r="BJ130" s="742"/>
      <c r="BK130" s="742"/>
      <c r="BL130" s="743"/>
      <c r="BM130" s="741">
        <v>25</v>
      </c>
      <c r="BN130" s="742"/>
      <c r="BO130" s="742"/>
      <c r="BP130" s="742"/>
      <c r="BQ130" s="742"/>
      <c r="BR130" s="742"/>
      <c r="BS130" s="743"/>
      <c r="BT130" s="741">
        <v>35</v>
      </c>
      <c r="BU130" s="744"/>
      <c r="BV130" s="744"/>
      <c r="BW130" s="744"/>
      <c r="BX130" s="744"/>
      <c r="BY130" s="744"/>
      <c r="BZ130" s="745"/>
      <c r="CA130" s="237"/>
      <c r="CB130" s="237"/>
      <c r="CC130" s="237"/>
      <c r="CD130" s="237"/>
      <c r="CE130" s="237"/>
      <c r="CF130" s="237"/>
      <c r="CG130" s="237"/>
      <c r="CH130" s="237"/>
      <c r="CI130" s="237"/>
      <c r="CJ130" s="237"/>
      <c r="CK130" s="237"/>
      <c r="CL130" s="237"/>
      <c r="CM130" s="237"/>
      <c r="CN130" s="237"/>
      <c r="CO130" s="237"/>
      <c r="CP130" s="237"/>
      <c r="CQ130" s="237"/>
      <c r="CR130" s="237"/>
      <c r="CS130" s="237"/>
      <c r="CT130" s="237"/>
      <c r="CU130" s="237"/>
      <c r="CV130" s="237"/>
      <c r="CW130" s="237"/>
      <c r="CX130" s="237"/>
      <c r="CY130" s="237"/>
      <c r="CZ130" s="237"/>
      <c r="DA130" s="237"/>
      <c r="DB130" s="237"/>
      <c r="DC130" s="237"/>
      <c r="DD130" s="237"/>
      <c r="DE130" s="237"/>
      <c r="DF130" s="237"/>
      <c r="DG130" s="237"/>
      <c r="DH130" s="237"/>
      <c r="DI130" s="237"/>
      <c r="DJ130" s="237"/>
      <c r="DK130" s="237"/>
      <c r="DL130" s="237"/>
      <c r="DM130" s="237"/>
      <c r="DN130" s="237"/>
      <c r="DO130" s="237"/>
      <c r="DP130" s="206"/>
      <c r="DQ130" s="206"/>
      <c r="DR130" s="206"/>
      <c r="DS130" s="206"/>
      <c r="DT130" s="206"/>
      <c r="DU130" s="206"/>
      <c r="DV130" s="206"/>
      <c r="DW130" s="206"/>
      <c r="DX130" s="206"/>
      <c r="DY130" s="206"/>
      <c r="DZ130" s="210"/>
    </row>
    <row r="131" spans="1:131" s="199" customFormat="1" ht="26.25" customHeight="1" thickBot="1">
      <c r="A131" s="746"/>
      <c r="B131" s="747"/>
      <c r="C131" s="747"/>
      <c r="D131" s="747"/>
      <c r="E131" s="747"/>
      <c r="F131" s="747"/>
      <c r="G131" s="747"/>
      <c r="H131" s="747"/>
      <c r="I131" s="747"/>
      <c r="J131" s="747"/>
      <c r="K131" s="747"/>
      <c r="L131" s="747"/>
      <c r="M131" s="747"/>
      <c r="N131" s="747"/>
      <c r="O131" s="747"/>
      <c r="P131" s="747"/>
      <c r="Q131" s="747"/>
      <c r="R131" s="747"/>
      <c r="S131" s="747"/>
      <c r="T131" s="747"/>
      <c r="U131" s="747"/>
      <c r="V131" s="747"/>
      <c r="W131" s="748" t="s">
        <v>467</v>
      </c>
      <c r="X131" s="749"/>
      <c r="Y131" s="749"/>
      <c r="Z131" s="750"/>
      <c r="AA131" s="751">
        <v>121427283</v>
      </c>
      <c r="AB131" s="752"/>
      <c r="AC131" s="752"/>
      <c r="AD131" s="752"/>
      <c r="AE131" s="753"/>
      <c r="AF131" s="754">
        <v>124943771</v>
      </c>
      <c r="AG131" s="752"/>
      <c r="AH131" s="752"/>
      <c r="AI131" s="752"/>
      <c r="AJ131" s="753"/>
      <c r="AK131" s="754">
        <v>124300352</v>
      </c>
      <c r="AL131" s="752"/>
      <c r="AM131" s="752"/>
      <c r="AN131" s="752"/>
      <c r="AO131" s="753"/>
      <c r="AP131" s="755"/>
      <c r="AQ131" s="756"/>
      <c r="AR131" s="756"/>
      <c r="AS131" s="756"/>
      <c r="AT131" s="757"/>
      <c r="AU131" s="236"/>
      <c r="AV131" s="236"/>
      <c r="AW131" s="236"/>
      <c r="AX131" s="716" t="s">
        <v>468</v>
      </c>
      <c r="AY131" s="717"/>
      <c r="AZ131" s="717"/>
      <c r="BA131" s="717"/>
      <c r="BB131" s="717"/>
      <c r="BC131" s="717"/>
      <c r="BD131" s="717"/>
      <c r="BE131" s="718"/>
      <c r="BF131" s="719">
        <v>36.5</v>
      </c>
      <c r="BG131" s="720"/>
      <c r="BH131" s="720"/>
      <c r="BI131" s="720"/>
      <c r="BJ131" s="720"/>
      <c r="BK131" s="720"/>
      <c r="BL131" s="721"/>
      <c r="BM131" s="719">
        <v>400</v>
      </c>
      <c r="BN131" s="720"/>
      <c r="BO131" s="720"/>
      <c r="BP131" s="720"/>
      <c r="BQ131" s="720"/>
      <c r="BR131" s="720"/>
      <c r="BS131" s="721"/>
      <c r="BT131" s="722"/>
      <c r="BU131" s="723"/>
      <c r="BV131" s="723"/>
      <c r="BW131" s="723"/>
      <c r="BX131" s="723"/>
      <c r="BY131" s="723"/>
      <c r="BZ131" s="724"/>
      <c r="CA131" s="237"/>
      <c r="CB131" s="237"/>
      <c r="CC131" s="237"/>
      <c r="CD131" s="237"/>
      <c r="CE131" s="237"/>
      <c r="CF131" s="237"/>
      <c r="CG131" s="237"/>
      <c r="CH131" s="237"/>
      <c r="CI131" s="237"/>
      <c r="CJ131" s="237"/>
      <c r="CK131" s="237"/>
      <c r="CL131" s="237"/>
      <c r="CM131" s="237"/>
      <c r="CN131" s="237"/>
      <c r="CO131" s="237"/>
      <c r="CP131" s="237"/>
      <c r="CQ131" s="237"/>
      <c r="CR131" s="237"/>
      <c r="CS131" s="237"/>
      <c r="CT131" s="237"/>
      <c r="CU131" s="237"/>
      <c r="CV131" s="237"/>
      <c r="CW131" s="237"/>
      <c r="CX131" s="237"/>
      <c r="CY131" s="237"/>
      <c r="CZ131" s="237"/>
      <c r="DA131" s="237"/>
      <c r="DB131" s="237"/>
      <c r="DC131" s="237"/>
      <c r="DD131" s="237"/>
      <c r="DE131" s="237"/>
      <c r="DF131" s="237"/>
      <c r="DG131" s="237"/>
      <c r="DH131" s="237"/>
      <c r="DI131" s="237"/>
      <c r="DJ131" s="237"/>
      <c r="DK131" s="237"/>
      <c r="DL131" s="237"/>
      <c r="DM131" s="237"/>
      <c r="DN131" s="237"/>
      <c r="DO131" s="237"/>
      <c r="DP131" s="206"/>
      <c r="DQ131" s="206"/>
      <c r="DR131" s="206"/>
      <c r="DS131" s="206"/>
      <c r="DT131" s="206"/>
      <c r="DU131" s="206"/>
      <c r="DV131" s="206"/>
      <c r="DW131" s="206"/>
      <c r="DX131" s="206"/>
      <c r="DY131" s="206"/>
      <c r="DZ131" s="210"/>
    </row>
    <row r="132" spans="1:131" s="199" customFormat="1" ht="26.25" customHeight="1">
      <c r="A132" s="725" t="s">
        <v>469</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470</v>
      </c>
      <c r="W132" s="729"/>
      <c r="X132" s="729"/>
      <c r="Y132" s="729"/>
      <c r="Z132" s="730"/>
      <c r="AA132" s="731">
        <v>2.7998090019999999</v>
      </c>
      <c r="AB132" s="732"/>
      <c r="AC132" s="732"/>
      <c r="AD132" s="732"/>
      <c r="AE132" s="733"/>
      <c r="AF132" s="734">
        <v>2.95723826</v>
      </c>
      <c r="AG132" s="732"/>
      <c r="AH132" s="732"/>
      <c r="AI132" s="732"/>
      <c r="AJ132" s="733"/>
      <c r="AK132" s="734">
        <v>2.9789224019999998</v>
      </c>
      <c r="AL132" s="732"/>
      <c r="AM132" s="732"/>
      <c r="AN132" s="732"/>
      <c r="AO132" s="733"/>
      <c r="AP132" s="735"/>
      <c r="AQ132" s="736"/>
      <c r="AR132" s="736"/>
      <c r="AS132" s="736"/>
      <c r="AT132" s="737"/>
      <c r="AU132" s="238"/>
      <c r="AV132" s="239"/>
      <c r="AW132" s="239"/>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7"/>
      <c r="CB132" s="237"/>
      <c r="CC132" s="237"/>
      <c r="CD132" s="237"/>
      <c r="CE132" s="237"/>
      <c r="CF132" s="237"/>
      <c r="CG132" s="237"/>
      <c r="CH132" s="237"/>
      <c r="CI132" s="237"/>
      <c r="CJ132" s="237"/>
      <c r="CK132" s="237"/>
      <c r="CL132" s="237"/>
      <c r="CM132" s="237"/>
      <c r="CN132" s="237"/>
      <c r="CO132" s="237"/>
      <c r="CP132" s="237"/>
      <c r="CQ132" s="237"/>
      <c r="CR132" s="237"/>
      <c r="CS132" s="237"/>
      <c r="CT132" s="237"/>
      <c r="CU132" s="237"/>
      <c r="CV132" s="237"/>
      <c r="CW132" s="237"/>
      <c r="CX132" s="237"/>
      <c r="CY132" s="237"/>
      <c r="CZ132" s="237"/>
      <c r="DA132" s="237"/>
      <c r="DB132" s="237"/>
      <c r="DC132" s="237"/>
      <c r="DD132" s="237"/>
      <c r="DE132" s="237"/>
      <c r="DF132" s="237"/>
      <c r="DG132" s="237"/>
      <c r="DH132" s="237"/>
      <c r="DI132" s="237"/>
      <c r="DJ132" s="237"/>
      <c r="DK132" s="237"/>
      <c r="DL132" s="237"/>
      <c r="DM132" s="237"/>
      <c r="DN132" s="237"/>
      <c r="DO132" s="237"/>
      <c r="DP132" s="210"/>
      <c r="DQ132" s="210"/>
      <c r="DR132" s="210"/>
      <c r="DS132" s="210"/>
      <c r="DT132" s="210"/>
      <c r="DU132" s="210"/>
      <c r="DV132" s="210"/>
      <c r="DW132" s="210"/>
      <c r="DX132" s="210"/>
      <c r="DY132" s="210"/>
      <c r="DZ132" s="210"/>
    </row>
    <row r="133" spans="1:131" s="199" customFormat="1" ht="26.25" customHeight="1" thickBot="1">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471</v>
      </c>
      <c r="W133" s="708"/>
      <c r="X133" s="708"/>
      <c r="Y133" s="708"/>
      <c r="Z133" s="709"/>
      <c r="AA133" s="710">
        <v>3.4</v>
      </c>
      <c r="AB133" s="711"/>
      <c r="AC133" s="711"/>
      <c r="AD133" s="711"/>
      <c r="AE133" s="712"/>
      <c r="AF133" s="710">
        <v>3.2</v>
      </c>
      <c r="AG133" s="711"/>
      <c r="AH133" s="711"/>
      <c r="AI133" s="711"/>
      <c r="AJ133" s="712"/>
      <c r="AK133" s="710">
        <v>2.9</v>
      </c>
      <c r="AL133" s="711"/>
      <c r="AM133" s="711"/>
      <c r="AN133" s="711"/>
      <c r="AO133" s="712"/>
      <c r="AP133" s="713"/>
      <c r="AQ133" s="714"/>
      <c r="AR133" s="714"/>
      <c r="AS133" s="714"/>
      <c r="AT133" s="715"/>
      <c r="AU133" s="239"/>
      <c r="AV133" s="239"/>
      <c r="AW133" s="239"/>
      <c r="AX133" s="239"/>
      <c r="AY133" s="239"/>
      <c r="AZ133" s="239"/>
      <c r="BA133" s="239"/>
      <c r="BB133" s="239"/>
      <c r="BC133" s="239"/>
      <c r="BD133" s="239"/>
      <c r="BE133" s="239"/>
      <c r="BF133" s="239"/>
      <c r="BG133" s="239"/>
      <c r="BH133" s="239"/>
      <c r="BI133" s="239"/>
      <c r="BJ133" s="239"/>
      <c r="BK133" s="239"/>
      <c r="BL133" s="239"/>
      <c r="BM133" s="239"/>
      <c r="BN133" s="237"/>
      <c r="BO133" s="237"/>
      <c r="BP133" s="237"/>
      <c r="BQ133" s="237"/>
      <c r="BR133" s="237"/>
      <c r="BS133" s="237"/>
      <c r="BT133" s="237"/>
      <c r="BU133" s="237"/>
      <c r="BV133" s="237"/>
      <c r="BW133" s="237"/>
      <c r="BX133" s="237"/>
      <c r="BY133" s="237"/>
      <c r="BZ133" s="237"/>
      <c r="CA133" s="237"/>
      <c r="CB133" s="237"/>
      <c r="CC133" s="237"/>
      <c r="CD133" s="237"/>
      <c r="CE133" s="237"/>
      <c r="CF133" s="237"/>
      <c r="CG133" s="237"/>
      <c r="CH133" s="237"/>
      <c r="CI133" s="237"/>
      <c r="CJ133" s="237"/>
      <c r="CK133" s="237"/>
      <c r="CL133" s="237"/>
      <c r="CM133" s="237"/>
      <c r="CN133" s="237"/>
      <c r="CO133" s="237"/>
      <c r="CP133" s="237"/>
      <c r="CQ133" s="237"/>
      <c r="CR133" s="237"/>
      <c r="CS133" s="237"/>
      <c r="CT133" s="237"/>
      <c r="CU133" s="237"/>
      <c r="CV133" s="237"/>
      <c r="CW133" s="237"/>
      <c r="CX133" s="237"/>
      <c r="CY133" s="237"/>
      <c r="CZ133" s="237"/>
      <c r="DA133" s="237"/>
      <c r="DB133" s="237"/>
      <c r="DC133" s="237"/>
      <c r="DD133" s="237"/>
      <c r="DE133" s="237"/>
      <c r="DF133" s="237"/>
      <c r="DG133" s="237"/>
      <c r="DH133" s="237"/>
      <c r="DI133" s="237"/>
      <c r="DJ133" s="237"/>
      <c r="DK133" s="237"/>
      <c r="DL133" s="237"/>
      <c r="DM133" s="237"/>
      <c r="DN133" s="237"/>
      <c r="DO133" s="237"/>
      <c r="DP133" s="210"/>
      <c r="DQ133" s="210"/>
      <c r="DR133" s="210"/>
      <c r="DS133" s="210"/>
      <c r="DT133" s="210"/>
      <c r="DU133" s="210"/>
      <c r="DV133" s="210"/>
      <c r="DW133" s="210"/>
      <c r="DX133" s="210"/>
      <c r="DY133" s="210"/>
      <c r="DZ133" s="210"/>
    </row>
    <row r="134" spans="1:131" s="200" customFormat="1" ht="11.25" customHeight="1">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39"/>
      <c r="AV134" s="239"/>
      <c r="AW134" s="239"/>
      <c r="AX134" s="239"/>
      <c r="AY134" s="239"/>
      <c r="AZ134" s="239"/>
      <c r="BA134" s="239"/>
      <c r="BB134" s="239"/>
      <c r="BC134" s="239"/>
      <c r="BD134" s="239"/>
      <c r="BE134" s="239"/>
      <c r="BF134" s="239"/>
      <c r="BG134" s="239"/>
      <c r="BH134" s="239"/>
      <c r="BI134" s="239"/>
      <c r="BJ134" s="239"/>
      <c r="BK134" s="239"/>
      <c r="BL134" s="239"/>
      <c r="BM134" s="239"/>
      <c r="BN134" s="237"/>
      <c r="BO134" s="237"/>
      <c r="BP134" s="237"/>
      <c r="BQ134" s="237"/>
      <c r="BR134" s="237"/>
      <c r="BS134" s="237"/>
      <c r="BT134" s="237"/>
      <c r="BU134" s="237"/>
      <c r="BV134" s="237"/>
      <c r="BW134" s="237"/>
      <c r="BX134" s="237"/>
      <c r="BY134" s="237"/>
      <c r="BZ134" s="237"/>
      <c r="CA134" s="237"/>
      <c r="CB134" s="237"/>
      <c r="CC134" s="237"/>
      <c r="CD134" s="237"/>
      <c r="CE134" s="237"/>
      <c r="CF134" s="237"/>
      <c r="CG134" s="237"/>
      <c r="CH134" s="237"/>
      <c r="CI134" s="237"/>
      <c r="CJ134" s="237"/>
      <c r="CK134" s="237"/>
      <c r="CL134" s="237"/>
      <c r="CM134" s="237"/>
      <c r="CN134" s="237"/>
      <c r="CO134" s="237"/>
      <c r="CP134" s="237"/>
      <c r="CQ134" s="237"/>
      <c r="CR134" s="237"/>
      <c r="CS134" s="237"/>
      <c r="CT134" s="237"/>
      <c r="CU134" s="237"/>
      <c r="CV134" s="237"/>
      <c r="CW134" s="237"/>
      <c r="CX134" s="237"/>
      <c r="CY134" s="237"/>
      <c r="CZ134" s="237"/>
      <c r="DA134" s="237"/>
      <c r="DB134" s="237"/>
      <c r="DC134" s="237"/>
      <c r="DD134" s="237"/>
      <c r="DE134" s="237"/>
      <c r="DF134" s="237"/>
      <c r="DG134" s="237"/>
      <c r="DH134" s="237"/>
      <c r="DI134" s="237"/>
      <c r="DJ134" s="237"/>
      <c r="DK134" s="237"/>
      <c r="DL134" s="237"/>
      <c r="DM134" s="237"/>
      <c r="DN134" s="237"/>
      <c r="DO134" s="237"/>
      <c r="DP134" s="210"/>
      <c r="DQ134" s="210"/>
      <c r="DR134" s="210"/>
      <c r="DS134" s="210"/>
      <c r="DT134" s="210"/>
      <c r="DU134" s="210"/>
      <c r="DV134" s="210"/>
      <c r="DW134" s="210"/>
      <c r="DX134" s="210"/>
      <c r="DY134" s="210"/>
      <c r="DZ134" s="210"/>
      <c r="EA134" s="199"/>
    </row>
    <row r="135" spans="1:131" ht="14.25" hidden="1">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row r="136" spans="1:131" hidden="1"/>
  </sheetData>
  <sheetProtection password="851F" sheet="1" objects="1" scenarios="1" formatRows="0"/>
  <mergeCells count="2033">
    <mergeCell ref="BS18:CG18"/>
    <mergeCell ref="Q9:U9"/>
    <mergeCell ref="V9:Z9"/>
    <mergeCell ref="AA9:AE9"/>
    <mergeCell ref="Q11:U11"/>
    <mergeCell ref="V11:Z11"/>
    <mergeCell ref="AA11:AE11"/>
    <mergeCell ref="BS8:CG8"/>
    <mergeCell ref="BS7:CG7"/>
    <mergeCell ref="BS9:CG9"/>
    <mergeCell ref="BS11:CG11"/>
    <mergeCell ref="BS10:CG10"/>
    <mergeCell ref="BS12:CG12"/>
    <mergeCell ref="BS14:CG14"/>
    <mergeCell ref="BS13:CG13"/>
    <mergeCell ref="BS15:CG15"/>
    <mergeCell ref="BS17:CG17"/>
    <mergeCell ref="BS16:CG16"/>
    <mergeCell ref="AU8:AY8"/>
    <mergeCell ref="Q8:U8"/>
    <mergeCell ref="V8:Z8"/>
    <mergeCell ref="AA8:AE8"/>
    <mergeCell ref="AF8:AJ8"/>
    <mergeCell ref="AK8:AO8"/>
    <mergeCell ref="AP8:AT8"/>
    <mergeCell ref="AU11:AY11"/>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CR7:CV7"/>
    <mergeCell ref="CW7:DA7"/>
    <mergeCell ref="DB7:DF7"/>
    <mergeCell ref="DG7:DK7"/>
    <mergeCell ref="DL7:DP7"/>
    <mergeCell ref="DQ7:DU7"/>
    <mergeCell ref="AK7:AO7"/>
    <mergeCell ref="AP7:AT7"/>
    <mergeCell ref="AU7:AY7"/>
    <mergeCell ref="CH7:CL7"/>
    <mergeCell ref="CM7:CQ7"/>
    <mergeCell ref="DB5:DF6"/>
    <mergeCell ref="DG5:DK6"/>
    <mergeCell ref="DL5:DP6"/>
    <mergeCell ref="DQ5:DU6"/>
    <mergeCell ref="DV5:DZ6"/>
    <mergeCell ref="DV9:DZ9"/>
    <mergeCell ref="B10:P10"/>
    <mergeCell ref="Q10:U10"/>
    <mergeCell ref="V10:Z10"/>
    <mergeCell ref="AA10:AE10"/>
    <mergeCell ref="AF10:AJ10"/>
    <mergeCell ref="AU9:AY9"/>
    <mergeCell ref="CH9:CL9"/>
    <mergeCell ref="CM9:CQ9"/>
    <mergeCell ref="CR9:CV9"/>
    <mergeCell ref="CW9:DA9"/>
    <mergeCell ref="DL8:DP8"/>
    <mergeCell ref="DQ8:DU8"/>
    <mergeCell ref="DV8:DZ8"/>
    <mergeCell ref="B9:P9"/>
    <mergeCell ref="AF9:AJ9"/>
    <mergeCell ref="AK9:AO9"/>
    <mergeCell ref="AP9:AT9"/>
    <mergeCell ref="CH8:CL8"/>
    <mergeCell ref="CM8:CQ8"/>
    <mergeCell ref="CR8:CV8"/>
    <mergeCell ref="CW8:DA8"/>
    <mergeCell ref="DB8:DF8"/>
    <mergeCell ref="DG8:DK8"/>
    <mergeCell ref="DV10:DZ10"/>
    <mergeCell ref="B8:P8"/>
    <mergeCell ref="CR10:CV10"/>
    <mergeCell ref="CW10:DA10"/>
    <mergeCell ref="DB10:DF10"/>
    <mergeCell ref="DG10:DK10"/>
    <mergeCell ref="DL10:DP10"/>
    <mergeCell ref="DQ10:DU10"/>
    <mergeCell ref="AK10:AO10"/>
    <mergeCell ref="AP10:AT10"/>
    <mergeCell ref="AU10:AY10"/>
    <mergeCell ref="CH10:CL10"/>
    <mergeCell ref="CM10:CQ10"/>
    <mergeCell ref="DB12:DF12"/>
    <mergeCell ref="DG12:DK12"/>
    <mergeCell ref="DL12:DP12"/>
    <mergeCell ref="DQ12:DU12"/>
    <mergeCell ref="DB9:DF9"/>
    <mergeCell ref="DG9:DK9"/>
    <mergeCell ref="DL9:DP9"/>
    <mergeCell ref="DQ9:DU9"/>
    <mergeCell ref="DV12:DZ12"/>
    <mergeCell ref="B13:P13"/>
    <mergeCell ref="Q13:U13"/>
    <mergeCell ref="V13:Z13"/>
    <mergeCell ref="AA13:AE13"/>
    <mergeCell ref="AF13:AJ13"/>
    <mergeCell ref="AU12:AY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1:P11"/>
    <mergeCell ref="AF11:AJ11"/>
    <mergeCell ref="AK11:AO11"/>
    <mergeCell ref="AP11:AT11"/>
    <mergeCell ref="B14:P14"/>
    <mergeCell ref="Q14:U14"/>
    <mergeCell ref="V14:Z14"/>
    <mergeCell ref="AA14:AE14"/>
    <mergeCell ref="AF14:AJ14"/>
    <mergeCell ref="AK14:AO14"/>
    <mergeCell ref="AP14:AT14"/>
    <mergeCell ref="AU14:AY14"/>
    <mergeCell ref="CR13:CV13"/>
    <mergeCell ref="CW13:DA13"/>
    <mergeCell ref="DB13:DF13"/>
    <mergeCell ref="DG13:DK13"/>
    <mergeCell ref="DL13:DP13"/>
    <mergeCell ref="DQ13:DU13"/>
    <mergeCell ref="AK13:AO13"/>
    <mergeCell ref="AP13:AT13"/>
    <mergeCell ref="AU13:AY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CR16:CV16"/>
    <mergeCell ref="CW16:DA16"/>
    <mergeCell ref="DB16:DF16"/>
    <mergeCell ref="DG16:DK16"/>
    <mergeCell ref="DL16:DP16"/>
    <mergeCell ref="DQ16:DU16"/>
    <mergeCell ref="AK16:AO16"/>
    <mergeCell ref="AP16:AT16"/>
    <mergeCell ref="AU16:AY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cols>
    <col min="1" max="36" width="9" style="243" customWidth="1"/>
    <col min="37" max="16384" width="9" style="242" hidden="1"/>
  </cols>
  <sheetData>
    <row r="1" spans="2:36">
      <c r="B1" s="242"/>
      <c r="C1" s="242"/>
      <c r="D1" s="242"/>
      <c r="E1" s="242"/>
      <c r="F1" s="242"/>
      <c r="G1" s="242"/>
      <c r="H1" s="242"/>
      <c r="I1" s="242"/>
      <c r="J1" s="242"/>
      <c r="K1" s="242"/>
      <c r="L1" s="242"/>
      <c r="M1" s="242"/>
      <c r="N1" s="242"/>
      <c r="O1" s="242"/>
      <c r="P1" s="242"/>
      <c r="Q1" s="242"/>
      <c r="R1" s="242"/>
      <c r="S1" s="242"/>
      <c r="T1" s="242"/>
      <c r="U1" s="242"/>
      <c r="V1" s="242"/>
      <c r="W1" s="242"/>
      <c r="X1" s="242"/>
      <c r="Y1" s="242"/>
      <c r="Z1" s="242"/>
      <c r="AA1" s="242"/>
      <c r="AB1" s="242"/>
      <c r="AC1" s="242"/>
      <c r="AD1" s="242"/>
      <c r="AE1" s="242"/>
      <c r="AF1" s="242"/>
      <c r="AG1" s="242"/>
      <c r="AH1" s="242"/>
      <c r="AI1" s="242"/>
      <c r="AJ1" s="242"/>
    </row>
    <row r="2" spans="2:36"/>
    <row r="3" spans="2:36"/>
    <row r="4" spans="2:36"/>
    <row r="5" spans="2:36"/>
    <row r="6" spans="2:36"/>
    <row r="7" spans="2:36"/>
    <row r="8" spans="2:36"/>
    <row r="9" spans="2:36"/>
    <row r="10" spans="2:36"/>
    <row r="11" spans="2:36"/>
    <row r="12" spans="2:36"/>
    <row r="13" spans="2:36"/>
    <row r="14" spans="2:36"/>
    <row r="15" spans="2:36"/>
    <row r="16" spans="2:36">
      <c r="AJ16" s="242"/>
    </row>
    <row r="17" spans="34:36">
      <c r="AJ17" s="242"/>
    </row>
    <row r="18" spans="34:36"/>
    <row r="19" spans="34:36"/>
    <row r="20" spans="34:36">
      <c r="AI20" s="242"/>
      <c r="AJ20" s="242"/>
    </row>
    <row r="21" spans="34:36">
      <c r="AJ21" s="242"/>
    </row>
    <row r="22" spans="34:36"/>
    <row r="23" spans="34:36">
      <c r="AI23" s="242"/>
      <c r="AJ23" s="242"/>
    </row>
    <row r="24" spans="34:36">
      <c r="AJ24" s="242"/>
    </row>
    <row r="25" spans="34:36">
      <c r="AJ25" s="242"/>
    </row>
    <row r="26" spans="34:36">
      <c r="AI26" s="242"/>
      <c r="AJ26" s="242"/>
    </row>
    <row r="27" spans="34:36"/>
    <row r="28" spans="34:36">
      <c r="AI28" s="242"/>
      <c r="AJ28" s="242"/>
    </row>
    <row r="29" spans="34:36">
      <c r="AJ29" s="242"/>
    </row>
    <row r="30" spans="34:36"/>
    <row r="31" spans="34:36">
      <c r="AH31" s="242"/>
      <c r="AI31" s="242"/>
      <c r="AJ31" s="242"/>
    </row>
    <row r="32" spans="34:36"/>
    <row r="33" spans="28:36">
      <c r="AI33" s="242"/>
      <c r="AJ33" s="242"/>
    </row>
    <row r="34" spans="28:36">
      <c r="AF34" s="242"/>
    </row>
    <row r="35" spans="28:36">
      <c r="AB35" s="242"/>
      <c r="AC35" s="242"/>
      <c r="AD35" s="242"/>
      <c r="AF35" s="242"/>
      <c r="AG35" s="242"/>
      <c r="AH35" s="242"/>
      <c r="AI35" s="242"/>
      <c r="AJ35" s="242"/>
    </row>
    <row r="36" spans="28:36"/>
    <row r="37" spans="28:36">
      <c r="AE37" s="242"/>
      <c r="AJ37" s="242"/>
    </row>
    <row r="38" spans="28:36">
      <c r="AB38" s="242"/>
      <c r="AC38" s="242"/>
      <c r="AD38" s="242"/>
      <c r="AE38" s="242"/>
      <c r="AG38" s="242"/>
      <c r="AH38" s="242"/>
      <c r="AI38" s="242"/>
      <c r="AJ38" s="242"/>
    </row>
    <row r="39" spans="28:36"/>
    <row r="40" spans="28:36"/>
    <row r="41" spans="28:36"/>
    <row r="42" spans="28:36"/>
    <row r="43" spans="28:36"/>
    <row r="44" spans="28:36"/>
    <row r="45" spans="28:36"/>
    <row r="46" spans="28:36"/>
    <row r="47" spans="28:36"/>
    <row r="48" spans="28:36"/>
    <row r="49" spans="22:36">
      <c r="AG49" s="242"/>
      <c r="AH49" s="242"/>
      <c r="AI49" s="242"/>
      <c r="AJ49" s="242"/>
    </row>
    <row r="50" spans="22:36"/>
    <row r="51" spans="22:36"/>
    <row r="52" spans="22:36"/>
    <row r="53" spans="22:36"/>
    <row r="54" spans="22:36"/>
    <row r="55" spans="22:36"/>
    <row r="56" spans="22:36"/>
    <row r="57" spans="22:36"/>
    <row r="58" spans="22:36"/>
    <row r="59" spans="22:36"/>
    <row r="60" spans="22:36"/>
    <row r="61" spans="22:36"/>
    <row r="62" spans="22:36"/>
    <row r="63" spans="22:36">
      <c r="W63" s="242"/>
      <c r="AA63" s="242"/>
    </row>
    <row r="64" spans="22:36">
      <c r="V64" s="242"/>
    </row>
    <row r="65" spans="15:36">
      <c r="X65" s="242"/>
      <c r="Z65" s="242"/>
      <c r="AC65" s="242"/>
    </row>
    <row r="66" spans="15:36">
      <c r="Q66" s="242"/>
      <c r="S66" s="242"/>
      <c r="U66" s="242"/>
      <c r="AF66" s="242"/>
    </row>
    <row r="67" spans="15:36">
      <c r="O67" s="242"/>
      <c r="P67" s="242"/>
      <c r="R67" s="242"/>
      <c r="T67" s="242"/>
      <c r="Y67" s="242"/>
      <c r="AB67" s="242"/>
      <c r="AD67" s="242"/>
      <c r="AE67" s="242"/>
      <c r="AG67" s="242"/>
      <c r="AH67" s="242"/>
      <c r="AI67" s="242"/>
      <c r="AJ67" s="242"/>
    </row>
    <row r="68" spans="15:36"/>
    <row r="69" spans="15:36"/>
    <row r="70" spans="15:36"/>
    <row r="71" spans="15:36"/>
    <row r="72" spans="15:36">
      <c r="AJ72" s="242"/>
    </row>
    <row r="73" spans="15:36">
      <c r="AJ73" s="242"/>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2"/>
    </row>
    <row r="97" spans="24:36">
      <c r="AA97" s="242"/>
    </row>
    <row r="98" spans="24:36" hidden="1">
      <c r="AA98" s="242"/>
    </row>
    <row r="99" spans="24:36" hidden="1">
      <c r="AA99" s="242"/>
    </row>
    <row r="100" spans="24:36" hidden="1"/>
    <row r="101" spans="24:36" ht="12" hidden="1" customHeight="1">
      <c r="X101" s="242"/>
      <c r="Y101" s="242"/>
      <c r="Z101" s="242"/>
      <c r="AC101" s="242"/>
    </row>
    <row r="102" spans="24:36" ht="1.5" hidden="1" customHeight="1">
      <c r="AC102" s="242"/>
      <c r="AF102" s="242"/>
    </row>
    <row r="103" spans="24:36" hidden="1">
      <c r="AB103" s="242"/>
      <c r="AD103" s="242"/>
      <c r="AE103" s="242"/>
      <c r="AF103" s="242"/>
      <c r="AG103" s="242"/>
      <c r="AH103" s="242"/>
      <c r="AI103" s="242"/>
      <c r="AJ103" s="242"/>
    </row>
    <row r="104" spans="24:36" hidden="1">
      <c r="AD104" s="242"/>
      <c r="AE104" s="242"/>
      <c r="AG104" s="242"/>
      <c r="AH104" s="242"/>
      <c r="AI104" s="242"/>
      <c r="AJ104" s="242"/>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8" scale="6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70" zoomScaleNormal="70" zoomScaleSheetLayoutView="55" workbookViewId="0"/>
  </sheetViews>
  <sheetFormatPr defaultColWidth="0" defaultRowHeight="13.5" customHeight="1" zeroHeight="1"/>
  <cols>
    <col min="1" max="1" width="9.125" style="243" customWidth="1"/>
    <col min="2" max="15" width="9" style="243" customWidth="1"/>
    <col min="16" max="16" width="9.125" style="243" bestFit="1" customWidth="1"/>
    <col min="17" max="34" width="9" style="243" customWidth="1"/>
    <col min="35" max="16384" width="9" style="242" hidden="1"/>
  </cols>
  <sheetData>
    <row r="1" spans="2:34">
      <c r="B1" s="242"/>
      <c r="C1" s="242"/>
      <c r="D1" s="242"/>
      <c r="E1" s="242"/>
      <c r="F1" s="242"/>
      <c r="G1" s="242"/>
      <c r="H1" s="242"/>
      <c r="I1" s="242"/>
      <c r="J1" s="242"/>
      <c r="K1" s="242"/>
      <c r="L1" s="242"/>
      <c r="M1" s="242"/>
      <c r="N1" s="242"/>
      <c r="O1" s="242"/>
      <c r="P1" s="242"/>
      <c r="Q1" s="242"/>
      <c r="R1" s="242"/>
      <c r="S1" s="242"/>
      <c r="T1" s="242"/>
      <c r="U1" s="242"/>
      <c r="V1" s="242"/>
      <c r="W1" s="242"/>
      <c r="X1" s="242"/>
      <c r="Y1" s="242"/>
      <c r="Z1" s="242"/>
      <c r="AA1" s="242"/>
      <c r="AB1" s="242"/>
      <c r="AC1" s="242"/>
      <c r="AD1" s="242"/>
      <c r="AE1" s="242"/>
      <c r="AF1" s="242"/>
      <c r="AG1" s="242"/>
      <c r="AH1" s="242"/>
    </row>
    <row r="2" spans="2:34"/>
    <row r="3" spans="2:34"/>
    <row r="4" spans="2:34">
      <c r="R4" s="242"/>
      <c r="S4" s="242"/>
      <c r="T4" s="242"/>
      <c r="U4" s="242"/>
      <c r="V4" s="242"/>
      <c r="W4" s="242"/>
      <c r="X4" s="242"/>
      <c r="Y4" s="242"/>
      <c r="Z4" s="242"/>
      <c r="AA4" s="242"/>
      <c r="AB4" s="242"/>
      <c r="AC4" s="242"/>
      <c r="AD4" s="242"/>
      <c r="AE4" s="242"/>
      <c r="AF4" s="242"/>
      <c r="AG4" s="242"/>
      <c r="AH4" s="242"/>
    </row>
    <row r="5" spans="2:34">
      <c r="R5" s="242"/>
      <c r="S5" s="242"/>
      <c r="T5" s="242"/>
      <c r="U5" s="242"/>
      <c r="V5" s="242"/>
      <c r="W5" s="242"/>
      <c r="X5" s="242"/>
      <c r="Y5" s="242"/>
      <c r="Z5" s="242"/>
      <c r="AA5" s="242"/>
      <c r="AB5" s="242"/>
      <c r="AC5" s="242"/>
      <c r="AD5" s="242"/>
      <c r="AE5" s="242"/>
      <c r="AF5" s="242"/>
      <c r="AG5" s="242"/>
      <c r="AH5" s="242"/>
    </row>
    <row r="6" spans="2:34"/>
    <row r="7" spans="2:34"/>
    <row r="8" spans="2:34"/>
    <row r="9" spans="2:34"/>
    <row r="10" spans="2:34"/>
    <row r="11" spans="2:34"/>
    <row r="12" spans="2:34"/>
    <row r="13" spans="2:34"/>
    <row r="14" spans="2:34"/>
    <row r="15" spans="2:34"/>
    <row r="16" spans="2:34"/>
    <row r="17" spans="9:34"/>
    <row r="18" spans="9:34">
      <c r="I18" s="242"/>
      <c r="J18" s="242"/>
      <c r="K18" s="242"/>
      <c r="L18" s="242"/>
      <c r="M18" s="242"/>
      <c r="N18" s="242"/>
      <c r="O18" s="242"/>
      <c r="P18" s="242"/>
      <c r="Q18" s="242"/>
      <c r="R18" s="242"/>
      <c r="S18" s="242"/>
      <c r="T18" s="242"/>
      <c r="U18" s="242"/>
      <c r="V18" s="242"/>
      <c r="W18" s="242"/>
      <c r="X18" s="242"/>
      <c r="Y18" s="242"/>
      <c r="Z18" s="242"/>
      <c r="AA18" s="242"/>
      <c r="AB18" s="242"/>
      <c r="AC18" s="242"/>
      <c r="AD18" s="242"/>
      <c r="AE18" s="242"/>
      <c r="AF18" s="242"/>
      <c r="AG18" s="242"/>
      <c r="AH18" s="242"/>
    </row>
    <row r="19" spans="9:34"/>
    <row r="20" spans="9:34"/>
    <row r="21" spans="9:34">
      <c r="AH21" s="242"/>
    </row>
    <row r="22" spans="9:34">
      <c r="AE22" s="242"/>
      <c r="AF22" s="242"/>
      <c r="AG22" s="242"/>
      <c r="AH22" s="242"/>
    </row>
    <row r="23" spans="9:34">
      <c r="U23" s="242"/>
      <c r="V23" s="242"/>
      <c r="W23" s="242"/>
      <c r="X23" s="242"/>
      <c r="Y23" s="242"/>
      <c r="Z23" s="242"/>
      <c r="AA23" s="242"/>
      <c r="AB23" s="242"/>
      <c r="AC23" s="242"/>
      <c r="AD23" s="242"/>
      <c r="AE23" s="242"/>
      <c r="AF23" s="242"/>
      <c r="AG23" s="242"/>
      <c r="AH23" s="242"/>
    </row>
    <row r="24" spans="9:34"/>
    <row r="25" spans="9:34"/>
    <row r="26" spans="9:34"/>
    <row r="27" spans="9:34"/>
    <row r="28" spans="9:34"/>
    <row r="29" spans="9:34"/>
    <row r="30" spans="9:34"/>
    <row r="31" spans="9:34"/>
    <row r="32" spans="9:34"/>
    <row r="33" spans="15:34"/>
    <row r="34" spans="15:34"/>
    <row r="35" spans="15:34">
      <c r="V35" s="242"/>
      <c r="W35" s="242"/>
      <c r="X35" s="242"/>
      <c r="Y35" s="242"/>
      <c r="Z35" s="242"/>
      <c r="AA35" s="242"/>
      <c r="AB35" s="242"/>
      <c r="AC35" s="242"/>
      <c r="AD35" s="242"/>
      <c r="AE35" s="242"/>
      <c r="AF35" s="242"/>
      <c r="AG35" s="242"/>
      <c r="AH35" s="242"/>
    </row>
    <row r="36" spans="15:34"/>
    <row r="37" spans="15:34">
      <c r="AH37" s="242"/>
    </row>
    <row r="38" spans="15:34">
      <c r="AE38" s="242"/>
      <c r="AF38" s="242"/>
      <c r="AG38" s="242"/>
      <c r="AH38" s="242"/>
    </row>
    <row r="39" spans="15:34"/>
    <row r="40" spans="15:34"/>
    <row r="41" spans="15:34"/>
    <row r="42" spans="15:34"/>
    <row r="43" spans="15:34">
      <c r="O43" s="242"/>
      <c r="P43" s="242"/>
      <c r="Q43" s="242"/>
      <c r="R43" s="242"/>
      <c r="S43" s="242"/>
      <c r="T43" s="242"/>
      <c r="U43" s="242"/>
      <c r="V43" s="242"/>
      <c r="W43" s="242"/>
      <c r="X43" s="242"/>
      <c r="Y43" s="242"/>
      <c r="Z43" s="242"/>
      <c r="AA43" s="242"/>
      <c r="AB43" s="242"/>
      <c r="AC43" s="242"/>
      <c r="AD43" s="242"/>
      <c r="AE43" s="242"/>
      <c r="AF43" s="242"/>
      <c r="AG43" s="242"/>
      <c r="AH43" s="242"/>
    </row>
    <row r="44" spans="15:34">
      <c r="AH44" s="242"/>
    </row>
    <row r="45" spans="15:34"/>
    <row r="46" spans="15:34">
      <c r="W46" s="242"/>
      <c r="X46" s="242"/>
      <c r="Y46" s="242"/>
      <c r="Z46" s="242"/>
      <c r="AA46" s="242"/>
      <c r="AB46" s="242"/>
      <c r="AC46" s="242"/>
      <c r="AD46" s="242"/>
      <c r="AE46" s="242"/>
      <c r="AF46" s="242"/>
      <c r="AG46" s="242"/>
      <c r="AH46" s="242"/>
    </row>
    <row r="47" spans="15:34"/>
    <row r="48" spans="15:34"/>
    <row r="49" spans="22:34"/>
    <row r="50" spans="22:34">
      <c r="V50" s="242"/>
      <c r="W50" s="242"/>
      <c r="X50" s="242"/>
      <c r="Y50" s="242"/>
      <c r="Z50" s="242"/>
      <c r="AA50" s="242"/>
      <c r="AB50" s="242"/>
      <c r="AC50" s="242"/>
      <c r="AD50" s="242"/>
      <c r="AE50" s="242"/>
      <c r="AF50" s="242"/>
      <c r="AG50" s="242"/>
      <c r="AH50" s="242"/>
    </row>
    <row r="51" spans="22:34"/>
    <row r="52" spans="22:34"/>
    <row r="53" spans="22:34">
      <c r="AH53" s="242"/>
    </row>
    <row r="54" spans="22:34"/>
    <row r="55" spans="22:34"/>
    <row r="56" spans="22:34"/>
    <row r="57" spans="22:34"/>
    <row r="58" spans="22:34"/>
    <row r="59" spans="22:34"/>
    <row r="60" spans="22:34"/>
    <row r="61" spans="22:34"/>
    <row r="62" spans="22:34"/>
    <row r="63" spans="22:34"/>
    <row r="64" spans="22:34"/>
    <row r="65" spans="25:34"/>
    <row r="66" spans="25:34"/>
    <row r="67" spans="25:34">
      <c r="Y67" s="242"/>
      <c r="Z67" s="242"/>
      <c r="AA67" s="242"/>
      <c r="AB67" s="242"/>
      <c r="AC67" s="242"/>
      <c r="AD67" s="242"/>
      <c r="AE67" s="242"/>
      <c r="AF67" s="242"/>
      <c r="AG67" s="242"/>
      <c r="AH67" s="242"/>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8" scale="6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70" zoomScaleSheetLayoutView="70" workbookViewId="0"/>
  </sheetViews>
  <sheetFormatPr defaultColWidth="0" defaultRowHeight="13.5" customHeight="1" zeroHeight="1"/>
  <cols>
    <col min="1" max="6" width="14.875" style="244" customWidth="1"/>
    <col min="7" max="8" width="15.875" style="244" customWidth="1"/>
    <col min="9" max="14" width="16.125" style="244" customWidth="1"/>
    <col min="15" max="15" width="6.125" style="251" customWidth="1"/>
    <col min="16" max="16" width="3" style="249" customWidth="1"/>
    <col min="17" max="17" width="19.125" style="244" hidden="1" customWidth="1"/>
    <col min="18" max="22" width="12.625" style="244" hidden="1" customWidth="1"/>
    <col min="23" max="16384" width="8.625" style="244" hidden="1"/>
  </cols>
  <sheetData>
    <row r="1" spans="1:16">
      <c r="O1" s="245"/>
      <c r="P1" s="245"/>
    </row>
    <row r="2" spans="1:16">
      <c r="O2" s="245"/>
      <c r="P2" s="245"/>
    </row>
    <row r="3" spans="1:16">
      <c r="O3" s="245"/>
      <c r="P3" s="245"/>
    </row>
    <row r="4" spans="1:16">
      <c r="O4" s="245"/>
      <c r="P4" s="245"/>
    </row>
    <row r="5" spans="1:16" ht="17.25">
      <c r="A5" s="246" t="s">
        <v>472</v>
      </c>
      <c r="B5" s="247"/>
      <c r="C5" s="247"/>
      <c r="D5" s="247"/>
      <c r="E5" s="247"/>
      <c r="F5" s="247"/>
      <c r="G5" s="247"/>
      <c r="H5" s="247"/>
      <c r="I5" s="247"/>
      <c r="J5" s="247"/>
      <c r="K5" s="247"/>
      <c r="L5" s="247"/>
      <c r="M5" s="247"/>
      <c r="N5" s="247"/>
      <c r="O5" s="248"/>
    </row>
    <row r="6" spans="1:16">
      <c r="A6" s="249"/>
      <c r="B6" s="245"/>
      <c r="C6" s="245"/>
      <c r="D6" s="245"/>
      <c r="E6" s="245"/>
      <c r="F6" s="245"/>
      <c r="G6" s="250" t="s">
        <v>473</v>
      </c>
      <c r="H6" s="250"/>
      <c r="I6" s="250"/>
      <c r="J6" s="250"/>
      <c r="K6" s="245"/>
      <c r="L6" s="245"/>
      <c r="M6" s="245"/>
      <c r="N6" s="245"/>
    </row>
    <row r="7" spans="1:16">
      <c r="A7" s="249"/>
      <c r="B7" s="245"/>
      <c r="C7" s="245"/>
      <c r="D7" s="245"/>
      <c r="E7" s="245"/>
      <c r="F7" s="245"/>
      <c r="G7" s="252"/>
      <c r="H7" s="253"/>
      <c r="I7" s="253"/>
      <c r="J7" s="254"/>
      <c r="K7" s="1127" t="s">
        <v>474</v>
      </c>
      <c r="L7" s="255"/>
      <c r="M7" s="256" t="s">
        <v>475</v>
      </c>
      <c r="N7" s="257"/>
    </row>
    <row r="8" spans="1:16">
      <c r="A8" s="249"/>
      <c r="B8" s="245"/>
      <c r="C8" s="245"/>
      <c r="D8" s="245"/>
      <c r="E8" s="245"/>
      <c r="F8" s="245"/>
      <c r="G8" s="258"/>
      <c r="H8" s="259"/>
      <c r="I8" s="259"/>
      <c r="J8" s="260"/>
      <c r="K8" s="1128"/>
      <c r="L8" s="261" t="s">
        <v>476</v>
      </c>
      <c r="M8" s="262" t="s">
        <v>477</v>
      </c>
      <c r="N8" s="263" t="s">
        <v>478</v>
      </c>
    </row>
    <row r="9" spans="1:16">
      <c r="A9" s="249"/>
      <c r="B9" s="245"/>
      <c r="C9" s="245"/>
      <c r="D9" s="245"/>
      <c r="E9" s="245"/>
      <c r="F9" s="245"/>
      <c r="G9" s="1141" t="s">
        <v>479</v>
      </c>
      <c r="H9" s="1142"/>
      <c r="I9" s="1142"/>
      <c r="J9" s="1143"/>
      <c r="K9" s="264">
        <v>42734698</v>
      </c>
      <c r="L9" s="265">
        <v>59604</v>
      </c>
      <c r="M9" s="266">
        <v>62452</v>
      </c>
      <c r="N9" s="267">
        <v>-4.5999999999999996</v>
      </c>
    </row>
    <row r="10" spans="1:16">
      <c r="A10" s="249"/>
      <c r="B10" s="245"/>
      <c r="C10" s="245"/>
      <c r="D10" s="245"/>
      <c r="E10" s="245"/>
      <c r="F10" s="245"/>
      <c r="G10" s="1141" t="s">
        <v>480</v>
      </c>
      <c r="H10" s="1142"/>
      <c r="I10" s="1142"/>
      <c r="J10" s="1143"/>
      <c r="K10" s="268">
        <v>2726341</v>
      </c>
      <c r="L10" s="269">
        <v>3803</v>
      </c>
      <c r="M10" s="270">
        <v>1462</v>
      </c>
      <c r="N10" s="271">
        <v>160.1</v>
      </c>
    </row>
    <row r="11" spans="1:16" ht="13.5" customHeight="1">
      <c r="A11" s="249"/>
      <c r="B11" s="245"/>
      <c r="C11" s="245"/>
      <c r="D11" s="245"/>
      <c r="E11" s="245"/>
      <c r="F11" s="245"/>
      <c r="G11" s="1141" t="s">
        <v>481</v>
      </c>
      <c r="H11" s="1142"/>
      <c r="I11" s="1142"/>
      <c r="J11" s="1143"/>
      <c r="K11" s="268">
        <v>69</v>
      </c>
      <c r="L11" s="269">
        <v>0</v>
      </c>
      <c r="M11" s="270">
        <v>131</v>
      </c>
      <c r="N11" s="271">
        <v>-100</v>
      </c>
    </row>
    <row r="12" spans="1:16" ht="13.5" customHeight="1">
      <c r="A12" s="249"/>
      <c r="B12" s="245"/>
      <c r="C12" s="245"/>
      <c r="D12" s="245"/>
      <c r="E12" s="245"/>
      <c r="F12" s="245"/>
      <c r="G12" s="1141" t="s">
        <v>482</v>
      </c>
      <c r="H12" s="1142"/>
      <c r="I12" s="1142"/>
      <c r="J12" s="1143"/>
      <c r="K12" s="268">
        <v>177218</v>
      </c>
      <c r="L12" s="269">
        <v>247</v>
      </c>
      <c r="M12" s="270">
        <v>1277</v>
      </c>
      <c r="N12" s="271">
        <v>-80.7</v>
      </c>
    </row>
    <row r="13" spans="1:16" ht="13.5" customHeight="1">
      <c r="A13" s="249"/>
      <c r="B13" s="245"/>
      <c r="C13" s="245"/>
      <c r="D13" s="245"/>
      <c r="E13" s="245"/>
      <c r="F13" s="245"/>
      <c r="G13" s="1141" t="s">
        <v>483</v>
      </c>
      <c r="H13" s="1142"/>
      <c r="I13" s="1142"/>
      <c r="J13" s="1143"/>
      <c r="K13" s="268" t="s">
        <v>484</v>
      </c>
      <c r="L13" s="269" t="s">
        <v>484</v>
      </c>
      <c r="M13" s="270">
        <v>5</v>
      </c>
      <c r="N13" s="271" t="s">
        <v>484</v>
      </c>
    </row>
    <row r="14" spans="1:16" ht="13.5" customHeight="1">
      <c r="A14" s="249"/>
      <c r="B14" s="245"/>
      <c r="C14" s="245"/>
      <c r="D14" s="245"/>
      <c r="E14" s="245"/>
      <c r="F14" s="245"/>
      <c r="G14" s="1141" t="s">
        <v>485</v>
      </c>
      <c r="H14" s="1142"/>
      <c r="I14" s="1142"/>
      <c r="J14" s="1143"/>
      <c r="K14" s="268">
        <v>939483</v>
      </c>
      <c r="L14" s="269">
        <v>1310</v>
      </c>
      <c r="M14" s="270">
        <v>1919</v>
      </c>
      <c r="N14" s="271">
        <v>-31.7</v>
      </c>
    </row>
    <row r="15" spans="1:16" ht="13.5" customHeight="1">
      <c r="A15" s="249"/>
      <c r="B15" s="245"/>
      <c r="C15" s="245"/>
      <c r="D15" s="245"/>
      <c r="E15" s="245"/>
      <c r="F15" s="245"/>
      <c r="G15" s="1141" t="s">
        <v>486</v>
      </c>
      <c r="H15" s="1142"/>
      <c r="I15" s="1142"/>
      <c r="J15" s="1143"/>
      <c r="K15" s="268">
        <v>554526</v>
      </c>
      <c r="L15" s="269">
        <v>773</v>
      </c>
      <c r="M15" s="270">
        <v>1219</v>
      </c>
      <c r="N15" s="271">
        <v>-36.6</v>
      </c>
    </row>
    <row r="16" spans="1:16">
      <c r="A16" s="249"/>
      <c r="B16" s="245"/>
      <c r="C16" s="245"/>
      <c r="D16" s="245"/>
      <c r="E16" s="245"/>
      <c r="F16" s="245"/>
      <c r="G16" s="1144" t="s">
        <v>487</v>
      </c>
      <c r="H16" s="1145"/>
      <c r="I16" s="1145"/>
      <c r="J16" s="1146"/>
      <c r="K16" s="269">
        <v>-3839838</v>
      </c>
      <c r="L16" s="269">
        <v>-5356</v>
      </c>
      <c r="M16" s="270">
        <v>-4920</v>
      </c>
      <c r="N16" s="271">
        <v>8.9</v>
      </c>
    </row>
    <row r="17" spans="1:16">
      <c r="A17" s="249"/>
      <c r="B17" s="245"/>
      <c r="C17" s="245"/>
      <c r="D17" s="245"/>
      <c r="E17" s="245"/>
      <c r="F17" s="245"/>
      <c r="G17" s="1144" t="s">
        <v>171</v>
      </c>
      <c r="H17" s="1145"/>
      <c r="I17" s="1145"/>
      <c r="J17" s="1146"/>
      <c r="K17" s="269">
        <v>43292497</v>
      </c>
      <c r="L17" s="269">
        <v>60382</v>
      </c>
      <c r="M17" s="270">
        <v>63546</v>
      </c>
      <c r="N17" s="271">
        <v>-5</v>
      </c>
    </row>
    <row r="18" spans="1:16">
      <c r="A18" s="249"/>
      <c r="B18" s="245"/>
      <c r="C18" s="245"/>
      <c r="D18" s="245"/>
      <c r="E18" s="245"/>
      <c r="F18" s="245"/>
      <c r="G18" s="245"/>
      <c r="H18" s="245"/>
      <c r="I18" s="245"/>
      <c r="J18" s="245"/>
      <c r="K18" s="245"/>
      <c r="L18" s="245"/>
      <c r="M18" s="272"/>
      <c r="N18" s="272"/>
    </row>
    <row r="19" spans="1:16">
      <c r="A19" s="249"/>
      <c r="B19" s="245"/>
      <c r="C19" s="245"/>
      <c r="D19" s="245"/>
      <c r="E19" s="245"/>
      <c r="F19" s="245"/>
      <c r="G19" s="245" t="s">
        <v>488</v>
      </c>
      <c r="H19" s="245"/>
      <c r="I19" s="245"/>
      <c r="J19" s="245"/>
      <c r="K19" s="245"/>
      <c r="L19" s="245"/>
      <c r="M19" s="245"/>
      <c r="N19" s="245"/>
    </row>
    <row r="20" spans="1:16">
      <c r="A20" s="249"/>
      <c r="B20" s="245"/>
      <c r="C20" s="245"/>
      <c r="D20" s="245"/>
      <c r="E20" s="245"/>
      <c r="F20" s="245"/>
      <c r="G20" s="273"/>
      <c r="H20" s="274"/>
      <c r="I20" s="274"/>
      <c r="J20" s="275"/>
      <c r="K20" s="276" t="s">
        <v>489</v>
      </c>
      <c r="L20" s="277" t="s">
        <v>490</v>
      </c>
      <c r="M20" s="278" t="s">
        <v>491</v>
      </c>
      <c r="N20" s="279"/>
    </row>
    <row r="21" spans="1:16" s="285" customFormat="1">
      <c r="A21" s="280"/>
      <c r="B21" s="250"/>
      <c r="C21" s="250"/>
      <c r="D21" s="250"/>
      <c r="E21" s="250"/>
      <c r="F21" s="250"/>
      <c r="G21" s="1138" t="s">
        <v>492</v>
      </c>
      <c r="H21" s="1139"/>
      <c r="I21" s="1139"/>
      <c r="J21" s="1140"/>
      <c r="K21" s="281">
        <v>10.32</v>
      </c>
      <c r="L21" s="282">
        <v>10.75</v>
      </c>
      <c r="M21" s="283">
        <v>-0.43</v>
      </c>
      <c r="N21" s="250"/>
      <c r="O21" s="284"/>
      <c r="P21" s="280"/>
    </row>
    <row r="22" spans="1:16" s="285" customFormat="1">
      <c r="A22" s="280"/>
      <c r="B22" s="250"/>
      <c r="C22" s="250"/>
      <c r="D22" s="250"/>
      <c r="E22" s="250"/>
      <c r="F22" s="250"/>
      <c r="G22" s="1138" t="s">
        <v>493</v>
      </c>
      <c r="H22" s="1139"/>
      <c r="I22" s="1139"/>
      <c r="J22" s="1140"/>
      <c r="K22" s="286">
        <v>99.9</v>
      </c>
      <c r="L22" s="287">
        <v>99.9</v>
      </c>
      <c r="M22" s="288">
        <v>0</v>
      </c>
      <c r="N22" s="272"/>
      <c r="O22" s="284"/>
      <c r="P22" s="280"/>
    </row>
    <row r="23" spans="1:16" s="285" customFormat="1">
      <c r="A23" s="280"/>
      <c r="B23" s="250"/>
      <c r="C23" s="250"/>
      <c r="D23" s="250"/>
      <c r="E23" s="250"/>
      <c r="F23" s="250"/>
      <c r="G23" s="250"/>
      <c r="H23" s="250"/>
      <c r="I23" s="250"/>
      <c r="J23" s="250"/>
      <c r="K23" s="250"/>
      <c r="L23" s="272"/>
      <c r="M23" s="272"/>
      <c r="N23" s="272"/>
      <c r="O23" s="284"/>
      <c r="P23" s="280"/>
    </row>
    <row r="24" spans="1:16" s="285" customFormat="1">
      <c r="A24" s="280"/>
      <c r="B24" s="250"/>
      <c r="C24" s="250"/>
      <c r="D24" s="250"/>
      <c r="E24" s="250"/>
      <c r="F24" s="250"/>
      <c r="G24" s="250"/>
      <c r="H24" s="250"/>
      <c r="I24" s="250"/>
      <c r="J24" s="250"/>
      <c r="K24" s="250"/>
      <c r="L24" s="272"/>
      <c r="M24" s="272"/>
      <c r="N24" s="272"/>
      <c r="O24" s="284"/>
      <c r="P24" s="280"/>
    </row>
    <row r="25" spans="1:16" s="285" customFormat="1">
      <c r="A25" s="289"/>
      <c r="B25" s="290"/>
      <c r="C25" s="290"/>
      <c r="D25" s="290"/>
      <c r="E25" s="290"/>
      <c r="F25" s="290"/>
      <c r="G25" s="290"/>
      <c r="H25" s="290"/>
      <c r="I25" s="290"/>
      <c r="J25" s="290"/>
      <c r="K25" s="290"/>
      <c r="L25" s="291"/>
      <c r="M25" s="291"/>
      <c r="N25" s="291"/>
      <c r="O25" s="292"/>
      <c r="P25" s="280"/>
    </row>
    <row r="26" spans="1:16" s="285" customFormat="1">
      <c r="A26" s="250" t="s">
        <v>494</v>
      </c>
      <c r="B26" s="250"/>
      <c r="C26" s="250"/>
      <c r="D26" s="250"/>
      <c r="E26" s="250"/>
      <c r="F26" s="250"/>
      <c r="G26" s="250"/>
      <c r="H26" s="250"/>
      <c r="I26" s="250"/>
      <c r="J26" s="250"/>
      <c r="K26" s="250"/>
      <c r="L26" s="272"/>
      <c r="M26" s="272"/>
      <c r="N26" s="272"/>
      <c r="O26" s="250"/>
      <c r="P26" s="250"/>
    </row>
    <row r="27" spans="1:16">
      <c r="K27" s="245"/>
      <c r="L27" s="245"/>
      <c r="M27" s="245"/>
      <c r="N27" s="245"/>
      <c r="O27" s="245"/>
      <c r="P27" s="245"/>
    </row>
    <row r="28" spans="1:16" ht="17.25">
      <c r="A28" s="246" t="s">
        <v>495</v>
      </c>
      <c r="B28" s="247"/>
      <c r="C28" s="247"/>
      <c r="D28" s="247"/>
      <c r="E28" s="247"/>
      <c r="F28" s="247"/>
      <c r="G28" s="247"/>
      <c r="H28" s="247"/>
      <c r="I28" s="247"/>
      <c r="J28" s="247"/>
      <c r="K28" s="247"/>
      <c r="L28" s="247"/>
      <c r="M28" s="247"/>
      <c r="N28" s="247"/>
      <c r="O28" s="293"/>
    </row>
    <row r="29" spans="1:16">
      <c r="A29" s="249"/>
      <c r="B29" s="245"/>
      <c r="C29" s="245"/>
      <c r="D29" s="245"/>
      <c r="E29" s="245"/>
      <c r="F29" s="245"/>
      <c r="G29" s="250" t="s">
        <v>496</v>
      </c>
      <c r="H29" s="250"/>
      <c r="I29" s="250"/>
      <c r="J29" s="250"/>
      <c r="K29" s="245"/>
      <c r="L29" s="245"/>
      <c r="M29" s="245"/>
      <c r="N29" s="245"/>
      <c r="O29" s="294"/>
    </row>
    <row r="30" spans="1:16">
      <c r="A30" s="249"/>
      <c r="B30" s="245"/>
      <c r="C30" s="245"/>
      <c r="D30" s="245"/>
      <c r="E30" s="245"/>
      <c r="F30" s="245"/>
      <c r="G30" s="252"/>
      <c r="H30" s="253"/>
      <c r="I30" s="253"/>
      <c r="J30" s="254"/>
      <c r="K30" s="1127" t="s">
        <v>474</v>
      </c>
      <c r="L30" s="255"/>
      <c r="M30" s="256" t="s">
        <v>475</v>
      </c>
      <c r="N30" s="257"/>
    </row>
    <row r="31" spans="1:16">
      <c r="A31" s="249"/>
      <c r="B31" s="245"/>
      <c r="C31" s="245"/>
      <c r="D31" s="245"/>
      <c r="E31" s="245"/>
      <c r="F31" s="245"/>
      <c r="G31" s="258"/>
      <c r="H31" s="259"/>
      <c r="I31" s="259"/>
      <c r="J31" s="260"/>
      <c r="K31" s="1128"/>
      <c r="L31" s="261" t="s">
        <v>476</v>
      </c>
      <c r="M31" s="262" t="s">
        <v>477</v>
      </c>
      <c r="N31" s="263" t="s">
        <v>478</v>
      </c>
    </row>
    <row r="32" spans="1:16" ht="27" customHeight="1">
      <c r="A32" s="249"/>
      <c r="B32" s="245"/>
      <c r="C32" s="245"/>
      <c r="D32" s="245"/>
      <c r="E32" s="245"/>
      <c r="F32" s="245"/>
      <c r="G32" s="1129" t="s">
        <v>497</v>
      </c>
      <c r="H32" s="1130"/>
      <c r="I32" s="1130"/>
      <c r="J32" s="1131"/>
      <c r="K32" s="295">
        <v>21826690</v>
      </c>
      <c r="L32" s="295">
        <v>30442</v>
      </c>
      <c r="M32" s="296">
        <v>33321</v>
      </c>
      <c r="N32" s="297">
        <v>-8.6</v>
      </c>
    </row>
    <row r="33" spans="1:16" ht="13.5" customHeight="1">
      <c r="A33" s="249"/>
      <c r="B33" s="245"/>
      <c r="C33" s="245"/>
      <c r="D33" s="245"/>
      <c r="E33" s="245"/>
      <c r="F33" s="245"/>
      <c r="G33" s="1129" t="s">
        <v>498</v>
      </c>
      <c r="H33" s="1130"/>
      <c r="I33" s="1130"/>
      <c r="J33" s="1131"/>
      <c r="K33" s="295" t="s">
        <v>484</v>
      </c>
      <c r="L33" s="295" t="s">
        <v>484</v>
      </c>
      <c r="M33" s="296">
        <v>3258</v>
      </c>
      <c r="N33" s="297" t="s">
        <v>484</v>
      </c>
    </row>
    <row r="34" spans="1:16" ht="27" customHeight="1">
      <c r="A34" s="249"/>
      <c r="B34" s="245"/>
      <c r="C34" s="245"/>
      <c r="D34" s="245"/>
      <c r="E34" s="245"/>
      <c r="F34" s="245"/>
      <c r="G34" s="1129" t="s">
        <v>499</v>
      </c>
      <c r="H34" s="1130"/>
      <c r="I34" s="1130"/>
      <c r="J34" s="1131"/>
      <c r="K34" s="295">
        <v>2160000</v>
      </c>
      <c r="L34" s="295">
        <v>3013</v>
      </c>
      <c r="M34" s="296">
        <v>20639</v>
      </c>
      <c r="N34" s="297">
        <v>-85.4</v>
      </c>
    </row>
    <row r="35" spans="1:16" ht="27" customHeight="1">
      <c r="A35" s="249"/>
      <c r="B35" s="245"/>
      <c r="C35" s="245"/>
      <c r="D35" s="245"/>
      <c r="E35" s="245"/>
      <c r="F35" s="245"/>
      <c r="G35" s="1129" t="s">
        <v>500</v>
      </c>
      <c r="H35" s="1130"/>
      <c r="I35" s="1130"/>
      <c r="J35" s="1131"/>
      <c r="K35" s="295">
        <v>4570586</v>
      </c>
      <c r="L35" s="295">
        <v>6375</v>
      </c>
      <c r="M35" s="296">
        <v>12279</v>
      </c>
      <c r="N35" s="297">
        <v>-48.1</v>
      </c>
    </row>
    <row r="36" spans="1:16" ht="27" customHeight="1">
      <c r="A36" s="249"/>
      <c r="B36" s="245"/>
      <c r="C36" s="245"/>
      <c r="D36" s="245"/>
      <c r="E36" s="245"/>
      <c r="F36" s="245"/>
      <c r="G36" s="1129" t="s">
        <v>501</v>
      </c>
      <c r="H36" s="1130"/>
      <c r="I36" s="1130"/>
      <c r="J36" s="1131"/>
      <c r="K36" s="295" t="s">
        <v>484</v>
      </c>
      <c r="L36" s="295" t="s">
        <v>484</v>
      </c>
      <c r="M36" s="296">
        <v>229</v>
      </c>
      <c r="N36" s="297" t="s">
        <v>484</v>
      </c>
    </row>
    <row r="37" spans="1:16" ht="13.5" customHeight="1">
      <c r="A37" s="249"/>
      <c r="B37" s="245"/>
      <c r="C37" s="245"/>
      <c r="D37" s="245"/>
      <c r="E37" s="245"/>
      <c r="F37" s="245"/>
      <c r="G37" s="1129" t="s">
        <v>502</v>
      </c>
      <c r="H37" s="1130"/>
      <c r="I37" s="1130"/>
      <c r="J37" s="1131"/>
      <c r="K37" s="295">
        <v>979187</v>
      </c>
      <c r="L37" s="295">
        <v>1366</v>
      </c>
      <c r="M37" s="296">
        <v>1150</v>
      </c>
      <c r="N37" s="297">
        <v>18.8</v>
      </c>
    </row>
    <row r="38" spans="1:16" ht="27" customHeight="1">
      <c r="A38" s="249"/>
      <c r="B38" s="245"/>
      <c r="C38" s="245"/>
      <c r="D38" s="245"/>
      <c r="E38" s="245"/>
      <c r="F38" s="245"/>
      <c r="G38" s="1132" t="s">
        <v>503</v>
      </c>
      <c r="H38" s="1133"/>
      <c r="I38" s="1133"/>
      <c r="J38" s="1134"/>
      <c r="K38" s="298" t="s">
        <v>484</v>
      </c>
      <c r="L38" s="298" t="s">
        <v>484</v>
      </c>
      <c r="M38" s="299">
        <v>1</v>
      </c>
      <c r="N38" s="300" t="s">
        <v>484</v>
      </c>
      <c r="O38" s="294"/>
    </row>
    <row r="39" spans="1:16">
      <c r="A39" s="249"/>
      <c r="B39" s="245"/>
      <c r="C39" s="245"/>
      <c r="D39" s="245"/>
      <c r="E39" s="245"/>
      <c r="F39" s="245"/>
      <c r="G39" s="1132" t="s">
        <v>504</v>
      </c>
      <c r="H39" s="1133"/>
      <c r="I39" s="1133"/>
      <c r="J39" s="1134"/>
      <c r="K39" s="301">
        <v>-8530367</v>
      </c>
      <c r="L39" s="301">
        <v>-11898</v>
      </c>
      <c r="M39" s="302">
        <v>-17392</v>
      </c>
      <c r="N39" s="303">
        <v>-31.6</v>
      </c>
      <c r="O39" s="294"/>
    </row>
    <row r="40" spans="1:16" ht="27" customHeight="1">
      <c r="A40" s="249"/>
      <c r="B40" s="245"/>
      <c r="C40" s="245"/>
      <c r="D40" s="245"/>
      <c r="E40" s="245"/>
      <c r="F40" s="245"/>
      <c r="G40" s="1129" t="s">
        <v>505</v>
      </c>
      <c r="H40" s="1130"/>
      <c r="I40" s="1130"/>
      <c r="J40" s="1131"/>
      <c r="K40" s="301">
        <v>-17303285</v>
      </c>
      <c r="L40" s="301">
        <v>-24134</v>
      </c>
      <c r="M40" s="302">
        <v>-34463</v>
      </c>
      <c r="N40" s="303">
        <v>-30</v>
      </c>
      <c r="O40" s="294"/>
    </row>
    <row r="41" spans="1:16">
      <c r="A41" s="249"/>
      <c r="B41" s="245"/>
      <c r="C41" s="245"/>
      <c r="D41" s="245"/>
      <c r="E41" s="245"/>
      <c r="F41" s="245"/>
      <c r="G41" s="1135" t="s">
        <v>282</v>
      </c>
      <c r="H41" s="1136"/>
      <c r="I41" s="1136"/>
      <c r="J41" s="1137"/>
      <c r="K41" s="295">
        <v>3702811</v>
      </c>
      <c r="L41" s="301">
        <v>5164</v>
      </c>
      <c r="M41" s="302">
        <v>19023</v>
      </c>
      <c r="N41" s="303">
        <v>-72.900000000000006</v>
      </c>
      <c r="O41" s="294"/>
    </row>
    <row r="42" spans="1:16">
      <c r="A42" s="249"/>
      <c r="B42" s="245"/>
      <c r="C42" s="245"/>
      <c r="D42" s="245"/>
      <c r="E42" s="245"/>
      <c r="F42" s="245"/>
      <c r="G42" s="304" t="s">
        <v>506</v>
      </c>
      <c r="H42" s="245"/>
      <c r="I42" s="245"/>
      <c r="J42" s="245"/>
      <c r="K42" s="245"/>
      <c r="L42" s="245"/>
      <c r="M42" s="272"/>
      <c r="N42" s="272"/>
      <c r="O42" s="294"/>
    </row>
    <row r="43" spans="1:16">
      <c r="A43" s="249"/>
      <c r="B43" s="245"/>
      <c r="C43" s="245"/>
      <c r="D43" s="245"/>
      <c r="E43" s="245"/>
      <c r="F43" s="245"/>
      <c r="G43" s="245"/>
      <c r="H43" s="245"/>
      <c r="I43" s="245"/>
      <c r="J43" s="245"/>
      <c r="K43" s="245"/>
      <c r="L43" s="305"/>
      <c r="M43" s="272"/>
      <c r="N43" s="245"/>
      <c r="O43" s="294"/>
    </row>
    <row r="44" spans="1:16">
      <c r="A44" s="249"/>
      <c r="B44" s="245"/>
      <c r="C44" s="245"/>
      <c r="D44" s="245"/>
      <c r="E44" s="245"/>
      <c r="F44" s="245"/>
      <c r="G44" s="245"/>
      <c r="H44" s="245"/>
      <c r="I44" s="245"/>
      <c r="J44" s="245"/>
      <c r="K44" s="245"/>
      <c r="L44" s="245"/>
      <c r="M44" s="272"/>
      <c r="N44" s="245"/>
    </row>
    <row r="45" spans="1:16">
      <c r="A45" s="247"/>
      <c r="B45" s="247"/>
      <c r="C45" s="247"/>
      <c r="D45" s="247"/>
      <c r="E45" s="247"/>
      <c r="F45" s="247"/>
      <c r="G45" s="247"/>
      <c r="H45" s="247"/>
      <c r="I45" s="247"/>
      <c r="J45" s="247"/>
      <c r="K45" s="247"/>
      <c r="L45" s="247"/>
      <c r="M45" s="306"/>
      <c r="N45" s="247"/>
      <c r="O45" s="247"/>
      <c r="P45" s="245"/>
    </row>
    <row r="46" spans="1:16">
      <c r="A46" s="307"/>
      <c r="B46" s="307"/>
      <c r="C46" s="307"/>
      <c r="D46" s="307"/>
      <c r="E46" s="307"/>
      <c r="F46" s="307"/>
      <c r="G46" s="307"/>
      <c r="H46" s="307"/>
      <c r="I46" s="307"/>
      <c r="J46" s="307"/>
      <c r="K46" s="307"/>
      <c r="L46" s="307"/>
      <c r="M46" s="307"/>
      <c r="N46" s="307"/>
      <c r="O46" s="307"/>
      <c r="P46" s="245"/>
    </row>
    <row r="47" spans="1:16" ht="17.25" customHeight="1">
      <c r="A47" s="308" t="s">
        <v>507</v>
      </c>
      <c r="B47" s="245"/>
      <c r="C47" s="245"/>
      <c r="D47" s="245"/>
      <c r="E47" s="245"/>
      <c r="F47" s="245"/>
      <c r="G47" s="245"/>
      <c r="H47" s="245"/>
      <c r="I47" s="245"/>
      <c r="J47" s="245"/>
      <c r="K47" s="245"/>
      <c r="L47" s="245"/>
      <c r="M47" s="245"/>
      <c r="N47" s="245"/>
    </row>
    <row r="48" spans="1:16">
      <c r="A48" s="249"/>
      <c r="B48" s="245"/>
      <c r="C48" s="245"/>
      <c r="D48" s="245"/>
      <c r="E48" s="245"/>
      <c r="F48" s="245"/>
      <c r="G48" s="309" t="s">
        <v>508</v>
      </c>
      <c r="H48" s="309"/>
      <c r="I48" s="309"/>
      <c r="J48" s="309"/>
      <c r="K48" s="309"/>
      <c r="L48" s="309"/>
      <c r="M48" s="310"/>
      <c r="N48" s="309"/>
    </row>
    <row r="49" spans="1:14" ht="13.5" customHeight="1">
      <c r="A49" s="249"/>
      <c r="B49" s="245"/>
      <c r="C49" s="245"/>
      <c r="D49" s="245"/>
      <c r="E49" s="245"/>
      <c r="F49" s="245"/>
      <c r="G49" s="311"/>
      <c r="H49" s="312"/>
      <c r="I49" s="1122" t="s">
        <v>474</v>
      </c>
      <c r="J49" s="1124" t="s">
        <v>509</v>
      </c>
      <c r="K49" s="1125"/>
      <c r="L49" s="1125"/>
      <c r="M49" s="1125"/>
      <c r="N49" s="1126"/>
    </row>
    <row r="50" spans="1:14">
      <c r="A50" s="249"/>
      <c r="B50" s="245"/>
      <c r="C50" s="245"/>
      <c r="D50" s="245"/>
      <c r="E50" s="245"/>
      <c r="F50" s="245"/>
      <c r="G50" s="313"/>
      <c r="H50" s="314"/>
      <c r="I50" s="1123"/>
      <c r="J50" s="315" t="s">
        <v>510</v>
      </c>
      <c r="K50" s="316" t="s">
        <v>511</v>
      </c>
      <c r="L50" s="317" t="s">
        <v>512</v>
      </c>
      <c r="M50" s="318" t="s">
        <v>513</v>
      </c>
      <c r="N50" s="319" t="s">
        <v>514</v>
      </c>
    </row>
    <row r="51" spans="1:14">
      <c r="A51" s="249"/>
      <c r="B51" s="245"/>
      <c r="C51" s="245"/>
      <c r="D51" s="245"/>
      <c r="E51" s="245"/>
      <c r="F51" s="245"/>
      <c r="G51" s="311" t="s">
        <v>515</v>
      </c>
      <c r="H51" s="312"/>
      <c r="I51" s="320">
        <v>42516420</v>
      </c>
      <c r="J51" s="321">
        <v>59815</v>
      </c>
      <c r="K51" s="322">
        <v>9</v>
      </c>
      <c r="L51" s="323">
        <v>47129</v>
      </c>
      <c r="M51" s="324">
        <v>-3.4</v>
      </c>
      <c r="N51" s="325">
        <v>12.4</v>
      </c>
    </row>
    <row r="52" spans="1:14">
      <c r="A52" s="249"/>
      <c r="B52" s="245"/>
      <c r="C52" s="245"/>
      <c r="D52" s="245"/>
      <c r="E52" s="245"/>
      <c r="F52" s="245"/>
      <c r="G52" s="326"/>
      <c r="H52" s="327" t="s">
        <v>516</v>
      </c>
      <c r="I52" s="328">
        <v>17915767</v>
      </c>
      <c r="J52" s="329">
        <v>25205</v>
      </c>
      <c r="K52" s="330">
        <v>9.4</v>
      </c>
      <c r="L52" s="331">
        <v>23069</v>
      </c>
      <c r="M52" s="332">
        <v>-10.199999999999999</v>
      </c>
      <c r="N52" s="333">
        <v>19.600000000000001</v>
      </c>
    </row>
    <row r="53" spans="1:14">
      <c r="A53" s="249"/>
      <c r="B53" s="245"/>
      <c r="C53" s="245"/>
      <c r="D53" s="245"/>
      <c r="E53" s="245"/>
      <c r="F53" s="245"/>
      <c r="G53" s="311" t="s">
        <v>517</v>
      </c>
      <c r="H53" s="312"/>
      <c r="I53" s="320">
        <v>32424115</v>
      </c>
      <c r="J53" s="321">
        <v>45453</v>
      </c>
      <c r="K53" s="322">
        <v>-24</v>
      </c>
      <c r="L53" s="323">
        <v>50848</v>
      </c>
      <c r="M53" s="324">
        <v>7.9</v>
      </c>
      <c r="N53" s="325">
        <v>-31.9</v>
      </c>
    </row>
    <row r="54" spans="1:14">
      <c r="A54" s="249"/>
      <c r="B54" s="245"/>
      <c r="C54" s="245"/>
      <c r="D54" s="245"/>
      <c r="E54" s="245"/>
      <c r="F54" s="245"/>
      <c r="G54" s="326"/>
      <c r="H54" s="327" t="s">
        <v>516</v>
      </c>
      <c r="I54" s="328">
        <v>15839883</v>
      </c>
      <c r="J54" s="329">
        <v>22205</v>
      </c>
      <c r="K54" s="330">
        <v>-11.9</v>
      </c>
      <c r="L54" s="331">
        <v>22583</v>
      </c>
      <c r="M54" s="332">
        <v>-2.1</v>
      </c>
      <c r="N54" s="333">
        <v>-9.8000000000000007</v>
      </c>
    </row>
    <row r="55" spans="1:14">
      <c r="A55" s="249"/>
      <c r="B55" s="245"/>
      <c r="C55" s="245"/>
      <c r="D55" s="245"/>
      <c r="E55" s="245"/>
      <c r="F55" s="245"/>
      <c r="G55" s="311" t="s">
        <v>518</v>
      </c>
      <c r="H55" s="312"/>
      <c r="I55" s="320">
        <v>30415955</v>
      </c>
      <c r="J55" s="321">
        <v>42531</v>
      </c>
      <c r="K55" s="322">
        <v>-6.4</v>
      </c>
      <c r="L55" s="323">
        <v>53572</v>
      </c>
      <c r="M55" s="324">
        <v>5.4</v>
      </c>
      <c r="N55" s="325">
        <v>-11.8</v>
      </c>
    </row>
    <row r="56" spans="1:14">
      <c r="A56" s="249"/>
      <c r="B56" s="245"/>
      <c r="C56" s="245"/>
      <c r="D56" s="245"/>
      <c r="E56" s="245"/>
      <c r="F56" s="245"/>
      <c r="G56" s="326"/>
      <c r="H56" s="327" t="s">
        <v>516</v>
      </c>
      <c r="I56" s="328">
        <v>16360954</v>
      </c>
      <c r="J56" s="329">
        <v>22878</v>
      </c>
      <c r="K56" s="330">
        <v>3</v>
      </c>
      <c r="L56" s="331">
        <v>25259</v>
      </c>
      <c r="M56" s="332">
        <v>11.8</v>
      </c>
      <c r="N56" s="333">
        <v>-8.8000000000000007</v>
      </c>
    </row>
    <row r="57" spans="1:14">
      <c r="A57" s="249"/>
      <c r="B57" s="245"/>
      <c r="C57" s="245"/>
      <c r="D57" s="245"/>
      <c r="E57" s="245"/>
      <c r="F57" s="245"/>
      <c r="G57" s="311" t="s">
        <v>519</v>
      </c>
      <c r="H57" s="312"/>
      <c r="I57" s="320">
        <v>24087552</v>
      </c>
      <c r="J57" s="321">
        <v>33612</v>
      </c>
      <c r="K57" s="322">
        <v>-21</v>
      </c>
      <c r="L57" s="323">
        <v>51898</v>
      </c>
      <c r="M57" s="324">
        <v>-3.1</v>
      </c>
      <c r="N57" s="325">
        <v>-17.899999999999999</v>
      </c>
    </row>
    <row r="58" spans="1:14">
      <c r="A58" s="249"/>
      <c r="B58" s="245"/>
      <c r="C58" s="245"/>
      <c r="D58" s="245"/>
      <c r="E58" s="245"/>
      <c r="F58" s="245"/>
      <c r="G58" s="326"/>
      <c r="H58" s="327" t="s">
        <v>516</v>
      </c>
      <c r="I58" s="328">
        <v>12363793</v>
      </c>
      <c r="J58" s="329">
        <v>17252</v>
      </c>
      <c r="K58" s="330">
        <v>-24.6</v>
      </c>
      <c r="L58" s="331">
        <v>25986</v>
      </c>
      <c r="M58" s="332">
        <v>2.9</v>
      </c>
      <c r="N58" s="333">
        <v>-27.5</v>
      </c>
    </row>
    <row r="59" spans="1:14">
      <c r="A59" s="249"/>
      <c r="B59" s="245"/>
      <c r="C59" s="245"/>
      <c r="D59" s="245"/>
      <c r="E59" s="245"/>
      <c r="F59" s="245"/>
      <c r="G59" s="311" t="s">
        <v>520</v>
      </c>
      <c r="H59" s="312"/>
      <c r="I59" s="320">
        <v>17291812</v>
      </c>
      <c r="J59" s="321">
        <v>24118</v>
      </c>
      <c r="K59" s="322">
        <v>-28.2</v>
      </c>
      <c r="L59" s="323">
        <v>51684</v>
      </c>
      <c r="M59" s="324">
        <v>-0.4</v>
      </c>
      <c r="N59" s="325">
        <v>-27.8</v>
      </c>
    </row>
    <row r="60" spans="1:14">
      <c r="A60" s="249"/>
      <c r="B60" s="245"/>
      <c r="C60" s="245"/>
      <c r="D60" s="245"/>
      <c r="E60" s="245"/>
      <c r="F60" s="245"/>
      <c r="G60" s="326"/>
      <c r="H60" s="327" t="s">
        <v>516</v>
      </c>
      <c r="I60" s="334">
        <v>9372112</v>
      </c>
      <c r="J60" s="329">
        <v>13072</v>
      </c>
      <c r="K60" s="330">
        <v>-24.2</v>
      </c>
      <c r="L60" s="331">
        <v>26671</v>
      </c>
      <c r="M60" s="332">
        <v>2.6</v>
      </c>
      <c r="N60" s="333">
        <v>-26.8</v>
      </c>
    </row>
    <row r="61" spans="1:14">
      <c r="A61" s="249"/>
      <c r="B61" s="245"/>
      <c r="C61" s="245"/>
      <c r="D61" s="245"/>
      <c r="E61" s="245"/>
      <c r="F61" s="245"/>
      <c r="G61" s="311" t="s">
        <v>521</v>
      </c>
      <c r="H61" s="335"/>
      <c r="I61" s="336">
        <v>29347171</v>
      </c>
      <c r="J61" s="337">
        <v>41106</v>
      </c>
      <c r="K61" s="338">
        <v>-14.1</v>
      </c>
      <c r="L61" s="339">
        <v>51026</v>
      </c>
      <c r="M61" s="340">
        <v>1.3</v>
      </c>
      <c r="N61" s="325">
        <v>-15.4</v>
      </c>
    </row>
    <row r="62" spans="1:14">
      <c r="A62" s="249"/>
      <c r="B62" s="245"/>
      <c r="C62" s="245"/>
      <c r="D62" s="245"/>
      <c r="E62" s="245"/>
      <c r="F62" s="245"/>
      <c r="G62" s="326"/>
      <c r="H62" s="327" t="s">
        <v>516</v>
      </c>
      <c r="I62" s="328">
        <v>14370502</v>
      </c>
      <c r="J62" s="329">
        <v>20122</v>
      </c>
      <c r="K62" s="330">
        <v>-9.6999999999999993</v>
      </c>
      <c r="L62" s="331">
        <v>24714</v>
      </c>
      <c r="M62" s="332">
        <v>1</v>
      </c>
      <c r="N62" s="333">
        <v>-10.7</v>
      </c>
    </row>
    <row r="63" spans="1:14">
      <c r="A63" s="249"/>
      <c r="B63" s="245"/>
      <c r="C63" s="245"/>
      <c r="D63" s="245"/>
      <c r="E63" s="245"/>
      <c r="F63" s="245"/>
      <c r="G63" s="245"/>
      <c r="H63" s="245"/>
      <c r="I63" s="245"/>
      <c r="J63" s="245"/>
      <c r="K63" s="245"/>
      <c r="L63" s="245"/>
      <c r="M63" s="245"/>
      <c r="N63" s="245"/>
    </row>
    <row r="64" spans="1:14">
      <c r="A64" s="249"/>
      <c r="B64" s="245"/>
      <c r="C64" s="245"/>
      <c r="D64" s="245"/>
      <c r="E64" s="245"/>
      <c r="F64" s="245"/>
      <c r="G64" s="245"/>
      <c r="H64" s="245"/>
      <c r="I64" s="245"/>
      <c r="J64" s="245"/>
      <c r="K64" s="245"/>
      <c r="L64" s="245"/>
      <c r="M64" s="245"/>
      <c r="N64" s="245"/>
    </row>
    <row r="65" spans="1:16">
      <c r="A65" s="249"/>
      <c r="B65" s="245"/>
      <c r="C65" s="245"/>
      <c r="D65" s="245"/>
      <c r="E65" s="245"/>
      <c r="F65" s="245"/>
      <c r="G65" s="245"/>
      <c r="H65" s="245"/>
      <c r="I65" s="245"/>
      <c r="J65" s="245"/>
      <c r="K65" s="245"/>
      <c r="L65" s="245"/>
      <c r="M65" s="245"/>
      <c r="N65" s="245"/>
    </row>
    <row r="66" spans="1:16">
      <c r="A66" s="341"/>
      <c r="B66" s="307"/>
      <c r="C66" s="307"/>
      <c r="D66" s="307"/>
      <c r="E66" s="307"/>
      <c r="F66" s="307"/>
      <c r="G66" s="307"/>
      <c r="H66" s="307"/>
      <c r="I66" s="307"/>
      <c r="J66" s="307"/>
      <c r="K66" s="307"/>
      <c r="L66" s="307"/>
      <c r="M66" s="307"/>
      <c r="N66" s="307"/>
      <c r="O66" s="342"/>
    </row>
    <row r="67" spans="1:16" ht="13.5" hidden="1" customHeight="1">
      <c r="G67" s="245"/>
      <c r="H67" s="245"/>
      <c r="I67" s="245"/>
      <c r="J67" s="245"/>
      <c r="K67" s="245"/>
      <c r="L67" s="245"/>
      <c r="M67" s="245"/>
      <c r="N67" s="245"/>
      <c r="O67" s="245"/>
      <c r="P67" s="245"/>
    </row>
    <row r="68" spans="1:16" ht="13.5" hidden="1" customHeight="1">
      <c r="G68" s="245"/>
      <c r="H68" s="245"/>
      <c r="I68" s="245"/>
      <c r="J68" s="245"/>
      <c r="K68" s="245"/>
      <c r="L68" s="245"/>
      <c r="M68" s="245"/>
      <c r="N68" s="245"/>
    </row>
    <row r="69" spans="1:16" ht="13.5" hidden="1" customHeight="1">
      <c r="G69" s="245"/>
      <c r="H69" s="245"/>
      <c r="I69" s="245"/>
      <c r="J69" s="245"/>
      <c r="K69" s="245"/>
      <c r="L69" s="245"/>
      <c r="M69" s="245"/>
      <c r="N69" s="245"/>
    </row>
    <row r="70" spans="1:16" hidden="1">
      <c r="G70" s="245"/>
      <c r="H70" s="245"/>
      <c r="I70" s="245"/>
      <c r="J70" s="245"/>
      <c r="K70" s="245"/>
      <c r="L70" s="245"/>
      <c r="M70" s="245"/>
      <c r="N70" s="245"/>
    </row>
    <row r="71" spans="1:16" hidden="1">
      <c r="G71" s="245"/>
      <c r="H71" s="245"/>
      <c r="I71" s="245"/>
      <c r="J71" s="245"/>
      <c r="K71" s="245"/>
      <c r="L71" s="245"/>
      <c r="M71" s="245"/>
      <c r="N71" s="245"/>
    </row>
    <row r="72" spans="1:16" hidden="1">
      <c r="G72" s="245"/>
      <c r="H72" s="245"/>
      <c r="I72" s="245"/>
      <c r="J72" s="245"/>
      <c r="K72" s="245"/>
      <c r="L72" s="245"/>
      <c r="M72" s="245"/>
      <c r="N72" s="245"/>
    </row>
    <row r="73" spans="1:16" hidden="1">
      <c r="G73" s="245"/>
      <c r="H73" s="245"/>
      <c r="I73" s="245"/>
      <c r="J73" s="245"/>
      <c r="K73" s="245"/>
      <c r="L73" s="245"/>
      <c r="M73" s="245"/>
      <c r="N73" s="245"/>
    </row>
    <row r="74" spans="1:16" hidden="1"/>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3" customWidth="1"/>
    <col min="2" max="16" width="9" style="243" customWidth="1"/>
    <col min="17" max="17" width="9.125" style="243" customWidth="1"/>
    <col min="18" max="18" width="9.125" style="243" bestFit="1" customWidth="1"/>
    <col min="19" max="34" width="9" style="243" customWidth="1"/>
    <col min="35" max="16384" width="9" style="242" hidden="1"/>
  </cols>
  <sheetData>
    <row r="1" spans="2:34" ht="13.5" customHeight="1">
      <c r="B1" s="242"/>
      <c r="C1" s="242"/>
      <c r="D1" s="242"/>
      <c r="E1" s="242"/>
      <c r="F1" s="242"/>
      <c r="G1" s="242"/>
      <c r="H1" s="242"/>
      <c r="I1" s="242"/>
      <c r="J1" s="242"/>
      <c r="K1" s="242"/>
      <c r="L1" s="242"/>
      <c r="M1" s="242"/>
      <c r="N1" s="242"/>
      <c r="O1" s="242"/>
      <c r="P1" s="242"/>
      <c r="Q1" s="242"/>
      <c r="R1" s="242"/>
      <c r="S1" s="242"/>
      <c r="T1" s="242"/>
      <c r="U1" s="242"/>
      <c r="V1" s="242"/>
      <c r="W1" s="242"/>
      <c r="X1" s="242"/>
      <c r="Y1" s="242"/>
      <c r="Z1" s="242"/>
      <c r="AA1" s="242"/>
      <c r="AB1" s="242"/>
      <c r="AC1" s="242"/>
      <c r="AD1" s="242"/>
      <c r="AE1" s="242"/>
      <c r="AF1" s="242"/>
      <c r="AG1" s="242"/>
      <c r="AH1" s="242"/>
    </row>
    <row r="2" spans="2:34">
      <c r="B2" s="242"/>
      <c r="T2" s="242"/>
    </row>
    <row r="3" spans="2:34">
      <c r="C3" s="242"/>
      <c r="D3" s="242"/>
      <c r="E3" s="242"/>
      <c r="F3" s="242"/>
      <c r="G3" s="242"/>
      <c r="H3" s="242"/>
      <c r="I3" s="242"/>
      <c r="J3" s="242"/>
      <c r="K3" s="242"/>
      <c r="L3" s="242"/>
      <c r="M3" s="242"/>
      <c r="N3" s="242"/>
      <c r="O3" s="242"/>
      <c r="P3" s="242"/>
      <c r="Q3" s="242"/>
      <c r="R3" s="242"/>
      <c r="S3" s="242"/>
      <c r="U3" s="242"/>
      <c r="V3" s="242"/>
      <c r="W3" s="242"/>
      <c r="X3" s="242"/>
      <c r="Y3" s="242"/>
      <c r="Z3" s="242"/>
      <c r="AA3" s="242"/>
      <c r="AB3" s="242"/>
      <c r="AC3" s="242"/>
      <c r="AD3" s="242"/>
      <c r="AE3" s="242"/>
      <c r="AF3" s="242"/>
      <c r="AG3" s="242"/>
      <c r="AH3" s="242"/>
    </row>
    <row r="4" spans="2:34"/>
    <row r="5" spans="2:34"/>
    <row r="6" spans="2:34"/>
    <row r="7" spans="2:34"/>
    <row r="8" spans="2:34"/>
    <row r="9" spans="2:34">
      <c r="AH9" s="242"/>
    </row>
    <row r="10" spans="2:34"/>
    <row r="11" spans="2:34"/>
    <row r="12" spans="2:34"/>
    <row r="13" spans="2:34"/>
    <row r="14" spans="2:34"/>
    <row r="15" spans="2:34"/>
    <row r="16" spans="2:34"/>
    <row r="17" spans="34:34">
      <c r="AH17" s="242"/>
    </row>
    <row r="18" spans="34:34"/>
    <row r="19" spans="34:34"/>
    <row r="20" spans="34:34">
      <c r="AH20" s="242"/>
    </row>
    <row r="21" spans="34:34">
      <c r="AH21" s="242"/>
    </row>
    <row r="22" spans="34:34"/>
    <row r="23" spans="34:34"/>
    <row r="24" spans="34:34"/>
    <row r="25" spans="34:34"/>
    <row r="26" spans="34:34"/>
    <row r="27" spans="34:34"/>
    <row r="28" spans="34:34">
      <c r="AH28" s="242"/>
    </row>
    <row r="29" spans="34:34"/>
    <row r="30" spans="34:34"/>
    <row r="31" spans="34:34"/>
    <row r="32" spans="34:34"/>
    <row r="33" spans="2:34">
      <c r="B33" s="242"/>
      <c r="G33" s="242"/>
      <c r="I33" s="242"/>
    </row>
    <row r="34" spans="2:34">
      <c r="C34" s="242"/>
      <c r="P34" s="242"/>
      <c r="R34" s="242"/>
      <c r="U34" s="242"/>
    </row>
    <row r="35" spans="2:34">
      <c r="D35" s="242"/>
      <c r="E35" s="242"/>
      <c r="T35" s="242"/>
      <c r="W35" s="242"/>
      <c r="AC35" s="242"/>
      <c r="AD35" s="242"/>
      <c r="AE35" s="242"/>
      <c r="AF35" s="242"/>
      <c r="AG35" s="242"/>
      <c r="AH35" s="242"/>
    </row>
    <row r="36" spans="2:34">
      <c r="F36" s="242"/>
      <c r="H36" s="242"/>
      <c r="J36" s="242"/>
      <c r="K36" s="242"/>
      <c r="L36" s="242"/>
      <c r="M36" s="242"/>
      <c r="N36" s="242"/>
      <c r="O36" s="242"/>
      <c r="Q36" s="242"/>
      <c r="S36" s="242"/>
      <c r="V36" s="242"/>
      <c r="X36" s="242"/>
      <c r="Y36" s="242"/>
      <c r="Z36" s="242"/>
      <c r="AA36" s="242"/>
      <c r="AB36" s="242"/>
      <c r="AC36" s="242"/>
      <c r="AD36" s="242"/>
      <c r="AE36" s="242"/>
      <c r="AF36" s="242"/>
      <c r="AG36" s="242"/>
      <c r="AH36" s="242"/>
    </row>
    <row r="37" spans="2:34">
      <c r="AH37" s="242"/>
    </row>
    <row r="38" spans="2:34">
      <c r="AG38" s="242"/>
      <c r="AH38" s="242"/>
    </row>
    <row r="39" spans="2:34"/>
    <row r="40" spans="2:34">
      <c r="U40" s="242"/>
    </row>
    <row r="41" spans="2:34">
      <c r="R41" s="242"/>
    </row>
    <row r="42" spans="2:34">
      <c r="T42" s="242"/>
      <c r="W42" s="242"/>
    </row>
    <row r="43" spans="2:34">
      <c r="Q43" s="242"/>
      <c r="S43" s="242"/>
      <c r="V43" s="242"/>
      <c r="X43" s="242"/>
      <c r="Y43" s="242"/>
      <c r="Z43" s="242"/>
      <c r="AA43" s="242"/>
      <c r="AB43" s="242"/>
      <c r="AC43" s="242"/>
      <c r="AD43" s="242"/>
      <c r="AE43" s="242"/>
      <c r="AF43" s="242"/>
      <c r="AG43" s="242"/>
      <c r="AH43" s="242"/>
    </row>
    <row r="44" spans="2:34">
      <c r="AH44" s="242"/>
    </row>
    <row r="45" spans="2:34"/>
    <row r="46" spans="2:34"/>
    <row r="47" spans="2:34"/>
    <row r="48" spans="2:34">
      <c r="AG48" s="242"/>
      <c r="AH48" s="242"/>
    </row>
    <row r="49" spans="29:34">
      <c r="AH49" s="242"/>
    </row>
    <row r="50" spans="29:34">
      <c r="AH50" s="242"/>
    </row>
    <row r="51" spans="29:34">
      <c r="AC51" s="242"/>
      <c r="AD51" s="242"/>
      <c r="AE51" s="242"/>
      <c r="AF51" s="242"/>
      <c r="AG51" s="242"/>
      <c r="AH51" s="242"/>
    </row>
    <row r="52" spans="29:34"/>
    <row r="53" spans="29:34"/>
    <row r="54" spans="29:34">
      <c r="AH54" s="242"/>
    </row>
    <row r="55" spans="29:34"/>
    <row r="56" spans="29:34"/>
    <row r="57" spans="29:34"/>
    <row r="58" spans="29:34">
      <c r="AH58" s="242"/>
    </row>
    <row r="59" spans="29:34"/>
    <row r="60" spans="29:34"/>
    <row r="61" spans="29:34"/>
    <row r="62" spans="29:34"/>
    <row r="63" spans="29:34">
      <c r="AH63" s="242"/>
    </row>
    <row r="64" spans="29:34">
      <c r="AG64" s="242"/>
      <c r="AH64" s="242"/>
    </row>
    <row r="65" spans="32:34"/>
    <row r="66" spans="32:34"/>
    <row r="67" spans="32:34"/>
    <row r="68" spans="32:34"/>
    <row r="69" spans="32:34">
      <c r="AF69" s="242"/>
      <c r="AG69" s="242"/>
      <c r="AH69" s="242"/>
    </row>
    <row r="70" spans="32:34"/>
    <row r="71" spans="32:34"/>
    <row r="72" spans="32:34"/>
    <row r="73" spans="32:34"/>
    <row r="74" spans="32:34"/>
    <row r="75" spans="32:34"/>
    <row r="76" spans="32:34"/>
    <row r="77" spans="32:34"/>
    <row r="78" spans="32:34"/>
    <row r="79" spans="32:34"/>
    <row r="80" spans="32:34"/>
    <row r="81" spans="25:34"/>
    <row r="82" spans="25:34">
      <c r="Y82" s="242"/>
    </row>
    <row r="83" spans="25:34">
      <c r="Z83" s="242"/>
      <c r="AA83" s="242"/>
      <c r="AB83" s="242"/>
      <c r="AC83" s="242"/>
      <c r="AD83" s="242"/>
      <c r="AE83" s="242"/>
      <c r="AF83" s="242"/>
      <c r="AG83" s="242"/>
      <c r="AH83" s="242"/>
    </row>
    <row r="84" spans="25:34"/>
    <row r="85" spans="25:34"/>
    <row r="86" spans="25:34"/>
    <row r="87" spans="25:34"/>
    <row r="88" spans="25:34">
      <c r="AH88" s="242"/>
    </row>
    <row r="89" spans="25:34"/>
    <row r="90" spans="25:34"/>
    <row r="91" spans="25:34"/>
    <row r="92" spans="25:34" ht="13.5" customHeight="1"/>
    <row r="93" spans="25:34" ht="13.5" customHeight="1"/>
    <row r="94" spans="25:34" ht="13.5" customHeight="1">
      <c r="AF94" s="242"/>
      <c r="AG94" s="242"/>
      <c r="AH94" s="242"/>
    </row>
    <row r="95" spans="25:34" ht="13.5" customHeight="1">
      <c r="AH95" s="242"/>
    </row>
    <row r="96" spans="25:34" ht="13.5" customHeight="1"/>
    <row r="97" spans="33:34" ht="13.5" customHeight="1"/>
    <row r="98" spans="33:34" ht="13.5" customHeight="1"/>
    <row r="99" spans="33:34" ht="13.5" customHeight="1"/>
    <row r="100" spans="33:34" ht="13.5" customHeight="1"/>
    <row r="101" spans="33:34" ht="13.5" customHeight="1">
      <c r="AH101" s="242"/>
    </row>
    <row r="102" spans="33:34" ht="13.5" customHeight="1"/>
    <row r="103" spans="33:34" ht="13.5" customHeight="1"/>
    <row r="104" spans="33:34" ht="13.5" customHeight="1">
      <c r="AG104" s="242"/>
      <c r="AH104" s="24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2"/>
    </row>
    <row r="117" spans="34:34" ht="13.5" hidden="1" customHeight="1"/>
    <row r="118" spans="34:34" ht="13.5" hidden="1" customHeight="1"/>
    <row r="119" spans="34:34" ht="13.5" hidden="1" customHeight="1"/>
    <row r="120" spans="34:34" ht="13.5" hidden="1" customHeight="1"/>
    <row r="121" spans="34:34" ht="13.5" hidden="1" customHeight="1">
      <c r="AH121" s="242"/>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85" zoomScaleNormal="85" zoomScaleSheetLayoutView="55" workbookViewId="0"/>
  </sheetViews>
  <sheetFormatPr defaultColWidth="0" defaultRowHeight="13.5" customHeight="1" zeroHeight="1"/>
  <cols>
    <col min="1" max="1" width="9.125" style="243" customWidth="1"/>
    <col min="2" max="16" width="9" style="243" customWidth="1"/>
    <col min="17" max="17" width="9.125" style="243" customWidth="1"/>
    <col min="18" max="18" width="9.125" style="243" bestFit="1" customWidth="1"/>
    <col min="19" max="34" width="9" style="243" customWidth="1"/>
    <col min="35" max="16384" width="9" style="242" hidden="1"/>
  </cols>
  <sheetData>
    <row r="1" spans="1:34" ht="13.5" customHeight="1">
      <c r="A1" s="242"/>
      <c r="B1" s="242"/>
      <c r="C1" s="242"/>
      <c r="D1" s="242"/>
      <c r="E1" s="242"/>
      <c r="F1" s="242"/>
      <c r="G1" s="242"/>
      <c r="H1" s="242"/>
      <c r="I1" s="242"/>
      <c r="J1" s="242"/>
      <c r="K1" s="242"/>
      <c r="L1" s="242"/>
      <c r="M1" s="242"/>
      <c r="N1" s="242"/>
      <c r="O1" s="242"/>
      <c r="P1" s="242"/>
      <c r="Q1" s="242"/>
      <c r="R1" s="242"/>
      <c r="S1" s="242"/>
      <c r="T1" s="242"/>
      <c r="U1" s="242"/>
      <c r="V1" s="242"/>
      <c r="W1" s="242"/>
      <c r="X1" s="242"/>
      <c r="Y1" s="242"/>
      <c r="Z1" s="242"/>
      <c r="AA1" s="242"/>
      <c r="AB1" s="242"/>
      <c r="AC1" s="242"/>
      <c r="AD1" s="242"/>
      <c r="AE1" s="242"/>
      <c r="AF1" s="242"/>
      <c r="AG1" s="242"/>
      <c r="AH1" s="242"/>
    </row>
    <row r="2" spans="1:34">
      <c r="B2" s="242"/>
      <c r="T2" s="242"/>
    </row>
    <row r="3" spans="1:34">
      <c r="C3" s="242"/>
      <c r="D3" s="242"/>
      <c r="E3" s="242"/>
      <c r="F3" s="242"/>
      <c r="G3" s="242"/>
      <c r="H3" s="242"/>
      <c r="I3" s="242"/>
      <c r="J3" s="242"/>
      <c r="K3" s="242"/>
      <c r="L3" s="242"/>
      <c r="M3" s="242"/>
      <c r="N3" s="242"/>
      <c r="O3" s="242"/>
      <c r="P3" s="242"/>
      <c r="Q3" s="242"/>
      <c r="R3" s="242"/>
      <c r="S3" s="242"/>
      <c r="U3" s="242"/>
      <c r="V3" s="242"/>
      <c r="W3" s="242"/>
      <c r="X3" s="242"/>
      <c r="Y3" s="242"/>
      <c r="Z3" s="242"/>
      <c r="AA3" s="242"/>
      <c r="AB3" s="242"/>
      <c r="AC3" s="242"/>
      <c r="AD3" s="242"/>
      <c r="AE3" s="242"/>
      <c r="AF3" s="242"/>
      <c r="AG3" s="242"/>
      <c r="AH3" s="242"/>
    </row>
    <row r="4" spans="1:34"/>
    <row r="5" spans="1:34"/>
    <row r="6" spans="1:34"/>
    <row r="7" spans="1:34"/>
    <row r="8" spans="1:34"/>
    <row r="9" spans="1:34">
      <c r="AH9" s="242"/>
    </row>
    <row r="10" spans="1:34"/>
    <row r="11" spans="1:34"/>
    <row r="12" spans="1:34"/>
    <row r="13" spans="1:34"/>
    <row r="14" spans="1:34"/>
    <row r="15" spans="1:34"/>
    <row r="16" spans="1:34"/>
    <row r="17" spans="34:34">
      <c r="AH17" s="242"/>
    </row>
    <row r="18" spans="34:34"/>
    <row r="19" spans="34:34"/>
    <row r="20" spans="34:34">
      <c r="AH20" s="242"/>
    </row>
    <row r="21" spans="34:34">
      <c r="AH21" s="242"/>
    </row>
    <row r="22" spans="34:34"/>
    <row r="23" spans="34:34"/>
    <row r="24" spans="34:34"/>
    <row r="25" spans="34:34"/>
    <row r="26" spans="34:34"/>
    <row r="27" spans="34:34"/>
    <row r="28" spans="34:34">
      <c r="AH28" s="242"/>
    </row>
    <row r="29" spans="34:34"/>
    <row r="30" spans="34:34"/>
    <row r="31" spans="34:34"/>
    <row r="32" spans="34:34"/>
    <row r="33" spans="2:34">
      <c r="B33" s="242"/>
      <c r="G33" s="242"/>
      <c r="I33" s="242"/>
    </row>
    <row r="34" spans="2:34">
      <c r="C34" s="242"/>
      <c r="P34" s="242"/>
      <c r="R34" s="242"/>
      <c r="U34" s="242"/>
    </row>
    <row r="35" spans="2:34">
      <c r="D35" s="242"/>
      <c r="E35" s="242"/>
      <c r="T35" s="242"/>
      <c r="W35" s="242"/>
      <c r="AC35" s="242"/>
      <c r="AD35" s="242"/>
      <c r="AE35" s="242"/>
      <c r="AF35" s="242"/>
      <c r="AG35" s="242"/>
      <c r="AH35" s="242"/>
    </row>
    <row r="36" spans="2:34">
      <c r="F36" s="242"/>
      <c r="H36" s="242"/>
      <c r="J36" s="242"/>
      <c r="K36" s="242"/>
      <c r="L36" s="242"/>
      <c r="M36" s="242"/>
      <c r="N36" s="242"/>
      <c r="O36" s="242"/>
      <c r="Q36" s="242"/>
      <c r="S36" s="242"/>
      <c r="V36" s="242"/>
      <c r="X36" s="242"/>
      <c r="Y36" s="242"/>
      <c r="Z36" s="242"/>
      <c r="AA36" s="242"/>
      <c r="AB36" s="242"/>
      <c r="AC36" s="242"/>
      <c r="AD36" s="242"/>
      <c r="AE36" s="242"/>
      <c r="AF36" s="242"/>
      <c r="AG36" s="242"/>
      <c r="AH36" s="242"/>
    </row>
    <row r="37" spans="2:34">
      <c r="AH37" s="242"/>
    </row>
    <row r="38" spans="2:34">
      <c r="AG38" s="242"/>
      <c r="AH38" s="242"/>
    </row>
    <row r="39" spans="2:34"/>
    <row r="40" spans="2:34">
      <c r="U40" s="242"/>
    </row>
    <row r="41" spans="2:34">
      <c r="R41" s="242"/>
    </row>
    <row r="42" spans="2:34">
      <c r="T42" s="242"/>
      <c r="W42" s="242"/>
    </row>
    <row r="43" spans="2:34">
      <c r="Q43" s="242"/>
      <c r="S43" s="242"/>
      <c r="V43" s="242"/>
      <c r="X43" s="242"/>
      <c r="Y43" s="242"/>
      <c r="Z43" s="242"/>
      <c r="AA43" s="242"/>
      <c r="AB43" s="242"/>
      <c r="AC43" s="242"/>
      <c r="AD43" s="242"/>
      <c r="AE43" s="242"/>
      <c r="AF43" s="242"/>
      <c r="AG43" s="242"/>
      <c r="AH43" s="242"/>
    </row>
    <row r="44" spans="2:34">
      <c r="AH44" s="242"/>
    </row>
    <row r="45" spans="2:34"/>
    <row r="46" spans="2:34"/>
    <row r="47" spans="2:34"/>
    <row r="48" spans="2:34">
      <c r="AG48" s="242"/>
      <c r="AH48" s="242"/>
    </row>
    <row r="49" spans="29:34">
      <c r="AH49" s="242"/>
    </row>
    <row r="50" spans="29:34">
      <c r="AH50" s="242"/>
    </row>
    <row r="51" spans="29:34">
      <c r="AC51" s="242"/>
      <c r="AD51" s="242"/>
      <c r="AE51" s="242"/>
      <c r="AF51" s="242"/>
      <c r="AG51" s="242"/>
      <c r="AH51" s="242"/>
    </row>
    <row r="52" spans="29:34"/>
    <row r="53" spans="29:34"/>
    <row r="54" spans="29:34">
      <c r="AH54" s="242"/>
    </row>
    <row r="55" spans="29:34"/>
    <row r="56" spans="29:34"/>
    <row r="57" spans="29:34"/>
    <row r="58" spans="29:34">
      <c r="AH58" s="242"/>
    </row>
    <row r="59" spans="29:34"/>
    <row r="60" spans="29:34"/>
    <row r="61" spans="29:34"/>
    <row r="62" spans="29:34"/>
    <row r="63" spans="29:34">
      <c r="AH63" s="242"/>
    </row>
    <row r="64" spans="29:34">
      <c r="AG64" s="242"/>
      <c r="AH64" s="242"/>
    </row>
    <row r="65" spans="32:34"/>
    <row r="66" spans="32:34"/>
    <row r="67" spans="32:34"/>
    <row r="68" spans="32:34"/>
    <row r="69" spans="32:34">
      <c r="AF69" s="242"/>
      <c r="AG69" s="242"/>
      <c r="AH69" s="242"/>
    </row>
    <row r="70" spans="32:34"/>
    <row r="71" spans="32:34"/>
    <row r="72" spans="32:34"/>
    <row r="73" spans="32:34"/>
    <row r="74" spans="32:34"/>
    <row r="75" spans="32:34"/>
    <row r="76" spans="32:34"/>
    <row r="77" spans="32:34"/>
    <row r="78" spans="32:34"/>
    <row r="79" spans="32:34"/>
    <row r="80" spans="32:34"/>
    <row r="81" spans="25:34"/>
    <row r="82" spans="25:34">
      <c r="Y82" s="242"/>
    </row>
    <row r="83" spans="25:34">
      <c r="Z83" s="242"/>
      <c r="AA83" s="242"/>
      <c r="AB83" s="242"/>
      <c r="AC83" s="242"/>
      <c r="AD83" s="242"/>
      <c r="AE83" s="242"/>
      <c r="AF83" s="242"/>
      <c r="AG83" s="242"/>
      <c r="AH83" s="242"/>
    </row>
    <row r="84" spans="25:34"/>
    <row r="85" spans="25:34"/>
    <row r="86" spans="25:34"/>
    <row r="87" spans="25:34"/>
    <row r="88" spans="25:34">
      <c r="AH88" s="242"/>
    </row>
    <row r="89" spans="25:34"/>
    <row r="90" spans="25:34"/>
    <row r="91" spans="25:34"/>
    <row r="92" spans="25:34" ht="13.5" customHeight="1"/>
    <row r="93" spans="25:34" ht="13.5" customHeight="1"/>
    <row r="94" spans="25:34" ht="13.5" customHeight="1">
      <c r="AF94" s="242"/>
      <c r="AG94" s="242"/>
      <c r="AH94" s="242"/>
    </row>
    <row r="95" spans="25:34" ht="13.5" customHeight="1">
      <c r="AH95" s="242"/>
    </row>
    <row r="96" spans="25:34" ht="13.5" customHeight="1"/>
    <row r="97" spans="33:34" ht="13.5" customHeight="1"/>
    <row r="98" spans="33:34" ht="13.5" customHeight="1"/>
    <row r="99" spans="33:34" ht="13.5" customHeight="1"/>
    <row r="100" spans="33:34" ht="13.5" customHeight="1"/>
    <row r="101" spans="33:34" ht="13.5" customHeight="1">
      <c r="AH101" s="242"/>
    </row>
    <row r="102" spans="33:34" ht="13.5" customHeight="1"/>
    <row r="103" spans="33:34" ht="13.5" customHeight="1"/>
    <row r="104" spans="33:34" ht="13.5" customHeight="1">
      <c r="AG104" s="242"/>
      <c r="AH104" s="24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2"/>
    </row>
    <row r="117" spans="34:34" ht="13.5" hidden="1" customHeight="1"/>
    <row r="118" spans="34:34" ht="13.5" hidden="1" customHeight="1"/>
    <row r="119" spans="34:34" ht="13.5" hidden="1" customHeight="1"/>
    <row r="120" spans="34:34" ht="13.5" hidden="1" customHeight="1"/>
    <row r="121" spans="34:34" ht="13.5" hidden="1" customHeight="1">
      <c r="AH121" s="242"/>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55" zoomScaleNormal="55"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523</v>
      </c>
      <c r="G46" s="8" t="s">
        <v>524</v>
      </c>
      <c r="H46" s="8" t="s">
        <v>525</v>
      </c>
      <c r="I46" s="8" t="s">
        <v>526</v>
      </c>
      <c r="J46" s="9" t="s">
        <v>527</v>
      </c>
    </row>
    <row r="47" spans="2:10" ht="57.75" customHeight="1">
      <c r="B47" s="10"/>
      <c r="C47" s="1147" t="s">
        <v>3</v>
      </c>
      <c r="D47" s="1147"/>
      <c r="E47" s="1148"/>
      <c r="F47" s="11">
        <v>9.35</v>
      </c>
      <c r="G47" s="12">
        <v>9.6999999999999993</v>
      </c>
      <c r="H47" s="12">
        <v>8.82</v>
      </c>
      <c r="I47" s="12">
        <v>7.86</v>
      </c>
      <c r="J47" s="13">
        <v>4.9000000000000004</v>
      </c>
    </row>
    <row r="48" spans="2:10" ht="57.75" customHeight="1">
      <c r="B48" s="14"/>
      <c r="C48" s="1149" t="s">
        <v>4</v>
      </c>
      <c r="D48" s="1149"/>
      <c r="E48" s="1150"/>
      <c r="F48" s="15">
        <v>4.7</v>
      </c>
      <c r="G48" s="16">
        <v>5.03</v>
      </c>
      <c r="H48" s="16">
        <v>4.93</v>
      </c>
      <c r="I48" s="16">
        <v>5.07</v>
      </c>
      <c r="J48" s="17">
        <v>4.47</v>
      </c>
    </row>
    <row r="49" spans="2:10" ht="57.75" customHeight="1" thickBot="1">
      <c r="B49" s="18"/>
      <c r="C49" s="1151" t="s">
        <v>5</v>
      </c>
      <c r="D49" s="1151"/>
      <c r="E49" s="1152"/>
      <c r="F49" s="19" t="s">
        <v>528</v>
      </c>
      <c r="G49" s="20" t="s">
        <v>529</v>
      </c>
      <c r="H49" s="20" t="s">
        <v>530</v>
      </c>
      <c r="I49" s="20" t="s">
        <v>531</v>
      </c>
      <c r="J49" s="21" t="s">
        <v>532</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13</vt:i4>
      </vt:variant>
    </vt:vector>
  </HeadingPairs>
  <TitlesOfParts>
    <vt:vector size="13"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相模原市役所</dc:creator>
  <cp:lastModifiedBy> </cp:lastModifiedBy>
  <cp:lastPrinted>2018-03-06T02:04:13Z</cp:lastPrinted>
  <dcterms:created xsi:type="dcterms:W3CDTF">2018-01-24T04:35:46Z</dcterms:created>
  <dcterms:modified xsi:type="dcterms:W3CDTF">2018-03-11T23:38:04Z</dcterms:modified>
</cp:coreProperties>
</file>