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mc:AlternateContent xmlns:mc="http://schemas.openxmlformats.org/markup-compatibility/2006">
    <mc:Choice Requires="x15">
      <x15ac:absPath xmlns:x15ac="http://schemas.microsoft.com/office/spreadsheetml/2010/11/ac" url="\\10.1.223.27\財務課hd共有\30統計関係\財政状況資料集・財政比較分析表\R5決算\02_回答\"/>
    </mc:Choice>
  </mc:AlternateContent>
  <xr:revisionPtr revIDLastSave="0" documentId="13_ncr:1_{6F637440-B267-4FCC-AAB0-11ABC66B9793}"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CO34" i="10" s="1"/>
  <c r="CO35" i="10" s="1"/>
  <c r="CO36" i="10" s="1"/>
  <c r="CO37" i="10" s="1"/>
  <c r="CO38" i="10" s="1"/>
  <c r="CO39" i="10" s="1"/>
  <c r="CO40" i="10" s="1"/>
  <c r="CO41" i="10" s="1"/>
  <c r="CO42" i="10" s="1"/>
  <c r="CO43" i="10" s="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BW37" i="10"/>
  <c r="BE37" i="10"/>
  <c r="AM37" i="10"/>
  <c r="BW36" i="10"/>
  <c r="BE36" i="10"/>
  <c r="AM36" i="10"/>
  <c r="BW35" i="10"/>
  <c r="BE35" i="10"/>
  <c r="BW34" i="10"/>
  <c r="BE34" i="10"/>
  <c r="C34" i="10"/>
  <c r="C35" i="10" s="1"/>
  <c r="C36" i="10" s="1"/>
  <c r="C37" i="10" s="1"/>
  <c r="C38" i="10" s="1"/>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<sst xmlns="http://schemas.openxmlformats.org/spreadsheetml/2006/main" count="1006" uniqueCount="572">
  <si>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</si>
  <si>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</si>
  <si>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</si>
  <si>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</si>
  <si>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</si>
  <si>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</si>
  <si>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</si>
  <si>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</si>
  <si>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</si>
  <si>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</si>
  <si>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</si>
  <si>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</si>
  <si>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</si>
  <si>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</si>
  <si>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</si>
  <si>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</si>
  <si>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</si>
  <si>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</si>
  <si>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</si>
  <si>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</si>
  <si>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</si>
  <si>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</si>
  <si>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</si>
  <si>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</si>
  <si>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</si>
  <si>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</si>
  <si>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</si>
  <si>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</si>
  <si>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</si>
  <si>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</si>
  <si>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</si>
  <si>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</si>
  <si>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</si>
  <si>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</si>
  <si>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</si>
  <si>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</si>
  <si>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</si>
  <si>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</si>
  <si>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</si>
  <si>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</si>
  <si>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</si>
  <si>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</si>
  <si>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</si>
  <si>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</si>
  <si>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</si>
  <si>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</si>
  <si>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</si>
  <si>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</si>
  <si>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</si>
  <si>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</si>
  <si>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</si>
  <si>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</si>
  <si>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</si>
  <si>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</si>
  <si>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</si>
  <si>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</si>
  <si>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</si>
  <si>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</si>
  <si>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</si>
  <si>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</si>
  <si>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</si>
  <si>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</si>
  <si>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</si>
  <si>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</si>
  <si>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</si>
  <si>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</si>
  <si>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</si>
  <si>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</si>
  <si>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</si>
  <si>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</si>
  <si>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</si>
  <si>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</si>
  <si>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</si>
  <si>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</si>
  <si>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</si>
  <si>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</si>
  <si>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</si>
  <si>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</si>
  <si>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</si>
  <si>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</si>
  <si>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</si>
  <si>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政令指定都市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</si>
  <si>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</si>
  <si>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</si>
  <si>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</si>
  <si>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</si>
  <si>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</si>
  <si>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</si>
  <si>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</si>
  <si>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</si>
  <si>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</si>
  <si>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</si>
  <si>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</si>
  <si>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</si>
  <si>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相模原市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</si>
  <si>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</si>
  <si>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</si>
  <si>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</si>
  <si>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</si>
  <si>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</si>
  <si>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</si>
  <si>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</si>
  <si>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</si>
  <si>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</si>
  <si>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</si>
  <si>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</si>
  <si>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</si>
  <si>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</si>
  <si>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</si>
  <si>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</si>
  <si>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</si>
  <si>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</si>
  <si>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</si>
  <si>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</si>
  <si>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</si>
  <si>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</si>
  <si>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</si>
  <si>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</si>
  <si>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</si>
  <si>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</si>
  <si>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</si>
  <si>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</si>
  <si>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</si>
  <si>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</si>
  <si>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</si>
  <si>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</si>
  <si>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</si>
  <si>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</si>
  <si>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</si>
  <si>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</si>
  <si>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</si>
  <si>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</si>
  <si>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</si>
  <si>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</si>
  <si>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</si>
  <si>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</si>
  <si>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</si>
  <si>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</si>
  <si>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</si>
  <si>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</si>
  <si>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</si>
  <si>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</si>
  <si>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</si>
  <si>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</si>
  <si>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</si>
  <si>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</si>
  <si>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</si>
  <si>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</si>
  <si>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</si>
  <si>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</si>
  <si>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</si>
  <si>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</si>
  <si>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</si>
  <si>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</si>
  <si>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</si>
  <si>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</si>
  <si>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</si>
  <si>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</si>
  <si>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</si>
  <si>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</si>
  <si>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</si>
  <si>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</si>
  <si>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</si>
  <si>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</si>
  <si>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</si>
  <si>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</si>
  <si>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</si>
  <si>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</si>
  <si>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</si>
  <si>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</si>
  <si>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</si>
  <si>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</si>
  <si>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</si>
  <si>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</si>
  <si>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</si>
  <si>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</si>
  <si>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</si>
  <si>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</si>
  <si>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</si>
  <si>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</si>
  <si>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</si>
  <si>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</si>
  <si>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</si>
  <si>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</si>
  <si>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</si>
  <si>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</si>
  <si>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</si>
  <si>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</si>
  <si>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</si>
  <si>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</si>
  <si>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</si>
  <si>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</si>
  <si>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</si>
  <si>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</si>
  <si>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</si>
  <si>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</si>
  <si>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</si>
  <si>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</si>
  <si>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</si>
  <si>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</si>
  <si>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</si>
  <si>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</si>
  <si>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</si>
  <si>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神奈川県相模原市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</si>
  <si>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</si>
  <si>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</si>
  <si>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</si>
  <si>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</si>
  <si>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</si>
  <si>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</si>
  <si>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</si>
  <si>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</si>
  <si>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</si>
  <si>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</si>
  <si>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</si>
  <si>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</si>
  <si>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</si>
  <si>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</si>
  <si>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</si>
  <si>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</si>
  <si>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</si>
  <si>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</si>
  <si>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</si>
  <si>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</si>
  <si>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</si>
  <si>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</si>
  <si>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</si>
  <si>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</si>
  <si>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</si>
  <si>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</si>
  <si>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</si>
  <si>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</si>
  <si>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</si>
  <si>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</si>
  <si>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</si>
  <si>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</si>
  <si>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</si>
  <si>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</si>
  <si>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</si>
  <si>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</si>
  <si>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</si>
  <si>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</si>
  <si>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</si>
  <si>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</si>
  <si>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</si>
  <si>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</si>
  <si>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</si>
  <si>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</si>
  <si>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</si>
  <si>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</si>
  <si>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</si>
  <si>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</si>
  <si>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</si>
  <si>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</si>
  <si>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</si>
  <si>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</si>
  <si>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</si>
  <si>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</si>
  <si>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</si>
  <si>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</si>
  <si>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</si>
  <si>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</si>
  <si>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</si>
  <si>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</si>
  <si>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</si>
  <si>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</si>
  <si>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</si>
  <si>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</si>
  <si>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</si>
  <si>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</si>
  <si>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</si>
  <si>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</si>
  <si>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</si>
  <si>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</si>
  <si>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</si>
  <si>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</si>
  <si>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</si>
  <si>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</si>
  <si>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</si>
  <si>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</si>
  <si>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</si>
  <si>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</si>
  <si>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</si>
  <si>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</si>
  <si>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</si>
  <si>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</si>
  <si>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</si>
  <si>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</si>
  <si>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</si>
  <si>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</si>
  <si>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</si>
  <si>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</si>
  <si>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</si>
  <si>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</si>
  <si>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</si>
  <si>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</si>
  <si>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</si>
  <si>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</si>
  <si>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</si>
  <si>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</si>
  <si>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</si>
  <si>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</si>
  <si>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</si>
  <si>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</si>
  <si>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</si>
  <si>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</si>
  <si>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</si>
  <si>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</si>
  <si>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</si>
  <si>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</si>
  <si>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</si>
  <si>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</si>
  <si>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</si>
  <si>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</si>
  <si>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</si>
  <si>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</si>
  <si>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</si>
  <si>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</si>
  <si>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</si>
  <si>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</si>
  <si>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</si>
  <si>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</si>
  <si>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</si>
  <si>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駐車場整備</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</si>
  <si>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</si>
  <si>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</si>
  <si>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</si>
  <si>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</si>
  <si>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</si>
  <si>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</si>
  <si>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</si>
  <si>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</si>
  <si>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</si>
  <si>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</si>
  <si>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</si>
  <si>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</si>
  <si>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</si>
  <si>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</si>
  <si>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</si>
  <si>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</si>
  <si>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</si>
  <si>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</si>
  <si>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</si>
  <si>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</si>
  <si>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</si>
  <si>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</si>
  <si>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</si>
  <si>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</si>
  <si>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</si>
  <si>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</si>
  <si>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</si>
  <si>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</si>
  <si>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</si>
  <si>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</si>
  <si>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神奈川県相模原市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</si>
  <si>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</si>
  <si>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</si>
  <si>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</si>
  <si>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</si>
  <si>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</si>
  <si>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</si>
  <si>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</si>
  <si>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</si>
  <si>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</si>
  <si>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</si>
  <si>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</si>
  <si>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</si>
  <si>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</si>
  <si>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</si>
  <si>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</si>
  <si>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</si>
  <si>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</si>
  <si>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</si>
  <si>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</si>
  <si>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</si>
  <si>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</si>
  <si>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公債管理特別会計</t>
    <phoneticPr fontId="5"/>
  </si>
  <si>
    <t>公共用地先行取得事業特別会計</t>
    <phoneticPr fontId="5"/>
  </si>
  <si>
    <t>麻溝台・新磯野第一整備地区土地区画整理事業特別会計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</si>
  <si>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</si>
  <si>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</si>
  <si>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</si>
  <si>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</si>
  <si>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</si>
  <si>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</si>
  <si>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</si>
  <si>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</si>
  <si>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</si>
  <si>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</si>
  <si>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</si>
  <si>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</si>
  <si>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</si>
  <si>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</si>
  <si>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国民健康保険事業特別会計（直営診療勘定）</t>
    <phoneticPr fontId="5"/>
  </si>
  <si>
    <t>自動車駐車場事業特別会計</t>
    <phoneticPr fontId="5"/>
  </si>
  <si>
    <t>介護保険事業特別会計</t>
    <phoneticPr fontId="5"/>
  </si>
  <si>
    <t>後期高齢者医療事業特別会計</t>
    <phoneticPr fontId="5"/>
  </si>
  <si>
    <t>簡易水道事業会計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</si>
  <si>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</si>
  <si>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</si>
  <si>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</si>
  <si>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</si>
  <si>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</si>
  <si>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</si>
  <si>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</si>
  <si>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</si>
  <si>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</si>
  <si>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</si>
  <si>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</si>
  <si>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</si>
  <si>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</si>
  <si>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</si>
  <si>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</si>
  <si>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</si>
  <si>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</si>
  <si>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</si>
  <si>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</si>
  <si>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</si>
  <si>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</si>
  <si>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</si>
  <si>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</si>
  <si>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</si>
  <si>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</si>
  <si>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</si>
  <si>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</si>
  <si>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</si>
  <si>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</si>
  <si>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</si>
  <si>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</si>
  <si>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</si>
  <si>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</si>
  <si>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</si>
  <si>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</si>
  <si>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</si>
  <si>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</si>
  <si>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</si>
  <si>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</si>
  <si>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</si>
  <si>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</si>
  <si>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</si>
  <si>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</si>
  <si>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</si>
  <si>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</si>
  <si>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</si>
  <si>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</si>
  <si>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</si>
  <si>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</si>
  <si>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</si>
  <si>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</si>
  <si>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</si>
  <si>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</si>
  <si>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</si>
  <si>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</si>
  <si>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</si>
  <si>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</si>
  <si>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</si>
  <si>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</si>
  <si>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</si>
  <si>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</si>
  <si>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</si>
  <si>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</si>
  <si>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</si>
  <si>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</si>
  <si>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</si>
  <si>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</si>
  <si>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</si>
  <si>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</si>
  <si>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</si>
  <si>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</si>
  <si>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</si>
  <si>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</si>
  <si>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</si>
  <si>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</si>
  <si>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</si>
  <si>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</si>
  <si>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</si>
  <si>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</si>
  <si>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</si>
  <si>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</si>
  <si>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</si>
  <si>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</si>
  <si>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</si>
  <si>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</si>
  <si>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</si>
  <si>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</si>
  <si>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</si>
  <si>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</si>
  <si>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</si>
  <si>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</si>
  <si>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</si>
  <si>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</si>
  <si>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</si>
  <si>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</si>
  <si>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</si>
  <si>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</si>
  <si>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</si>
  <si>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</si>
  <si>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</si>
  <si>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</si>
  <si>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</si>
  <si>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</si>
  <si>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</si>
  <si>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</si>
  <si>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</si>
  <si>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</si>
  <si>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</si>
  <si>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</si>
  <si>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</si>
  <si>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</si>
  <si>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</si>
  <si>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</si>
  <si>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</si>
  <si>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</si>
  <si>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</si>
  <si>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</si>
  <si>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</si>
  <si>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</si>
  <si>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</si>
  <si>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</si>
  <si>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</si>
  <si>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</si>
  <si>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</si>
  <si>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</si>
  <si>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</si>
  <si>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</si>
  <si>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</si>
  <si>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</si>
  <si>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</si>
  <si>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</si>
  <si>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</si>
  <si>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</si>
  <si>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</si>
  <si>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</si>
  <si>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</si>
  <si>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2.21</t>
  </si>
  <si>
    <t>▲ 8.99</t>
  </si>
  <si>
    <t>▲ 4.82</t>
  </si>
  <si>
    <t>一般会計</t>
  </si>
  <si>
    <t>下水道事業会計</t>
  </si>
  <si>
    <t>介護保険事業特別会計</t>
  </si>
  <si>
    <t>国民健康保険事業特別会計（事業勘定）</t>
  </si>
  <si>
    <t>簡易水道事業会計</t>
  </si>
  <si>
    <t>後期高齢者医療事業特別会計</t>
  </si>
  <si>
    <t>自動車駐車場事業特別会計</t>
  </si>
  <si>
    <t>国民健康保険事業特別会計（直営診療勘定）</t>
  </si>
  <si>
    <t>その他会計（赤字）</t>
  </si>
  <si>
    <t>その他会計（黒字）</t>
  </si>
  <si>
    <t>R01</t>
    <phoneticPr fontId="5"/>
  </si>
  <si>
    <t>R02</t>
    <phoneticPr fontId="5"/>
  </si>
  <si>
    <t>R03</t>
    <phoneticPr fontId="5"/>
  </si>
  <si>
    <t>R04</t>
    <phoneticPr fontId="5"/>
  </si>
  <si>
    <t>R05</t>
    <phoneticPr fontId="5"/>
  </si>
  <si>
    <t>○</t>
  </si>
  <si>
    <t>相模原市まち・みどり公社</t>
    <rPh sb="0" eb="4">
      <t>サガミハラシ</t>
    </rPh>
    <rPh sb="10" eb="12">
      <t>コウシャ</t>
    </rPh>
    <phoneticPr fontId="2"/>
  </si>
  <si>
    <t>相模原市社会福祉協議会</t>
    <rPh sb="0" eb="4">
      <t>サガミハラシ</t>
    </rPh>
    <rPh sb="4" eb="6">
      <t>シャカイ</t>
    </rPh>
    <rPh sb="6" eb="8">
      <t>フクシ</t>
    </rPh>
    <rPh sb="8" eb="11">
      <t>キョウギカイ</t>
    </rPh>
    <phoneticPr fontId="2"/>
  </si>
  <si>
    <t>相模原市民文化財団</t>
    <rPh sb="0" eb="4">
      <t>サガミハラシ</t>
    </rPh>
    <rPh sb="4" eb="5">
      <t>ミン</t>
    </rPh>
    <rPh sb="5" eb="7">
      <t>ブンカ</t>
    </rPh>
    <rPh sb="7" eb="9">
      <t>ザイダン</t>
    </rPh>
    <phoneticPr fontId="2"/>
  </si>
  <si>
    <t>相模原市スポーツ協会</t>
    <rPh sb="0" eb="4">
      <t>サガミハラシ</t>
    </rPh>
    <rPh sb="8" eb="10">
      <t>キョウカイ</t>
    </rPh>
    <phoneticPr fontId="2"/>
  </si>
  <si>
    <t>相模原市勤労者福祉サービスセンター</t>
    <rPh sb="0" eb="4">
      <t>サガミハラシ</t>
    </rPh>
    <rPh sb="4" eb="7">
      <t>キンロウシャ</t>
    </rPh>
    <rPh sb="7" eb="9">
      <t>フクシ</t>
    </rPh>
    <phoneticPr fontId="2"/>
  </si>
  <si>
    <t>相模原市産業振興財団</t>
    <rPh sb="0" eb="4">
      <t>サガミハラシ</t>
    </rPh>
    <rPh sb="4" eb="6">
      <t>サンギョウ</t>
    </rPh>
    <rPh sb="6" eb="8">
      <t>シンコウ</t>
    </rPh>
    <rPh sb="8" eb="10">
      <t>ザイダン</t>
    </rPh>
    <phoneticPr fontId="2"/>
  </si>
  <si>
    <t>相模原市シルバー人材センター</t>
    <rPh sb="0" eb="4">
      <t>サガミハラシ</t>
    </rPh>
    <rPh sb="8" eb="10">
      <t>ジンザイ</t>
    </rPh>
    <phoneticPr fontId="2"/>
  </si>
  <si>
    <t>さがみはら産業創造センター</t>
    <rPh sb="5" eb="7">
      <t>サンギョウ</t>
    </rPh>
    <rPh sb="7" eb="9">
      <t>ソウゾウ</t>
    </rPh>
    <phoneticPr fontId="2"/>
  </si>
  <si>
    <t>出資割合44％</t>
    <rPh sb="0" eb="2">
      <t>シュッシ</t>
    </rPh>
    <rPh sb="2" eb="4">
      <t>ワリアイ</t>
    </rPh>
    <phoneticPr fontId="2"/>
  </si>
  <si>
    <t>相模原市社会福祉事業団</t>
    <rPh sb="0" eb="4">
      <t>サガミハラシ</t>
    </rPh>
    <rPh sb="4" eb="6">
      <t>シャカイ</t>
    </rPh>
    <rPh sb="6" eb="8">
      <t>フクシ</t>
    </rPh>
    <rPh sb="8" eb="11">
      <t>ジギョウダン</t>
    </rPh>
    <phoneticPr fontId="2"/>
  </si>
  <si>
    <t>相模原市健康福祉財団</t>
    <rPh sb="0" eb="4">
      <t>サガミハラシ</t>
    </rPh>
    <rPh sb="4" eb="6">
      <t>ケンコウ</t>
    </rPh>
    <rPh sb="6" eb="8">
      <t>フクシ</t>
    </rPh>
    <rPh sb="8" eb="10">
      <t>ザイダン</t>
    </rPh>
    <phoneticPr fontId="2"/>
  </si>
  <si>
    <t>法適用企業</t>
  </si>
  <si>
    <t>神奈川県後期高齢者医療広域連合（一般会計）</t>
  </si>
  <si>
    <t>神奈川県後期高齢者医療広域連合（事業会計）</t>
  </si>
  <si>
    <t>公共施設保全等基金</t>
  </si>
  <si>
    <t>学校施設整備基金</t>
    <phoneticPr fontId="2"/>
  </si>
  <si>
    <t>都市交通施設整備基金</t>
  </si>
  <si>
    <t>まち・ひと・しごと創生基金</t>
  </si>
  <si>
    <t>市街地整備基金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</si>
</sst>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57132</c:v>
                </c:pt>
                <c:pt idx="1">
                  <c:v>58766</c:v>
                </c:pt>
                <c:pt idx="2">
                  <c:v>62482</c:v>
                </c:pt>
                <c:pt idx="3">
                  <c:v>59288</c:v>
                </c:pt>
                <c:pt idx="4">
                  <c:v>63490</c:v>
                </c:pt>
              </c:numCache>
            </c:numRef>
          </c:val>
          <c:smooth val="0"/>
          <c:extLst>
            <c:ext xmlns:c16="http://schemas.microsoft.com/office/drawing/2014/chart" uri="{C3380CC4-5D6E-409C-BE32-E72D297353CC}">
              <c16:uniqueId val="{00000000-09F0-4701-9090-6154D0ECDE0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30608</c:v>
                </c:pt>
                <c:pt idx="1">
                  <c:v>29519</c:v>
                </c:pt>
                <c:pt idx="2">
                  <c:v>24332</c:v>
                </c:pt>
                <c:pt idx="3">
                  <c:v>21622</c:v>
                </c:pt>
                <c:pt idx="4">
                  <c:v>29832</c:v>
                </c:pt>
              </c:numCache>
            </c:numRef>
          </c:val>
          <c:smooth val="0"/>
          <c:extLst>
            <c:ext xmlns:c16="http://schemas.microsoft.com/office/drawing/2014/chart" uri="{C3380CC4-5D6E-409C-BE32-E72D297353CC}">
              <c16:uniqueId val="{00000001-09F0-4701-9090-6154D0ECDE0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5.29</c:v>
                </c:pt>
                <c:pt idx="1">
                  <c:v>5.74</c:v>
                </c:pt>
                <c:pt idx="2">
                  <c:v>13.25</c:v>
                </c:pt>
                <c:pt idx="3">
                  <c:v>8.8699999999999992</c:v>
                </c:pt>
                <c:pt idx="4">
                  <c:v>3.82</c:v>
                </c:pt>
              </c:numCache>
            </c:numRef>
          </c:val>
          <c:extLst>
            <c:ext xmlns:c16="http://schemas.microsoft.com/office/drawing/2014/chart" uri="{C3380CC4-5D6E-409C-BE32-E72D297353CC}">
              <c16:uniqueId val="{00000000-5307-4321-8CE0-2FA9E3ECAB2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3.95</c:v>
                </c:pt>
                <c:pt idx="1">
                  <c:v>6.21</c:v>
                </c:pt>
                <c:pt idx="2">
                  <c:v>8.6300000000000008</c:v>
                </c:pt>
                <c:pt idx="3">
                  <c:v>11.56</c:v>
                </c:pt>
                <c:pt idx="4">
                  <c:v>15.61</c:v>
                </c:pt>
              </c:numCache>
            </c:numRef>
          </c:val>
          <c:extLst>
            <c:ext xmlns:c16="http://schemas.microsoft.com/office/drawing/2014/chart" uri="{C3380CC4-5D6E-409C-BE32-E72D297353CC}">
              <c16:uniqueId val="{00000001-5307-4321-8CE0-2FA9E3ECAB2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-2.21</c:v>
                </c:pt>
                <c:pt idx="1">
                  <c:v>0.35</c:v>
                </c:pt>
                <c:pt idx="2">
                  <c:v>7.82</c:v>
                </c:pt>
                <c:pt idx="3">
                  <c:v>-8.99</c:v>
                </c:pt>
                <c:pt idx="4">
                  <c:v>-4.82</c:v>
                </c:pt>
              </c:numCache>
            </c:numRef>
          </c:val>
          <c:smooth val="0"/>
          <c:extLst>
            <c:ext xmlns:c16="http://schemas.microsoft.com/office/drawing/2014/chart" uri="{C3380CC4-5D6E-409C-BE32-E72D297353CC}">
              <c16:uniqueId val="{00000002-5307-4321-8CE0-2FA9E3ECAB2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0.32</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0-F4BD-4326-854B-8EA68FEDEEE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4BD-4326-854B-8EA68FEDEEE6}"/>
            </c:ext>
          </c:extLst>
        </c:ser>
        <c:ser>
          <c:idx val="2"/>
          <c:order val="2"/>
          <c:tx>
            <c:strRef>
              <c:f>データシート!$A$29</c:f>
              <c:strCache>
                <c:ptCount val="1"/>
                <c:pt idx="0">
                  <c:v>国民健康保険事業特別会計（直営診療勘定）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4BD-4326-854B-8EA68FEDEEE6}"/>
            </c:ext>
          </c:extLst>
        </c:ser>
        <c:ser>
          <c:idx val="3"/>
          <c:order val="3"/>
          <c:tx>
            <c:strRef>
              <c:f>データシート!$A$30</c:f>
              <c:strCache>
                <c:ptCount val="1"/>
                <c:pt idx="0">
                  <c:v>自動車駐車場事業特別会計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0.02</c:v>
                </c:pt>
                <c:pt idx="4">
                  <c:v>#N/A</c:v>
                </c:pt>
                <c:pt idx="5">
                  <c:v>0.02</c:v>
                </c:pt>
                <c:pt idx="6">
                  <c:v>#N/A</c:v>
                </c:pt>
                <c:pt idx="7">
                  <c:v>0.01</c:v>
                </c:pt>
                <c:pt idx="8">
                  <c:v>#N/A</c:v>
                </c:pt>
                <c:pt idx="9">
                  <c:v>0.02</c:v>
                </c:pt>
              </c:numCache>
            </c:numRef>
          </c:val>
          <c:extLst>
            <c:ext xmlns:c16="http://schemas.microsoft.com/office/drawing/2014/chart" uri="{C3380CC4-5D6E-409C-BE32-E72D297353CC}">
              <c16:uniqueId val="{00000003-F4BD-4326-854B-8EA68FEDEEE6}"/>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0.12</c:v>
                </c:pt>
                <c:pt idx="2">
                  <c:v>#N/A</c:v>
                </c:pt>
                <c:pt idx="3">
                  <c:v>0.13</c:v>
                </c:pt>
                <c:pt idx="4">
                  <c:v>#N/A</c:v>
                </c:pt>
                <c:pt idx="5">
                  <c:v>0.13</c:v>
                </c:pt>
                <c:pt idx="6">
                  <c:v>#N/A</c:v>
                </c:pt>
                <c:pt idx="7">
                  <c:v>0.14000000000000001</c:v>
                </c:pt>
                <c:pt idx="8">
                  <c:v>#N/A</c:v>
                </c:pt>
                <c:pt idx="9">
                  <c:v>0.14000000000000001</c:v>
                </c:pt>
              </c:numCache>
            </c:numRef>
          </c:val>
          <c:extLst>
            <c:ext xmlns:c16="http://schemas.microsoft.com/office/drawing/2014/chart" uri="{C3380CC4-5D6E-409C-BE32-E72D297353CC}">
              <c16:uniqueId val="{00000004-F4BD-4326-854B-8EA68FEDEEE6}"/>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0.09</c:v>
                </c:pt>
                <c:pt idx="4">
                  <c:v>#N/A</c:v>
                </c:pt>
                <c:pt idx="5">
                  <c:v>0.08</c:v>
                </c:pt>
                <c:pt idx="6">
                  <c:v>#N/A</c:v>
                </c:pt>
                <c:pt idx="7">
                  <c:v>0.1</c:v>
                </c:pt>
                <c:pt idx="8">
                  <c:v>#N/A</c:v>
                </c:pt>
                <c:pt idx="9">
                  <c:v>0.16</c:v>
                </c:pt>
              </c:numCache>
            </c:numRef>
          </c:val>
          <c:extLst>
            <c:ext xmlns:c16="http://schemas.microsoft.com/office/drawing/2014/chart" uri="{C3380CC4-5D6E-409C-BE32-E72D297353CC}">
              <c16:uniqueId val="{00000005-F4BD-4326-854B-8EA68FEDEEE6}"/>
            </c:ext>
          </c:extLst>
        </c:ser>
        <c:ser>
          <c:idx val="6"/>
          <c:order val="6"/>
          <c:tx>
            <c:strRef>
              <c:f>データシート!$A$33</c:f>
              <c:strCache>
                <c:ptCount val="1"/>
                <c:pt idx="0">
                  <c:v>国民健康保険事業特別会計（事業勘定）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1.53</c:v>
                </c:pt>
                <c:pt idx="2">
                  <c:v>#N/A</c:v>
                </c:pt>
                <c:pt idx="3">
                  <c:v>1.51</c:v>
                </c:pt>
                <c:pt idx="4">
                  <c:v>#N/A</c:v>
                </c:pt>
                <c:pt idx="5">
                  <c:v>0.19</c:v>
                </c:pt>
                <c:pt idx="6">
                  <c:v>#N/A</c:v>
                </c:pt>
                <c:pt idx="7">
                  <c:v>0.32</c:v>
                </c:pt>
                <c:pt idx="8">
                  <c:v>#N/A</c:v>
                </c:pt>
                <c:pt idx="9">
                  <c:v>0.21</c:v>
                </c:pt>
              </c:numCache>
            </c:numRef>
          </c:val>
          <c:extLst>
            <c:ext xmlns:c16="http://schemas.microsoft.com/office/drawing/2014/chart" uri="{C3380CC4-5D6E-409C-BE32-E72D297353CC}">
              <c16:uniqueId val="{00000006-F4BD-4326-854B-8EA68FEDEEE6}"/>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0.47</c:v>
                </c:pt>
                <c:pt idx="2">
                  <c:v>#N/A</c:v>
                </c:pt>
                <c:pt idx="3">
                  <c:v>1.26</c:v>
                </c:pt>
                <c:pt idx="4">
                  <c:v>#N/A</c:v>
                </c:pt>
                <c:pt idx="5">
                  <c:v>0.85</c:v>
                </c:pt>
                <c:pt idx="6">
                  <c:v>#N/A</c:v>
                </c:pt>
                <c:pt idx="7">
                  <c:v>1.08</c:v>
                </c:pt>
                <c:pt idx="8">
                  <c:v>#N/A</c:v>
                </c:pt>
                <c:pt idx="9">
                  <c:v>0.56000000000000005</c:v>
                </c:pt>
              </c:numCache>
            </c:numRef>
          </c:val>
          <c:extLst>
            <c:ext xmlns:c16="http://schemas.microsoft.com/office/drawing/2014/chart" uri="{C3380CC4-5D6E-409C-BE32-E72D297353CC}">
              <c16:uniqueId val="{00000007-F4BD-4326-854B-8EA68FEDEEE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2.0299999999999998</c:v>
                </c:pt>
                <c:pt idx="2">
                  <c:v>#N/A</c:v>
                </c:pt>
                <c:pt idx="3">
                  <c:v>2.4</c:v>
                </c:pt>
                <c:pt idx="4">
                  <c:v>#N/A</c:v>
                </c:pt>
                <c:pt idx="5">
                  <c:v>2.77</c:v>
                </c:pt>
                <c:pt idx="6">
                  <c:v>#N/A</c:v>
                </c:pt>
                <c:pt idx="7">
                  <c:v>3</c:v>
                </c:pt>
                <c:pt idx="8">
                  <c:v>#N/A</c:v>
                </c:pt>
                <c:pt idx="9">
                  <c:v>3.59</c:v>
                </c:pt>
              </c:numCache>
            </c:numRef>
          </c:val>
          <c:extLst>
            <c:ext xmlns:c16="http://schemas.microsoft.com/office/drawing/2014/chart" uri="{C3380CC4-5D6E-409C-BE32-E72D297353CC}">
              <c16:uniqueId val="{00000008-F4BD-4326-854B-8EA68FEDEEE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5.13</c:v>
                </c:pt>
                <c:pt idx="2">
                  <c:v>#N/A</c:v>
                </c:pt>
                <c:pt idx="3">
                  <c:v>5.71</c:v>
                </c:pt>
                <c:pt idx="4">
                  <c:v>#N/A</c:v>
                </c:pt>
                <c:pt idx="5">
                  <c:v>13.31</c:v>
                </c:pt>
                <c:pt idx="6">
                  <c:v>#N/A</c:v>
                </c:pt>
                <c:pt idx="7">
                  <c:v>8.86</c:v>
                </c:pt>
                <c:pt idx="8">
                  <c:v>#N/A</c:v>
                </c:pt>
                <c:pt idx="9">
                  <c:v>3.81</c:v>
                </c:pt>
              </c:numCache>
            </c:numRef>
          </c:val>
          <c:extLst>
            <c:ext xmlns:c16="http://schemas.microsoft.com/office/drawing/2014/chart" uri="{C3380CC4-5D6E-409C-BE32-E72D297353CC}">
              <c16:uniqueId val="{00000009-F4BD-4326-854B-8EA68FEDEEE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26341</c:v>
                </c:pt>
                <c:pt idx="5">
                  <c:v>27129</c:v>
                </c:pt>
                <c:pt idx="8">
                  <c:v>26574</c:v>
                </c:pt>
                <c:pt idx="11">
                  <c:v>26635</c:v>
                </c:pt>
                <c:pt idx="14">
                  <c:v>25565</c:v>
                </c:pt>
              </c:numCache>
            </c:numRef>
          </c:val>
          <c:extLst>
            <c:ext xmlns:c16="http://schemas.microsoft.com/office/drawing/2014/chart" uri="{C3380CC4-5D6E-409C-BE32-E72D297353CC}">
              <c16:uniqueId val="{00000000-9387-4916-9A61-A29CC9ACCC2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387-4916-9A61-A29CC9ACCC2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972</c:v>
                </c:pt>
                <c:pt idx="3">
                  <c:v>969</c:v>
                </c:pt>
                <c:pt idx="6">
                  <c:v>903</c:v>
                </c:pt>
                <c:pt idx="9">
                  <c:v>898</c:v>
                </c:pt>
                <c:pt idx="12">
                  <c:v>897</c:v>
                </c:pt>
              </c:numCache>
            </c:numRef>
          </c:val>
          <c:extLst>
            <c:ext xmlns:c16="http://schemas.microsoft.com/office/drawing/2014/chart" uri="{C3380CC4-5D6E-409C-BE32-E72D297353CC}">
              <c16:uniqueId val="{00000002-9387-4916-9A61-A29CC9ACCC2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387-4916-9A61-A29CC9ACCC2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4206</c:v>
                </c:pt>
                <c:pt idx="3">
                  <c:v>4083</c:v>
                </c:pt>
                <c:pt idx="6">
                  <c:v>3826</c:v>
                </c:pt>
                <c:pt idx="9">
                  <c:v>3728</c:v>
                </c:pt>
                <c:pt idx="12">
                  <c:v>3586</c:v>
                </c:pt>
              </c:numCache>
            </c:numRef>
          </c:val>
          <c:extLst>
            <c:ext xmlns:c16="http://schemas.microsoft.com/office/drawing/2014/chart" uri="{C3380CC4-5D6E-409C-BE32-E72D297353CC}">
              <c16:uniqueId val="{00000004-9387-4916-9A61-A29CC9ACCC2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3060</c:v>
                </c:pt>
                <c:pt idx="3">
                  <c:v>3393</c:v>
                </c:pt>
                <c:pt idx="6">
                  <c:v>3611</c:v>
                </c:pt>
                <c:pt idx="9">
                  <c:v>4056</c:v>
                </c:pt>
                <c:pt idx="12">
                  <c:v>4191</c:v>
                </c:pt>
              </c:numCache>
            </c:numRef>
          </c:val>
          <c:extLst>
            <c:ext xmlns:c16="http://schemas.microsoft.com/office/drawing/2014/chart" uri="{C3380CC4-5D6E-409C-BE32-E72D297353CC}">
              <c16:uniqueId val="{00000005-9387-4916-9A61-A29CC9ACCC2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387-4916-9A61-A29CC9ACCC2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22603</c:v>
                </c:pt>
                <c:pt idx="3">
                  <c:v>22906</c:v>
                </c:pt>
                <c:pt idx="6">
                  <c:v>22802</c:v>
                </c:pt>
                <c:pt idx="9">
                  <c:v>22614</c:v>
                </c:pt>
                <c:pt idx="12">
                  <c:v>21658</c:v>
                </c:pt>
              </c:numCache>
            </c:numRef>
          </c:val>
          <c:extLst>
            <c:ext xmlns:c16="http://schemas.microsoft.com/office/drawing/2014/chart" uri="{C3380CC4-5D6E-409C-BE32-E72D297353CC}">
              <c16:uniqueId val="{00000007-9387-4916-9A61-A29CC9ACCC2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4500</c:v>
                </c:pt>
                <c:pt idx="2">
                  <c:v>#N/A</c:v>
                </c:pt>
                <c:pt idx="3">
                  <c:v>#N/A</c:v>
                </c:pt>
                <c:pt idx="4">
                  <c:v>4222</c:v>
                </c:pt>
                <c:pt idx="5">
                  <c:v>#N/A</c:v>
                </c:pt>
                <c:pt idx="6">
                  <c:v>#N/A</c:v>
                </c:pt>
                <c:pt idx="7">
                  <c:v>4568</c:v>
                </c:pt>
                <c:pt idx="8">
                  <c:v>#N/A</c:v>
                </c:pt>
                <c:pt idx="9">
                  <c:v>#N/A</c:v>
                </c:pt>
                <c:pt idx="10">
                  <c:v>4661</c:v>
                </c:pt>
                <c:pt idx="11">
                  <c:v>#N/A</c:v>
                </c:pt>
                <c:pt idx="12">
                  <c:v>#N/A</c:v>
                </c:pt>
                <c:pt idx="13">
                  <c:v>4767</c:v>
                </c:pt>
                <c:pt idx="14">
                  <c:v>#N/A</c:v>
                </c:pt>
              </c:numCache>
            </c:numRef>
          </c:val>
          <c:smooth val="0"/>
          <c:extLst>
            <c:ext xmlns:c16="http://schemas.microsoft.com/office/drawing/2014/chart" uri="{C3380CC4-5D6E-409C-BE32-E72D297353CC}">
              <c16:uniqueId val="{00000008-9387-4916-9A61-A29CC9ACCC2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241159</c:v>
                </c:pt>
                <c:pt idx="5">
                  <c:v>246021</c:v>
                </c:pt>
                <c:pt idx="8">
                  <c:v>251678</c:v>
                </c:pt>
                <c:pt idx="11">
                  <c:v>247168</c:v>
                </c:pt>
                <c:pt idx="14">
                  <c:v>246755</c:v>
                </c:pt>
              </c:numCache>
            </c:numRef>
          </c:val>
          <c:extLst>
            <c:ext xmlns:c16="http://schemas.microsoft.com/office/drawing/2014/chart" uri="{C3380CC4-5D6E-409C-BE32-E72D297353CC}">
              <c16:uniqueId val="{00000000-926E-4685-9BB9-B86285E8E1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66555</c:v>
                </c:pt>
                <c:pt idx="5">
                  <c:v>64534</c:v>
                </c:pt>
                <c:pt idx="8">
                  <c:v>61770</c:v>
                </c:pt>
                <c:pt idx="11">
                  <c:v>59189</c:v>
                </c:pt>
                <c:pt idx="14">
                  <c:v>55625</c:v>
                </c:pt>
              </c:numCache>
            </c:numRef>
          </c:val>
          <c:extLst>
            <c:ext xmlns:c16="http://schemas.microsoft.com/office/drawing/2014/chart" uri="{C3380CC4-5D6E-409C-BE32-E72D297353CC}">
              <c16:uniqueId val="{00000001-926E-4685-9BB9-B86285E8E1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37422</c:v>
                </c:pt>
                <c:pt idx="5">
                  <c:v>40440</c:v>
                </c:pt>
                <c:pt idx="8">
                  <c:v>49115</c:v>
                </c:pt>
                <c:pt idx="11">
                  <c:v>65489</c:v>
                </c:pt>
                <c:pt idx="14">
                  <c:v>80318</c:v>
                </c:pt>
              </c:numCache>
            </c:numRef>
          </c:val>
          <c:extLst>
            <c:ext xmlns:c16="http://schemas.microsoft.com/office/drawing/2014/chart" uri="{C3380CC4-5D6E-409C-BE32-E72D297353CC}">
              <c16:uniqueId val="{00000002-926E-4685-9BB9-B86285E8E1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26E-4685-9BB9-B86285E8E1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26E-4685-9BB9-B86285E8E1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2345</c:v>
                </c:pt>
                <c:pt idx="3">
                  <c:v>1063</c:v>
                </c:pt>
                <c:pt idx="6">
                  <c:v>405</c:v>
                </c:pt>
                <c:pt idx="9">
                  <c:v>350</c:v>
                </c:pt>
                <c:pt idx="12">
                  <c:v>295</c:v>
                </c:pt>
              </c:numCache>
            </c:numRef>
          </c:val>
          <c:extLst>
            <c:ext xmlns:c16="http://schemas.microsoft.com/office/drawing/2014/chart" uri="{C3380CC4-5D6E-409C-BE32-E72D297353CC}">
              <c16:uniqueId val="{00000005-926E-4685-9BB9-B86285E8E1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42650</c:v>
                </c:pt>
                <c:pt idx="3">
                  <c:v>41836</c:v>
                </c:pt>
                <c:pt idx="6">
                  <c:v>42114</c:v>
                </c:pt>
                <c:pt idx="9">
                  <c:v>42049</c:v>
                </c:pt>
                <c:pt idx="12">
                  <c:v>42375</c:v>
                </c:pt>
              </c:numCache>
            </c:numRef>
          </c:val>
          <c:extLst>
            <c:ext xmlns:c16="http://schemas.microsoft.com/office/drawing/2014/chart" uri="{C3380CC4-5D6E-409C-BE32-E72D297353CC}">
              <c16:uniqueId val="{00000006-926E-4685-9BB9-B86285E8E1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26E-4685-9BB9-B86285E8E1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39506</c:v>
                </c:pt>
                <c:pt idx="3">
                  <c:v>38251</c:v>
                </c:pt>
                <c:pt idx="6">
                  <c:v>37280</c:v>
                </c:pt>
                <c:pt idx="9">
                  <c:v>35991</c:v>
                </c:pt>
                <c:pt idx="12">
                  <c:v>35712</c:v>
                </c:pt>
              </c:numCache>
            </c:numRef>
          </c:val>
          <c:extLst>
            <c:ext xmlns:c16="http://schemas.microsoft.com/office/drawing/2014/chart" uri="{C3380CC4-5D6E-409C-BE32-E72D297353CC}">
              <c16:uniqueId val="{00000008-926E-4685-9BB9-B86285E8E1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18769</c:v>
                </c:pt>
                <c:pt idx="3">
                  <c:v>17191</c:v>
                </c:pt>
                <c:pt idx="6">
                  <c:v>15081</c:v>
                </c:pt>
                <c:pt idx="9">
                  <c:v>14189</c:v>
                </c:pt>
                <c:pt idx="12">
                  <c:v>13298</c:v>
                </c:pt>
              </c:numCache>
            </c:numRef>
          </c:val>
          <c:extLst>
            <c:ext xmlns:c16="http://schemas.microsoft.com/office/drawing/2014/chart" uri="{C3380CC4-5D6E-409C-BE32-E72D297353CC}">
              <c16:uniqueId val="{00000009-926E-4685-9BB9-B86285E8E1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290250</c:v>
                </c:pt>
                <c:pt idx="3">
                  <c:v>290404</c:v>
                </c:pt>
                <c:pt idx="6">
                  <c:v>291631</c:v>
                </c:pt>
                <c:pt idx="9">
                  <c:v>282643</c:v>
                </c:pt>
                <c:pt idx="12">
                  <c:v>278000</c:v>
                </c:pt>
              </c:numCache>
            </c:numRef>
          </c:val>
          <c:extLst>
            <c:ext xmlns:c16="http://schemas.microsoft.com/office/drawing/2014/chart" uri="{C3380CC4-5D6E-409C-BE32-E72D297353CC}">
              <c16:uniqueId val="{0000000A-926E-4685-9BB9-B86285E8E12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48385</c:v>
                </c:pt>
                <c:pt idx="2">
                  <c:v>#N/A</c:v>
                </c:pt>
                <c:pt idx="3">
                  <c:v>#N/A</c:v>
                </c:pt>
                <c:pt idx="4">
                  <c:v>37749</c:v>
                </c:pt>
                <c:pt idx="5">
                  <c:v>#N/A</c:v>
                </c:pt>
                <c:pt idx="6">
                  <c:v>#N/A</c:v>
                </c:pt>
                <c:pt idx="7">
                  <c:v>23946</c:v>
                </c:pt>
                <c:pt idx="8">
                  <c:v>#N/A</c:v>
                </c:pt>
                <c:pt idx="9">
                  <c:v>#N/A</c:v>
                </c:pt>
                <c:pt idx="10">
                  <c:v>3377</c:v>
                </c:pt>
                <c:pt idx="11">
                  <c:v>#N/A</c:v>
                </c:pt>
                <c:pt idx="12">
                  <c:v>#N/A</c:v>
                </c:pt>
                <c:pt idx="13">
                  <c:v>0</c:v>
                </c:pt>
                <c:pt idx="14">
                  <c:v>#N/A</c:v>
                </c:pt>
              </c:numCache>
            </c:numRef>
          </c:val>
          <c:smooth val="0"/>
          <c:extLst>
            <c:ext xmlns:c16="http://schemas.microsoft.com/office/drawing/2014/chart" uri="{C3380CC4-5D6E-409C-BE32-E72D297353CC}">
              <c16:uniqueId val="{0000000B-926E-4685-9BB9-B86285E8E12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16034</c:v>
                </c:pt>
                <c:pt idx="1">
                  <c:v>20841</c:v>
                </c:pt>
                <c:pt idx="2">
                  <c:v>28861</c:v>
                </c:pt>
              </c:numCache>
            </c:numRef>
          </c:val>
          <c:extLst>
            <c:ext xmlns:c16="http://schemas.microsoft.com/office/drawing/2014/chart" uri="{C3380CC4-5D6E-409C-BE32-E72D297353CC}">
              <c16:uniqueId val="{00000000-C9D0-4D50-8F38-0FFC2158C02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458</c:v>
                </c:pt>
                <c:pt idx="1">
                  <c:v>479</c:v>
                </c:pt>
                <c:pt idx="2">
                  <c:v>494</c:v>
                </c:pt>
              </c:numCache>
            </c:numRef>
          </c:val>
          <c:extLst>
            <c:ext xmlns:c16="http://schemas.microsoft.com/office/drawing/2014/chart" uri="{C3380CC4-5D6E-409C-BE32-E72D297353CC}">
              <c16:uniqueId val="{00000001-C9D0-4D50-8F38-0FFC2158C02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7573</c:v>
                </c:pt>
                <c:pt idx="1">
                  <c:v>18661</c:v>
                </c:pt>
                <c:pt idx="2">
                  <c:v>24649</c:v>
                </c:pt>
              </c:numCache>
            </c:numRef>
          </c:val>
          <c:extLst>
            <c:ext xmlns:c16="http://schemas.microsoft.com/office/drawing/2014/chart" uri="{C3380CC4-5D6E-409C-BE32-E72D297353CC}">
              <c16:uniqueId val="{00000002-C9D0-4D50-8F38-0FFC2158C02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元利償還金は地方債残高の減少に伴い減少傾向にある一方、満期一括償還地方債に係る年度割相当額は新規発行による残高が増え続けていることから増加傾向にある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満期一括償還地方債については、毎年度、発行額の</a:t>
          </a:r>
          <a:r>
            <a:rPr kumimoji="1" lang="en-US" altLang="ja-JP" sz="1000">
              <a:latin typeface="ＭＳ ゴシック" pitchFamily="49" charset="-128"/>
              <a:ea typeface="ＭＳ ゴシック" pitchFamily="49" charset="-128"/>
            </a:rPr>
            <a:t>1/30</a:t>
          </a:r>
          <a:r>
            <a:rPr kumimoji="1" lang="ja-JP" altLang="en-US" sz="1000">
              <a:latin typeface="ＭＳ ゴシック" pitchFamily="49" charset="-128"/>
              <a:ea typeface="ＭＳ ゴシック" pitchFamily="49" charset="-128"/>
            </a:rPr>
            <a:t>等の必要額を確実に積み立てている。積立不足額は生じていない。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将来負担額については、一般会計等に係る地方債の現在高が減少したこと等に伴い</a:t>
          </a:r>
          <a:r>
            <a:rPr kumimoji="1" lang="en-US" altLang="ja-JP" sz="1400">
              <a:latin typeface="ＭＳ ゴシック" pitchFamily="49" charset="-128"/>
              <a:ea typeface="ＭＳ ゴシック" pitchFamily="49" charset="-128"/>
            </a:rPr>
            <a:t>5,542</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充当可能財源等については、充当可能基金が財政調整基金の増加等により、前年度と比べると</a:t>
          </a:r>
          <a:r>
            <a:rPr kumimoji="1" lang="en-US" altLang="ja-JP" sz="1400">
              <a:latin typeface="ＭＳ ゴシック" pitchFamily="49" charset="-128"/>
              <a:ea typeface="ＭＳ ゴシック" pitchFamily="49" charset="-128"/>
            </a:rPr>
            <a:t>10,852</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このことから、将来負担比率の分子はマイナスとなった。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神奈川県相模原市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令和５年度末の基金残高は、前年度末と比較して約１４０億円の増加となった。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財政調整基金残高が約８０億円の増加し、その他特定目的基金は市街地整備基金が約１３億円増加したことや学校施設整備基金が</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約２１億円増加したこと等により、約６０億円の増加となった。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財政調整基金については、年度間の財源の不均衡調整のほか、経済の不況等による大幅な税収減などの予期せぬ収入減少や大規模災害</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に対応するなど、中長期的に安定した財政運営を行う観点から一定規模の残高を確保していく。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その他特定目的基金については、短期的には、市街地整備基金や公共施設保全等基金への積立ての増加等により、残高が増加していく傾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向にあるが、事業の推進に伴い、中長期的には減少していく見込みである。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○市街地整備基金　　：市街地整備事業の財源とするために設置された基金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○公共施設保全等基金：公共施設の保全及び活用を図る事業の財源とするために設置された基金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　：市が設置する学校施設を整備する事業の財源とするために設置された基金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○市街地整備基金　　：橋本駅周辺整備推進事業に要する経費の一部を積み立てたため増加した。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○公共施設保全等基金：公共施設長寿命化事業に要する経費の一部を積み立てたため増加した。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　：学校施設の空調設備の設置や中学校給食の全員喫食の実現に向けた事業等に要する経費の一部を積み立てたため</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市街地整備基金や公共施設保全等基金、学校施設整備基金などについては、中長期的には事業の進捗に応じて取り崩すため残高は減少す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財政調整基金については、市税収入が堅調であったことなどにより、歳入が増加したため取崩しを行わず、残高が増加した。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中長期的に安定した財政運営を行う観点から一定規模の残高を確保するとともに、積立目標額を超える金額については、今後予定する大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規模な建設事業の経費の財源に充てるなど、重点施策の財源として活用していく。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減債基金については、基金運用益等の積立により、前年度と比べると約０．２億円増加した。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運用益等の積立てにより、残高は増加する見込みである。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なお、この残高には含まれていない満期一括償還に係る基金への積立てについては、各年度における発行額の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を確実に基金へ積み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立てており、また、資金不足による基金の取崩しも行っていないため、償還に対する財源不足は生じていない。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717,861
699,153
328.91
345,888,993
337,235,774
7,060,378
184,939,705
258,186,998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においては、市民税や固定資産税が増加したこと等によって基準財政収入額が増加したが、社会保障関係経費等の増加によって基準財政需要額も増加したことから、単年度の財政力指数は前年度に比べ</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ポイント低下の</a:t>
          </a:r>
          <a:r>
            <a:rPr kumimoji="1" lang="en-US" altLang="ja-JP" sz="1300">
              <a:latin typeface="ＭＳ Ｐゴシック" panose="020B0600070205080204" pitchFamily="50" charset="-128"/>
              <a:ea typeface="ＭＳ Ｐゴシック" panose="020B0600070205080204" pitchFamily="50" charset="-128"/>
            </a:rPr>
            <a:t>0.83</a:t>
          </a:r>
          <a:r>
            <a:rPr kumimoji="1" lang="ja-JP" altLang="en-US" sz="1300">
              <a:latin typeface="ＭＳ Ｐゴシック" panose="020B0600070205080204" pitchFamily="50" charset="-128"/>
              <a:ea typeface="ＭＳ Ｐゴシック" panose="020B0600070205080204" pitchFamily="50" charset="-128"/>
            </a:rPr>
            <a:t>、３年平均においても前年度に比べ</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ポイント低下の</a:t>
          </a:r>
          <a:r>
            <a:rPr kumimoji="1" lang="en-US" altLang="ja-JP" sz="1300">
              <a:latin typeface="ＭＳ Ｐゴシック" panose="020B0600070205080204" pitchFamily="50" charset="-128"/>
              <a:ea typeface="ＭＳ Ｐゴシック" panose="020B0600070205080204" pitchFamily="50" charset="-128"/>
            </a:rPr>
            <a:t>0.83</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また、類似団体内平均値と同値ではあるものの、低下傾向が続いていることから、持続可能な行財政構造の構築に向けた市税収入の確保策の検討や債権回収の強化等により、引き続き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20864</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6451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107241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20864</xdr:rowOff>
    </xdr:from>
    <xdr:to>
      <xdr:col>24</xdr:col>
      <xdr:colOff>12700</xdr:colOff>
      <xdr:row>37</xdr:row>
      <xdr:rowOff>20864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6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41</xdr:row>
      <xdr:rowOff>24493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8500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117220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7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92528</xdr:rowOff>
    </xdr:from>
    <xdr:to>
      <xdr:col>19</xdr:col>
      <xdr:colOff>133350</xdr:colOff>
      <xdr:row>40</xdr:row>
      <xdr:rowOff>127000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505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23585</xdr:rowOff>
    </xdr:from>
    <xdr:to>
      <xdr:col>15</xdr:col>
      <xdr:colOff>82550</xdr:colOff>
      <xdr:row>40</xdr:row>
      <xdr:rowOff>92528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8158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160565</xdr:rowOff>
    </xdr:from>
    <xdr:to>
      <xdr:col>11</xdr:col>
      <xdr:colOff>31750</xdr:colOff>
      <xdr:row>40</xdr:row>
      <xdr:rowOff>23585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471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41728</xdr:rowOff>
    </xdr:from>
    <xdr:to>
      <xdr:col>11</xdr:col>
      <xdr:colOff>82550</xdr:colOff>
      <xdr:row>40</xdr:row>
      <xdr:rowOff>143328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128105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128105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161670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41728</xdr:rowOff>
    </xdr:from>
    <xdr:to>
      <xdr:col>15</xdr:col>
      <xdr:colOff>133350</xdr:colOff>
      <xdr:row>40</xdr:row>
      <xdr:rowOff>143328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153505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144235</xdr:rowOff>
    </xdr:from>
    <xdr:to>
      <xdr:col>11</xdr:col>
      <xdr:colOff>82550</xdr:colOff>
      <xdr:row>40</xdr:row>
      <xdr:rowOff>74385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84562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109765</xdr:rowOff>
    </xdr:from>
    <xdr:to>
      <xdr:col>7</xdr:col>
      <xdr:colOff>31750</xdr:colOff>
      <xdr:row>40</xdr:row>
      <xdr:rowOff>39915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50092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経常経費充当一般財源は、扶助費、公債費及び物件費が増加したこと等により、前年度と比べる</a:t>
          </a:r>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と</a:t>
          </a:r>
          <a:r>
            <a:rPr kumimoji="1" lang="en-US" altLang="ja-JP" sz="1300" baseline="0">
              <a:solidFill>
                <a:schemeClr val="tx1"/>
              </a:solidFill>
              <a:latin typeface="ＭＳ Ｐゴシック" panose="020B0600070205080204" pitchFamily="50" charset="-128"/>
              <a:ea typeface="ＭＳ Ｐゴシック" panose="020B0600070205080204" pitchFamily="50" charset="-128"/>
            </a:rPr>
            <a:t>0.3</a:t>
          </a:r>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ポイント</a:t>
          </a:r>
          <a:r>
            <a:rPr kumimoji="1" lang="ja-JP" altLang="en-US" sz="1300" baseline="0">
              <a:latin typeface="ＭＳ Ｐゴシック" panose="020B0600070205080204" pitchFamily="50" charset="-128"/>
              <a:ea typeface="ＭＳ Ｐゴシック" panose="020B0600070205080204" pitchFamily="50" charset="-128"/>
            </a:rPr>
            <a:t>増加となっている。一方、経常一般財源等は、市税及び普通交付税が増加したこと等により、前年度と比べると</a:t>
          </a:r>
          <a:r>
            <a:rPr kumimoji="1" lang="en-US" altLang="ja-JP" sz="1300" baseline="0">
              <a:latin typeface="ＭＳ Ｐゴシック" panose="020B0600070205080204" pitchFamily="50" charset="-128"/>
              <a:ea typeface="ＭＳ Ｐゴシック" panose="020B0600070205080204" pitchFamily="50" charset="-128"/>
            </a:rPr>
            <a:t>1.3</a:t>
          </a:r>
          <a:r>
            <a:rPr kumimoji="1" lang="ja-JP" altLang="en-US" sz="1300" baseline="0">
              <a:latin typeface="ＭＳ Ｐゴシック" panose="020B0600070205080204" pitchFamily="50" charset="-128"/>
              <a:ea typeface="ＭＳ Ｐゴシック" panose="020B0600070205080204" pitchFamily="50" charset="-128"/>
            </a:rPr>
            <a:t>ポイント増加となっている。</a:t>
          </a:r>
        </a:p>
        <a:p>
          <a:r>
            <a:rPr kumimoji="1" lang="ja-JP" altLang="en-US" sz="1300" baseline="0">
              <a:latin typeface="ＭＳ Ｐゴシック" panose="020B0600070205080204" pitchFamily="50" charset="-128"/>
              <a:ea typeface="ＭＳ Ｐゴシック" panose="020B0600070205080204" pitchFamily="50" charset="-128"/>
            </a:rPr>
            <a:t>　「相模原市行財政構造改革プラン」（令和３年４月策定）に基づく取組の推進等により経常収支比率は、前年度から</a:t>
          </a:r>
          <a:r>
            <a:rPr kumimoji="1" lang="en-US" altLang="ja-JP" sz="1300" baseline="0">
              <a:latin typeface="ＭＳ Ｐゴシック" panose="020B0600070205080204" pitchFamily="50" charset="-128"/>
              <a:ea typeface="ＭＳ Ｐゴシック" panose="020B0600070205080204" pitchFamily="50" charset="-128"/>
            </a:rPr>
            <a:t>0.9</a:t>
          </a:r>
          <a:r>
            <a:rPr kumimoji="1" lang="ja-JP" altLang="en-US" sz="1300" baseline="0">
              <a:latin typeface="ＭＳ Ｐゴシック" panose="020B0600070205080204" pitchFamily="50" charset="-128"/>
              <a:ea typeface="ＭＳ Ｐゴシック" panose="020B0600070205080204" pitchFamily="50" charset="-128"/>
            </a:rPr>
            <a:t>ポイント減少し、類似団体平均を上回る結果となった。今後とも、この水準を維持しつつ更なる改善を図るため、経常経費の見直し及び歳入の確保に係る取組を積極的に行う。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66</xdr:row>
      <xdr:rowOff>136172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90667"/>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108249</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2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136172</xdr:rowOff>
    </xdr:from>
    <xdr:to>
      <xdr:col>24</xdr:col>
      <xdr:colOff>12700</xdr:colOff>
      <xdr:row>66</xdr:row>
      <xdr:rowOff>136172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5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63</xdr:row>
      <xdr:rowOff>114300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79500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113188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4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141111</xdr:rowOff>
    </xdr:from>
    <xdr:to>
      <xdr:col>23</xdr:col>
      <xdr:colOff>184150</xdr:colOff>
      <xdr:row>63</xdr:row>
      <xdr:rowOff>71261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146050</xdr:rowOff>
    </xdr:from>
    <xdr:to>
      <xdr:col>19</xdr:col>
      <xdr:colOff>133350</xdr:colOff>
      <xdr:row>63</xdr:row>
      <xdr:rowOff>114300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43305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127705</xdr:rowOff>
    </xdr:from>
    <xdr:to>
      <xdr:col>19</xdr:col>
      <xdr:colOff>184150</xdr:colOff>
      <xdr:row>63</xdr:row>
      <xdr:rowOff>57855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68032</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2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146050</xdr:rowOff>
    </xdr:from>
    <xdr:to>
      <xdr:col>15</xdr:col>
      <xdr:colOff>82550</xdr:colOff>
      <xdr:row>64</xdr:row>
      <xdr:rowOff>117122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433050"/>
          <a:ext cx="889000" cy="65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14817</xdr:rowOff>
    </xdr:from>
    <xdr:to>
      <xdr:col>15</xdr:col>
      <xdr:colOff>133350</xdr:colOff>
      <xdr:row>60</xdr:row>
      <xdr:rowOff>116417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126594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117122</xdr:rowOff>
    </xdr:from>
    <xdr:to>
      <xdr:col>11</xdr:col>
      <xdr:colOff>31750</xdr:colOff>
      <xdr:row>65</xdr:row>
      <xdr:rowOff>160161</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089922"/>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117122</xdr:rowOff>
    </xdr:from>
    <xdr:to>
      <xdr:col>11</xdr:col>
      <xdr:colOff>82550</xdr:colOff>
      <xdr:row>64</xdr:row>
      <xdr:rowOff>47272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57449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130827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63500</xdr:rowOff>
    </xdr:from>
    <xdr:to>
      <xdr:col>19</xdr:col>
      <xdr:colOff>184150</xdr:colOff>
      <xdr:row>63</xdr:row>
      <xdr:rowOff>165100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95250</xdr:rowOff>
    </xdr:from>
    <xdr:to>
      <xdr:col>15</xdr:col>
      <xdr:colOff>133350</xdr:colOff>
      <xdr:row>61</xdr:row>
      <xdr:rowOff>25400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10177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66322</xdr:rowOff>
    </xdr:from>
    <xdr:to>
      <xdr:col>11</xdr:col>
      <xdr:colOff>82550</xdr:colOff>
      <xdr:row>64</xdr:row>
      <xdr:rowOff>167922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3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152699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12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109361</xdr:rowOff>
    </xdr:from>
    <xdr:to>
      <xdr:col>7</xdr:col>
      <xdr:colOff>31750</xdr:colOff>
      <xdr:row>66</xdr:row>
      <xdr:rowOff>39511</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25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24288</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33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[165,440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人口１人当たり人件費・物件費等決算額は</a:t>
          </a:r>
          <a:r>
            <a:rPr kumimoji="1" lang="en-US" altLang="ja-JP" sz="1300">
              <a:latin typeface="ＭＳ Ｐゴシック" panose="020B0600070205080204" pitchFamily="50" charset="-128"/>
              <a:ea typeface="ＭＳ Ｐゴシック" panose="020B0600070205080204" pitchFamily="50" charset="-128"/>
            </a:rPr>
            <a:t>165,440</a:t>
          </a:r>
          <a:r>
            <a:rPr kumimoji="1" lang="ja-JP" altLang="en-US" sz="1300">
              <a:latin typeface="ＭＳ Ｐゴシック" panose="020B0600070205080204" pitchFamily="50" charset="-128"/>
              <a:ea typeface="ＭＳ Ｐゴシック" panose="020B0600070205080204" pitchFamily="50" charset="-128"/>
            </a:rPr>
            <a:t>円で、定年延長に伴う退職手当の減額や新型コロナウイルス感染症関連対策に係る事業費の減少等の影響により、前年度から</a:t>
          </a:r>
          <a:r>
            <a:rPr kumimoji="1" lang="en-US" altLang="ja-JP" sz="1300">
              <a:latin typeface="ＭＳ Ｐゴシック" panose="020B0600070205080204" pitchFamily="50" charset="-128"/>
              <a:ea typeface="ＭＳ Ｐゴシック" panose="020B0600070205080204" pitchFamily="50" charset="-128"/>
            </a:rPr>
            <a:t>1,367</a:t>
          </a:r>
          <a:r>
            <a:rPr kumimoji="1" lang="ja-JP" altLang="en-US" sz="1300">
              <a:latin typeface="ＭＳ Ｐゴシック" panose="020B0600070205080204" pitchFamily="50" charset="-128"/>
              <a:ea typeface="ＭＳ Ｐゴシック" panose="020B0600070205080204" pitchFamily="50" charset="-128"/>
            </a:rPr>
            <a:t>円減少し、引き続き類似団体平均を下回っている。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直近５年間の推移は、概ね類似団体平均と同じ動きをしているが、近年増加傾向にある物件費については、委託事業の見直しや庁舎等施設の維持管理に係る委託料の見直し等により縮減に努める。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90049</xdr:rowOff>
    </xdr:from>
    <xdr:to>
      <xdr:col>23</xdr:col>
      <xdr:colOff>133350</xdr:colOff>
      <xdr:row>89</xdr:row>
      <xdr:rowOff>133152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77499"/>
          <a:ext cx="0" cy="1414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105229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64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133152</xdr:rowOff>
    </xdr:from>
    <xdr:to>
      <xdr:col>24</xdr:col>
      <xdr:colOff>12700</xdr:colOff>
      <xdr:row>89</xdr:row>
      <xdr:rowOff>133152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92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4976</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2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90049</xdr:rowOff>
    </xdr:from>
    <xdr:to>
      <xdr:col>24</xdr:col>
      <xdr:colOff>12700</xdr:colOff>
      <xdr:row>81</xdr:row>
      <xdr:rowOff>90049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7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19813</xdr:rowOff>
    </xdr:from>
    <xdr:to>
      <xdr:col>23</xdr:col>
      <xdr:colOff>133350</xdr:colOff>
      <xdr:row>84</xdr:row>
      <xdr:rowOff>74788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421613"/>
          <a:ext cx="838200" cy="5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9572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582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37495</xdr:rowOff>
    </xdr:from>
    <xdr:to>
      <xdr:col>23</xdr:col>
      <xdr:colOff>184150</xdr:colOff>
      <xdr:row>85</xdr:row>
      <xdr:rowOff>139095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61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65430</xdr:rowOff>
    </xdr:from>
    <xdr:to>
      <xdr:col>19</xdr:col>
      <xdr:colOff>133350</xdr:colOff>
      <xdr:row>84</xdr:row>
      <xdr:rowOff>74788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24330"/>
          <a:ext cx="889000" cy="35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86</xdr:row>
      <xdr:rowOff>125924</xdr:rowOff>
    </xdr:from>
    <xdr:to>
      <xdr:col>19</xdr:col>
      <xdr:colOff>184150</xdr:colOff>
      <xdr:row>87</xdr:row>
      <xdr:rowOff>56074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8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40851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957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4744</xdr:rowOff>
    </xdr:from>
    <xdr:to>
      <xdr:col>15</xdr:col>
      <xdr:colOff>82550</xdr:colOff>
      <xdr:row>82</xdr:row>
      <xdr:rowOff>65430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63644"/>
          <a:ext cx="889000" cy="6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107874</xdr:rowOff>
    </xdr:from>
    <xdr:to>
      <xdr:col>15</xdr:col>
      <xdr:colOff>133350</xdr:colOff>
      <xdr:row>86</xdr:row>
      <xdr:rowOff>38024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68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22801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76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76986</xdr:rowOff>
    </xdr:from>
    <xdr:to>
      <xdr:col>11</xdr:col>
      <xdr:colOff>31750</xdr:colOff>
      <xdr:row>82</xdr:row>
      <xdr:rowOff>4744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792986"/>
          <a:ext cx="889000" cy="27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106124</xdr:rowOff>
    </xdr:from>
    <xdr:to>
      <xdr:col>11</xdr:col>
      <xdr:colOff>82550</xdr:colOff>
      <xdr:row>83</xdr:row>
      <xdr:rowOff>36274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21051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51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153592</xdr:rowOff>
    </xdr:from>
    <xdr:to>
      <xdr:col>7</xdr:col>
      <xdr:colOff>31750</xdr:colOff>
      <xdr:row>81</xdr:row>
      <xdr:rowOff>83742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68519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5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140463</xdr:rowOff>
    </xdr:from>
    <xdr:to>
      <xdr:col>23</xdr:col>
      <xdr:colOff>184150</xdr:colOff>
      <xdr:row>84</xdr:row>
      <xdr:rowOff>70613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156990</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1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23988</xdr:rowOff>
    </xdr:from>
    <xdr:to>
      <xdr:col>19</xdr:col>
      <xdr:colOff>184150</xdr:colOff>
      <xdr:row>84</xdr:row>
      <xdr:rowOff>125588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42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135765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194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14630</xdr:rowOff>
    </xdr:from>
    <xdr:to>
      <xdr:col>15</xdr:col>
      <xdr:colOff>133350</xdr:colOff>
      <xdr:row>82</xdr:row>
      <xdr:rowOff>116230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7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126407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4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125394</xdr:rowOff>
    </xdr:from>
    <xdr:to>
      <xdr:col>11</xdr:col>
      <xdr:colOff>82550</xdr:colOff>
      <xdr:row>82</xdr:row>
      <xdr:rowOff>55544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1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65721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8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26186</xdr:rowOff>
    </xdr:from>
    <xdr:to>
      <xdr:col>7</xdr:col>
      <xdr:colOff>31750</xdr:colOff>
      <xdr:row>80</xdr:row>
      <xdr:rowOff>127786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74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137963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51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平成２７年度に給与制度の総合的見直しを実施し、給料表の引下げ改定を行ったことにより、平成２７年度以降、ラスパイレス指数は、１００を下回る水準で推移している。</a:t>
          </a:r>
        </a:p>
        <a:p>
          <a:r>
            <a:rPr kumimoji="1" lang="ja-JP" altLang="en-US" sz="1300">
              <a:latin typeface="ＭＳ Ｐゴシック" panose="020B0600070205080204" pitchFamily="50" charset="-128"/>
              <a:ea typeface="ＭＳ Ｐゴシック" panose="020B0600070205080204" pitchFamily="50" charset="-128"/>
            </a:rPr>
            <a:t>　令和５年度の数値は、前年度より０．５ポイント減少となっている。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46629"/>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130629</xdr:rowOff>
    </xdr:from>
    <xdr:to>
      <xdr:col>81</xdr:col>
      <xdr:colOff>44450</xdr:colOff>
      <xdr:row>81</xdr:row>
      <xdr:rowOff>131536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3846629"/>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89098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131536</xdr:rowOff>
    </xdr:from>
    <xdr:to>
      <xdr:col>77</xdr:col>
      <xdr:colOff>44450</xdr:colOff>
      <xdr:row>82</xdr:row>
      <xdr:rowOff>29029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0189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48079</xdr:rowOff>
    </xdr:from>
    <xdr:to>
      <xdr:col>77</xdr:col>
      <xdr:colOff>95250</xdr:colOff>
      <xdr:row>83</xdr:row>
      <xdr:rowOff>149679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134456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64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29029</xdr:rowOff>
    </xdr:from>
    <xdr:to>
      <xdr:col>72</xdr:col>
      <xdr:colOff>203200</xdr:colOff>
      <xdr:row>82</xdr:row>
      <xdr:rowOff>132443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08792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134456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132443</xdr:rowOff>
    </xdr:from>
    <xdr:to>
      <xdr:col>68</xdr:col>
      <xdr:colOff>152400</xdr:colOff>
      <xdr:row>82</xdr:row>
      <xdr:rowOff>132443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191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117021</xdr:rowOff>
    </xdr:from>
    <xdr:to>
      <xdr:col>68</xdr:col>
      <xdr:colOff>203200</xdr:colOff>
      <xdr:row>84</xdr:row>
      <xdr:rowOff>47171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31948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31948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79829</xdr:rowOff>
    </xdr:from>
    <xdr:to>
      <xdr:col>81</xdr:col>
      <xdr:colOff>95250</xdr:colOff>
      <xdr:row>81</xdr:row>
      <xdr:rowOff>9979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379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1106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71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80736</xdr:rowOff>
    </xdr:from>
    <xdr:to>
      <xdr:col>77</xdr:col>
      <xdr:colOff>95250</xdr:colOff>
      <xdr:row>82</xdr:row>
      <xdr:rowOff>10886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21063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737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149679</xdr:rowOff>
    </xdr:from>
    <xdr:to>
      <xdr:col>73</xdr:col>
      <xdr:colOff>44450</xdr:colOff>
      <xdr:row>82</xdr:row>
      <xdr:rowOff>79829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90006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81643</xdr:rowOff>
    </xdr:from>
    <xdr:to>
      <xdr:col>68</xdr:col>
      <xdr:colOff>203200</xdr:colOff>
      <xdr:row>83</xdr:row>
      <xdr:rowOff>11793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21970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81643</xdr:rowOff>
    </xdr:from>
    <xdr:to>
      <xdr:col>64</xdr:col>
      <xdr:colOff>152400</xdr:colOff>
      <xdr:row>83</xdr:row>
      <xdr:rowOff>11793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21970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令和２年度から定員管理の対象に臨時的任用職員の一部が加えられたため、令和２年度は微増となり、令和３年度も前年度と同じ値となっている。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また、令和３年度に策定した職員定数管理計画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計画期間：令和４年度～令和６年</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においては、職員定数</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令和３年度と同数</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を３年間維持することとしている。</a:t>
          </a:r>
        </a:p>
        <a:p>
          <a:r>
            <a:rPr kumimoji="1" lang="ja-JP" altLang="en-US" sz="1300">
              <a:latin typeface="ＭＳ Ｐゴシック" panose="020B0600070205080204" pitchFamily="50" charset="-128"/>
              <a:ea typeface="ＭＳ Ｐゴシック" panose="020B0600070205080204" pitchFamily="50" charset="-128"/>
            </a:rPr>
            <a:t>　類似団体平均を下回っているが、引き続き、事務執行体制及び事務事業の見直しや民間活力の導入を推進するとともに、必要度・重要度の高い事務事業に対し、重点的に職員を配分するなど、適切な定員管理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131826</xdr:rowOff>
    </xdr:from>
    <xdr:to>
      <xdr:col>81</xdr:col>
      <xdr:colOff>44450</xdr:colOff>
      <xdr:row>65</xdr:row>
      <xdr:rowOff>152654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5926"/>
          <a:ext cx="0" cy="1220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124731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2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152654</xdr:rowOff>
    </xdr:from>
    <xdr:to>
      <xdr:col>81</xdr:col>
      <xdr:colOff>133350</xdr:colOff>
      <xdr:row>65</xdr:row>
      <xdr:rowOff>152654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2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46753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131826</xdr:rowOff>
    </xdr:from>
    <xdr:to>
      <xdr:col>81</xdr:col>
      <xdr:colOff>133350</xdr:colOff>
      <xdr:row>58</xdr:row>
      <xdr:rowOff>131826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155702</xdr:rowOff>
    </xdr:from>
    <xdr:to>
      <xdr:col>81</xdr:col>
      <xdr:colOff>44450</xdr:colOff>
      <xdr:row>61</xdr:row>
      <xdr:rowOff>37338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42702"/>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28465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58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56388</xdr:rowOff>
    </xdr:from>
    <xdr:to>
      <xdr:col>81</xdr:col>
      <xdr:colOff>95250</xdr:colOff>
      <xdr:row>62</xdr:row>
      <xdr:rowOff>157988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141224</xdr:rowOff>
    </xdr:from>
    <xdr:to>
      <xdr:col>77</xdr:col>
      <xdr:colOff>44450</xdr:colOff>
      <xdr:row>60</xdr:row>
      <xdr:rowOff>155702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2822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32258</xdr:rowOff>
    </xdr:from>
    <xdr:to>
      <xdr:col>77</xdr:col>
      <xdr:colOff>95250</xdr:colOff>
      <xdr:row>62</xdr:row>
      <xdr:rowOff>133858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118635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748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141224</xdr:rowOff>
    </xdr:from>
    <xdr:to>
      <xdr:col>72</xdr:col>
      <xdr:colOff>203200</xdr:colOff>
      <xdr:row>60</xdr:row>
      <xdr:rowOff>141224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28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22606</xdr:rowOff>
    </xdr:from>
    <xdr:to>
      <xdr:col>73</xdr:col>
      <xdr:colOff>44450</xdr:colOff>
      <xdr:row>62</xdr:row>
      <xdr:rowOff>124206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108983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25400</xdr:rowOff>
    </xdr:from>
    <xdr:to>
      <xdr:col>68</xdr:col>
      <xdr:colOff>152400</xdr:colOff>
      <xdr:row>60</xdr:row>
      <xdr:rowOff>141224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1240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8128</xdr:rowOff>
    </xdr:from>
    <xdr:to>
      <xdr:col>68</xdr:col>
      <xdr:colOff>203200</xdr:colOff>
      <xdr:row>62</xdr:row>
      <xdr:rowOff>109728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94505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162814</xdr:rowOff>
    </xdr:from>
    <xdr:to>
      <xdr:col>64</xdr:col>
      <xdr:colOff>152400</xdr:colOff>
      <xdr:row>61</xdr:row>
      <xdr:rowOff>92964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4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77741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3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157988</xdr:rowOff>
    </xdr:from>
    <xdr:to>
      <xdr:col>81</xdr:col>
      <xdr:colOff>95250</xdr:colOff>
      <xdr:row>61</xdr:row>
      <xdr:rowOff>88138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3065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104902</xdr:rowOff>
    </xdr:from>
    <xdr:to>
      <xdr:col>77</xdr:col>
      <xdr:colOff>95250</xdr:colOff>
      <xdr:row>61</xdr:row>
      <xdr:rowOff>35052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45229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60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90424</xdr:rowOff>
    </xdr:from>
    <xdr:to>
      <xdr:col>73</xdr:col>
      <xdr:colOff>44450</xdr:colOff>
      <xdr:row>61</xdr:row>
      <xdr:rowOff>20574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30751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90424</xdr:rowOff>
    </xdr:from>
    <xdr:to>
      <xdr:col>68</xdr:col>
      <xdr:colOff>203200</xdr:colOff>
      <xdr:row>61</xdr:row>
      <xdr:rowOff>20574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30751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実質公債費比率については、令和５年度単年度では前年度から変動なしの２．９％であるが、３か年平均では０．１ポイント増加の２．８％となった。</a:t>
          </a:r>
        </a:p>
        <a:p>
          <a:r>
            <a:rPr kumimoji="1" lang="ja-JP" altLang="en-US" sz="1300">
              <a:latin typeface="ＭＳ Ｐゴシック" panose="020B0600070205080204" pitchFamily="50" charset="-128"/>
              <a:ea typeface="ＭＳ Ｐゴシック" panose="020B0600070205080204" pitchFamily="50" charset="-128"/>
            </a:rPr>
            <a:t>　類似団体平均を大きく下回っている状況であるが、引き続き、実質公債費比率を注視しながら将来にわたり持続可能な財政運営に努める。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129117</xdr:rowOff>
    </xdr:from>
    <xdr:to>
      <xdr:col>81</xdr:col>
      <xdr:colOff>44450</xdr:colOff>
      <xdr:row>45</xdr:row>
      <xdr:rowOff>87489</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301317"/>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59566</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7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87489</xdr:rowOff>
    </xdr:from>
    <xdr:to>
      <xdr:col>81</xdr:col>
      <xdr:colOff>133350</xdr:colOff>
      <xdr:row>45</xdr:row>
      <xdr:rowOff>87489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80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44044</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129117</xdr:rowOff>
    </xdr:from>
    <xdr:to>
      <xdr:col>81</xdr:col>
      <xdr:colOff>133350</xdr:colOff>
      <xdr:row>36</xdr:row>
      <xdr:rowOff>129117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27517</xdr:rowOff>
    </xdr:from>
    <xdr:to>
      <xdr:col>81</xdr:col>
      <xdr:colOff>44450</xdr:colOff>
      <xdr:row>38</xdr:row>
      <xdr:rowOff>40922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65426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27517</xdr:rowOff>
    </xdr:from>
    <xdr:to>
      <xdr:col>77</xdr:col>
      <xdr:colOff>44450</xdr:colOff>
      <xdr:row>38</xdr:row>
      <xdr:rowOff>27517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65426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11995</xdr:rowOff>
    </xdr:from>
    <xdr:to>
      <xdr:col>77</xdr:col>
      <xdr:colOff>95250</xdr:colOff>
      <xdr:row>41</xdr:row>
      <xdr:rowOff>113595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98372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712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14111</xdr:rowOff>
    </xdr:from>
    <xdr:to>
      <xdr:col>72</xdr:col>
      <xdr:colOff>203200</xdr:colOff>
      <xdr:row>38</xdr:row>
      <xdr:rowOff>27517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65292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52211</xdr:rowOff>
    </xdr:from>
    <xdr:to>
      <xdr:col>73</xdr:col>
      <xdr:colOff>44450</xdr:colOff>
      <xdr:row>41</xdr:row>
      <xdr:rowOff>153811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138588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14111</xdr:rowOff>
    </xdr:from>
    <xdr:to>
      <xdr:col>68</xdr:col>
      <xdr:colOff>152400</xdr:colOff>
      <xdr:row>38</xdr:row>
      <xdr:rowOff>27517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5292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79022</xdr:rowOff>
    </xdr:from>
    <xdr:to>
      <xdr:col>68</xdr:col>
      <xdr:colOff>203200</xdr:colOff>
      <xdr:row>42</xdr:row>
      <xdr:rowOff>9172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165399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165399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161572</xdr:rowOff>
    </xdr:from>
    <xdr:to>
      <xdr:col>81</xdr:col>
      <xdr:colOff>95250</xdr:colOff>
      <xdr:row>38</xdr:row>
      <xdr:rowOff>91722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5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6649</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35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148167</xdr:rowOff>
    </xdr:from>
    <xdr:to>
      <xdr:col>77</xdr:col>
      <xdr:colOff>95250</xdr:colOff>
      <xdr:row>38</xdr:row>
      <xdr:rowOff>78316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88494</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26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148167</xdr:rowOff>
    </xdr:from>
    <xdr:to>
      <xdr:col>73</xdr:col>
      <xdr:colOff>44450</xdr:colOff>
      <xdr:row>38</xdr:row>
      <xdr:rowOff>78316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88494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134761</xdr:rowOff>
    </xdr:from>
    <xdr:to>
      <xdr:col>68</xdr:col>
      <xdr:colOff>203200</xdr:colOff>
      <xdr:row>38</xdr:row>
      <xdr:rowOff>64911</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4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75088</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24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148167</xdr:rowOff>
    </xdr:from>
    <xdr:to>
      <xdr:col>64</xdr:col>
      <xdr:colOff>152400</xdr:colOff>
      <xdr:row>38</xdr:row>
      <xdr:rowOff>78316</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88494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財政調整基金等の充当可能基金額の増加等により分子がマイナスとなったため、将来負担比率は算定されなかった。</a:t>
          </a:r>
        </a:p>
        <a:p>
          <a:r>
            <a:rPr kumimoji="1" lang="ja-JP" altLang="en-US" sz="1300">
              <a:latin typeface="ＭＳ Ｐゴシック" panose="020B0600070205080204" pitchFamily="50" charset="-128"/>
              <a:ea typeface="ＭＳ Ｐゴシック" panose="020B0600070205080204" pitchFamily="50" charset="-128"/>
            </a:rPr>
            <a:t>　地方債現在高が少ないことが類似団体平均を下回る主な要因である。引き続き、将来にわたり持続可能な財政運営に努める。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100584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330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72661</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100584</xdr:rowOff>
    </xdr:from>
    <xdr:to>
      <xdr:col>81</xdr:col>
      <xdr:colOff>133350</xdr:colOff>
      <xdr:row>21</xdr:row>
      <xdr:rowOff>100584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70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157903</xdr:rowOff>
    </xdr:from>
    <xdr:to>
      <xdr:col>77</xdr:col>
      <xdr:colOff>44450</xdr:colOff>
      <xdr:row>14</xdr:row>
      <xdr:rowOff>84582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386753"/>
          <a:ext cx="889000" cy="9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55474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798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83397</xdr:rowOff>
    </xdr:from>
    <xdr:to>
      <xdr:col>81</xdr:col>
      <xdr:colOff>95250</xdr:colOff>
      <xdr:row>17</xdr:row>
      <xdr:rowOff>13547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82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84582</xdr:rowOff>
    </xdr:from>
    <xdr:to>
      <xdr:col>72</xdr:col>
      <xdr:colOff>203200</xdr:colOff>
      <xdr:row>14</xdr:row>
      <xdr:rowOff>162602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484882"/>
          <a:ext cx="889000" cy="7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120396</xdr:rowOff>
    </xdr:from>
    <xdr:to>
      <xdr:col>77</xdr:col>
      <xdr:colOff>95250</xdr:colOff>
      <xdr:row>17</xdr:row>
      <xdr:rowOff>50546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35323</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94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162602</xdr:rowOff>
    </xdr:from>
    <xdr:to>
      <xdr:col>68</xdr:col>
      <xdr:colOff>152400</xdr:colOff>
      <xdr:row>15</xdr:row>
      <xdr:rowOff>50673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562902"/>
          <a:ext cx="889000" cy="5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162221</xdr:rowOff>
    </xdr:from>
    <xdr:to>
      <xdr:col>73</xdr:col>
      <xdr:colOff>44450</xdr:colOff>
      <xdr:row>17</xdr:row>
      <xdr:rowOff>92371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90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77148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99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97748</xdr:rowOff>
    </xdr:from>
    <xdr:to>
      <xdr:col>68</xdr:col>
      <xdr:colOff>203200</xdr:colOff>
      <xdr:row>18</xdr:row>
      <xdr:rowOff>27898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301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12675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309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144399</xdr:rowOff>
    </xdr:from>
    <xdr:to>
      <xdr:col>64</xdr:col>
      <xdr:colOff>152400</xdr:colOff>
      <xdr:row>18</xdr:row>
      <xdr:rowOff>74549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305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59326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31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107103</xdr:rowOff>
    </xdr:from>
    <xdr:to>
      <xdr:col>77</xdr:col>
      <xdr:colOff>95250</xdr:colOff>
      <xdr:row>14</xdr:row>
      <xdr:rowOff>37253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3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47430</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104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33782</xdr:rowOff>
    </xdr:from>
    <xdr:to>
      <xdr:col>73</xdr:col>
      <xdr:colOff>44450</xdr:colOff>
      <xdr:row>14</xdr:row>
      <xdr:rowOff>135382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43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145559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20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111802</xdr:rowOff>
    </xdr:from>
    <xdr:to>
      <xdr:col>68</xdr:col>
      <xdr:colOff>203200</xdr:colOff>
      <xdr:row>15</xdr:row>
      <xdr:rowOff>41952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51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52129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280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171323</xdr:rowOff>
    </xdr:from>
    <xdr:to>
      <xdr:col>64</xdr:col>
      <xdr:colOff>152400</xdr:colOff>
      <xdr:row>15</xdr:row>
      <xdr:rowOff>101473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57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111650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717,861
699,153
328.91
345,888,993
337,235,774
7,060,378
184,939,705
258,186,998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a:t>
          </a:r>
          <a:r>
            <a:rPr kumimoji="1" lang="en-US" altLang="ja-JP" sz="1300">
              <a:latin typeface="ＭＳ Ｐゴシック" panose="020B0600070205080204" pitchFamily="50" charset="-128"/>
              <a:ea typeface="ＭＳ Ｐゴシック" panose="020B0600070205080204" pitchFamily="50" charset="-128"/>
            </a:rPr>
            <a:t>32.1</a:t>
          </a:r>
          <a:r>
            <a:rPr kumimoji="1" lang="ja-JP" altLang="en-US" sz="1300">
              <a:latin typeface="ＭＳ Ｐゴシック" panose="020B0600070205080204" pitchFamily="50" charset="-128"/>
              <a:ea typeface="ＭＳ Ｐゴシック" panose="020B0600070205080204" pitchFamily="50" charset="-128"/>
            </a:rPr>
            <a:t>％で前年度と比べると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ポイント低下し、類似団体平均と比べると</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及びラスパイレス指数は類似団体平均を下回っているが、普通建設事業費が類似団体の中で大きく下回っており、事業費支弁人件費の割合が低いことが類似団体平均を上回る要因となっている。</a:t>
          </a:r>
        </a:p>
        <a:p>
          <a:r>
            <a:rPr kumimoji="1" lang="ja-JP" altLang="en-US" sz="1300">
              <a:latin typeface="ＭＳ Ｐゴシック" panose="020B0600070205080204" pitchFamily="50" charset="-128"/>
              <a:ea typeface="ＭＳ Ｐゴシック" panose="020B0600070205080204" pitchFamily="50" charset="-128"/>
            </a:rPr>
            <a:t>　引き続き、職員定数管理計画に基づいて適切な職員規模や給与水準の維持に努める。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101600</xdr:rowOff>
    </xdr:from>
    <xdr:to>
      <xdr:col>24</xdr:col>
      <xdr:colOff>25400</xdr:colOff>
      <xdr:row>39</xdr:row>
      <xdr:rowOff>82550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880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54627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82550</xdr:rowOff>
    </xdr:from>
    <xdr:to>
      <xdr:col>24</xdr:col>
      <xdr:colOff>114300</xdr:colOff>
      <xdr:row>39</xdr:row>
      <xdr:rowOff>82550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7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16527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101600</xdr:rowOff>
    </xdr:from>
    <xdr:to>
      <xdr:col>24</xdr:col>
      <xdr:colOff>114300</xdr:colOff>
      <xdr:row>32</xdr:row>
      <xdr:rowOff>101600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8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165100</xdr:rowOff>
    </xdr:from>
    <xdr:to>
      <xdr:col>24</xdr:col>
      <xdr:colOff>25400</xdr:colOff>
      <xdr:row>39</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802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19050</xdr:rowOff>
    </xdr:from>
    <xdr:to>
      <xdr:col>19</xdr:col>
      <xdr:colOff>187325</xdr:colOff>
      <xdr:row>39</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05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120650</xdr:rowOff>
    </xdr:from>
    <xdr:to>
      <xdr:col>20</xdr:col>
      <xdr:colOff>38100</xdr:colOff>
      <xdr:row>38</xdr:row>
      <xdr:rowOff>50800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60977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3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19050</xdr:rowOff>
    </xdr:from>
    <xdr:to>
      <xdr:col>15</xdr:col>
      <xdr:colOff>98425</xdr:colOff>
      <xdr:row>40</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056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165100</xdr:rowOff>
    </xdr:from>
    <xdr:to>
      <xdr:col>15</xdr:col>
      <xdr:colOff>149225</xdr:colOff>
      <xdr:row>37</xdr:row>
      <xdr:rowOff>95250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105427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101600</xdr:rowOff>
    </xdr:from>
    <xdr:to>
      <xdr:col>11</xdr:col>
      <xdr:colOff>9525</xdr:colOff>
      <xdr:row>40</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959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76200</xdr:rowOff>
    </xdr:from>
    <xdr:to>
      <xdr:col>11</xdr:col>
      <xdr:colOff>60325</xdr:colOff>
      <xdr:row>39</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25400</xdr:rowOff>
    </xdr:from>
    <xdr:to>
      <xdr:col>6</xdr:col>
      <xdr:colOff>171450</xdr:colOff>
      <xdr:row>38</xdr:row>
      <xdr:rowOff>127000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137177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114300</xdr:rowOff>
    </xdr:from>
    <xdr:to>
      <xdr:col>24</xdr:col>
      <xdr:colOff>76200</xdr:colOff>
      <xdr:row>39</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22877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95250</xdr:rowOff>
    </xdr:from>
    <xdr:to>
      <xdr:col>20</xdr:col>
      <xdr:colOff>38100</xdr:colOff>
      <xdr:row>40</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6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139700</xdr:rowOff>
    </xdr:from>
    <xdr:to>
      <xdr:col>15</xdr:col>
      <xdr:colOff>149225</xdr:colOff>
      <xdr:row>39</xdr:row>
      <xdr:rowOff>69850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54627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114300</xdr:rowOff>
    </xdr:from>
    <xdr:to>
      <xdr:col>11</xdr:col>
      <xdr:colOff>60325</xdr:colOff>
      <xdr:row>41</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29227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50800</xdr:rowOff>
    </xdr:from>
    <xdr:to>
      <xdr:col>6</xdr:col>
      <xdr:colOff>171450</xdr:colOff>
      <xdr:row>40</xdr:row>
      <xdr:rowOff>152400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137177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a:t>
          </a:r>
          <a:r>
            <a:rPr kumimoji="1" lang="en-US" altLang="ja-JP" sz="1300">
              <a:latin typeface="ＭＳ Ｐゴシック" panose="020B0600070205080204" pitchFamily="50" charset="-128"/>
              <a:ea typeface="ＭＳ Ｐゴシック" panose="020B0600070205080204" pitchFamily="50" charset="-128"/>
            </a:rPr>
            <a:t>15.9</a:t>
          </a:r>
          <a:r>
            <a:rPr kumimoji="1" lang="ja-JP" altLang="en-US" sz="1300">
              <a:latin typeface="ＭＳ Ｐゴシック" panose="020B0600070205080204" pitchFamily="50" charset="-128"/>
              <a:ea typeface="ＭＳ Ｐゴシック" panose="020B0600070205080204" pitchFamily="50" charset="-128"/>
            </a:rPr>
            <a:t>％で前年度と比べると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ポイント上昇し、類似団体平均と比べると</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最低賃金が類似団体より高く、委託料が割高であることが類似団体平均を上回る要因となっている。</a:t>
          </a:r>
        </a:p>
        <a:p>
          <a:r>
            <a:rPr kumimoji="1" lang="ja-JP" altLang="en-US" sz="1300">
              <a:latin typeface="ＭＳ Ｐゴシック" panose="020B0600070205080204" pitchFamily="50" charset="-128"/>
              <a:ea typeface="ＭＳ Ｐゴシック" panose="020B0600070205080204" pitchFamily="50" charset="-128"/>
            </a:rPr>
            <a:t>　今後、委託事業の見直しや庁舎等施設の維持管理に係る委託料の見直し等により、物件費の縮減に努める。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61686</xdr:rowOff>
    </xdr:from>
    <xdr:to>
      <xdr:col>82</xdr:col>
      <xdr:colOff>107950</xdr:colOff>
      <xdr:row>21</xdr:row>
      <xdr:rowOff>53522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19086"/>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25599</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2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53522</xdr:rowOff>
    </xdr:from>
    <xdr:to>
      <xdr:col>82</xdr:col>
      <xdr:colOff>196850</xdr:colOff>
      <xdr:row>21</xdr:row>
      <xdr:rowOff>53522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148063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61686</xdr:rowOff>
    </xdr:from>
    <xdr:to>
      <xdr:col>82</xdr:col>
      <xdr:colOff>196850</xdr:colOff>
      <xdr:row>12</xdr:row>
      <xdr:rowOff>61686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1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167821</xdr:rowOff>
    </xdr:from>
    <xdr:to>
      <xdr:col>82</xdr:col>
      <xdr:colOff>107950</xdr:colOff>
      <xdr:row>18</xdr:row>
      <xdr:rowOff>45357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82471"/>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19248</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19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143329</xdr:rowOff>
    </xdr:from>
    <xdr:to>
      <xdr:col>78</xdr:col>
      <xdr:colOff>69850</xdr:colOff>
      <xdr:row>17</xdr:row>
      <xdr:rowOff>167821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86529"/>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125186</xdr:rowOff>
    </xdr:from>
    <xdr:to>
      <xdr:col>78</xdr:col>
      <xdr:colOff>120650</xdr:colOff>
      <xdr:row>15</xdr:row>
      <xdr:rowOff>55336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65513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294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143329</xdr:rowOff>
    </xdr:from>
    <xdr:to>
      <xdr:col>73</xdr:col>
      <xdr:colOff>180975</xdr:colOff>
      <xdr:row>17</xdr:row>
      <xdr:rowOff>118836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886529"/>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149679</xdr:rowOff>
    </xdr:from>
    <xdr:to>
      <xdr:col>74</xdr:col>
      <xdr:colOff>31750</xdr:colOff>
      <xdr:row>14</xdr:row>
      <xdr:rowOff>79829</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90006</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118836</xdr:rowOff>
    </xdr:from>
    <xdr:to>
      <xdr:col>69</xdr:col>
      <xdr:colOff>92075</xdr:colOff>
      <xdr:row>19</xdr:row>
      <xdr:rowOff>37193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33486"/>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59871</xdr:rowOff>
    </xdr:from>
    <xdr:to>
      <xdr:col>69</xdr:col>
      <xdr:colOff>142875</xdr:colOff>
      <xdr:row>14</xdr:row>
      <xdr:rowOff>161471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198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43543</xdr:rowOff>
    </xdr:from>
    <xdr:to>
      <xdr:col>65</xdr:col>
      <xdr:colOff>53975</xdr:colOff>
      <xdr:row>14</xdr:row>
      <xdr:rowOff>145143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155320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166007</xdr:rowOff>
    </xdr:from>
    <xdr:to>
      <xdr:col>82</xdr:col>
      <xdr:colOff>158750</xdr:colOff>
      <xdr:row>18</xdr:row>
      <xdr:rowOff>96157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8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138084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117021</xdr:rowOff>
    </xdr:from>
    <xdr:to>
      <xdr:col>78</xdr:col>
      <xdr:colOff>120650</xdr:colOff>
      <xdr:row>18</xdr:row>
      <xdr:rowOff>47171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31948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18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92529</xdr:rowOff>
    </xdr:from>
    <xdr:to>
      <xdr:col>74</xdr:col>
      <xdr:colOff>31750</xdr:colOff>
      <xdr:row>17</xdr:row>
      <xdr:rowOff>22679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68036</xdr:rowOff>
    </xdr:from>
    <xdr:to>
      <xdr:col>69</xdr:col>
      <xdr:colOff>142875</xdr:colOff>
      <xdr:row>17</xdr:row>
      <xdr:rowOff>169636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8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154413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157843</xdr:rowOff>
    </xdr:from>
    <xdr:to>
      <xdr:col>65</xdr:col>
      <xdr:colOff>53975</xdr:colOff>
      <xdr:row>19</xdr:row>
      <xdr:rowOff>87993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24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72770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33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a:t>
          </a:r>
          <a:r>
            <a:rPr kumimoji="1" lang="en-US" altLang="ja-JP" sz="1300">
              <a:latin typeface="ＭＳ Ｐゴシック" panose="020B0600070205080204" pitchFamily="50" charset="-128"/>
              <a:ea typeface="ＭＳ Ｐゴシック" panose="020B0600070205080204" pitchFamily="50" charset="-128"/>
            </a:rPr>
            <a:t>18.6</a:t>
          </a:r>
          <a:r>
            <a:rPr kumimoji="1" lang="ja-JP" altLang="en-US" sz="1300">
              <a:latin typeface="ＭＳ Ｐゴシック" panose="020B0600070205080204" pitchFamily="50" charset="-128"/>
              <a:ea typeface="ＭＳ Ｐゴシック" panose="020B0600070205080204" pitchFamily="50" charset="-128"/>
            </a:rPr>
            <a:t>％で前年度と比べると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ポイント上昇し、類似団体平均と比べると</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市民１人当たりの市単独事業の扶助費が高いことが類似団体平均を上回る要因となっていることから、引き続き、市単独事業の扶助費の適正化を図っていく。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76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88900</xdr:rowOff>
    </xdr:from>
    <xdr:to>
      <xdr:col>24</xdr:col>
      <xdr:colOff>25400</xdr:colOff>
      <xdr:row>60</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2044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111777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8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95250</xdr:rowOff>
    </xdr:from>
    <xdr:to>
      <xdr:col>24</xdr:col>
      <xdr:colOff>76200</xdr:colOff>
      <xdr:row>59</xdr:row>
      <xdr:rowOff>25400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3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59</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0711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35577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59</xdr:row>
      <xdr:rowOff>31750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07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31750</xdr:rowOff>
    </xdr:from>
    <xdr:to>
      <xdr:col>11</xdr:col>
      <xdr:colOff>9525</xdr:colOff>
      <xdr:row>59</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147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0</xdr:rowOff>
    </xdr:from>
    <xdr:to>
      <xdr:col>24</xdr:col>
      <xdr:colOff>76200</xdr:colOff>
      <xdr:row>60</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143527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38100</xdr:rowOff>
    </xdr:from>
    <xdr:to>
      <xdr:col>20</xdr:col>
      <xdr:colOff>38100</xdr:colOff>
      <xdr:row>59</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124477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24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152400</xdr:rowOff>
    </xdr:from>
    <xdr:to>
      <xdr:col>11</xdr:col>
      <xdr:colOff>60325</xdr:colOff>
      <xdr:row>59</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67327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76200</xdr:rowOff>
    </xdr:from>
    <xdr:to>
      <xdr:col>6</xdr:col>
      <xdr:colOff>171450</xdr:colOff>
      <xdr:row>60</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その他の経費に係る経常収支比率は</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％で前年度と比べると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ポイント減少し、類似団体平均と比べると</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繰出金は増加しているが、経常収支比率は、前年度と比べて増減はなく、類似団体平均を下回る状況が続いている。</a:t>
          </a:r>
        </a:p>
        <a:p>
          <a:r>
            <a:rPr kumimoji="1" lang="ja-JP" altLang="en-US" sz="1300">
              <a:latin typeface="ＭＳ Ｐゴシック" panose="020B0600070205080204" pitchFamily="50" charset="-128"/>
              <a:ea typeface="ＭＳ Ｐゴシック" panose="020B0600070205080204" pitchFamily="50" charset="-128"/>
            </a:rPr>
            <a:t>　引き続き、特別会計の経営健全化や公共施設の適正な管理に努める。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89357"/>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110672</xdr:rowOff>
    </xdr:from>
    <xdr:to>
      <xdr:col>82</xdr:col>
      <xdr:colOff>107950</xdr:colOff>
      <xdr:row>54</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3689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105427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29028</xdr:rowOff>
    </xdr:from>
    <xdr:to>
      <xdr:col>78</xdr:col>
      <xdr:colOff>69850</xdr:colOff>
      <xdr:row>54</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2873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68035</xdr:rowOff>
    </xdr:from>
    <xdr:to>
      <xdr:col>78</xdr:col>
      <xdr:colOff>120650</xdr:colOff>
      <xdr:row>55</xdr:row>
      <xdr:rowOff>169635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154412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29028</xdr:rowOff>
    </xdr:from>
    <xdr:to>
      <xdr:col>73</xdr:col>
      <xdr:colOff>180975</xdr:colOff>
      <xdr:row>54</xdr:row>
      <xdr:rowOff>127000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2873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157843</xdr:rowOff>
    </xdr:from>
    <xdr:to>
      <xdr:col>74</xdr:col>
      <xdr:colOff>31750</xdr:colOff>
      <xdr:row>55</xdr:row>
      <xdr:rowOff>87993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72770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94343</xdr:rowOff>
    </xdr:from>
    <xdr:to>
      <xdr:col>69</xdr:col>
      <xdr:colOff>92075</xdr:colOff>
      <xdr:row>54</xdr:row>
      <xdr:rowOff>127000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352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84365</xdr:rowOff>
    </xdr:from>
    <xdr:to>
      <xdr:col>69</xdr:col>
      <xdr:colOff>142875</xdr:colOff>
      <xdr:row>56</xdr:row>
      <xdr:rowOff>14515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170742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59872</xdr:rowOff>
    </xdr:from>
    <xdr:to>
      <xdr:col>82</xdr:col>
      <xdr:colOff>158750</xdr:colOff>
      <xdr:row>54</xdr:row>
      <xdr:rowOff>161472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76399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16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76200</xdr:rowOff>
    </xdr:from>
    <xdr:to>
      <xdr:col>78</xdr:col>
      <xdr:colOff>120650</xdr:colOff>
      <xdr:row>55</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16527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149678</xdr:rowOff>
    </xdr:from>
    <xdr:to>
      <xdr:col>74</xdr:col>
      <xdr:colOff>31750</xdr:colOff>
      <xdr:row>54</xdr:row>
      <xdr:rowOff>79828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90005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76200</xdr:rowOff>
    </xdr:from>
    <xdr:to>
      <xdr:col>69</xdr:col>
      <xdr:colOff>142875</xdr:colOff>
      <xdr:row>55</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43543</xdr:rowOff>
    </xdr:from>
    <xdr:to>
      <xdr:col>65</xdr:col>
      <xdr:colOff>53975</xdr:colOff>
      <xdr:row>54</xdr:row>
      <xdr:rowOff>145143</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155320</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％で前年度と比べると</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ポイント減少し、類似団体平均と比べると</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補助金については、補助金の見直し指針に基づいて公益性、公平性及び透明性の確保を図ってきたところであり、今後も引き続き同指針に基づいた見直しを行う。</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92710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8420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35</xdr:row>
      <xdr:rowOff>138430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59563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128287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471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92710</xdr:rowOff>
    </xdr:from>
    <xdr:to>
      <xdr:col>78</xdr:col>
      <xdr:colOff>69850</xdr:colOff>
      <xdr:row>35</xdr:row>
      <xdr:rowOff>138430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093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133350</xdr:rowOff>
    </xdr:from>
    <xdr:to>
      <xdr:col>78</xdr:col>
      <xdr:colOff>120650</xdr:colOff>
      <xdr:row>38</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46990</xdr:rowOff>
    </xdr:from>
    <xdr:to>
      <xdr:col>73</xdr:col>
      <xdr:colOff>180975</xdr:colOff>
      <xdr:row>35</xdr:row>
      <xdr:rowOff>92710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047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110490</xdr:rowOff>
    </xdr:from>
    <xdr:to>
      <xdr:col>74</xdr:col>
      <xdr:colOff>31750</xdr:colOff>
      <xdr:row>38</xdr:row>
      <xdr:rowOff>40640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25417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46990</xdr:rowOff>
    </xdr:from>
    <xdr:to>
      <xdr:col>69</xdr:col>
      <xdr:colOff>92075</xdr:colOff>
      <xdr:row>36</xdr:row>
      <xdr:rowOff>12700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0477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30480</xdr:rowOff>
    </xdr:from>
    <xdr:to>
      <xdr:col>69</xdr:col>
      <xdr:colOff>142875</xdr:colOff>
      <xdr:row>38</xdr:row>
      <xdr:rowOff>132080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99060</xdr:rowOff>
    </xdr:from>
    <xdr:to>
      <xdr:col>65</xdr:col>
      <xdr:colOff>53975</xdr:colOff>
      <xdr:row>39</xdr:row>
      <xdr:rowOff>29210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13987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156227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27957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41910</xdr:rowOff>
    </xdr:from>
    <xdr:to>
      <xdr:col>74</xdr:col>
      <xdr:colOff>31750</xdr:colOff>
      <xdr:row>35</xdr:row>
      <xdr:rowOff>143510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153687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167640</xdr:rowOff>
    </xdr:from>
    <xdr:to>
      <xdr:col>69</xdr:col>
      <xdr:colOff>142875</xdr:colOff>
      <xdr:row>35</xdr:row>
      <xdr:rowOff>97790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107967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％で前年度と比べると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類似団体平均と比べると</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ポイント下回っており、これまで市債の発行抑制目標等に留意し、適切な市債発行に努めてきたこと等が要因となっている。</a:t>
          </a:r>
        </a:p>
        <a:p>
          <a:r>
            <a:rPr kumimoji="1" lang="ja-JP" altLang="en-US" sz="1300">
              <a:latin typeface="ＭＳ Ｐゴシック" panose="020B0600070205080204" pitchFamily="50" charset="-128"/>
              <a:ea typeface="ＭＳ Ｐゴシック" panose="020B0600070205080204" pitchFamily="50" charset="-128"/>
            </a:rPr>
            <a:t>　引き続き、各財政指標を注視しながら適切な財政運営に努める。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31750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66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12700</xdr:rowOff>
    </xdr:from>
    <xdr:to>
      <xdr:col>24</xdr:col>
      <xdr:colOff>25400</xdr:colOff>
      <xdr:row>73</xdr:row>
      <xdr:rowOff>50800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25285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67327</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097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95250</xdr:rowOff>
    </xdr:from>
    <xdr:to>
      <xdr:col>24</xdr:col>
      <xdr:colOff>76200</xdr:colOff>
      <xdr:row>77</xdr:row>
      <xdr:rowOff>25400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12700</xdr:rowOff>
    </xdr:from>
    <xdr:to>
      <xdr:col>19</xdr:col>
      <xdr:colOff>187325</xdr:colOff>
      <xdr:row>73</xdr:row>
      <xdr:rowOff>31750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2528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133350</xdr:rowOff>
    </xdr:from>
    <xdr:to>
      <xdr:col>20</xdr:col>
      <xdr:colOff>38100</xdr:colOff>
      <xdr:row>77</xdr:row>
      <xdr:rowOff>63500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48277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24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31750</xdr:rowOff>
    </xdr:from>
    <xdr:to>
      <xdr:col>15</xdr:col>
      <xdr:colOff>98425</xdr:colOff>
      <xdr:row>73</xdr:row>
      <xdr:rowOff>165100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25476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88900</xdr:rowOff>
    </xdr:from>
    <xdr:to>
      <xdr:col>11</xdr:col>
      <xdr:colOff>9525</xdr:colOff>
      <xdr:row>73</xdr:row>
      <xdr:rowOff>165100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320800" y="12604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76200</xdr:rowOff>
    </xdr:from>
    <xdr:to>
      <xdr:col>11</xdr:col>
      <xdr:colOff>60325</xdr:colOff>
      <xdr:row>78</xdr:row>
      <xdr:rowOff>6350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162577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114300</xdr:rowOff>
    </xdr:from>
    <xdr:to>
      <xdr:col>6</xdr:col>
      <xdr:colOff>171450</xdr:colOff>
      <xdr:row>78</xdr:row>
      <xdr:rowOff>44450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29227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0</xdr:rowOff>
    </xdr:from>
    <xdr:to>
      <xdr:col>24</xdr:col>
      <xdr:colOff>76200</xdr:colOff>
      <xdr:row>73</xdr:row>
      <xdr:rowOff>101600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251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80027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242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133350</xdr:rowOff>
    </xdr:from>
    <xdr:to>
      <xdr:col>20</xdr:col>
      <xdr:colOff>38100</xdr:colOff>
      <xdr:row>73</xdr:row>
      <xdr:rowOff>63500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247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73677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24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152400</xdr:rowOff>
    </xdr:from>
    <xdr:to>
      <xdr:col>15</xdr:col>
      <xdr:colOff>149225</xdr:colOff>
      <xdr:row>73</xdr:row>
      <xdr:rowOff>82550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92727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114300</xdr:rowOff>
    </xdr:from>
    <xdr:to>
      <xdr:col>11</xdr:col>
      <xdr:colOff>60325</xdr:colOff>
      <xdr:row>74</xdr:row>
      <xdr:rowOff>44450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26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54627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39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38100</xdr:rowOff>
    </xdr:from>
    <xdr:to>
      <xdr:col>6</xdr:col>
      <xdr:colOff>171450</xdr:colOff>
      <xdr:row>73</xdr:row>
      <xdr:rowOff>139700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255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149877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32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a:t>
          </a:r>
          <a:r>
            <a:rPr kumimoji="1" lang="en-US" altLang="ja-JP" sz="1300">
              <a:latin typeface="ＭＳ Ｐゴシック" panose="020B0600070205080204" pitchFamily="50" charset="-128"/>
              <a:ea typeface="ＭＳ Ｐゴシック" panose="020B0600070205080204" pitchFamily="50" charset="-128"/>
            </a:rPr>
            <a:t>81.7</a:t>
          </a:r>
          <a:r>
            <a:rPr kumimoji="1" lang="ja-JP" altLang="en-US" sz="1300">
              <a:latin typeface="ＭＳ Ｐゴシック" panose="020B0600070205080204" pitchFamily="50" charset="-128"/>
              <a:ea typeface="ＭＳ Ｐゴシック" panose="020B0600070205080204" pitchFamily="50" charset="-128"/>
            </a:rPr>
            <a:t>％で前年度と比べると</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ポイント減少し、類似団体平均と比べる</a:t>
          </a:r>
          <a:r>
            <a:rPr kumimoji="1" lang="ja-JP" altLang="en-US" sz="1300">
              <a:solidFill>
                <a:schemeClr val="tx1"/>
              </a:solidFill>
              <a:latin typeface="ＭＳ Ｐゴシック" panose="020B0600070205080204" pitchFamily="50" charset="-128"/>
              <a:ea typeface="ＭＳ Ｐゴシック" panose="020B0600070205080204" pitchFamily="50" charset="-128"/>
            </a:rPr>
            <a:t>と</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　人件費、扶助費及び物件費に係る経常収支比率が類似団体平均を上回っていることが要因となっている。</a:t>
          </a:r>
        </a:p>
        <a:p>
          <a:r>
            <a:rPr kumimoji="1" lang="ja-JP" altLang="en-US" sz="1300">
              <a:latin typeface="ＭＳ Ｐゴシック" panose="020B0600070205080204" pitchFamily="50" charset="-128"/>
              <a:ea typeface="ＭＳ Ｐゴシック" panose="020B0600070205080204" pitchFamily="50" charset="-128"/>
            </a:rPr>
            <a:t>　今後も徹底した事務事業の精査・見直しによる既存事業の廃止・縮小・統合・改善・効率化等により、経費の縮減に努める。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a:extLst>
            <a:ext uri="{FF2B5EF4-FFF2-40B4-BE49-F238E27FC236}">
              <a16:creationId xmlns:a16="http://schemas.microsoft.com/office/drawing/2014/main" id="{00000000-0008-0000-0400-0000A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80</xdr:row>
      <xdr:rowOff>143329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6510000" y="12651015"/>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115406</xdr:rowOff>
    </xdr:from>
    <xdr:ext cx="762000" cy="259045"/>
    <xdr:sp macro="" textlink="">
      <xdr:nvSpPr>
        <xdr:cNvPr id="432" name="公債費以外最小値テキスト">
          <a:extLst>
            <a:ext uri="{FF2B5EF4-FFF2-40B4-BE49-F238E27FC236}">
              <a16:creationId xmlns:a16="http://schemas.microsoft.com/office/drawing/2014/main" id="{00000000-0008-0000-0400-0000B0010000}"/>
            </a:ext>
          </a:extLst>
        </xdr:cNvPr>
        <xdr:cNvSpPr txBox="1"/>
      </xdr:nvSpPr>
      <xdr:spPr>
        <a:xfrm>
          <a:off x="16598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143329</xdr:rowOff>
    </xdr:from>
    <xdr:to>
      <xdr:col>82</xdr:col>
      <xdr:colOff>196850</xdr:colOff>
      <xdr:row>80</xdr:row>
      <xdr:rowOff>143329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34" name="公債費以外最大値テキスト">
          <a:extLst>
            <a:ext uri="{FF2B5EF4-FFF2-40B4-BE49-F238E27FC236}">
              <a16:creationId xmlns:a16="http://schemas.microsoft.com/office/drawing/2014/main" id="{00000000-0008-0000-0400-0000B2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137886</xdr:rowOff>
    </xdr:from>
    <xdr:to>
      <xdr:col>82</xdr:col>
      <xdr:colOff>107950</xdr:colOff>
      <xdr:row>79</xdr:row>
      <xdr:rowOff>86179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5671800" y="13510986"/>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119941</xdr:rowOff>
    </xdr:from>
    <xdr:ext cx="762000" cy="259045"/>
    <xdr:sp macro="" textlink="">
      <xdr:nvSpPr>
        <xdr:cNvPr id="437" name="公債費以外平均値テキスト">
          <a:extLst>
            <a:ext uri="{FF2B5EF4-FFF2-40B4-BE49-F238E27FC236}">
              <a16:creationId xmlns:a16="http://schemas.microsoft.com/office/drawing/2014/main" id="{00000000-0008-0000-0400-0000B5010000}"/>
            </a:ext>
          </a:extLst>
        </xdr:cNvPr>
        <xdr:cNvSpPr txBox="1"/>
      </xdr:nvSpPr>
      <xdr:spPr>
        <a:xfrm>
          <a:off x="16598900" y="12978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103414</xdr:rowOff>
    </xdr:from>
    <xdr:to>
      <xdr:col>82</xdr:col>
      <xdr:colOff>158750</xdr:colOff>
      <xdr:row>77</xdr:row>
      <xdr:rowOff>33564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6459200" y="1313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26307</xdr:rowOff>
    </xdr:from>
    <xdr:to>
      <xdr:col>78</xdr:col>
      <xdr:colOff>69850</xdr:colOff>
      <xdr:row>79</xdr:row>
      <xdr:rowOff>86179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4782800" y="13227957"/>
          <a:ext cx="889000" cy="40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70757</xdr:rowOff>
    </xdr:from>
    <xdr:to>
      <xdr:col>78</xdr:col>
      <xdr:colOff>120650</xdr:colOff>
      <xdr:row>77</xdr:row>
      <xdr:rowOff>907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5621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11084</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2869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26307</xdr:rowOff>
    </xdr:from>
    <xdr:to>
      <xdr:col>73</xdr:col>
      <xdr:colOff>180975</xdr:colOff>
      <xdr:row>79</xdr:row>
      <xdr:rowOff>140607</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893800" y="13227957"/>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54428</xdr:rowOff>
    </xdr:from>
    <xdr:to>
      <xdr:col>74</xdr:col>
      <xdr:colOff>31750</xdr:colOff>
      <xdr:row>74</xdr:row>
      <xdr:rowOff>156028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4732000" y="1274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166205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51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140607</xdr:rowOff>
    </xdr:from>
    <xdr:to>
      <xdr:col>69</xdr:col>
      <xdr:colOff>92075</xdr:colOff>
      <xdr:row>81</xdr:row>
      <xdr:rowOff>15421</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004800" y="13685157"/>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136071</xdr:rowOff>
    </xdr:from>
    <xdr:to>
      <xdr:col>69</xdr:col>
      <xdr:colOff>142875</xdr:colOff>
      <xdr:row>77</xdr:row>
      <xdr:rowOff>66221</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3843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76399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54627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87086</xdr:rowOff>
    </xdr:from>
    <xdr:to>
      <xdr:col>82</xdr:col>
      <xdr:colOff>158750</xdr:colOff>
      <xdr:row>79</xdr:row>
      <xdr:rowOff>17236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6459200" y="1346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59163</xdr:rowOff>
    </xdr:from>
    <xdr:ext cx="762000" cy="259045"/>
    <xdr:sp macro="" textlink="">
      <xdr:nvSpPr>
        <xdr:cNvPr id="456" name="公債費以外該当値テキスト">
          <a:extLst>
            <a:ext uri="{FF2B5EF4-FFF2-40B4-BE49-F238E27FC236}">
              <a16:creationId xmlns:a16="http://schemas.microsoft.com/office/drawing/2014/main" id="{00000000-0008-0000-0400-0000C8010000}"/>
            </a:ext>
          </a:extLst>
        </xdr:cNvPr>
        <xdr:cNvSpPr txBox="1"/>
      </xdr:nvSpPr>
      <xdr:spPr>
        <a:xfrm>
          <a:off x="16598900" y="1343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35379</xdr:rowOff>
    </xdr:from>
    <xdr:to>
      <xdr:col>78</xdr:col>
      <xdr:colOff>120650</xdr:colOff>
      <xdr:row>79</xdr:row>
      <xdr:rowOff>136979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5621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121756</xdr:rowOff>
    </xdr:from>
    <xdr:ext cx="7366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5290800" y="13666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146957</xdr:rowOff>
    </xdr:from>
    <xdr:to>
      <xdr:col>74</xdr:col>
      <xdr:colOff>31750</xdr:colOff>
      <xdr:row>77</xdr:row>
      <xdr:rowOff>77107</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47320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61884</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401800" y="1326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89807</xdr:rowOff>
    </xdr:from>
    <xdr:to>
      <xdr:col>69</xdr:col>
      <xdr:colOff>142875</xdr:colOff>
      <xdr:row>80</xdr:row>
      <xdr:rowOff>19957</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3843000" y="136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4734</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3512800" y="1372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136071</xdr:rowOff>
    </xdr:from>
    <xdr:to>
      <xdr:col>65</xdr:col>
      <xdr:colOff>53975</xdr:colOff>
      <xdr:row>81</xdr:row>
      <xdr:rowOff>66221</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2954000" y="1385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50998</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2623800" y="1393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24054</xdr:rowOff>
    </xdr:from>
    <xdr:to>
      <xdr:col>29</xdr:col>
      <xdr:colOff>127000</xdr:colOff>
      <xdr:row>19</xdr:row>
      <xdr:rowOff>131001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29079"/>
          <a:ext cx="0" cy="13070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103078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0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131001</xdr:rowOff>
    </xdr:from>
    <xdr:to>
      <xdr:col>30</xdr:col>
      <xdr:colOff>25400</xdr:colOff>
      <xdr:row>19</xdr:row>
      <xdr:rowOff>131001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361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110431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2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24054</xdr:rowOff>
    </xdr:from>
    <xdr:to>
      <xdr:col>30</xdr:col>
      <xdr:colOff>25400</xdr:colOff>
      <xdr:row>12</xdr:row>
      <xdr:rowOff>24054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29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1918</xdr:rowOff>
    </xdr:from>
    <xdr:to>
      <xdr:col>29</xdr:col>
      <xdr:colOff>127000</xdr:colOff>
      <xdr:row>16</xdr:row>
      <xdr:rowOff>62573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92743"/>
          <a:ext cx="647700" cy="60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138333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414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121806</xdr:rowOff>
    </xdr:from>
    <xdr:to>
      <xdr:col>29</xdr:col>
      <xdr:colOff>177800</xdr:colOff>
      <xdr:row>15</xdr:row>
      <xdr:rowOff>51956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569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62573</xdr:rowOff>
    </xdr:from>
    <xdr:to>
      <xdr:col>26</xdr:col>
      <xdr:colOff>50800</xdr:colOff>
      <xdr:row>16</xdr:row>
      <xdr:rowOff>127381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53398"/>
          <a:ext cx="698500" cy="64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169012</xdr:rowOff>
    </xdr:from>
    <xdr:to>
      <xdr:col>26</xdr:col>
      <xdr:colOff>101600</xdr:colOff>
      <xdr:row>15</xdr:row>
      <xdr:rowOff>99162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16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109339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385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101435</xdr:rowOff>
    </xdr:from>
    <xdr:to>
      <xdr:col>22</xdr:col>
      <xdr:colOff>114300</xdr:colOff>
      <xdr:row>16</xdr:row>
      <xdr:rowOff>127381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892260"/>
          <a:ext cx="698500" cy="25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30937</xdr:rowOff>
    </xdr:from>
    <xdr:to>
      <xdr:col>22</xdr:col>
      <xdr:colOff>165100</xdr:colOff>
      <xdr:row>15</xdr:row>
      <xdr:rowOff>132537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50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142714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419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101435</xdr:rowOff>
    </xdr:from>
    <xdr:to>
      <xdr:col>18</xdr:col>
      <xdr:colOff>177800</xdr:colOff>
      <xdr:row>16</xdr:row>
      <xdr:rowOff>147117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92260"/>
          <a:ext cx="698500" cy="45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38138</xdr:rowOff>
    </xdr:from>
    <xdr:to>
      <xdr:col>19</xdr:col>
      <xdr:colOff>38100</xdr:colOff>
      <xdr:row>15</xdr:row>
      <xdr:rowOff>139738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57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149915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426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71285</xdr:rowOff>
    </xdr:from>
    <xdr:to>
      <xdr:col>15</xdr:col>
      <xdr:colOff>101600</xdr:colOff>
      <xdr:row>16</xdr:row>
      <xdr:rowOff>1435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90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11612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45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122568</xdr:rowOff>
    </xdr:from>
    <xdr:to>
      <xdr:col>29</xdr:col>
      <xdr:colOff>177800</xdr:colOff>
      <xdr:row>16</xdr:row>
      <xdr:rowOff>52718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41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94645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1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11773</xdr:rowOff>
    </xdr:from>
    <xdr:to>
      <xdr:col>26</xdr:col>
      <xdr:colOff>101600</xdr:colOff>
      <xdr:row>16</xdr:row>
      <xdr:rowOff>113373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02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98150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88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76581</xdr:rowOff>
    </xdr:from>
    <xdr:to>
      <xdr:col>22</xdr:col>
      <xdr:colOff>165100</xdr:colOff>
      <xdr:row>17</xdr:row>
      <xdr:rowOff>6731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67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162958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53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50635</xdr:rowOff>
    </xdr:from>
    <xdr:to>
      <xdr:col>19</xdr:col>
      <xdr:colOff>38100</xdr:colOff>
      <xdr:row>16</xdr:row>
      <xdr:rowOff>152235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41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137012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2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96317</xdr:rowOff>
    </xdr:from>
    <xdr:to>
      <xdr:col>15</xdr:col>
      <xdr:colOff>101600</xdr:colOff>
      <xdr:row>17</xdr:row>
      <xdr:rowOff>26467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87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11244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7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329463</xdr:rowOff>
    </xdr:from>
    <xdr:to>
      <xdr:col>29</xdr:col>
      <xdr:colOff>127000</xdr:colOff>
      <xdr:row>38</xdr:row>
      <xdr:rowOff>16814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54013"/>
          <a:ext cx="0" cy="1230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331791</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5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16814</xdr:rowOff>
    </xdr:from>
    <xdr:to>
      <xdr:col>30</xdr:col>
      <xdr:colOff>25400</xdr:colOff>
      <xdr:row>38</xdr:row>
      <xdr:rowOff>16814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844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72940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9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329463</xdr:rowOff>
    </xdr:from>
    <xdr:to>
      <xdr:col>30</xdr:col>
      <xdr:colOff>25400</xdr:colOff>
      <xdr:row>33</xdr:row>
      <xdr:rowOff>329463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54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178778</xdr:rowOff>
    </xdr:from>
    <xdr:to>
      <xdr:col>29</xdr:col>
      <xdr:colOff>127000</xdr:colOff>
      <xdr:row>37</xdr:row>
      <xdr:rowOff>184836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303478"/>
          <a:ext cx="647700" cy="6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86250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96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241173</xdr:rowOff>
    </xdr:from>
    <xdr:to>
      <xdr:col>29</xdr:col>
      <xdr:colOff>177800</xdr:colOff>
      <xdr:row>35</xdr:row>
      <xdr:rowOff>342773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515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184836</xdr:rowOff>
    </xdr:from>
    <xdr:to>
      <xdr:col>26</xdr:col>
      <xdr:colOff>50800</xdr:colOff>
      <xdr:row>37</xdr:row>
      <xdr:rowOff>189712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309536"/>
          <a:ext cx="698500" cy="4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277178</xdr:rowOff>
    </xdr:from>
    <xdr:to>
      <xdr:col>26</xdr:col>
      <xdr:colOff>101600</xdr:colOff>
      <xdr:row>36</xdr:row>
      <xdr:rowOff>35878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875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46055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5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189712</xdr:rowOff>
    </xdr:from>
    <xdr:to>
      <xdr:col>22</xdr:col>
      <xdr:colOff>114300</xdr:colOff>
      <xdr:row>37</xdr:row>
      <xdr:rowOff>207963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314412"/>
          <a:ext cx="698500" cy="18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229971</xdr:rowOff>
    </xdr:from>
    <xdr:to>
      <xdr:col>22</xdr:col>
      <xdr:colOff>165100</xdr:colOff>
      <xdr:row>35</xdr:row>
      <xdr:rowOff>331571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403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341748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0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193104</xdr:rowOff>
    </xdr:from>
    <xdr:to>
      <xdr:col>18</xdr:col>
      <xdr:colOff>177800</xdr:colOff>
      <xdr:row>37</xdr:row>
      <xdr:rowOff>207963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317804"/>
          <a:ext cx="698500" cy="14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222123</xdr:rowOff>
    </xdr:from>
    <xdr:to>
      <xdr:col>19</xdr:col>
      <xdr:colOff>38100</xdr:colOff>
      <xdr:row>35</xdr:row>
      <xdr:rowOff>323723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324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333900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0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237668</xdr:rowOff>
    </xdr:from>
    <xdr:to>
      <xdr:col>15</xdr:col>
      <xdr:colOff>101600</xdr:colOff>
      <xdr:row>35</xdr:row>
      <xdr:rowOff>339268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4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6545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1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127978</xdr:rowOff>
    </xdr:from>
    <xdr:to>
      <xdr:col>29</xdr:col>
      <xdr:colOff>177800</xdr:colOff>
      <xdr:row>37</xdr:row>
      <xdr:rowOff>229578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252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100055</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24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134036</xdr:rowOff>
    </xdr:from>
    <xdr:to>
      <xdr:col>26</xdr:col>
      <xdr:colOff>101600</xdr:colOff>
      <xdr:row>37</xdr:row>
      <xdr:rowOff>235636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258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220413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345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138912</xdr:rowOff>
    </xdr:from>
    <xdr:to>
      <xdr:col>22</xdr:col>
      <xdr:colOff>165100</xdr:colOff>
      <xdr:row>37</xdr:row>
      <xdr:rowOff>240512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63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225289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4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157163</xdr:rowOff>
    </xdr:from>
    <xdr:to>
      <xdr:col>19</xdr:col>
      <xdr:colOff>38100</xdr:colOff>
      <xdr:row>37</xdr:row>
      <xdr:rowOff>258763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281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243540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36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142304</xdr:rowOff>
    </xdr:from>
    <xdr:to>
      <xdr:col>15</xdr:col>
      <xdr:colOff>101600</xdr:colOff>
      <xdr:row>37</xdr:row>
      <xdr:rowOff>243904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267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228681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3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717,861
699,153
328.91
345,888,993
337,235,774
7,060,378
184,939,705
258,186,998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158712</xdr:rowOff>
    </xdr:from>
    <xdr:to>
      <xdr:col>24</xdr:col>
      <xdr:colOff>62865</xdr:colOff>
      <xdr:row>38</xdr:row>
      <xdr:rowOff>150063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02212"/>
          <a:ext cx="1270" cy="136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153890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150063</xdr:rowOff>
    </xdr:from>
    <xdr:to>
      <xdr:col>24</xdr:col>
      <xdr:colOff>152400</xdr:colOff>
      <xdr:row>38</xdr:row>
      <xdr:rowOff>150063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5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105389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158712</xdr:rowOff>
    </xdr:from>
    <xdr:to>
      <xdr:col>24</xdr:col>
      <xdr:colOff>152400</xdr:colOff>
      <xdr:row>30</xdr:row>
      <xdr:rowOff>158712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0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62967</xdr:rowOff>
    </xdr:from>
    <xdr:to>
      <xdr:col>24</xdr:col>
      <xdr:colOff>63500</xdr:colOff>
      <xdr:row>34</xdr:row>
      <xdr:rowOff>117221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892267"/>
          <a:ext cx="838200" cy="5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155363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417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132486</xdr:rowOff>
    </xdr:from>
    <xdr:to>
      <xdr:col>24</xdr:col>
      <xdr:colOff>114300</xdr:colOff>
      <xdr:row>34</xdr:row>
      <xdr:rowOff>62636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79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62967</xdr:rowOff>
    </xdr:from>
    <xdr:to>
      <xdr:col>19</xdr:col>
      <xdr:colOff>177800</xdr:colOff>
      <xdr:row>34</xdr:row>
      <xdr:rowOff>162027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92267"/>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23520</xdr:rowOff>
    </xdr:from>
    <xdr:to>
      <xdr:col>20</xdr:col>
      <xdr:colOff>38100</xdr:colOff>
      <xdr:row>33</xdr:row>
      <xdr:rowOff>125120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68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141647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456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109106</xdr:rowOff>
    </xdr:from>
    <xdr:to>
      <xdr:col>15</xdr:col>
      <xdr:colOff>50800</xdr:colOff>
      <xdr:row>34</xdr:row>
      <xdr:rowOff>162027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938406"/>
          <a:ext cx="889000" cy="5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53543</xdr:rowOff>
    </xdr:from>
    <xdr:to>
      <xdr:col>15</xdr:col>
      <xdr:colOff>101600</xdr:colOff>
      <xdr:row>33</xdr:row>
      <xdr:rowOff>155143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71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220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48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109106</xdr:rowOff>
    </xdr:from>
    <xdr:to>
      <xdr:col>10</xdr:col>
      <xdr:colOff>114300</xdr:colOff>
      <xdr:row>35</xdr:row>
      <xdr:rowOff>92532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38406"/>
          <a:ext cx="889000" cy="15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64592</xdr:rowOff>
    </xdr:from>
    <xdr:to>
      <xdr:col>10</xdr:col>
      <xdr:colOff>165100</xdr:colOff>
      <xdr:row>33</xdr:row>
      <xdr:rowOff>166192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72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11269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497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136030</xdr:rowOff>
    </xdr:from>
    <xdr:to>
      <xdr:col>6</xdr:col>
      <xdr:colOff>38100</xdr:colOff>
      <xdr:row>34</xdr:row>
      <xdr:rowOff>66180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79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82707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56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66421</xdr:rowOff>
    </xdr:from>
    <xdr:to>
      <xdr:col>24</xdr:col>
      <xdr:colOff>114300</xdr:colOff>
      <xdr:row>34</xdr:row>
      <xdr:rowOff>168021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9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44848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74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12167</xdr:rowOff>
    </xdr:from>
    <xdr:to>
      <xdr:col>20</xdr:col>
      <xdr:colOff>38100</xdr:colOff>
      <xdr:row>34</xdr:row>
      <xdr:rowOff>113767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4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104894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93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111227</xdr:rowOff>
    </xdr:from>
    <xdr:to>
      <xdr:col>15</xdr:col>
      <xdr:colOff>101600</xdr:colOff>
      <xdr:row>35</xdr:row>
      <xdr:rowOff>41377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4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32504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3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58306</xdr:rowOff>
    </xdr:from>
    <xdr:to>
      <xdr:col>10</xdr:col>
      <xdr:colOff>165100</xdr:colOff>
      <xdr:row>34</xdr:row>
      <xdr:rowOff>159906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8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151033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980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41732</xdr:rowOff>
    </xdr:from>
    <xdr:to>
      <xdr:col>6</xdr:col>
      <xdr:colOff>38100</xdr:colOff>
      <xdr:row>35</xdr:row>
      <xdr:rowOff>143332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4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134459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3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156753</xdr:rowOff>
    </xdr:from>
    <xdr:to>
      <xdr:col>24</xdr:col>
      <xdr:colOff>62865</xdr:colOff>
      <xdr:row>59</xdr:row>
      <xdr:rowOff>12370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00703"/>
          <a:ext cx="1270" cy="1227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16197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3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12370</xdr:rowOff>
    </xdr:from>
    <xdr:to>
      <xdr:col>24</xdr:col>
      <xdr:colOff>152400</xdr:colOff>
      <xdr:row>59</xdr:row>
      <xdr:rowOff>12370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2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103430</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67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156753</xdr:rowOff>
    </xdr:from>
    <xdr:to>
      <xdr:col>24</xdr:col>
      <xdr:colOff>152400</xdr:colOff>
      <xdr:row>51</xdr:row>
      <xdr:rowOff>156753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29195</xdr:rowOff>
    </xdr:from>
    <xdr:to>
      <xdr:col>24</xdr:col>
      <xdr:colOff>63500</xdr:colOff>
      <xdr:row>55</xdr:row>
      <xdr:rowOff>153828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458945"/>
          <a:ext cx="838200" cy="12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73052</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331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50175</xdr:rowOff>
    </xdr:from>
    <xdr:to>
      <xdr:col>24</xdr:col>
      <xdr:colOff>114300</xdr:colOff>
      <xdr:row>55</xdr:row>
      <xdr:rowOff>151775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29195</xdr:rowOff>
    </xdr:from>
    <xdr:to>
      <xdr:col>19</xdr:col>
      <xdr:colOff>177800</xdr:colOff>
      <xdr:row>56</xdr:row>
      <xdr:rowOff>122418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458945"/>
          <a:ext cx="889000" cy="26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31384</xdr:rowOff>
    </xdr:from>
    <xdr:to>
      <xdr:col>20</xdr:col>
      <xdr:colOff>38100</xdr:colOff>
      <xdr:row>53</xdr:row>
      <xdr:rowOff>132984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149511</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889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122418</xdr:rowOff>
    </xdr:from>
    <xdr:to>
      <xdr:col>15</xdr:col>
      <xdr:colOff>50800</xdr:colOff>
      <xdr:row>57</xdr:row>
      <xdr:rowOff>69017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23618"/>
          <a:ext cx="889000" cy="11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25121</xdr:rowOff>
    </xdr:from>
    <xdr:to>
      <xdr:col>15</xdr:col>
      <xdr:colOff>101600</xdr:colOff>
      <xdr:row>54</xdr:row>
      <xdr:rowOff>126721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143248</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05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69017</xdr:rowOff>
    </xdr:from>
    <xdr:to>
      <xdr:col>10</xdr:col>
      <xdr:colOff>114300</xdr:colOff>
      <xdr:row>57</xdr:row>
      <xdr:rowOff>158217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41667"/>
          <a:ext cx="889000" cy="8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81951</xdr:rowOff>
    </xdr:from>
    <xdr:to>
      <xdr:col>10</xdr:col>
      <xdr:colOff>165100</xdr:colOff>
      <xdr:row>58</xdr:row>
      <xdr:rowOff>12101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3228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119624</xdr:rowOff>
    </xdr:from>
    <xdr:to>
      <xdr:col>6</xdr:col>
      <xdr:colOff>38100</xdr:colOff>
      <xdr:row>59</xdr:row>
      <xdr:rowOff>49774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6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40901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1015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103028</xdr:rowOff>
    </xdr:from>
    <xdr:to>
      <xdr:col>24</xdr:col>
      <xdr:colOff>114300</xdr:colOff>
      <xdr:row>56</xdr:row>
      <xdr:rowOff>33178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3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81455</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1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149845</xdr:rowOff>
    </xdr:from>
    <xdr:to>
      <xdr:col>20</xdr:col>
      <xdr:colOff>38100</xdr:colOff>
      <xdr:row>55</xdr:row>
      <xdr:rowOff>79995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40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71122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50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71618</xdr:rowOff>
    </xdr:from>
    <xdr:to>
      <xdr:col>15</xdr:col>
      <xdr:colOff>101600</xdr:colOff>
      <xdr:row>57</xdr:row>
      <xdr:rowOff>1768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7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164345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76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18217</xdr:rowOff>
    </xdr:from>
    <xdr:to>
      <xdr:col>10</xdr:col>
      <xdr:colOff>165100</xdr:colOff>
      <xdr:row>57</xdr:row>
      <xdr:rowOff>119817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9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136344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56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107417</xdr:rowOff>
    </xdr:from>
    <xdr:to>
      <xdr:col>6</xdr:col>
      <xdr:colOff>38100</xdr:colOff>
      <xdr:row>58</xdr:row>
      <xdr:rowOff>37567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8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54094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65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156028</xdr:rowOff>
    </xdr:from>
    <xdr:to>
      <xdr:col>24</xdr:col>
      <xdr:colOff>62865</xdr:colOff>
      <xdr:row>79</xdr:row>
      <xdr:rowOff>17453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57528"/>
          <a:ext cx="1270" cy="140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21280</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17453</xdr:rowOff>
    </xdr:from>
    <xdr:to>
      <xdr:col>24</xdr:col>
      <xdr:colOff>152400</xdr:colOff>
      <xdr:row>79</xdr:row>
      <xdr:rowOff>17453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62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102705</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3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156028</xdr:rowOff>
    </xdr:from>
    <xdr:to>
      <xdr:col>24</xdr:col>
      <xdr:colOff>152400</xdr:colOff>
      <xdr:row>70</xdr:row>
      <xdr:rowOff>156028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117384</xdr:rowOff>
    </xdr:from>
    <xdr:to>
      <xdr:col>24</xdr:col>
      <xdr:colOff>63500</xdr:colOff>
      <xdr:row>77</xdr:row>
      <xdr:rowOff>145143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31903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58981</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9177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36105</xdr:rowOff>
    </xdr:from>
    <xdr:to>
      <xdr:col>24</xdr:col>
      <xdr:colOff>114300</xdr:colOff>
      <xdr:row>76</xdr:row>
      <xdr:rowOff>137705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117384</xdr:rowOff>
    </xdr:from>
    <xdr:to>
      <xdr:col>19</xdr:col>
      <xdr:colOff>177800</xdr:colOff>
      <xdr:row>78</xdr:row>
      <xdr:rowOff>64044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319034"/>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57658</xdr:rowOff>
    </xdr:from>
    <xdr:to>
      <xdr:col>20</xdr:col>
      <xdr:colOff>38100</xdr:colOff>
      <xdr:row>76</xdr:row>
      <xdr:rowOff>159258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4335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15712</xdr:rowOff>
    </xdr:from>
    <xdr:to>
      <xdr:col>15</xdr:col>
      <xdr:colOff>50800</xdr:colOff>
      <xdr:row>78</xdr:row>
      <xdr:rowOff>64044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388812"/>
          <a:ext cx="889000" cy="4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73986</xdr:rowOff>
    </xdr:from>
    <xdr:to>
      <xdr:col>15</xdr:col>
      <xdr:colOff>101600</xdr:colOff>
      <xdr:row>77</xdr:row>
      <xdr:rowOff>4136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20664</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128053</xdr:rowOff>
    </xdr:from>
    <xdr:to>
      <xdr:col>10</xdr:col>
      <xdr:colOff>114300</xdr:colOff>
      <xdr:row>78</xdr:row>
      <xdr:rowOff>15712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329703"/>
          <a:ext cx="889000" cy="5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84110</xdr:rowOff>
    </xdr:from>
    <xdr:to>
      <xdr:col>10</xdr:col>
      <xdr:colOff>165100</xdr:colOff>
      <xdr:row>77</xdr:row>
      <xdr:rowOff>14260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30787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130048</xdr:rowOff>
    </xdr:from>
    <xdr:to>
      <xdr:col>6</xdr:col>
      <xdr:colOff>38100</xdr:colOff>
      <xdr:row>77</xdr:row>
      <xdr:rowOff>60198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76725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293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94343</xdr:rowOff>
    </xdr:from>
    <xdr:to>
      <xdr:col>24</xdr:col>
      <xdr:colOff>114300</xdr:colOff>
      <xdr:row>78</xdr:row>
      <xdr:rowOff>24493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29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72770</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2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66584</xdr:rowOff>
    </xdr:from>
    <xdr:to>
      <xdr:col>20</xdr:col>
      <xdr:colOff>38100</xdr:colOff>
      <xdr:row>77</xdr:row>
      <xdr:rowOff>168184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26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159311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36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13244</xdr:rowOff>
    </xdr:from>
    <xdr:to>
      <xdr:col>15</xdr:col>
      <xdr:colOff>101600</xdr:colOff>
      <xdr:row>78</xdr:row>
      <xdr:rowOff>114844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8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105971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7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136362</xdr:rowOff>
    </xdr:from>
    <xdr:to>
      <xdr:col>10</xdr:col>
      <xdr:colOff>165100</xdr:colOff>
      <xdr:row>78</xdr:row>
      <xdr:rowOff>66512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57639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43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77253</xdr:rowOff>
    </xdr:from>
    <xdr:to>
      <xdr:col>6</xdr:col>
      <xdr:colOff>38100</xdr:colOff>
      <xdr:row>78</xdr:row>
      <xdr:rowOff>7403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27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169980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37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14002</xdr:rowOff>
    </xdr:from>
    <xdr:to>
      <xdr:col>24</xdr:col>
      <xdr:colOff>62865</xdr:colOff>
      <xdr:row>99</xdr:row>
      <xdr:rowOff>141018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615952"/>
          <a:ext cx="1270" cy="149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144845</xdr:rowOff>
    </xdr:from>
    <xdr:ext cx="599010"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1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141018</xdr:rowOff>
    </xdr:from>
    <xdr:to>
      <xdr:col>24</xdr:col>
      <xdr:colOff>152400</xdr:colOff>
      <xdr:row>99</xdr:row>
      <xdr:rowOff>141018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1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132129</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39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14002</xdr:rowOff>
    </xdr:from>
    <xdr:to>
      <xdr:col>24</xdr:col>
      <xdr:colOff>152400</xdr:colOff>
      <xdr:row>91</xdr:row>
      <xdr:rowOff>14002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61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97399</xdr:rowOff>
    </xdr:from>
    <xdr:to>
      <xdr:col>24</xdr:col>
      <xdr:colOff>63500</xdr:colOff>
      <xdr:row>97</xdr:row>
      <xdr:rowOff>154048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728049"/>
          <a:ext cx="838200" cy="5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11520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992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160093</xdr:rowOff>
    </xdr:from>
    <xdr:to>
      <xdr:col>24</xdr:col>
      <xdr:colOff>114300</xdr:colOff>
      <xdr:row>96</xdr:row>
      <xdr:rowOff>90243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92424</xdr:rowOff>
    </xdr:from>
    <xdr:to>
      <xdr:col>19</xdr:col>
      <xdr:colOff>177800</xdr:colOff>
      <xdr:row>97</xdr:row>
      <xdr:rowOff>154048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908300" y="16723074"/>
          <a:ext cx="889000" cy="6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86962</xdr:rowOff>
    </xdr:from>
    <xdr:to>
      <xdr:col>20</xdr:col>
      <xdr:colOff>38100</xdr:colOff>
      <xdr:row>97</xdr:row>
      <xdr:rowOff>17112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33639</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32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92424</xdr:rowOff>
    </xdr:from>
    <xdr:to>
      <xdr:col>15</xdr:col>
      <xdr:colOff>50800</xdr:colOff>
      <xdr:row>99</xdr:row>
      <xdr:rowOff>8255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723074"/>
          <a:ext cx="889000" cy="25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9793</xdr:rowOff>
    </xdr:from>
    <xdr:to>
      <xdr:col>15</xdr:col>
      <xdr:colOff>101600</xdr:colOff>
      <xdr:row>96</xdr:row>
      <xdr:rowOff>111393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127920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24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8255</xdr:rowOff>
    </xdr:from>
    <xdr:to>
      <xdr:col>10</xdr:col>
      <xdr:colOff>114300</xdr:colOff>
      <xdr:row>99</xdr:row>
      <xdr:rowOff>77456</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981805"/>
          <a:ext cx="889000" cy="6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130397</xdr:rowOff>
    </xdr:from>
    <xdr:to>
      <xdr:col>10</xdr:col>
      <xdr:colOff>165100</xdr:colOff>
      <xdr:row>98</xdr:row>
      <xdr:rowOff>60547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77074</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5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15748</xdr:rowOff>
    </xdr:from>
    <xdr:to>
      <xdr:col>6</xdr:col>
      <xdr:colOff>38100</xdr:colOff>
      <xdr:row>98</xdr:row>
      <xdr:rowOff>117348</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8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133875</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593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46599</xdr:rowOff>
    </xdr:from>
    <xdr:to>
      <xdr:col>24</xdr:col>
      <xdr:colOff>114300</xdr:colOff>
      <xdr:row>97</xdr:row>
      <xdr:rowOff>148199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67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25026</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65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103248</xdr:rowOff>
    </xdr:from>
    <xdr:to>
      <xdr:col>20</xdr:col>
      <xdr:colOff>38100</xdr:colOff>
      <xdr:row>98</xdr:row>
      <xdr:rowOff>33398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73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24525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82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41624</xdr:rowOff>
    </xdr:from>
    <xdr:to>
      <xdr:col>15</xdr:col>
      <xdr:colOff>101600</xdr:colOff>
      <xdr:row>97</xdr:row>
      <xdr:rowOff>143224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7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134351</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76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128905</xdr:rowOff>
    </xdr:from>
    <xdr:to>
      <xdr:col>10</xdr:col>
      <xdr:colOff>165100</xdr:colOff>
      <xdr:row>99</xdr:row>
      <xdr:rowOff>59055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93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50182</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702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26656</xdr:rowOff>
    </xdr:from>
    <xdr:to>
      <xdr:col>6</xdr:col>
      <xdr:colOff>38100</xdr:colOff>
      <xdr:row>99</xdr:row>
      <xdr:rowOff>128256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700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119383</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7092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9823</xdr:rowOff>
    </xdr:from>
    <xdr:to>
      <xdr:col>54</xdr:col>
      <xdr:colOff>189865</xdr:colOff>
      <xdr:row>38</xdr:row>
      <xdr:rowOff>1539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182023"/>
          <a:ext cx="1270" cy="33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5366</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2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1539</xdr:rowOff>
    </xdr:from>
    <xdr:to>
      <xdr:col>55</xdr:col>
      <xdr:colOff>88900</xdr:colOff>
      <xdr:row>38</xdr:row>
      <xdr:rowOff>1539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16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127950</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95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9823</xdr:rowOff>
    </xdr:from>
    <xdr:to>
      <xdr:col>55</xdr:col>
      <xdr:colOff>88900</xdr:colOff>
      <xdr:row>36</xdr:row>
      <xdr:rowOff>9823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18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147418</xdr:rowOff>
    </xdr:from>
    <xdr:to>
      <xdr:col>55</xdr:col>
      <xdr:colOff>0</xdr:colOff>
      <xdr:row>38</xdr:row>
      <xdr:rowOff>1539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491068"/>
          <a:ext cx="838200" cy="2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136379</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37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113502</xdr:rowOff>
    </xdr:from>
    <xdr:to>
      <xdr:col>55</xdr:col>
      <xdr:colOff>50800</xdr:colOff>
      <xdr:row>37</xdr:row>
      <xdr:rowOff>43652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147418</xdr:rowOff>
    </xdr:from>
    <xdr:to>
      <xdr:col>50</xdr:col>
      <xdr:colOff>114300</xdr:colOff>
      <xdr:row>38</xdr:row>
      <xdr:rowOff>21416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491068"/>
          <a:ext cx="889000" cy="4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79288</xdr:rowOff>
    </xdr:from>
    <xdr:to>
      <xdr:col>50</xdr:col>
      <xdr:colOff>165100</xdr:colOff>
      <xdr:row>37</xdr:row>
      <xdr:rowOff>9438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25965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146122</xdr:rowOff>
    </xdr:from>
    <xdr:to>
      <xdr:col>45</xdr:col>
      <xdr:colOff>177800</xdr:colOff>
      <xdr:row>38</xdr:row>
      <xdr:rowOff>21416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5461072"/>
          <a:ext cx="889000" cy="107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63231</xdr:rowOff>
    </xdr:from>
    <xdr:to>
      <xdr:col>46</xdr:col>
      <xdr:colOff>38100</xdr:colOff>
      <xdr:row>36</xdr:row>
      <xdr:rowOff>164831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9908</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146122</xdr:rowOff>
    </xdr:from>
    <xdr:to>
      <xdr:col>41</xdr:col>
      <xdr:colOff>50800</xdr:colOff>
      <xdr:row>38</xdr:row>
      <xdr:rowOff>60147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5461072"/>
          <a:ext cx="889000" cy="111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44453</xdr:rowOff>
    </xdr:from>
    <xdr:to>
      <xdr:col>41</xdr:col>
      <xdr:colOff>101600</xdr:colOff>
      <xdr:row>30</xdr:row>
      <xdr:rowOff>146053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162580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496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954</xdr:rowOff>
    </xdr:from>
    <xdr:to>
      <xdr:col>36</xdr:col>
      <xdr:colOff>165100</xdr:colOff>
      <xdr:row>37</xdr:row>
      <xdr:rowOff>102554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344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119081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11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122189</xdr:rowOff>
    </xdr:from>
    <xdr:to>
      <xdr:col>55</xdr:col>
      <xdr:colOff>50800</xdr:colOff>
      <xdr:row>38</xdr:row>
      <xdr:rowOff>52339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6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37116</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8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96618</xdr:rowOff>
    </xdr:from>
    <xdr:to>
      <xdr:col>50</xdr:col>
      <xdr:colOff>165100</xdr:colOff>
      <xdr:row>38</xdr:row>
      <xdr:rowOff>26768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17895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3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142066</xdr:rowOff>
    </xdr:from>
    <xdr:to>
      <xdr:col>46</xdr:col>
      <xdr:colOff>38100</xdr:colOff>
      <xdr:row>38</xdr:row>
      <xdr:rowOff>72216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8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63343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57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95322</xdr:rowOff>
    </xdr:from>
    <xdr:to>
      <xdr:col>41</xdr:col>
      <xdr:colOff>101600</xdr:colOff>
      <xdr:row>32</xdr:row>
      <xdr:rowOff>25472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541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16599</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5502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9347</xdr:rowOff>
    </xdr:from>
    <xdr:to>
      <xdr:col>36</xdr:col>
      <xdr:colOff>165100</xdr:colOff>
      <xdr:row>38</xdr:row>
      <xdr:rowOff>110947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2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102074</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1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120764</xdr:rowOff>
    </xdr:from>
    <xdr:to>
      <xdr:col>54</xdr:col>
      <xdr:colOff>189865</xdr:colOff>
      <xdr:row>58</xdr:row>
      <xdr:rowOff>28601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93264"/>
          <a:ext cx="1270" cy="1279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32428</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9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28601</xdr:rowOff>
    </xdr:from>
    <xdr:to>
      <xdr:col>55</xdr:col>
      <xdr:colOff>88900</xdr:colOff>
      <xdr:row>58</xdr:row>
      <xdr:rowOff>28601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9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67441</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120764</xdr:rowOff>
    </xdr:from>
    <xdr:to>
      <xdr:col>55</xdr:col>
      <xdr:colOff>88900</xdr:colOff>
      <xdr:row>50</xdr:row>
      <xdr:rowOff>120764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93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28601</xdr:rowOff>
    </xdr:from>
    <xdr:to>
      <xdr:col>55</xdr:col>
      <xdr:colOff>0</xdr:colOff>
      <xdr:row>59</xdr:row>
      <xdr:rowOff>13551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972701"/>
          <a:ext cx="838200" cy="15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45293</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132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22416</xdr:rowOff>
    </xdr:from>
    <xdr:to>
      <xdr:col>55</xdr:col>
      <xdr:colOff>50800</xdr:colOff>
      <xdr:row>54</xdr:row>
      <xdr:rowOff>124016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133376</xdr:rowOff>
    </xdr:from>
    <xdr:to>
      <xdr:col>50</xdr:col>
      <xdr:colOff>114300</xdr:colOff>
      <xdr:row>59</xdr:row>
      <xdr:rowOff>13551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10077476"/>
          <a:ext cx="889000" cy="5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102464</xdr:rowOff>
    </xdr:from>
    <xdr:to>
      <xdr:col>50</xdr:col>
      <xdr:colOff>165100</xdr:colOff>
      <xdr:row>55</xdr:row>
      <xdr:rowOff>32614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49141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13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34563</xdr:rowOff>
    </xdr:from>
    <xdr:to>
      <xdr:col>45</xdr:col>
      <xdr:colOff>177800</xdr:colOff>
      <xdr:row>58</xdr:row>
      <xdr:rowOff>133376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978663"/>
          <a:ext cx="889000" cy="9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41618</xdr:rowOff>
    </xdr:from>
    <xdr:to>
      <xdr:col>46</xdr:col>
      <xdr:colOff>38100</xdr:colOff>
      <xdr:row>54</xdr:row>
      <xdr:rowOff>143218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159745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0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13818</xdr:rowOff>
    </xdr:from>
    <xdr:to>
      <xdr:col>41</xdr:col>
      <xdr:colOff>50800</xdr:colOff>
      <xdr:row>58</xdr:row>
      <xdr:rowOff>34563</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957918"/>
          <a:ext cx="889000" cy="2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112408</xdr:rowOff>
    </xdr:from>
    <xdr:to>
      <xdr:col>41</xdr:col>
      <xdr:colOff>101600</xdr:colOff>
      <xdr:row>55</xdr:row>
      <xdr:rowOff>42558</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59085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14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143535</xdr:rowOff>
    </xdr:from>
    <xdr:to>
      <xdr:col>36</xdr:col>
      <xdr:colOff>165100</xdr:colOff>
      <xdr:row>55</xdr:row>
      <xdr:rowOff>73685</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4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90212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1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149251</xdr:rowOff>
    </xdr:from>
    <xdr:to>
      <xdr:col>55</xdr:col>
      <xdr:colOff>50800</xdr:colOff>
      <xdr:row>58</xdr:row>
      <xdr:rowOff>79401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92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64178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83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134201</xdr:rowOff>
    </xdr:from>
    <xdr:to>
      <xdr:col>50</xdr:col>
      <xdr:colOff>165100</xdr:colOff>
      <xdr:row>59</xdr:row>
      <xdr:rowOff>64351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1007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55478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1017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82576</xdr:rowOff>
    </xdr:from>
    <xdr:to>
      <xdr:col>46</xdr:col>
      <xdr:colOff>38100</xdr:colOff>
      <xdr:row>59</xdr:row>
      <xdr:rowOff>12726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1002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3853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1011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155213</xdr:rowOff>
    </xdr:from>
    <xdr:to>
      <xdr:col>41</xdr:col>
      <xdr:colOff>101600</xdr:colOff>
      <xdr:row>58</xdr:row>
      <xdr:rowOff>85363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92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76490</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1002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134468</xdr:rowOff>
    </xdr:from>
    <xdr:to>
      <xdr:col>36</xdr:col>
      <xdr:colOff>165100</xdr:colOff>
      <xdr:row>58</xdr:row>
      <xdr:rowOff>64618</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90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55745</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99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31000</xdr:rowOff>
    </xdr:from>
    <xdr:to>
      <xdr:col>54</xdr:col>
      <xdr:colOff>189865</xdr:colOff>
      <xdr:row>78</xdr:row>
      <xdr:rowOff>126709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32500"/>
          <a:ext cx="1270" cy="146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130536</xdr:rowOff>
    </xdr:from>
    <xdr:ext cx="469744"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0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126709</xdr:rowOff>
    </xdr:from>
    <xdr:to>
      <xdr:col>55</xdr:col>
      <xdr:colOff>88900</xdr:colOff>
      <xdr:row>78</xdr:row>
      <xdr:rowOff>126709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49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149127</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0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31000</xdr:rowOff>
    </xdr:from>
    <xdr:to>
      <xdr:col>55</xdr:col>
      <xdr:colOff>88900</xdr:colOff>
      <xdr:row>70</xdr:row>
      <xdr:rowOff>31000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3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85026</xdr:rowOff>
    </xdr:from>
    <xdr:to>
      <xdr:col>55</xdr:col>
      <xdr:colOff>0</xdr:colOff>
      <xdr:row>78</xdr:row>
      <xdr:rowOff>62585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286676"/>
          <a:ext cx="838200" cy="14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132313</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2819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109436</xdr:rowOff>
    </xdr:from>
    <xdr:to>
      <xdr:col>55</xdr:col>
      <xdr:colOff>50800</xdr:colOff>
      <xdr:row>76</xdr:row>
      <xdr:rowOff>39585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296818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44793</xdr:rowOff>
    </xdr:from>
    <xdr:to>
      <xdr:col>50</xdr:col>
      <xdr:colOff>114300</xdr:colOff>
      <xdr:row>78</xdr:row>
      <xdr:rowOff>62585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417893"/>
          <a:ext cx="889000" cy="1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159880</xdr:rowOff>
    </xdr:from>
    <xdr:to>
      <xdr:col>50</xdr:col>
      <xdr:colOff>165100</xdr:colOff>
      <xdr:row>76</xdr:row>
      <xdr:rowOff>90030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0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106557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279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44793</xdr:rowOff>
    </xdr:from>
    <xdr:to>
      <xdr:col>45</xdr:col>
      <xdr:colOff>177800</xdr:colOff>
      <xdr:row>78</xdr:row>
      <xdr:rowOff>70777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417893"/>
          <a:ext cx="889000" cy="2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78460</xdr:rowOff>
    </xdr:from>
    <xdr:to>
      <xdr:col>46</xdr:col>
      <xdr:colOff>38100</xdr:colOff>
      <xdr:row>76</xdr:row>
      <xdr:rowOff>8610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29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25137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271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70777</xdr:rowOff>
    </xdr:from>
    <xdr:to>
      <xdr:col>41</xdr:col>
      <xdr:colOff>50800</xdr:colOff>
      <xdr:row>78</xdr:row>
      <xdr:rowOff>101333</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443877"/>
          <a:ext cx="889000" cy="3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68897</xdr:rowOff>
    </xdr:from>
    <xdr:to>
      <xdr:col>41</xdr:col>
      <xdr:colOff>101600</xdr:colOff>
      <xdr:row>75</xdr:row>
      <xdr:rowOff>170498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292764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15574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70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21006</xdr:rowOff>
    </xdr:from>
    <xdr:to>
      <xdr:col>36</xdr:col>
      <xdr:colOff>165100</xdr:colOff>
      <xdr:row>75</xdr:row>
      <xdr:rowOff>122606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28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139133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65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34226</xdr:rowOff>
    </xdr:from>
    <xdr:to>
      <xdr:col>55</xdr:col>
      <xdr:colOff>50800</xdr:colOff>
      <xdr:row>77</xdr:row>
      <xdr:rowOff>135826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23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12653</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21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11785</xdr:rowOff>
    </xdr:from>
    <xdr:to>
      <xdr:col>50</xdr:col>
      <xdr:colOff>165100</xdr:colOff>
      <xdr:row>78</xdr:row>
      <xdr:rowOff>113385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38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104512</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4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165443</xdr:rowOff>
    </xdr:from>
    <xdr:to>
      <xdr:col>46</xdr:col>
      <xdr:colOff>38100</xdr:colOff>
      <xdr:row>78</xdr:row>
      <xdr:rowOff>95593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36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86720</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45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19977</xdr:rowOff>
    </xdr:from>
    <xdr:to>
      <xdr:col>41</xdr:col>
      <xdr:colOff>101600</xdr:colOff>
      <xdr:row>78</xdr:row>
      <xdr:rowOff>121577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39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112704</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485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50533</xdr:rowOff>
    </xdr:from>
    <xdr:to>
      <xdr:col>36</xdr:col>
      <xdr:colOff>165100</xdr:colOff>
      <xdr:row>78</xdr:row>
      <xdr:rowOff>152133</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42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143260</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51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22461</xdr:rowOff>
    </xdr:from>
    <xdr:to>
      <xdr:col>54</xdr:col>
      <xdr:colOff>189865</xdr:colOff>
      <xdr:row>98</xdr:row>
      <xdr:rowOff>63511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624411"/>
          <a:ext cx="1270" cy="1241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67338</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6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63511</xdr:rowOff>
    </xdr:from>
    <xdr:to>
      <xdr:col>55</xdr:col>
      <xdr:colOff>88900</xdr:colOff>
      <xdr:row>98</xdr:row>
      <xdr:rowOff>63511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65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140588</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9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22461</xdr:rowOff>
    </xdr:from>
    <xdr:to>
      <xdr:col>55</xdr:col>
      <xdr:colOff>88900</xdr:colOff>
      <xdr:row>91</xdr:row>
      <xdr:rowOff>22461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62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63511</xdr:rowOff>
    </xdr:from>
    <xdr:to>
      <xdr:col>55</xdr:col>
      <xdr:colOff>0</xdr:colOff>
      <xdr:row>99</xdr:row>
      <xdr:rowOff>23147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865611"/>
          <a:ext cx="838200" cy="13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26967</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597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4090</xdr:rowOff>
    </xdr:from>
    <xdr:to>
      <xdr:col>55</xdr:col>
      <xdr:colOff>50800</xdr:colOff>
      <xdr:row>94</xdr:row>
      <xdr:rowOff>105690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12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165336</xdr:rowOff>
    </xdr:from>
    <xdr:to>
      <xdr:col>50</xdr:col>
      <xdr:colOff>114300</xdr:colOff>
      <xdr:row>99</xdr:row>
      <xdr:rowOff>23147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967436"/>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98076</xdr:rowOff>
    </xdr:from>
    <xdr:to>
      <xdr:col>50</xdr:col>
      <xdr:colOff>165100</xdr:colOff>
      <xdr:row>95</xdr:row>
      <xdr:rowOff>28226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21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44753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598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88494</xdr:rowOff>
    </xdr:from>
    <xdr:to>
      <xdr:col>45</xdr:col>
      <xdr:colOff>177800</xdr:colOff>
      <xdr:row>98</xdr:row>
      <xdr:rowOff>165336</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890594"/>
          <a:ext cx="889000" cy="7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40469</xdr:rowOff>
    </xdr:from>
    <xdr:to>
      <xdr:col>46</xdr:col>
      <xdr:colOff>38100</xdr:colOff>
      <xdr:row>95</xdr:row>
      <xdr:rowOff>142069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32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158596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10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46986</xdr:rowOff>
    </xdr:from>
    <xdr:to>
      <xdr:col>41</xdr:col>
      <xdr:colOff>50800</xdr:colOff>
      <xdr:row>98</xdr:row>
      <xdr:rowOff>88494</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849086"/>
          <a:ext cx="889000" cy="4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63852</xdr:rowOff>
    </xdr:from>
    <xdr:to>
      <xdr:col>41</xdr:col>
      <xdr:colOff>101600</xdr:colOff>
      <xdr:row>95</xdr:row>
      <xdr:rowOff>165452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35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12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138604</xdr:rowOff>
    </xdr:from>
    <xdr:to>
      <xdr:col>36</xdr:col>
      <xdr:colOff>165100</xdr:colOff>
      <xdr:row>96</xdr:row>
      <xdr:rowOff>68754</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2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85281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0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12711</xdr:rowOff>
    </xdr:from>
    <xdr:to>
      <xdr:col>55</xdr:col>
      <xdr:colOff>50800</xdr:colOff>
      <xdr:row>98</xdr:row>
      <xdr:rowOff>114311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81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99088</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72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143797</xdr:rowOff>
    </xdr:from>
    <xdr:to>
      <xdr:col>50</xdr:col>
      <xdr:colOff>165100</xdr:colOff>
      <xdr:row>99</xdr:row>
      <xdr:rowOff>73947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94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65074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703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114536</xdr:rowOff>
    </xdr:from>
    <xdr:to>
      <xdr:col>46</xdr:col>
      <xdr:colOff>38100</xdr:colOff>
      <xdr:row>99</xdr:row>
      <xdr:rowOff>44686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91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35813</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700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37694</xdr:rowOff>
    </xdr:from>
    <xdr:to>
      <xdr:col>41</xdr:col>
      <xdr:colOff>101600</xdr:colOff>
      <xdr:row>98</xdr:row>
      <xdr:rowOff>139294</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83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130421</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93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167636</xdr:rowOff>
    </xdr:from>
    <xdr:to>
      <xdr:col>36</xdr:col>
      <xdr:colOff>165100</xdr:colOff>
      <xdr:row>98</xdr:row>
      <xdr:rowOff>97786</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79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88913</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89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130229</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273729"/>
          <a:ext cx="1269" cy="1511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76906</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4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130229</xdr:rowOff>
    </xdr:from>
    <xdr:to>
      <xdr:col>86</xdr:col>
      <xdr:colOff>25400</xdr:colOff>
      <xdr:row>30</xdr:row>
      <xdr:rowOff>130229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27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54356</xdr:rowOff>
    </xdr:from>
    <xdr:to>
      <xdr:col>85</xdr:col>
      <xdr:colOff>127000</xdr:colOff>
      <xdr:row>39</xdr:row>
      <xdr:rowOff>64480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40906"/>
          <a:ext cx="8382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141604</xdr:rowOff>
    </xdr:from>
    <xdr:ext cx="378565"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85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118727</xdr:rowOff>
    </xdr:from>
    <xdr:to>
      <xdr:col>85</xdr:col>
      <xdr:colOff>177800</xdr:colOff>
      <xdr:row>39</xdr:row>
      <xdr:rowOff>48877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62956</xdr:rowOff>
    </xdr:from>
    <xdr:to>
      <xdr:col>81</xdr:col>
      <xdr:colOff>50800</xdr:colOff>
      <xdr:row>39</xdr:row>
      <xdr:rowOff>54356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578056"/>
          <a:ext cx="889000" cy="16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124170</xdr:rowOff>
    </xdr:from>
    <xdr:to>
      <xdr:col>81</xdr:col>
      <xdr:colOff>101600</xdr:colOff>
      <xdr:row>39</xdr:row>
      <xdr:rowOff>54320</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3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70847</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2017" y="6414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127834</xdr:rowOff>
    </xdr:from>
    <xdr:to>
      <xdr:col>76</xdr:col>
      <xdr:colOff>114300</xdr:colOff>
      <xdr:row>38</xdr:row>
      <xdr:rowOff>62956</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471484"/>
          <a:ext cx="889000" cy="10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120360</xdr:rowOff>
    </xdr:from>
    <xdr:to>
      <xdr:col>76</xdr:col>
      <xdr:colOff>165100</xdr:colOff>
      <xdr:row>39</xdr:row>
      <xdr:rowOff>50510</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3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41637</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728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127834</xdr:rowOff>
    </xdr:from>
    <xdr:to>
      <xdr:col>71</xdr:col>
      <xdr:colOff>177800</xdr:colOff>
      <xdr:row>37</xdr:row>
      <xdr:rowOff>168003</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6471484"/>
          <a:ext cx="889000" cy="4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73551</xdr:rowOff>
    </xdr:from>
    <xdr:to>
      <xdr:col>72</xdr:col>
      <xdr:colOff>38100</xdr:colOff>
      <xdr:row>39</xdr:row>
      <xdr:rowOff>3701</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166278</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68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37846</xdr:rowOff>
    </xdr:from>
    <xdr:to>
      <xdr:col>67</xdr:col>
      <xdr:colOff>101600</xdr:colOff>
      <xdr:row>38</xdr:row>
      <xdr:rowOff>139446</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5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130573</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6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13680</xdr:rowOff>
    </xdr:from>
    <xdr:to>
      <xdr:col>85</xdr:col>
      <xdr:colOff>177800</xdr:colOff>
      <xdr:row>39</xdr:row>
      <xdr:rowOff>115280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0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100057</xdr:rowOff>
    </xdr:from>
    <xdr:ext cx="378565"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15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3556</xdr:rowOff>
    </xdr:from>
    <xdr:to>
      <xdr:col>81</xdr:col>
      <xdr:colOff>101600</xdr:colOff>
      <xdr:row>39</xdr:row>
      <xdr:rowOff>105156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69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96283</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92017" y="6782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12156</xdr:rowOff>
    </xdr:from>
    <xdr:to>
      <xdr:col>76</xdr:col>
      <xdr:colOff>165100</xdr:colOff>
      <xdr:row>38</xdr:row>
      <xdr:rowOff>113756</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52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130283</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57428" y="6302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77034</xdr:rowOff>
    </xdr:from>
    <xdr:to>
      <xdr:col>72</xdr:col>
      <xdr:colOff>38100</xdr:colOff>
      <xdr:row>38</xdr:row>
      <xdr:rowOff>7184</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42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23711</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68428" y="619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117203</xdr:rowOff>
    </xdr:from>
    <xdr:to>
      <xdr:col>67</xdr:col>
      <xdr:colOff>101600</xdr:colOff>
      <xdr:row>38</xdr:row>
      <xdr:rowOff>47353</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46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63880</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6236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公債費グラフ枠">
          <a:extLst>
            <a:ext uri="{FF2B5EF4-FFF2-40B4-BE49-F238E27FC236}">
              <a16:creationId xmlns:a16="http://schemas.microsoft.com/office/drawing/2014/main" id="{00000000-0008-0000-06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102243</xdr:rowOff>
    </xdr:from>
    <xdr:to>
      <xdr:col>85</xdr:col>
      <xdr:colOff>126364</xdr:colOff>
      <xdr:row>77</xdr:row>
      <xdr:rowOff>157074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6317595" y="11932293"/>
          <a:ext cx="1269" cy="1426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160901</xdr:rowOff>
    </xdr:from>
    <xdr:ext cx="534377" cy="259045"/>
    <xdr:sp macro="" textlink="">
      <xdr:nvSpPr>
        <xdr:cNvPr id="635" name="公債費最小値テキスト">
          <a:extLst>
            <a:ext uri="{FF2B5EF4-FFF2-40B4-BE49-F238E27FC236}">
              <a16:creationId xmlns:a16="http://schemas.microsoft.com/office/drawing/2014/main" id="{00000000-0008-0000-0600-00007B020000}"/>
            </a:ext>
          </a:extLst>
        </xdr:cNvPr>
        <xdr:cNvSpPr txBox="1"/>
      </xdr:nvSpPr>
      <xdr:spPr>
        <a:xfrm>
          <a:off x="16370300" y="1336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157074</xdr:rowOff>
    </xdr:from>
    <xdr:to>
      <xdr:col>86</xdr:col>
      <xdr:colOff>25400</xdr:colOff>
      <xdr:row>77</xdr:row>
      <xdr:rowOff>157074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3358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48920</xdr:rowOff>
    </xdr:from>
    <xdr:ext cx="534377" cy="259045"/>
    <xdr:sp macro="" textlink="">
      <xdr:nvSpPr>
        <xdr:cNvPr id="637" name="公債費最大値テキスト">
          <a:extLst>
            <a:ext uri="{FF2B5EF4-FFF2-40B4-BE49-F238E27FC236}">
              <a16:creationId xmlns:a16="http://schemas.microsoft.com/office/drawing/2014/main" id="{00000000-0008-0000-0600-00007D020000}"/>
            </a:ext>
          </a:extLst>
        </xdr:cNvPr>
        <xdr:cNvSpPr txBox="1"/>
      </xdr:nvSpPr>
      <xdr:spPr>
        <a:xfrm>
          <a:off x="16370300" y="1170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102243</xdr:rowOff>
    </xdr:from>
    <xdr:to>
      <xdr:col>86</xdr:col>
      <xdr:colOff>25400</xdr:colOff>
      <xdr:row>69</xdr:row>
      <xdr:rowOff>102243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6230600" y="11932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43100</xdr:rowOff>
    </xdr:from>
    <xdr:to>
      <xdr:col>85</xdr:col>
      <xdr:colOff>127000</xdr:colOff>
      <xdr:row>77</xdr:row>
      <xdr:rowOff>157074</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5481300" y="13244750"/>
          <a:ext cx="838200" cy="11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14688</xdr:rowOff>
    </xdr:from>
    <xdr:ext cx="534377" cy="259045"/>
    <xdr:sp macro="" textlink="">
      <xdr:nvSpPr>
        <xdr:cNvPr id="640" name="公債費平均値テキスト">
          <a:extLst>
            <a:ext uri="{FF2B5EF4-FFF2-40B4-BE49-F238E27FC236}">
              <a16:creationId xmlns:a16="http://schemas.microsoft.com/office/drawing/2014/main" id="{00000000-0008-0000-0600-000080020000}"/>
            </a:ext>
          </a:extLst>
        </xdr:cNvPr>
        <xdr:cNvSpPr txBox="1"/>
      </xdr:nvSpPr>
      <xdr:spPr>
        <a:xfrm>
          <a:off x="16370300" y="12530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163261</xdr:rowOff>
    </xdr:from>
    <xdr:to>
      <xdr:col>85</xdr:col>
      <xdr:colOff>177800</xdr:colOff>
      <xdr:row>74</xdr:row>
      <xdr:rowOff>93411</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6268700" y="126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43100</xdr:rowOff>
    </xdr:from>
    <xdr:to>
      <xdr:col>81</xdr:col>
      <xdr:colOff>50800</xdr:colOff>
      <xdr:row>78</xdr:row>
      <xdr:rowOff>11488</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4592300" y="13244750"/>
          <a:ext cx="889000" cy="13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16042</xdr:rowOff>
    </xdr:from>
    <xdr:to>
      <xdr:col>81</xdr:col>
      <xdr:colOff>101600</xdr:colOff>
      <xdr:row>74</xdr:row>
      <xdr:rowOff>117642</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5430500" y="1270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134169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47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11488</xdr:rowOff>
    </xdr:from>
    <xdr:to>
      <xdr:col>76</xdr:col>
      <xdr:colOff>114300</xdr:colOff>
      <xdr:row>78</xdr:row>
      <xdr:rowOff>31474</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3703300" y="13384588"/>
          <a:ext cx="889000" cy="1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165253</xdr:rowOff>
    </xdr:from>
    <xdr:to>
      <xdr:col>76</xdr:col>
      <xdr:colOff>165100</xdr:colOff>
      <xdr:row>74</xdr:row>
      <xdr:rowOff>95403</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4541500" y="1268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111930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45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5871</xdr:rowOff>
    </xdr:from>
    <xdr:to>
      <xdr:col>71</xdr:col>
      <xdr:colOff>177800</xdr:colOff>
      <xdr:row>78</xdr:row>
      <xdr:rowOff>31474</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814300" y="13378971"/>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72310</xdr:rowOff>
    </xdr:from>
    <xdr:to>
      <xdr:col>72</xdr:col>
      <xdr:colOff>38100</xdr:colOff>
      <xdr:row>75</xdr:row>
      <xdr:rowOff>2460</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3652500" y="1275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18987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53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20483</xdr:rowOff>
    </xdr:from>
    <xdr:to>
      <xdr:col>67</xdr:col>
      <xdr:colOff>101600</xdr:colOff>
      <xdr:row>74</xdr:row>
      <xdr:rowOff>122083</xdr:rowOff>
    </xdr:to>
    <xdr:sp macro="" textlink="">
      <xdr:nvSpPr>
        <xdr:cNvPr id="651" name="フローチャート: 判断 650">
          <a:extLst>
            <a:ext uri="{FF2B5EF4-FFF2-40B4-BE49-F238E27FC236}">
              <a16:creationId xmlns:a16="http://schemas.microsoft.com/office/drawing/2014/main" id="{00000000-0008-0000-0600-00008B020000}"/>
            </a:ext>
          </a:extLst>
        </xdr:cNvPr>
        <xdr:cNvSpPr/>
      </xdr:nvSpPr>
      <xdr:spPr>
        <a:xfrm>
          <a:off x="12763500" y="1270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138610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48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106274</xdr:rowOff>
    </xdr:from>
    <xdr:to>
      <xdr:col>85</xdr:col>
      <xdr:colOff>177800</xdr:colOff>
      <xdr:row>78</xdr:row>
      <xdr:rowOff>36424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6268700" y="1330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21201</xdr:rowOff>
    </xdr:from>
    <xdr:ext cx="534377" cy="259045"/>
    <xdr:sp macro="" textlink="">
      <xdr:nvSpPr>
        <xdr:cNvPr id="659" name="公債費該当値テキスト">
          <a:extLst>
            <a:ext uri="{FF2B5EF4-FFF2-40B4-BE49-F238E27FC236}">
              <a16:creationId xmlns:a16="http://schemas.microsoft.com/office/drawing/2014/main" id="{00000000-0008-0000-0600-000093020000}"/>
            </a:ext>
          </a:extLst>
        </xdr:cNvPr>
        <xdr:cNvSpPr txBox="1"/>
      </xdr:nvSpPr>
      <xdr:spPr>
        <a:xfrm>
          <a:off x="16370300" y="1322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163750</xdr:rowOff>
    </xdr:from>
    <xdr:to>
      <xdr:col>81</xdr:col>
      <xdr:colOff>101600</xdr:colOff>
      <xdr:row>77</xdr:row>
      <xdr:rowOff>93900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5430500" y="1319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85027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5214111" y="1328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132138</xdr:rowOff>
    </xdr:from>
    <xdr:to>
      <xdr:col>76</xdr:col>
      <xdr:colOff>165100</xdr:colOff>
      <xdr:row>78</xdr:row>
      <xdr:rowOff>62288</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4541500" y="1333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53415</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4325111" y="1342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152124</xdr:rowOff>
    </xdr:from>
    <xdr:to>
      <xdr:col>72</xdr:col>
      <xdr:colOff>38100</xdr:colOff>
      <xdr:row>78</xdr:row>
      <xdr:rowOff>82274</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3652500" y="1335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73401</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3436111" y="1344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126521</xdr:rowOff>
    </xdr:from>
    <xdr:to>
      <xdr:col>67</xdr:col>
      <xdr:colOff>101600</xdr:colOff>
      <xdr:row>78</xdr:row>
      <xdr:rowOff>56671</xdr:rowOff>
    </xdr:to>
    <xdr:sp macro="" textlink="">
      <xdr:nvSpPr>
        <xdr:cNvPr id="666" name="楕円 665">
          <a:extLst>
            <a:ext uri="{FF2B5EF4-FFF2-40B4-BE49-F238E27FC236}">
              <a16:creationId xmlns:a16="http://schemas.microsoft.com/office/drawing/2014/main" id="{00000000-0008-0000-0600-00009A020000}"/>
            </a:ext>
          </a:extLst>
        </xdr:cNvPr>
        <xdr:cNvSpPr/>
      </xdr:nvSpPr>
      <xdr:spPr>
        <a:xfrm>
          <a:off x="12763500" y="1332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47798</xdr:rowOff>
    </xdr:from>
    <xdr:ext cx="534377"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547111" y="1342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積立金グラフ枠">
          <a:extLst>
            <a:ext uri="{FF2B5EF4-FFF2-40B4-BE49-F238E27FC236}">
              <a16:creationId xmlns:a16="http://schemas.microsoft.com/office/drawing/2014/main" id="{00000000-0008-0000-06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26924</xdr:rowOff>
    </xdr:from>
    <xdr:to>
      <xdr:col>85</xdr:col>
      <xdr:colOff>126364</xdr:colOff>
      <xdr:row>98</xdr:row>
      <xdr:rowOff>110897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6317595" y="15628874"/>
          <a:ext cx="1269" cy="1284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114724</xdr:rowOff>
    </xdr:from>
    <xdr:ext cx="469744" cy="259045"/>
    <xdr:sp macro="" textlink="">
      <xdr:nvSpPr>
        <xdr:cNvPr id="692" name="積立金最小値テキスト">
          <a:extLst>
            <a:ext uri="{FF2B5EF4-FFF2-40B4-BE49-F238E27FC236}">
              <a16:creationId xmlns:a16="http://schemas.microsoft.com/office/drawing/2014/main" id="{00000000-0008-0000-0600-0000B4020000}"/>
            </a:ext>
          </a:extLst>
        </xdr:cNvPr>
        <xdr:cNvSpPr txBox="1"/>
      </xdr:nvSpPr>
      <xdr:spPr>
        <a:xfrm>
          <a:off x="16370300" y="1691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110897</xdr:rowOff>
    </xdr:from>
    <xdr:to>
      <xdr:col>86</xdr:col>
      <xdr:colOff>25400</xdr:colOff>
      <xdr:row>98</xdr:row>
      <xdr:rowOff>110897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691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145051</xdr:rowOff>
    </xdr:from>
    <xdr:ext cx="534377" cy="259045"/>
    <xdr:sp macro="" textlink="">
      <xdr:nvSpPr>
        <xdr:cNvPr id="694" name="積立金最大値テキスト">
          <a:extLst>
            <a:ext uri="{FF2B5EF4-FFF2-40B4-BE49-F238E27FC236}">
              <a16:creationId xmlns:a16="http://schemas.microsoft.com/office/drawing/2014/main" id="{00000000-0008-0000-0600-0000B6020000}"/>
            </a:ext>
          </a:extLst>
        </xdr:cNvPr>
        <xdr:cNvSpPr txBox="1"/>
      </xdr:nvSpPr>
      <xdr:spPr>
        <a:xfrm>
          <a:off x="16370300" y="1540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26924</xdr:rowOff>
    </xdr:from>
    <xdr:to>
      <xdr:col>86</xdr:col>
      <xdr:colOff>25400</xdr:colOff>
      <xdr:row>91</xdr:row>
      <xdr:rowOff>26924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6230600" y="1562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152121</xdr:rowOff>
    </xdr:from>
    <xdr:to>
      <xdr:col>85</xdr:col>
      <xdr:colOff>127000</xdr:colOff>
      <xdr:row>94</xdr:row>
      <xdr:rowOff>46202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5481300" y="15754071"/>
          <a:ext cx="838200" cy="40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117694</xdr:rowOff>
    </xdr:from>
    <xdr:ext cx="469744" cy="259045"/>
    <xdr:sp macro="" textlink="">
      <xdr:nvSpPr>
        <xdr:cNvPr id="697" name="積立金平均値テキスト">
          <a:extLst>
            <a:ext uri="{FF2B5EF4-FFF2-40B4-BE49-F238E27FC236}">
              <a16:creationId xmlns:a16="http://schemas.microsoft.com/office/drawing/2014/main" id="{00000000-0008-0000-0600-0000B9020000}"/>
            </a:ext>
          </a:extLst>
        </xdr:cNvPr>
        <xdr:cNvSpPr txBox="1"/>
      </xdr:nvSpPr>
      <xdr:spPr>
        <a:xfrm>
          <a:off x="16370300" y="1623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139267</xdr:rowOff>
    </xdr:from>
    <xdr:to>
      <xdr:col>85</xdr:col>
      <xdr:colOff>177800</xdr:colOff>
      <xdr:row>95</xdr:row>
      <xdr:rowOff>69417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6268700" y="16255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152121</xdr:rowOff>
    </xdr:from>
    <xdr:to>
      <xdr:col>81</xdr:col>
      <xdr:colOff>50800</xdr:colOff>
      <xdr:row>98</xdr:row>
      <xdr:rowOff>59080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4592300" y="15754071"/>
          <a:ext cx="889000" cy="110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108559</xdr:rowOff>
    </xdr:from>
    <xdr:to>
      <xdr:col>81</xdr:col>
      <xdr:colOff>101600</xdr:colOff>
      <xdr:row>95</xdr:row>
      <xdr:rowOff>38709</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5430500" y="16224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29836</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46428" y="1631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59080</xdr:rowOff>
    </xdr:from>
    <xdr:to>
      <xdr:col>76</xdr:col>
      <xdr:colOff>114300</xdr:colOff>
      <xdr:row>98</xdr:row>
      <xdr:rowOff>154863</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flipV="1">
          <a:off x="13703300" y="16861180"/>
          <a:ext cx="889000" cy="9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130124</xdr:rowOff>
    </xdr:from>
    <xdr:to>
      <xdr:col>76</xdr:col>
      <xdr:colOff>165100</xdr:colOff>
      <xdr:row>94</xdr:row>
      <xdr:rowOff>60274</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4541500" y="1607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76801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585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111049</xdr:rowOff>
    </xdr:from>
    <xdr:to>
      <xdr:col>71</xdr:col>
      <xdr:colOff>177800</xdr:colOff>
      <xdr:row>98</xdr:row>
      <xdr:rowOff>154863</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2814300" y="16913149"/>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34874</xdr:rowOff>
    </xdr:from>
    <xdr:to>
      <xdr:col>72</xdr:col>
      <xdr:colOff>38100</xdr:colOff>
      <xdr:row>97</xdr:row>
      <xdr:rowOff>136474</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3652500" y="1666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153001</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68428" y="1644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116484</xdr:rowOff>
    </xdr:from>
    <xdr:to>
      <xdr:col>67</xdr:col>
      <xdr:colOff>101600</xdr:colOff>
      <xdr:row>97</xdr:row>
      <xdr:rowOff>46634</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12763500" y="1657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63161</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350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166852</xdr:rowOff>
    </xdr:from>
    <xdr:to>
      <xdr:col>85</xdr:col>
      <xdr:colOff>177800</xdr:colOff>
      <xdr:row>94</xdr:row>
      <xdr:rowOff>97002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6268700" y="1611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18279</xdr:rowOff>
    </xdr:from>
    <xdr:ext cx="534377" cy="259045"/>
    <xdr:sp macro="" textlink="">
      <xdr:nvSpPr>
        <xdr:cNvPr id="716" name="積立金該当値テキスト">
          <a:extLst>
            <a:ext uri="{FF2B5EF4-FFF2-40B4-BE49-F238E27FC236}">
              <a16:creationId xmlns:a16="http://schemas.microsoft.com/office/drawing/2014/main" id="{00000000-0008-0000-0600-0000CC020000}"/>
            </a:ext>
          </a:extLst>
        </xdr:cNvPr>
        <xdr:cNvSpPr txBox="1"/>
      </xdr:nvSpPr>
      <xdr:spPr>
        <a:xfrm>
          <a:off x="16370300" y="1596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101321</xdr:rowOff>
    </xdr:from>
    <xdr:to>
      <xdr:col>81</xdr:col>
      <xdr:colOff>101600</xdr:colOff>
      <xdr:row>92</xdr:row>
      <xdr:rowOff>31471</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5430500" y="1570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47998</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5214111" y="1547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8280</xdr:rowOff>
    </xdr:from>
    <xdr:to>
      <xdr:col>76</xdr:col>
      <xdr:colOff>165100</xdr:colOff>
      <xdr:row>98</xdr:row>
      <xdr:rowOff>109880</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4541500" y="1681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101007</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4357428" y="1690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104063</xdr:rowOff>
    </xdr:from>
    <xdr:to>
      <xdr:col>72</xdr:col>
      <xdr:colOff>38100</xdr:colOff>
      <xdr:row>99</xdr:row>
      <xdr:rowOff>34213</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3652500" y="1690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25340</xdr:rowOff>
    </xdr:from>
    <xdr:ext cx="378565"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3514017" y="16998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60249</xdr:rowOff>
    </xdr:from>
    <xdr:to>
      <xdr:col>67</xdr:col>
      <xdr:colOff>101600</xdr:colOff>
      <xdr:row>98</xdr:row>
      <xdr:rowOff>161849</xdr:rowOff>
    </xdr:to>
    <xdr:sp macro="" textlink="">
      <xdr:nvSpPr>
        <xdr:cNvPr id="723" name="楕円 722">
          <a:extLst>
            <a:ext uri="{FF2B5EF4-FFF2-40B4-BE49-F238E27FC236}">
              <a16:creationId xmlns:a16="http://schemas.microsoft.com/office/drawing/2014/main" id="{00000000-0008-0000-0600-0000D3020000}"/>
            </a:ext>
          </a:extLst>
        </xdr:cNvPr>
        <xdr:cNvSpPr/>
      </xdr:nvSpPr>
      <xdr:spPr>
        <a:xfrm>
          <a:off x="12763500" y="1686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152976</xdr:rowOff>
    </xdr:from>
    <xdr:ext cx="469744"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2579428" y="1695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投資及び出資金グラフ枠">
          <a:extLst>
            <a:ext uri="{FF2B5EF4-FFF2-40B4-BE49-F238E27FC236}">
              <a16:creationId xmlns:a16="http://schemas.microsoft.com/office/drawing/2014/main" id="{00000000-0008-0000-06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124678</xdr:rowOff>
    </xdr:from>
    <xdr:to>
      <xdr:col>116</xdr:col>
      <xdr:colOff>62864</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2159595" y="5268178"/>
          <a:ext cx="1269" cy="1517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1" name="投資及び出資金最小値テキスト">
          <a:extLst>
            <a:ext uri="{FF2B5EF4-FFF2-40B4-BE49-F238E27FC236}">
              <a16:creationId xmlns:a16="http://schemas.microsoft.com/office/drawing/2014/main" id="{00000000-0008-0000-0600-0000E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71355</xdr:rowOff>
    </xdr:from>
    <xdr:ext cx="469744" cy="259045"/>
    <xdr:sp macro="" textlink="">
      <xdr:nvSpPr>
        <xdr:cNvPr id="753" name="投資及び出資金最大値テキスト">
          <a:extLst>
            <a:ext uri="{FF2B5EF4-FFF2-40B4-BE49-F238E27FC236}">
              <a16:creationId xmlns:a16="http://schemas.microsoft.com/office/drawing/2014/main" id="{00000000-0008-0000-0600-0000F1020000}"/>
            </a:ext>
          </a:extLst>
        </xdr:cNvPr>
        <xdr:cNvSpPr txBox="1"/>
      </xdr:nvSpPr>
      <xdr:spPr>
        <a:xfrm>
          <a:off x="22212300" y="504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124678</xdr:rowOff>
    </xdr:from>
    <xdr:to>
      <xdr:col>116</xdr:col>
      <xdr:colOff>152400</xdr:colOff>
      <xdr:row>30</xdr:row>
      <xdr:rowOff>124678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2072600" y="526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50055</xdr:rowOff>
    </xdr:from>
    <xdr:ext cx="469744" cy="259045"/>
    <xdr:sp macro="" textlink="">
      <xdr:nvSpPr>
        <xdr:cNvPr id="756" name="投資及び出資金平均値テキスト">
          <a:extLst>
            <a:ext uri="{FF2B5EF4-FFF2-40B4-BE49-F238E27FC236}">
              <a16:creationId xmlns:a16="http://schemas.microsoft.com/office/drawing/2014/main" id="{00000000-0008-0000-0600-0000F4020000}"/>
            </a:ext>
          </a:extLst>
        </xdr:cNvPr>
        <xdr:cNvSpPr txBox="1"/>
      </xdr:nvSpPr>
      <xdr:spPr>
        <a:xfrm>
          <a:off x="22212300" y="6050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27178</xdr:rowOff>
    </xdr:from>
    <xdr:to>
      <xdr:col>116</xdr:col>
      <xdr:colOff>114300</xdr:colOff>
      <xdr:row>36</xdr:row>
      <xdr:rowOff>128778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2110700" y="619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127435</xdr:rowOff>
    </xdr:from>
    <xdr:to>
      <xdr:col>112</xdr:col>
      <xdr:colOff>38100</xdr:colOff>
      <xdr:row>36</xdr:row>
      <xdr:rowOff>57585</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212725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74112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590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49711</xdr:rowOff>
    </xdr:from>
    <xdr:to>
      <xdr:col>107</xdr:col>
      <xdr:colOff>101600</xdr:colOff>
      <xdr:row>36</xdr:row>
      <xdr:rowOff>151311</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20383500" y="62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167838</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59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131028</xdr:rowOff>
    </xdr:from>
    <xdr:to>
      <xdr:col>102</xdr:col>
      <xdr:colOff>165100</xdr:colOff>
      <xdr:row>36</xdr:row>
      <xdr:rowOff>61178</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19494500" y="613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77705</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10428" y="590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73878</xdr:rowOff>
    </xdr:from>
    <xdr:to>
      <xdr:col>98</xdr:col>
      <xdr:colOff>38100</xdr:colOff>
      <xdr:row>36</xdr:row>
      <xdr:rowOff>4028</xdr:rowOff>
    </xdr:to>
    <xdr:sp macro="" textlink="">
      <xdr:nvSpPr>
        <xdr:cNvPr id="767" name="フローチャート: 判断 766">
          <a:extLst>
            <a:ext uri="{FF2B5EF4-FFF2-40B4-BE49-F238E27FC236}">
              <a16:creationId xmlns:a16="http://schemas.microsoft.com/office/drawing/2014/main" id="{00000000-0008-0000-0600-0000FF020000}"/>
            </a:ext>
          </a:extLst>
        </xdr:cNvPr>
        <xdr:cNvSpPr/>
      </xdr:nvSpPr>
      <xdr:spPr>
        <a:xfrm>
          <a:off x="18605500" y="607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20555</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21428" y="5849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5" name="投資及び出資金該当値テキスト">
          <a:extLst>
            <a:ext uri="{FF2B5EF4-FFF2-40B4-BE49-F238E27FC236}">
              <a16:creationId xmlns:a16="http://schemas.microsoft.com/office/drawing/2014/main" id="{00000000-0008-0000-0600-000007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0" name="楕円 779">
          <a:extLst>
            <a:ext uri="{FF2B5EF4-FFF2-40B4-BE49-F238E27FC236}">
              <a16:creationId xmlns:a16="http://schemas.microsoft.com/office/drawing/2014/main" id="{00000000-0008-0000-0600-00000C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2" name="楕円 781">
          <a:extLst>
            <a:ext uri="{FF2B5EF4-FFF2-40B4-BE49-F238E27FC236}">
              <a16:creationId xmlns:a16="http://schemas.microsoft.com/office/drawing/2014/main" id="{00000000-0008-0000-0600-00000E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6" name="貸付金グラフ枠">
          <a:extLst>
            <a:ext uri="{FF2B5EF4-FFF2-40B4-BE49-F238E27FC236}">
              <a16:creationId xmlns:a16="http://schemas.microsoft.com/office/drawing/2014/main" id="{00000000-0008-0000-0600-00002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53340</xdr:rowOff>
    </xdr:from>
    <xdr:to>
      <xdr:col>116</xdr:col>
      <xdr:colOff>62864</xdr:colOff>
      <xdr:row>59</xdr:row>
      <xdr:rowOff>40386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2159595" y="8625840"/>
          <a:ext cx="1269"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44213</xdr:rowOff>
    </xdr:from>
    <xdr:ext cx="378565" cy="259045"/>
    <xdr:sp macro="" textlink="">
      <xdr:nvSpPr>
        <xdr:cNvPr id="808" name="貸付金最小値テキスト">
          <a:extLst>
            <a:ext uri="{FF2B5EF4-FFF2-40B4-BE49-F238E27FC236}">
              <a16:creationId xmlns:a16="http://schemas.microsoft.com/office/drawing/2014/main" id="{00000000-0008-0000-0600-000028030000}"/>
            </a:ext>
          </a:extLst>
        </xdr:cNvPr>
        <xdr:cNvSpPr txBox="1"/>
      </xdr:nvSpPr>
      <xdr:spPr>
        <a:xfrm>
          <a:off x="22212300" y="1015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40386</xdr:rowOff>
    </xdr:from>
    <xdr:to>
      <xdr:col>116</xdr:col>
      <xdr:colOff>152400</xdr:colOff>
      <xdr:row>59</xdr:row>
      <xdr:rowOff>40386</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1015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xdr:rowOff>
    </xdr:from>
    <xdr:ext cx="599010" cy="259045"/>
    <xdr:sp macro="" textlink="">
      <xdr:nvSpPr>
        <xdr:cNvPr id="810" name="貸付金最大値テキスト">
          <a:extLst>
            <a:ext uri="{FF2B5EF4-FFF2-40B4-BE49-F238E27FC236}">
              <a16:creationId xmlns:a16="http://schemas.microsoft.com/office/drawing/2014/main" id="{00000000-0008-0000-0600-00002A030000}"/>
            </a:ext>
          </a:extLst>
        </xdr:cNvPr>
        <xdr:cNvSpPr txBox="1"/>
      </xdr:nvSpPr>
      <xdr:spPr>
        <a:xfrm>
          <a:off x="22212300" y="840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53340</xdr:rowOff>
    </xdr:from>
    <xdr:to>
      <xdr:col>116</xdr:col>
      <xdr:colOff>152400</xdr:colOff>
      <xdr:row>50</xdr:row>
      <xdr:rowOff>53340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2072600" y="8625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36805</xdr:rowOff>
    </xdr:from>
    <xdr:to>
      <xdr:col>116</xdr:col>
      <xdr:colOff>63500</xdr:colOff>
      <xdr:row>58</xdr:row>
      <xdr:rowOff>74803</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21323300" y="9980905"/>
          <a:ext cx="838200" cy="3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2011</xdr:rowOff>
    </xdr:from>
    <xdr:ext cx="534377" cy="259045"/>
    <xdr:sp macro="" textlink="">
      <xdr:nvSpPr>
        <xdr:cNvPr id="813" name="貸付金平均値テキスト">
          <a:extLst>
            <a:ext uri="{FF2B5EF4-FFF2-40B4-BE49-F238E27FC236}">
              <a16:creationId xmlns:a16="http://schemas.microsoft.com/office/drawing/2014/main" id="{00000000-0008-0000-0600-00002D030000}"/>
            </a:ext>
          </a:extLst>
        </xdr:cNvPr>
        <xdr:cNvSpPr txBox="1"/>
      </xdr:nvSpPr>
      <xdr:spPr>
        <a:xfrm>
          <a:off x="22212300" y="9603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150584</xdr:rowOff>
    </xdr:from>
    <xdr:to>
      <xdr:col>116</xdr:col>
      <xdr:colOff>114300</xdr:colOff>
      <xdr:row>57</xdr:row>
      <xdr:rowOff>80734</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21107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74803</xdr:rowOff>
    </xdr:from>
    <xdr:to>
      <xdr:col>111</xdr:col>
      <xdr:colOff>177800</xdr:colOff>
      <xdr:row>58</xdr:row>
      <xdr:rowOff>90589</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flipV="1">
          <a:off x="20434300" y="10018903"/>
          <a:ext cx="889000" cy="1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91313</xdr:rowOff>
    </xdr:from>
    <xdr:to>
      <xdr:col>112</xdr:col>
      <xdr:colOff>38100</xdr:colOff>
      <xdr:row>57</xdr:row>
      <xdr:rowOff>21463</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21272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37990</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147396</xdr:rowOff>
    </xdr:from>
    <xdr:to>
      <xdr:col>107</xdr:col>
      <xdr:colOff>50800</xdr:colOff>
      <xdr:row>58</xdr:row>
      <xdr:rowOff>90589</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9545300" y="9920046"/>
          <a:ext cx="889000" cy="11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9271</xdr:rowOff>
    </xdr:from>
    <xdr:to>
      <xdr:col>107</xdr:col>
      <xdr:colOff>101600</xdr:colOff>
      <xdr:row>56</xdr:row>
      <xdr:rowOff>110871</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20383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127398</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67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147396</xdr:rowOff>
    </xdr:from>
    <xdr:to>
      <xdr:col>102</xdr:col>
      <xdr:colOff>114300</xdr:colOff>
      <xdr:row>58</xdr:row>
      <xdr:rowOff>41059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flipV="1">
          <a:off x="18656300" y="9920046"/>
          <a:ext cx="889000" cy="6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13691</xdr:rowOff>
    </xdr:from>
    <xdr:to>
      <xdr:col>102</xdr:col>
      <xdr:colOff>165100</xdr:colOff>
      <xdr:row>56</xdr:row>
      <xdr:rowOff>115291</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9494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131818</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278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77839</xdr:rowOff>
    </xdr:from>
    <xdr:to>
      <xdr:col>98</xdr:col>
      <xdr:colOff>38100</xdr:colOff>
      <xdr:row>58</xdr:row>
      <xdr:rowOff>7989</xdr:rowOff>
    </xdr:to>
    <xdr:sp macro="" textlink="">
      <xdr:nvSpPr>
        <xdr:cNvPr id="824" name="フローチャート: 判断 823">
          <a:extLst>
            <a:ext uri="{FF2B5EF4-FFF2-40B4-BE49-F238E27FC236}">
              <a16:creationId xmlns:a16="http://schemas.microsoft.com/office/drawing/2014/main" id="{00000000-0008-0000-0600-000038030000}"/>
            </a:ext>
          </a:extLst>
        </xdr:cNvPr>
        <xdr:cNvSpPr/>
      </xdr:nvSpPr>
      <xdr:spPr>
        <a:xfrm>
          <a:off x="18605500" y="985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24516</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389111" y="962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157455</xdr:rowOff>
    </xdr:from>
    <xdr:to>
      <xdr:col>116</xdr:col>
      <xdr:colOff>114300</xdr:colOff>
      <xdr:row>58</xdr:row>
      <xdr:rowOff>87605</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2110700" y="993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135882</xdr:rowOff>
    </xdr:from>
    <xdr:ext cx="534377" cy="259045"/>
    <xdr:sp macro="" textlink="">
      <xdr:nvSpPr>
        <xdr:cNvPr id="832" name="貸付金該当値テキスト">
          <a:extLst>
            <a:ext uri="{FF2B5EF4-FFF2-40B4-BE49-F238E27FC236}">
              <a16:creationId xmlns:a16="http://schemas.microsoft.com/office/drawing/2014/main" id="{00000000-0008-0000-0600-000040030000}"/>
            </a:ext>
          </a:extLst>
        </xdr:cNvPr>
        <xdr:cNvSpPr txBox="1"/>
      </xdr:nvSpPr>
      <xdr:spPr>
        <a:xfrm>
          <a:off x="22212300" y="990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24003</xdr:rowOff>
    </xdr:from>
    <xdr:to>
      <xdr:col>112</xdr:col>
      <xdr:colOff>38100</xdr:colOff>
      <xdr:row>58</xdr:row>
      <xdr:rowOff>125603</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1272500" y="996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58</xdr:row>
      <xdr:rowOff>116730</xdr:rowOff>
    </xdr:from>
    <xdr:ext cx="534377"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1056111" y="1006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39789</xdr:rowOff>
    </xdr:from>
    <xdr:to>
      <xdr:col>107</xdr:col>
      <xdr:colOff>101600</xdr:colOff>
      <xdr:row>58</xdr:row>
      <xdr:rowOff>141389</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20383500" y="998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132516</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20199428" y="1007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96596</xdr:rowOff>
    </xdr:from>
    <xdr:to>
      <xdr:col>102</xdr:col>
      <xdr:colOff>165100</xdr:colOff>
      <xdr:row>58</xdr:row>
      <xdr:rowOff>26746</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9494500" y="986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17873</xdr:rowOff>
    </xdr:from>
    <xdr:ext cx="534377"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9278111" y="996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161709</xdr:rowOff>
    </xdr:from>
    <xdr:to>
      <xdr:col>98</xdr:col>
      <xdr:colOff>38100</xdr:colOff>
      <xdr:row>58</xdr:row>
      <xdr:rowOff>91859</xdr:rowOff>
    </xdr:to>
    <xdr:sp macro="" textlink="">
      <xdr:nvSpPr>
        <xdr:cNvPr id="839" name="楕円 838">
          <a:extLst>
            <a:ext uri="{FF2B5EF4-FFF2-40B4-BE49-F238E27FC236}">
              <a16:creationId xmlns:a16="http://schemas.microsoft.com/office/drawing/2014/main" id="{00000000-0008-0000-0600-000047030000}"/>
            </a:ext>
          </a:extLst>
        </xdr:cNvPr>
        <xdr:cNvSpPr/>
      </xdr:nvSpPr>
      <xdr:spPr>
        <a:xfrm>
          <a:off x="18605500" y="993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82986</xdr:rowOff>
    </xdr:from>
    <xdr:ext cx="534377"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389111" y="1002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8" name="正方形/長方形 847">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600-00005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45334</xdr:rowOff>
    </xdr:from>
    <xdr:to>
      <xdr:col>116</xdr:col>
      <xdr:colOff>62864</xdr:colOff>
      <xdr:row>79</xdr:row>
      <xdr:rowOff>46340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2159595" y="12389734"/>
          <a:ext cx="1269" cy="1201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50167</xdr:rowOff>
    </xdr:from>
    <xdr:ext cx="534377" cy="259045"/>
    <xdr:sp macro="" textlink="">
      <xdr:nvSpPr>
        <xdr:cNvPr id="864" name="繰出金最小値テキスト">
          <a:extLst>
            <a:ext uri="{FF2B5EF4-FFF2-40B4-BE49-F238E27FC236}">
              <a16:creationId xmlns:a16="http://schemas.microsoft.com/office/drawing/2014/main" id="{00000000-0008-0000-0600-000060030000}"/>
            </a:ext>
          </a:extLst>
        </xdr:cNvPr>
        <xdr:cNvSpPr txBox="1"/>
      </xdr:nvSpPr>
      <xdr:spPr>
        <a:xfrm>
          <a:off x="22212300" y="1359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46340</xdr:rowOff>
    </xdr:from>
    <xdr:to>
      <xdr:col>116</xdr:col>
      <xdr:colOff>152400</xdr:colOff>
      <xdr:row>79</xdr:row>
      <xdr:rowOff>46340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5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163461</xdr:rowOff>
    </xdr:from>
    <xdr:ext cx="534377" cy="259045"/>
    <xdr:sp macro="" textlink="">
      <xdr:nvSpPr>
        <xdr:cNvPr id="866" name="繰出金最大値テキスト">
          <a:extLst>
            <a:ext uri="{FF2B5EF4-FFF2-40B4-BE49-F238E27FC236}">
              <a16:creationId xmlns:a16="http://schemas.microsoft.com/office/drawing/2014/main" id="{00000000-0008-0000-0600-000062030000}"/>
            </a:ext>
          </a:extLst>
        </xdr:cNvPr>
        <xdr:cNvSpPr txBox="1"/>
      </xdr:nvSpPr>
      <xdr:spPr>
        <a:xfrm>
          <a:off x="22212300" y="1216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45334</xdr:rowOff>
    </xdr:from>
    <xdr:to>
      <xdr:col>116</xdr:col>
      <xdr:colOff>152400</xdr:colOff>
      <xdr:row>72</xdr:row>
      <xdr:rowOff>45334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238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48306</xdr:rowOff>
    </xdr:from>
    <xdr:to>
      <xdr:col>116</xdr:col>
      <xdr:colOff>63500</xdr:colOff>
      <xdr:row>78</xdr:row>
      <xdr:rowOff>99558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21323300" y="13421406"/>
          <a:ext cx="838200" cy="5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57416</xdr:rowOff>
    </xdr:from>
    <xdr:ext cx="534377" cy="259045"/>
    <xdr:sp macro="" textlink="">
      <xdr:nvSpPr>
        <xdr:cNvPr id="869" name="繰出金平均値テキスト">
          <a:extLst>
            <a:ext uri="{FF2B5EF4-FFF2-40B4-BE49-F238E27FC236}">
              <a16:creationId xmlns:a16="http://schemas.microsoft.com/office/drawing/2014/main" id="{00000000-0008-0000-0600-000065030000}"/>
            </a:ext>
          </a:extLst>
        </xdr:cNvPr>
        <xdr:cNvSpPr txBox="1"/>
      </xdr:nvSpPr>
      <xdr:spPr>
        <a:xfrm>
          <a:off x="22212300" y="12916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34539</xdr:rowOff>
    </xdr:from>
    <xdr:to>
      <xdr:col>116</xdr:col>
      <xdr:colOff>114300</xdr:colOff>
      <xdr:row>76</xdr:row>
      <xdr:rowOff>136139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99558</xdr:rowOff>
    </xdr:from>
    <xdr:to>
      <xdr:col>111</xdr:col>
      <xdr:colOff>177800</xdr:colOff>
      <xdr:row>79</xdr:row>
      <xdr:rowOff>44968</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0434300" y="13472658"/>
          <a:ext cx="889000" cy="11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77653</xdr:rowOff>
    </xdr:from>
    <xdr:to>
      <xdr:col>112</xdr:col>
      <xdr:colOff>38100</xdr:colOff>
      <xdr:row>77</xdr:row>
      <xdr:rowOff>7803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24330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8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44968</xdr:rowOff>
    </xdr:from>
    <xdr:to>
      <xdr:col>107</xdr:col>
      <xdr:colOff>50800</xdr:colOff>
      <xdr:row>79</xdr:row>
      <xdr:rowOff>48352</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19545300" y="13589518"/>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107051</xdr:rowOff>
    </xdr:from>
    <xdr:to>
      <xdr:col>107</xdr:col>
      <xdr:colOff>101600</xdr:colOff>
      <xdr:row>77</xdr:row>
      <xdr:rowOff>37201</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53728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91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13742</xdr:rowOff>
    </xdr:from>
    <xdr:to>
      <xdr:col>102</xdr:col>
      <xdr:colOff>114300</xdr:colOff>
      <xdr:row>79</xdr:row>
      <xdr:rowOff>48352</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656300" y="13558292"/>
          <a:ext cx="889000" cy="3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156383</xdr:rowOff>
    </xdr:from>
    <xdr:to>
      <xdr:col>102</xdr:col>
      <xdr:colOff>165100</xdr:colOff>
      <xdr:row>77</xdr:row>
      <xdr:rowOff>86533</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103060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9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147741</xdr:rowOff>
    </xdr:from>
    <xdr:to>
      <xdr:col>98</xdr:col>
      <xdr:colOff>38100</xdr:colOff>
      <xdr:row>77</xdr:row>
      <xdr:rowOff>77891</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317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94418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95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168956</xdr:rowOff>
    </xdr:from>
    <xdr:to>
      <xdr:col>116</xdr:col>
      <xdr:colOff>114300</xdr:colOff>
      <xdr:row>78</xdr:row>
      <xdr:rowOff>99106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337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147383</xdr:rowOff>
    </xdr:from>
    <xdr:ext cx="534377" cy="259045"/>
    <xdr:sp macro="" textlink="">
      <xdr:nvSpPr>
        <xdr:cNvPr id="888" name="繰出金該当値テキスト">
          <a:extLst>
            <a:ext uri="{FF2B5EF4-FFF2-40B4-BE49-F238E27FC236}">
              <a16:creationId xmlns:a16="http://schemas.microsoft.com/office/drawing/2014/main" id="{00000000-0008-0000-0600-000078030000}"/>
            </a:ext>
          </a:extLst>
        </xdr:cNvPr>
        <xdr:cNvSpPr txBox="1"/>
      </xdr:nvSpPr>
      <xdr:spPr>
        <a:xfrm>
          <a:off x="22212300" y="1334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48758</xdr:rowOff>
    </xdr:from>
    <xdr:to>
      <xdr:col>112</xdr:col>
      <xdr:colOff>38100</xdr:colOff>
      <xdr:row>78</xdr:row>
      <xdr:rowOff>150358</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342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141485</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056111" y="1351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165618</xdr:rowOff>
    </xdr:from>
    <xdr:to>
      <xdr:col>107</xdr:col>
      <xdr:colOff>101600</xdr:colOff>
      <xdr:row>79</xdr:row>
      <xdr:rowOff>95768</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353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86895</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167111" y="1363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169002</xdr:rowOff>
    </xdr:from>
    <xdr:to>
      <xdr:col>102</xdr:col>
      <xdr:colOff>165100</xdr:colOff>
      <xdr:row>79</xdr:row>
      <xdr:rowOff>99152</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354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90279</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278111" y="1363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134392</xdr:rowOff>
    </xdr:from>
    <xdr:to>
      <xdr:col>98</xdr:col>
      <xdr:colOff>38100</xdr:colOff>
      <xdr:row>79</xdr:row>
      <xdr:rowOff>64542</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350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55669</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389111" y="1360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a:t>
          </a:r>
          <a:r>
            <a:rPr kumimoji="1" lang="ja-JP" altLang="en-US" sz="1300">
              <a:solidFill>
                <a:schemeClr val="tx1"/>
              </a:solidFill>
              <a:latin typeface="ＭＳ Ｐゴシック" panose="020B0600070205080204" pitchFamily="50" charset="-128"/>
              <a:ea typeface="ＭＳ Ｐゴシック" panose="020B0600070205080204" pitchFamily="50" charset="-128"/>
            </a:rPr>
            <a:t>総額は、住民一人当たり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469,779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円となっている。各指標の住民一人当たりのコストは、積立金以外の項目は類似団体平均より下回っている状況である。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人件費は住民一人当たり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100,590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円で、前年度と比べると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1.4</a:t>
          </a:r>
          <a:r>
            <a:rPr kumimoji="1" lang="ja-JP" altLang="en-US" sz="1300">
              <a:solidFill>
                <a:schemeClr val="tx1"/>
              </a:solidFill>
              <a:latin typeface="ＭＳ Ｐゴシック" panose="020B0600070205080204" pitchFamily="50" charset="-128"/>
              <a:ea typeface="ＭＳ Ｐゴシック" panose="020B0600070205080204" pitchFamily="50" charset="-128"/>
            </a:rPr>
            <a:t>％減となっている。令和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年度は、定年延長に伴う退職手当の減額等により減少したことが要因である。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扶助費は住民一人当たり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151,636</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円で、前年度と比べると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％増となっている。これは、市民税非課税世帯等支援給付金事業費の増加等が主な要因である。類似団体平均を下回る水準であるが、引き続き市単独事業の扶助費等の見直しなどに努める。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29,832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円で、前年度と比べると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38.0</a:t>
          </a:r>
          <a:r>
            <a:rPr kumimoji="1" lang="ja-JP" altLang="en-US" sz="1300">
              <a:solidFill>
                <a:schemeClr val="tx1"/>
              </a:solidFill>
              <a:latin typeface="ＭＳ Ｐゴシック" panose="020B0600070205080204" pitchFamily="50" charset="-128"/>
              <a:ea typeface="ＭＳ Ｐゴシック" panose="020B0600070205080204" pitchFamily="50" charset="-128"/>
            </a:rPr>
            <a:t>％増となっている。</a:t>
          </a:r>
          <a:r>
            <a:rPr kumimoji="1" lang="ja-JP" altLang="en-US" sz="1300">
              <a:latin typeface="ＭＳ Ｐゴシック" panose="020B0600070205080204" pitchFamily="50" charset="-128"/>
              <a:ea typeface="ＭＳ Ｐゴシック" panose="020B0600070205080204" pitchFamily="50" charset="-128"/>
            </a:rPr>
            <a:t>これは、道路用地取得事業費が増加したこと等によるものである。近年、類似団体平均を下回る低い水準で推移しているが、持続可能な都市経営を行っていくために、引き続き、老朽化する公共施設の長寿命化事業の推進や都市基盤整備等に係る経費の確保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717,861
699,153
328.91
345,888,993
337,235,774
7,060,378
184,939,705
258,186,998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40096</xdr:rowOff>
    </xdr:from>
    <xdr:to>
      <xdr:col>24</xdr:col>
      <xdr:colOff>62865</xdr:colOff>
      <xdr:row>39</xdr:row>
      <xdr:rowOff>118473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83596"/>
          <a:ext cx="127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122300</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08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118473</xdr:rowOff>
    </xdr:from>
    <xdr:to>
      <xdr:col>24</xdr:col>
      <xdr:colOff>152400</xdr:colOff>
      <xdr:row>39</xdr:row>
      <xdr:rowOff>118473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158223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5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40096</xdr:rowOff>
    </xdr:from>
    <xdr:to>
      <xdr:col>24</xdr:col>
      <xdr:colOff>152400</xdr:colOff>
      <xdr:row>30</xdr:row>
      <xdr:rowOff>40096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8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151130</xdr:rowOff>
    </xdr:from>
    <xdr:to>
      <xdr:col>24</xdr:col>
      <xdr:colOff>63500</xdr:colOff>
      <xdr:row>34</xdr:row>
      <xdr:rowOff>152763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8043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139173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9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160746</xdr:rowOff>
    </xdr:from>
    <xdr:to>
      <xdr:col>24</xdr:col>
      <xdr:colOff>114300</xdr:colOff>
      <xdr:row>36</xdr:row>
      <xdr:rowOff>90896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152763</xdr:rowOff>
    </xdr:from>
    <xdr:to>
      <xdr:col>19</xdr:col>
      <xdr:colOff>177800</xdr:colOff>
      <xdr:row>34</xdr:row>
      <xdr:rowOff>159294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9820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12156</xdr:rowOff>
    </xdr:from>
    <xdr:to>
      <xdr:col>20</xdr:col>
      <xdr:colOff>38100</xdr:colOff>
      <xdr:row>36</xdr:row>
      <xdr:rowOff>113756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104883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90714</xdr:rowOff>
    </xdr:from>
    <xdr:to>
      <xdr:col>15</xdr:col>
      <xdr:colOff>50800</xdr:colOff>
      <xdr:row>34</xdr:row>
      <xdr:rowOff>159294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92001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23586</xdr:rowOff>
    </xdr:from>
    <xdr:to>
      <xdr:col>15</xdr:col>
      <xdr:colOff>101600</xdr:colOff>
      <xdr:row>36</xdr:row>
      <xdr:rowOff>125186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116313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90714</xdr:rowOff>
    </xdr:from>
    <xdr:to>
      <xdr:col>10</xdr:col>
      <xdr:colOff>114300</xdr:colOff>
      <xdr:row>34</xdr:row>
      <xdr:rowOff>139700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9200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124477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162378</xdr:rowOff>
    </xdr:from>
    <xdr:to>
      <xdr:col>6</xdr:col>
      <xdr:colOff>38100</xdr:colOff>
      <xdr:row>36</xdr:row>
      <xdr:rowOff>92528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83655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100330</xdr:rowOff>
    </xdr:from>
    <xdr:to>
      <xdr:col>24</xdr:col>
      <xdr:colOff>114300</xdr:colOff>
      <xdr:row>35</xdr:row>
      <xdr:rowOff>30480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123207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101963</xdr:rowOff>
    </xdr:from>
    <xdr:to>
      <xdr:col>20</xdr:col>
      <xdr:colOff>38100</xdr:colOff>
      <xdr:row>35</xdr:row>
      <xdr:rowOff>32113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3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48640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70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108494</xdr:rowOff>
    </xdr:from>
    <xdr:to>
      <xdr:col>15</xdr:col>
      <xdr:colOff>101600</xdr:colOff>
      <xdr:row>35</xdr:row>
      <xdr:rowOff>38644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3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55171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71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39914</xdr:rowOff>
    </xdr:from>
    <xdr:to>
      <xdr:col>10</xdr:col>
      <xdr:colOff>165100</xdr:colOff>
      <xdr:row>34</xdr:row>
      <xdr:rowOff>141514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6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158041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64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88900</xdr:rowOff>
    </xdr:from>
    <xdr:to>
      <xdr:col>6</xdr:col>
      <xdr:colOff>38100</xdr:colOff>
      <xdr:row>35</xdr:row>
      <xdr:rowOff>19050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35577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69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122695</xdr:rowOff>
    </xdr:from>
    <xdr:to>
      <xdr:col>24</xdr:col>
      <xdr:colOff>62865</xdr:colOff>
      <xdr:row>59</xdr:row>
      <xdr:rowOff>54801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895345"/>
          <a:ext cx="1270" cy="27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58628</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7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54801</xdr:rowOff>
    </xdr:from>
    <xdr:to>
      <xdr:col>24</xdr:col>
      <xdr:colOff>152400</xdr:colOff>
      <xdr:row>59</xdr:row>
      <xdr:rowOff>54801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7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69372</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67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122695</xdr:rowOff>
    </xdr:from>
    <xdr:to>
      <xdr:col>24</xdr:col>
      <xdr:colOff>152400</xdr:colOff>
      <xdr:row>57</xdr:row>
      <xdr:rowOff>122695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89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125933</xdr:rowOff>
    </xdr:from>
    <xdr:to>
      <xdr:col>24</xdr:col>
      <xdr:colOff>63500</xdr:colOff>
      <xdr:row>58</xdr:row>
      <xdr:rowOff>141275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10070033"/>
          <a:ext cx="838200" cy="1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74833</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47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51956</xdr:rowOff>
    </xdr:from>
    <xdr:to>
      <xdr:col>24</xdr:col>
      <xdr:colOff>114300</xdr:colOff>
      <xdr:row>58</xdr:row>
      <xdr:rowOff>153556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125933</xdr:rowOff>
    </xdr:from>
    <xdr:to>
      <xdr:col>19</xdr:col>
      <xdr:colOff>177800</xdr:colOff>
      <xdr:row>59</xdr:row>
      <xdr:rowOff>31762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10070033"/>
          <a:ext cx="889000" cy="7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50050</xdr:rowOff>
    </xdr:from>
    <xdr:to>
      <xdr:col>20</xdr:col>
      <xdr:colOff>38100</xdr:colOff>
      <xdr:row>58</xdr:row>
      <xdr:rowOff>151650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168177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76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120167</xdr:rowOff>
    </xdr:from>
    <xdr:to>
      <xdr:col>15</xdr:col>
      <xdr:colOff>50800</xdr:colOff>
      <xdr:row>59</xdr:row>
      <xdr:rowOff>31762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864117"/>
          <a:ext cx="889000" cy="128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27254</xdr:rowOff>
    </xdr:from>
    <xdr:to>
      <xdr:col>15</xdr:col>
      <xdr:colOff>101600</xdr:colOff>
      <xdr:row>58</xdr:row>
      <xdr:rowOff>128854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145381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120167</xdr:rowOff>
    </xdr:from>
    <xdr:to>
      <xdr:col>10</xdr:col>
      <xdr:colOff>114300</xdr:colOff>
      <xdr:row>59</xdr:row>
      <xdr:rowOff>37998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864117"/>
          <a:ext cx="889000" cy="128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63462</xdr:rowOff>
    </xdr:from>
    <xdr:to>
      <xdr:col>10</xdr:col>
      <xdr:colOff>165100</xdr:colOff>
      <xdr:row>51</xdr:row>
      <xdr:rowOff>165062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10139</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5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109639</xdr:rowOff>
    </xdr:from>
    <xdr:to>
      <xdr:col>6</xdr:col>
      <xdr:colOff>38100</xdr:colOff>
      <xdr:row>59</xdr:row>
      <xdr:rowOff>39789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56316</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82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90475</xdr:rowOff>
    </xdr:from>
    <xdr:to>
      <xdr:col>24</xdr:col>
      <xdr:colOff>114300</xdr:colOff>
      <xdr:row>59</xdr:row>
      <xdr:rowOff>20625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30383</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7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75133</xdr:rowOff>
    </xdr:from>
    <xdr:to>
      <xdr:col>20</xdr:col>
      <xdr:colOff>38100</xdr:colOff>
      <xdr:row>59</xdr:row>
      <xdr:rowOff>5283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1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167860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11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152412</xdr:rowOff>
    </xdr:from>
    <xdr:to>
      <xdr:col>15</xdr:col>
      <xdr:colOff>101600</xdr:colOff>
      <xdr:row>59</xdr:row>
      <xdr:rowOff>82562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9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73689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18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69367</xdr:rowOff>
    </xdr:from>
    <xdr:to>
      <xdr:col>10</xdr:col>
      <xdr:colOff>165100</xdr:colOff>
      <xdr:row>51</xdr:row>
      <xdr:rowOff>170967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81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162094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90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158648</xdr:rowOff>
    </xdr:from>
    <xdr:to>
      <xdr:col>6</xdr:col>
      <xdr:colOff>38100</xdr:colOff>
      <xdr:row>59</xdr:row>
      <xdr:rowOff>88798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10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79925</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19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86230</xdr:rowOff>
    </xdr:from>
    <xdr:to>
      <xdr:col>24</xdr:col>
      <xdr:colOff>62865</xdr:colOff>
      <xdr:row>78</xdr:row>
      <xdr:rowOff>124955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59180"/>
          <a:ext cx="1270" cy="1238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128782</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01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124955</xdr:rowOff>
    </xdr:from>
    <xdr:to>
      <xdr:col>24</xdr:col>
      <xdr:colOff>152400</xdr:colOff>
      <xdr:row>78</xdr:row>
      <xdr:rowOff>124955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9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32907</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3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86230</xdr:rowOff>
    </xdr:from>
    <xdr:to>
      <xdr:col>24</xdr:col>
      <xdr:colOff>152400</xdr:colOff>
      <xdr:row>71</xdr:row>
      <xdr:rowOff>86230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140043</xdr:rowOff>
    </xdr:from>
    <xdr:to>
      <xdr:col>24</xdr:col>
      <xdr:colOff>63500</xdr:colOff>
      <xdr:row>77</xdr:row>
      <xdr:rowOff>37897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170243"/>
          <a:ext cx="838200" cy="6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68046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553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45169</xdr:rowOff>
    </xdr:from>
    <xdr:to>
      <xdr:col>24</xdr:col>
      <xdr:colOff>114300</xdr:colOff>
      <xdr:row>75</xdr:row>
      <xdr:rowOff>146769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32996</xdr:rowOff>
    </xdr:from>
    <xdr:to>
      <xdr:col>19</xdr:col>
      <xdr:colOff>177800</xdr:colOff>
      <xdr:row>77</xdr:row>
      <xdr:rowOff>37897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3234646"/>
          <a:ext cx="889000" cy="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122961</xdr:rowOff>
    </xdr:from>
    <xdr:to>
      <xdr:col>20</xdr:col>
      <xdr:colOff>38100</xdr:colOff>
      <xdr:row>76</xdr:row>
      <xdr:rowOff>53111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69638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7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32996</xdr:rowOff>
    </xdr:from>
    <xdr:to>
      <xdr:col>15</xdr:col>
      <xdr:colOff>50800</xdr:colOff>
      <xdr:row>78</xdr:row>
      <xdr:rowOff>50271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234646"/>
          <a:ext cx="889000" cy="18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101290</xdr:rowOff>
    </xdr:from>
    <xdr:to>
      <xdr:col>15</xdr:col>
      <xdr:colOff>101600</xdr:colOff>
      <xdr:row>76</xdr:row>
      <xdr:rowOff>31440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47967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3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50271</xdr:rowOff>
    </xdr:from>
    <xdr:to>
      <xdr:col>10</xdr:col>
      <xdr:colOff>114300</xdr:colOff>
      <xdr:row>78</xdr:row>
      <xdr:rowOff>73932</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423371"/>
          <a:ext cx="889000" cy="2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130727</xdr:rowOff>
    </xdr:from>
    <xdr:to>
      <xdr:col>10</xdr:col>
      <xdr:colOff>165100</xdr:colOff>
      <xdr:row>77</xdr:row>
      <xdr:rowOff>60877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77403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10575</xdr:rowOff>
    </xdr:from>
    <xdr:to>
      <xdr:col>6</xdr:col>
      <xdr:colOff>38100</xdr:colOff>
      <xdr:row>77</xdr:row>
      <xdr:rowOff>112175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1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128702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8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89243</xdr:rowOff>
    </xdr:from>
    <xdr:to>
      <xdr:col>24</xdr:col>
      <xdr:colOff>114300</xdr:colOff>
      <xdr:row>77</xdr:row>
      <xdr:rowOff>19393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11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67670</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9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158547</xdr:rowOff>
    </xdr:from>
    <xdr:to>
      <xdr:col>20</xdr:col>
      <xdr:colOff>38100</xdr:colOff>
      <xdr:row>77</xdr:row>
      <xdr:rowOff>88697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18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79824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28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153646</xdr:rowOff>
    </xdr:from>
    <xdr:to>
      <xdr:col>15</xdr:col>
      <xdr:colOff>101600</xdr:colOff>
      <xdr:row>77</xdr:row>
      <xdr:rowOff>83796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8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74923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27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170921</xdr:rowOff>
    </xdr:from>
    <xdr:to>
      <xdr:col>10</xdr:col>
      <xdr:colOff>165100</xdr:colOff>
      <xdr:row>78</xdr:row>
      <xdr:rowOff>101071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37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92198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46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23132</xdr:rowOff>
    </xdr:from>
    <xdr:to>
      <xdr:col>6</xdr:col>
      <xdr:colOff>38100</xdr:colOff>
      <xdr:row>78</xdr:row>
      <xdr:rowOff>124732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9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115859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488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22885</xdr:rowOff>
    </xdr:from>
    <xdr:to>
      <xdr:col>24</xdr:col>
      <xdr:colOff>62865</xdr:colOff>
      <xdr:row>98</xdr:row>
      <xdr:rowOff>150411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624835"/>
          <a:ext cx="1270" cy="132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154238</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5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150411</xdr:rowOff>
    </xdr:from>
    <xdr:to>
      <xdr:col>24</xdr:col>
      <xdr:colOff>152400</xdr:colOff>
      <xdr:row>98</xdr:row>
      <xdr:rowOff>150411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5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141012</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40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74,327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22885</xdr:rowOff>
    </xdr:from>
    <xdr:to>
      <xdr:col>24</xdr:col>
      <xdr:colOff>152400</xdr:colOff>
      <xdr:row>91</xdr:row>
      <xdr:rowOff>22885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624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155637</xdr:rowOff>
    </xdr:from>
    <xdr:to>
      <xdr:col>24</xdr:col>
      <xdr:colOff>63500</xdr:colOff>
      <xdr:row>97</xdr:row>
      <xdr:rowOff>85652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443387"/>
          <a:ext cx="838200" cy="27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94828</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825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71951</xdr:rowOff>
    </xdr:from>
    <xdr:to>
      <xdr:col>24</xdr:col>
      <xdr:colOff>114300</xdr:colOff>
      <xdr:row>97</xdr:row>
      <xdr:rowOff>2101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3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155637</xdr:rowOff>
    </xdr:from>
    <xdr:to>
      <xdr:col>19</xdr:col>
      <xdr:colOff>177800</xdr:colOff>
      <xdr:row>96</xdr:row>
      <xdr:rowOff>101361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443387"/>
          <a:ext cx="889000" cy="11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87985</xdr:rowOff>
    </xdr:from>
    <xdr:to>
      <xdr:col>20</xdr:col>
      <xdr:colOff>38100</xdr:colOff>
      <xdr:row>95</xdr:row>
      <xdr:rowOff>18135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20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34662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597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101361</xdr:rowOff>
    </xdr:from>
    <xdr:to>
      <xdr:col>15</xdr:col>
      <xdr:colOff>50800</xdr:colOff>
      <xdr:row>97</xdr:row>
      <xdr:rowOff>115109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560561"/>
          <a:ext cx="889000" cy="18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136089</xdr:rowOff>
    </xdr:from>
    <xdr:to>
      <xdr:col>15</xdr:col>
      <xdr:colOff>101600</xdr:colOff>
      <xdr:row>95</xdr:row>
      <xdr:rowOff>66239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82766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02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115109</xdr:rowOff>
    </xdr:from>
    <xdr:to>
      <xdr:col>10</xdr:col>
      <xdr:colOff>114300</xdr:colOff>
      <xdr:row>98</xdr:row>
      <xdr:rowOff>109786</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745759"/>
          <a:ext cx="889000" cy="16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133640</xdr:rowOff>
    </xdr:from>
    <xdr:to>
      <xdr:col>10</xdr:col>
      <xdr:colOff>165100</xdr:colOff>
      <xdr:row>98</xdr:row>
      <xdr:rowOff>63790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76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54917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85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38119</xdr:rowOff>
    </xdr:from>
    <xdr:to>
      <xdr:col>6</xdr:col>
      <xdr:colOff>38100</xdr:colOff>
      <xdr:row>98</xdr:row>
      <xdr:rowOff>139719</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84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156246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1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34852</xdr:rowOff>
    </xdr:from>
    <xdr:to>
      <xdr:col>24</xdr:col>
      <xdr:colOff>114300</xdr:colOff>
      <xdr:row>97</xdr:row>
      <xdr:rowOff>136452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66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13279</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6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104837</xdr:rowOff>
    </xdr:from>
    <xdr:to>
      <xdr:col>20</xdr:col>
      <xdr:colOff>38100</xdr:colOff>
      <xdr:row>96</xdr:row>
      <xdr:rowOff>34987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39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26114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48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50561</xdr:rowOff>
    </xdr:from>
    <xdr:to>
      <xdr:col>15</xdr:col>
      <xdr:colOff>101600</xdr:colOff>
      <xdr:row>96</xdr:row>
      <xdr:rowOff>152161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50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143288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60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64309</xdr:rowOff>
    </xdr:from>
    <xdr:to>
      <xdr:col>10</xdr:col>
      <xdr:colOff>165100</xdr:colOff>
      <xdr:row>97</xdr:row>
      <xdr:rowOff>165909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10986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47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58986</xdr:rowOff>
    </xdr:from>
    <xdr:to>
      <xdr:col>6</xdr:col>
      <xdr:colOff>38100</xdr:colOff>
      <xdr:row>98</xdr:row>
      <xdr:rowOff>160586</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86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151713</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95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52070</xdr:rowOff>
    </xdr:from>
    <xdr:to>
      <xdr:col>54</xdr:col>
      <xdr:colOff>189865</xdr:colOff>
      <xdr:row>39</xdr:row>
      <xdr:rowOff>19050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195570"/>
          <a:ext cx="1270" cy="1510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22877</xdr:rowOff>
    </xdr:from>
    <xdr:ext cx="313932"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09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19050</xdr:rowOff>
    </xdr:from>
    <xdr:to>
      <xdr:col>55</xdr:col>
      <xdr:colOff>88900</xdr:colOff>
      <xdr:row>39</xdr:row>
      <xdr:rowOff>19050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0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170197</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52070</xdr:rowOff>
    </xdr:from>
    <xdr:to>
      <xdr:col>55</xdr:col>
      <xdr:colOff>88900</xdr:colOff>
      <xdr:row>30</xdr:row>
      <xdr:rowOff>52070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81280</xdr:rowOff>
    </xdr:from>
    <xdr:to>
      <xdr:col>55</xdr:col>
      <xdr:colOff>0</xdr:colOff>
      <xdr:row>36</xdr:row>
      <xdr:rowOff>19050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082030"/>
          <a:ext cx="838200" cy="10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67327</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395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88900</xdr:rowOff>
    </xdr:from>
    <xdr:to>
      <xdr:col>55</xdr:col>
      <xdr:colOff>50800</xdr:colOff>
      <xdr:row>37</xdr:row>
      <xdr:rowOff>19050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99060</xdr:rowOff>
    </xdr:from>
    <xdr:to>
      <xdr:col>50</xdr:col>
      <xdr:colOff>114300</xdr:colOff>
      <xdr:row>36</xdr:row>
      <xdr:rowOff>19050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5928360"/>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53340</xdr:rowOff>
    </xdr:from>
    <xdr:to>
      <xdr:col>50</xdr:col>
      <xdr:colOff>165100</xdr:colOff>
      <xdr:row>36</xdr:row>
      <xdr:rowOff>154940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146067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318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38100</xdr:rowOff>
    </xdr:from>
    <xdr:to>
      <xdr:col>45</xdr:col>
      <xdr:colOff>177800</xdr:colOff>
      <xdr:row>34</xdr:row>
      <xdr:rowOff>99060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5695950"/>
          <a:ext cx="8890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2540</xdr:rowOff>
    </xdr:from>
    <xdr:to>
      <xdr:col>46</xdr:col>
      <xdr:colOff>38100</xdr:colOff>
      <xdr:row>36</xdr:row>
      <xdr:rowOff>104140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95267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67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40640</xdr:rowOff>
    </xdr:from>
    <xdr:to>
      <xdr:col>41</xdr:col>
      <xdr:colOff>50800</xdr:colOff>
      <xdr:row>33</xdr:row>
      <xdr:rowOff>38100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552704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152400</xdr:rowOff>
    </xdr:from>
    <xdr:to>
      <xdr:col>41</xdr:col>
      <xdr:colOff>101600</xdr:colOff>
      <xdr:row>36</xdr:row>
      <xdr:rowOff>82550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73677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45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60960</xdr:rowOff>
    </xdr:from>
    <xdr:to>
      <xdr:col>36</xdr:col>
      <xdr:colOff>165100</xdr:colOff>
      <xdr:row>36</xdr:row>
      <xdr:rowOff>162560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153687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325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30480</xdr:rowOff>
    </xdr:from>
    <xdr:to>
      <xdr:col>55</xdr:col>
      <xdr:colOff>50800</xdr:colOff>
      <xdr:row>35</xdr:row>
      <xdr:rowOff>132080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53357</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882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139700</xdr:rowOff>
    </xdr:from>
    <xdr:to>
      <xdr:col>50</xdr:col>
      <xdr:colOff>165100</xdr:colOff>
      <xdr:row>36</xdr:row>
      <xdr:rowOff>69850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86377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5915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48260</xdr:rowOff>
    </xdr:from>
    <xdr:to>
      <xdr:col>46</xdr:col>
      <xdr:colOff>38100</xdr:colOff>
      <xdr:row>34</xdr:row>
      <xdr:rowOff>149860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32</xdr:row>
      <xdr:rowOff>166387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5652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158750</xdr:rowOff>
    </xdr:from>
    <xdr:to>
      <xdr:col>41</xdr:col>
      <xdr:colOff>101600</xdr:colOff>
      <xdr:row>33</xdr:row>
      <xdr:rowOff>88900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564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31</xdr:row>
      <xdr:rowOff>105427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5420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161290</xdr:rowOff>
    </xdr:from>
    <xdr:to>
      <xdr:col>36</xdr:col>
      <xdr:colOff>165100</xdr:colOff>
      <xdr:row>32</xdr:row>
      <xdr:rowOff>91440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547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30</xdr:row>
      <xdr:rowOff>107967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5251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135636</xdr:rowOff>
    </xdr:from>
    <xdr:to>
      <xdr:col>54</xdr:col>
      <xdr:colOff>189865</xdr:colOff>
      <xdr:row>59</xdr:row>
      <xdr:rowOff>39751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879586"/>
          <a:ext cx="1270" cy="1275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43578</xdr:rowOff>
    </xdr:from>
    <xdr:ext cx="313932"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39751</xdr:rowOff>
    </xdr:from>
    <xdr:to>
      <xdr:col>55</xdr:col>
      <xdr:colOff>88900</xdr:colOff>
      <xdr:row>59</xdr:row>
      <xdr:rowOff>39751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82313</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65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135636</xdr:rowOff>
    </xdr:from>
    <xdr:to>
      <xdr:col>55</xdr:col>
      <xdr:colOff>88900</xdr:colOff>
      <xdr:row>51</xdr:row>
      <xdr:rowOff>135636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87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53467</xdr:rowOff>
    </xdr:from>
    <xdr:to>
      <xdr:col>55</xdr:col>
      <xdr:colOff>0</xdr:colOff>
      <xdr:row>58</xdr:row>
      <xdr:rowOff>66929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997567"/>
          <a:ext cx="838200" cy="1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63263</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664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40386</xdr:rowOff>
    </xdr:from>
    <xdr:to>
      <xdr:col>55</xdr:col>
      <xdr:colOff>50800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53467</xdr:rowOff>
    </xdr:from>
    <xdr:to>
      <xdr:col>50</xdr:col>
      <xdr:colOff>114300</xdr:colOff>
      <xdr:row>58</xdr:row>
      <xdr:rowOff>87122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997567"/>
          <a:ext cx="88900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51181</xdr:rowOff>
    </xdr:from>
    <xdr:to>
      <xdr:col>50</xdr:col>
      <xdr:colOff>165100</xdr:colOff>
      <xdr:row>57</xdr:row>
      <xdr:rowOff>152781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169308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59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87122</xdr:rowOff>
    </xdr:from>
    <xdr:to>
      <xdr:col>45</xdr:col>
      <xdr:colOff>177800</xdr:colOff>
      <xdr:row>58</xdr:row>
      <xdr:rowOff>88138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10031222"/>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52451</xdr:rowOff>
    </xdr:from>
    <xdr:to>
      <xdr:col>46</xdr:col>
      <xdr:colOff>38100</xdr:colOff>
      <xdr:row>57</xdr:row>
      <xdr:rowOff>154051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170578</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60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80137</xdr:rowOff>
    </xdr:from>
    <xdr:to>
      <xdr:col>41</xdr:col>
      <xdr:colOff>50800</xdr:colOff>
      <xdr:row>58</xdr:row>
      <xdr:rowOff>88138</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1002423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58547</xdr:rowOff>
    </xdr:from>
    <xdr:to>
      <xdr:col>41</xdr:col>
      <xdr:colOff>101600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5224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5224</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16129</xdr:rowOff>
    </xdr:from>
    <xdr:to>
      <xdr:col>55</xdr:col>
      <xdr:colOff>50800</xdr:colOff>
      <xdr:row>58</xdr:row>
      <xdr:rowOff>117729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96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166006</xdr:rowOff>
    </xdr:from>
    <xdr:ext cx="469744"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93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2667</xdr:rowOff>
    </xdr:from>
    <xdr:to>
      <xdr:col>50</xdr:col>
      <xdr:colOff>165100</xdr:colOff>
      <xdr:row>58</xdr:row>
      <xdr:rowOff>104267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94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95394</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04428" y="10039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36322</xdr:rowOff>
    </xdr:from>
    <xdr:to>
      <xdr:col>46</xdr:col>
      <xdr:colOff>38100</xdr:colOff>
      <xdr:row>58</xdr:row>
      <xdr:rowOff>137922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98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129049</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15428" y="100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37338</xdr:rowOff>
    </xdr:from>
    <xdr:to>
      <xdr:col>41</xdr:col>
      <xdr:colOff>101600</xdr:colOff>
      <xdr:row>58</xdr:row>
      <xdr:rowOff>138938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98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130065</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26428" y="1007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29337</xdr:rowOff>
    </xdr:from>
    <xdr:to>
      <xdr:col>36</xdr:col>
      <xdr:colOff>165100</xdr:colOff>
      <xdr:row>58</xdr:row>
      <xdr:rowOff>130937</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97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122064</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37428" y="1006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65209</xdr:rowOff>
    </xdr:from>
    <xdr:to>
      <xdr:col>54</xdr:col>
      <xdr:colOff>189865</xdr:colOff>
      <xdr:row>79</xdr:row>
      <xdr:rowOff>61616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238159"/>
          <a:ext cx="1270" cy="1368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65443</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60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61616</xdr:rowOff>
    </xdr:from>
    <xdr:to>
      <xdr:col>55</xdr:col>
      <xdr:colOff>88900</xdr:colOff>
      <xdr:row>79</xdr:row>
      <xdr:rowOff>61616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606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11886</xdr:rowOff>
    </xdr:from>
    <xdr:ext cx="599010"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201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129,093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65209</xdr:rowOff>
    </xdr:from>
    <xdr:to>
      <xdr:col>55</xdr:col>
      <xdr:colOff>88900</xdr:colOff>
      <xdr:row>71</xdr:row>
      <xdr:rowOff>65209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238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88700</xdr:rowOff>
    </xdr:from>
    <xdr:to>
      <xdr:col>55</xdr:col>
      <xdr:colOff>0</xdr:colOff>
      <xdr:row>78</xdr:row>
      <xdr:rowOff>94002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9639300" y="13461800"/>
          <a:ext cx="838200" cy="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53157</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083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30280</xdr:rowOff>
    </xdr:from>
    <xdr:to>
      <xdr:col>55</xdr:col>
      <xdr:colOff>50800</xdr:colOff>
      <xdr:row>77</xdr:row>
      <xdr:rowOff>131880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23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94002</xdr:rowOff>
    </xdr:from>
    <xdr:to>
      <xdr:col>50</xdr:col>
      <xdr:colOff>114300</xdr:colOff>
      <xdr:row>78</xdr:row>
      <xdr:rowOff>132221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8750300" y="13467102"/>
          <a:ext cx="889000" cy="3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134457</xdr:rowOff>
    </xdr:from>
    <xdr:to>
      <xdr:col>50</xdr:col>
      <xdr:colOff>165100</xdr:colOff>
      <xdr:row>77</xdr:row>
      <xdr:rowOff>64607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1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81134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29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20709</xdr:rowOff>
    </xdr:from>
    <xdr:to>
      <xdr:col>45</xdr:col>
      <xdr:colOff>177800</xdr:colOff>
      <xdr:row>78</xdr:row>
      <xdr:rowOff>132221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7861300" y="13393809"/>
          <a:ext cx="889000" cy="11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16923</xdr:rowOff>
    </xdr:from>
    <xdr:to>
      <xdr:col>46</xdr:col>
      <xdr:colOff>38100</xdr:colOff>
      <xdr:row>76</xdr:row>
      <xdr:rowOff>118523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04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135051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282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20709</xdr:rowOff>
    </xdr:from>
    <xdr:to>
      <xdr:col>41</xdr:col>
      <xdr:colOff>50800</xdr:colOff>
      <xdr:row>78</xdr:row>
      <xdr:rowOff>93425</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flipV="1">
          <a:off x="6972300" y="13393809"/>
          <a:ext cx="889000" cy="7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45771</xdr:rowOff>
    </xdr:from>
    <xdr:to>
      <xdr:col>41</xdr:col>
      <xdr:colOff>101600</xdr:colOff>
      <xdr:row>76</xdr:row>
      <xdr:rowOff>147371</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0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163898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28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132922</xdr:rowOff>
    </xdr:from>
    <xdr:to>
      <xdr:col>36</xdr:col>
      <xdr:colOff>165100</xdr:colOff>
      <xdr:row>78</xdr:row>
      <xdr:rowOff>63072</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3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79599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10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37900</xdr:rowOff>
    </xdr:from>
    <xdr:to>
      <xdr:col>55</xdr:col>
      <xdr:colOff>50800</xdr:colOff>
      <xdr:row>78</xdr:row>
      <xdr:rowOff>139500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41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16327</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38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43202</xdr:rowOff>
    </xdr:from>
    <xdr:to>
      <xdr:col>50</xdr:col>
      <xdr:colOff>165100</xdr:colOff>
      <xdr:row>78</xdr:row>
      <xdr:rowOff>144802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41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135929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350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81421</xdr:rowOff>
    </xdr:from>
    <xdr:to>
      <xdr:col>46</xdr:col>
      <xdr:colOff>38100</xdr:colOff>
      <xdr:row>79</xdr:row>
      <xdr:rowOff>11571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45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2698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35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141359</xdr:rowOff>
    </xdr:from>
    <xdr:to>
      <xdr:col>41</xdr:col>
      <xdr:colOff>101600</xdr:colOff>
      <xdr:row>78</xdr:row>
      <xdr:rowOff>71509</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34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62636</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34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42625</xdr:rowOff>
    </xdr:from>
    <xdr:to>
      <xdr:col>36</xdr:col>
      <xdr:colOff>165100</xdr:colOff>
      <xdr:row>78</xdr:row>
      <xdr:rowOff>144225</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41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135352</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350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103448</xdr:rowOff>
    </xdr:from>
    <xdr:to>
      <xdr:col>54</xdr:col>
      <xdr:colOff>189865</xdr:colOff>
      <xdr:row>97</xdr:row>
      <xdr:rowOff>23380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533948"/>
          <a:ext cx="1270" cy="112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27207</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23380</xdr:rowOff>
    </xdr:from>
    <xdr:to>
      <xdr:col>55</xdr:col>
      <xdr:colOff>88900</xdr:colOff>
      <xdr:row>97</xdr:row>
      <xdr:rowOff>23380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6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50125</xdr:rowOff>
    </xdr:from>
    <xdr:ext cx="534377"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30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103448</xdr:rowOff>
    </xdr:from>
    <xdr:to>
      <xdr:col>55</xdr:col>
      <xdr:colOff>88900</xdr:colOff>
      <xdr:row>90</xdr:row>
      <xdr:rowOff>103448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5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163379</xdr:rowOff>
    </xdr:from>
    <xdr:to>
      <xdr:col>55</xdr:col>
      <xdr:colOff>0</xdr:colOff>
      <xdr:row>97</xdr:row>
      <xdr:rowOff>23380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9639300" y="16622579"/>
          <a:ext cx="838200" cy="3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20223</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5965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168796</xdr:rowOff>
    </xdr:from>
    <xdr:to>
      <xdr:col>55</xdr:col>
      <xdr:colOff>50800</xdr:colOff>
      <xdr:row>94</xdr:row>
      <xdr:rowOff>98946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11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163379</xdr:rowOff>
    </xdr:from>
    <xdr:to>
      <xdr:col>50</xdr:col>
      <xdr:colOff>114300</xdr:colOff>
      <xdr:row>97</xdr:row>
      <xdr:rowOff>138976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622579"/>
          <a:ext cx="889000" cy="14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144450</xdr:rowOff>
    </xdr:from>
    <xdr:to>
      <xdr:col>50</xdr:col>
      <xdr:colOff>165100</xdr:colOff>
      <xdr:row>94</xdr:row>
      <xdr:rowOff>74600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08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91127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586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107829</xdr:rowOff>
    </xdr:from>
    <xdr:to>
      <xdr:col>45</xdr:col>
      <xdr:colOff>177800</xdr:colOff>
      <xdr:row>97</xdr:row>
      <xdr:rowOff>138976</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738479"/>
          <a:ext cx="889000" cy="3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95625</xdr:rowOff>
    </xdr:from>
    <xdr:to>
      <xdr:col>46</xdr:col>
      <xdr:colOff>38100</xdr:colOff>
      <xdr:row>94</xdr:row>
      <xdr:rowOff>25775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0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42302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581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100019</xdr:rowOff>
    </xdr:from>
    <xdr:to>
      <xdr:col>41</xdr:col>
      <xdr:colOff>50800</xdr:colOff>
      <xdr:row>97</xdr:row>
      <xdr:rowOff>107829</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730669"/>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19483</xdr:rowOff>
    </xdr:from>
    <xdr:to>
      <xdr:col>41</xdr:col>
      <xdr:colOff>101600</xdr:colOff>
      <xdr:row>94</xdr:row>
      <xdr:rowOff>121083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13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137610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591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38608</xdr:rowOff>
    </xdr:from>
    <xdr:to>
      <xdr:col>36</xdr:col>
      <xdr:colOff>165100</xdr:colOff>
      <xdr:row>94</xdr:row>
      <xdr:rowOff>140208</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1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156735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59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144030</xdr:rowOff>
    </xdr:from>
    <xdr:to>
      <xdr:col>55</xdr:col>
      <xdr:colOff>50800</xdr:colOff>
      <xdr:row>97</xdr:row>
      <xdr:rowOff>74180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60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58957</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5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112579</xdr:rowOff>
    </xdr:from>
    <xdr:to>
      <xdr:col>50</xdr:col>
      <xdr:colOff>165100</xdr:colOff>
      <xdr:row>97</xdr:row>
      <xdr:rowOff>42729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57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33856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66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88176</xdr:rowOff>
    </xdr:from>
    <xdr:to>
      <xdr:col>46</xdr:col>
      <xdr:colOff>38100</xdr:colOff>
      <xdr:row>98</xdr:row>
      <xdr:rowOff>18326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71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9453</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81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57029</xdr:rowOff>
    </xdr:from>
    <xdr:to>
      <xdr:col>41</xdr:col>
      <xdr:colOff>101600</xdr:colOff>
      <xdr:row>97</xdr:row>
      <xdr:rowOff>158629</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68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149756</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78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49219</xdr:rowOff>
    </xdr:from>
    <xdr:to>
      <xdr:col>36</xdr:col>
      <xdr:colOff>165100</xdr:colOff>
      <xdr:row>97</xdr:row>
      <xdr:rowOff>150819</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67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141946</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77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10922</xdr:rowOff>
    </xdr:from>
    <xdr:to>
      <xdr:col>85</xdr:col>
      <xdr:colOff>126364</xdr:colOff>
      <xdr:row>39</xdr:row>
      <xdr:rowOff>77026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154422"/>
          <a:ext cx="1269" cy="1609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80853</xdr:rowOff>
    </xdr:from>
    <xdr:ext cx="469744"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76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77026</xdr:rowOff>
    </xdr:from>
    <xdr:to>
      <xdr:col>86</xdr:col>
      <xdr:colOff>25400</xdr:colOff>
      <xdr:row>39</xdr:row>
      <xdr:rowOff>77026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76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129049</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492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10922</xdr:rowOff>
    </xdr:from>
    <xdr:to>
      <xdr:col>86</xdr:col>
      <xdr:colOff>25400</xdr:colOff>
      <xdr:row>30</xdr:row>
      <xdr:rowOff>10922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15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35878</xdr:rowOff>
    </xdr:from>
    <xdr:to>
      <xdr:col>85</xdr:col>
      <xdr:colOff>127000</xdr:colOff>
      <xdr:row>36</xdr:row>
      <xdr:rowOff>108648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036628"/>
          <a:ext cx="838200" cy="24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43324</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04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64897</xdr:rowOff>
    </xdr:from>
    <xdr:to>
      <xdr:col>85</xdr:col>
      <xdr:colOff>177800</xdr:colOff>
      <xdr:row>35</xdr:row>
      <xdr:rowOff>166497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108648</xdr:rowOff>
    </xdr:from>
    <xdr:to>
      <xdr:col>81</xdr:col>
      <xdr:colOff>50800</xdr:colOff>
      <xdr:row>37</xdr:row>
      <xdr:rowOff>72834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6280848"/>
          <a:ext cx="889000" cy="13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76708</xdr:rowOff>
    </xdr:from>
    <xdr:to>
      <xdr:col>81</xdr:col>
      <xdr:colOff>101600</xdr:colOff>
      <xdr:row>37</xdr:row>
      <xdr:rowOff>6858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24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169435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34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72834</xdr:rowOff>
    </xdr:from>
    <xdr:to>
      <xdr:col>76</xdr:col>
      <xdr:colOff>114300</xdr:colOff>
      <xdr:row>38</xdr:row>
      <xdr:rowOff>14732</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416484"/>
          <a:ext cx="889000" cy="11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32131</xdr:rowOff>
    </xdr:from>
    <xdr:to>
      <xdr:col>76</xdr:col>
      <xdr:colOff>165100</xdr:colOff>
      <xdr:row>36</xdr:row>
      <xdr:rowOff>133731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20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150258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97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14732</xdr:rowOff>
    </xdr:from>
    <xdr:to>
      <xdr:col>71</xdr:col>
      <xdr:colOff>177800</xdr:colOff>
      <xdr:row>38</xdr:row>
      <xdr:rowOff>27305</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6529832"/>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66802</xdr:rowOff>
    </xdr:from>
    <xdr:to>
      <xdr:col>72</xdr:col>
      <xdr:colOff>38100</xdr:colOff>
      <xdr:row>36</xdr:row>
      <xdr:rowOff>168402</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23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13479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01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127381</xdr:rowOff>
    </xdr:from>
    <xdr:to>
      <xdr:col>67</xdr:col>
      <xdr:colOff>101600</xdr:colOff>
      <xdr:row>36</xdr:row>
      <xdr:rowOff>57531</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12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74058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90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156528</xdr:rowOff>
    </xdr:from>
    <xdr:to>
      <xdr:col>85</xdr:col>
      <xdr:colOff>177800</xdr:colOff>
      <xdr:row>35</xdr:row>
      <xdr:rowOff>86678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598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7955</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583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57848</xdr:rowOff>
    </xdr:from>
    <xdr:to>
      <xdr:col>81</xdr:col>
      <xdr:colOff>101600</xdr:colOff>
      <xdr:row>36</xdr:row>
      <xdr:rowOff>159448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23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4525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00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22034</xdr:rowOff>
    </xdr:from>
    <xdr:to>
      <xdr:col>76</xdr:col>
      <xdr:colOff>165100</xdr:colOff>
      <xdr:row>37</xdr:row>
      <xdr:rowOff>123634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36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114761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45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135382</xdr:rowOff>
    </xdr:from>
    <xdr:to>
      <xdr:col>72</xdr:col>
      <xdr:colOff>38100</xdr:colOff>
      <xdr:row>38</xdr:row>
      <xdr:rowOff>65532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47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56659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57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147955</xdr:rowOff>
    </xdr:from>
    <xdr:to>
      <xdr:col>67</xdr:col>
      <xdr:colOff>101600</xdr:colOff>
      <xdr:row>38</xdr:row>
      <xdr:rowOff>78105</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69232</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58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125755</xdr:rowOff>
    </xdr:from>
    <xdr:to>
      <xdr:col>85</xdr:col>
      <xdr:colOff>126364</xdr:colOff>
      <xdr:row>57</xdr:row>
      <xdr:rowOff>160007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98255"/>
          <a:ext cx="1269" cy="1234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163834</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99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160007</xdr:rowOff>
    </xdr:from>
    <xdr:to>
      <xdr:col>86</xdr:col>
      <xdr:colOff>25400</xdr:colOff>
      <xdr:row>57</xdr:row>
      <xdr:rowOff>160007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9932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72432</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47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125755</xdr:rowOff>
    </xdr:from>
    <xdr:to>
      <xdr:col>86</xdr:col>
      <xdr:colOff>25400</xdr:colOff>
      <xdr:row>50</xdr:row>
      <xdr:rowOff>125755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9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139395</xdr:rowOff>
    </xdr:from>
    <xdr:to>
      <xdr:col>85</xdr:col>
      <xdr:colOff>127000</xdr:colOff>
      <xdr:row>59</xdr:row>
      <xdr:rowOff>16866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912045"/>
          <a:ext cx="838200" cy="22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163136</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07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140259</xdr:rowOff>
    </xdr:from>
    <xdr:to>
      <xdr:col>85</xdr:col>
      <xdr:colOff>177800</xdr:colOff>
      <xdr:row>54</xdr:row>
      <xdr:rowOff>70409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22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16866</xdr:rowOff>
    </xdr:from>
    <xdr:to>
      <xdr:col>81</xdr:col>
      <xdr:colOff>50800</xdr:colOff>
      <xdr:row>59</xdr:row>
      <xdr:rowOff>115963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10132416"/>
          <a:ext cx="889000" cy="9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35255</xdr:rowOff>
    </xdr:from>
    <xdr:to>
      <xdr:col>81</xdr:col>
      <xdr:colOff>101600</xdr:colOff>
      <xdr:row>54</xdr:row>
      <xdr:rowOff>136855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2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153382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06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93714</xdr:rowOff>
    </xdr:from>
    <xdr:to>
      <xdr:col>76</xdr:col>
      <xdr:colOff>114300</xdr:colOff>
      <xdr:row>59</xdr:row>
      <xdr:rowOff>115963</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10037814"/>
          <a:ext cx="889000" cy="19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109931</xdr:rowOff>
    </xdr:from>
    <xdr:to>
      <xdr:col>76</xdr:col>
      <xdr:colOff>165100</xdr:colOff>
      <xdr:row>55</xdr:row>
      <xdr:rowOff>40081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3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56608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14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93714</xdr:rowOff>
    </xdr:from>
    <xdr:to>
      <xdr:col>71</xdr:col>
      <xdr:colOff>177800</xdr:colOff>
      <xdr:row>58</xdr:row>
      <xdr:rowOff>130632</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10037814"/>
          <a:ext cx="889000" cy="3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30835</xdr:rowOff>
    </xdr:from>
    <xdr:to>
      <xdr:col>72</xdr:col>
      <xdr:colOff>38100</xdr:colOff>
      <xdr:row>54</xdr:row>
      <xdr:rowOff>132435</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2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148962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06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73889</xdr:rowOff>
    </xdr:from>
    <xdr:to>
      <xdr:col>67</xdr:col>
      <xdr:colOff>101600</xdr:colOff>
      <xdr:row>56</xdr:row>
      <xdr:rowOff>4039</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50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20566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27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88595</xdr:rowOff>
    </xdr:from>
    <xdr:to>
      <xdr:col>85</xdr:col>
      <xdr:colOff>177800</xdr:colOff>
      <xdr:row>58</xdr:row>
      <xdr:rowOff>18745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8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3522</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77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137516</xdr:rowOff>
    </xdr:from>
    <xdr:to>
      <xdr:col>81</xdr:col>
      <xdr:colOff>101600</xdr:colOff>
      <xdr:row>59</xdr:row>
      <xdr:rowOff>67666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1008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58793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17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65163</xdr:rowOff>
    </xdr:from>
    <xdr:to>
      <xdr:col>76</xdr:col>
      <xdr:colOff>165100</xdr:colOff>
      <xdr:row>59</xdr:row>
      <xdr:rowOff>166763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1018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157890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27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42914</xdr:rowOff>
    </xdr:from>
    <xdr:to>
      <xdr:col>72</xdr:col>
      <xdr:colOff>38100</xdr:colOff>
      <xdr:row>58</xdr:row>
      <xdr:rowOff>144514</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98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135641</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07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79832</xdr:rowOff>
    </xdr:from>
    <xdr:to>
      <xdr:col>67</xdr:col>
      <xdr:colOff>101600</xdr:colOff>
      <xdr:row>59</xdr:row>
      <xdr:rowOff>9982</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1002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1109</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11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a:extLst>
            <a:ext uri="{FF2B5EF4-FFF2-40B4-BE49-F238E27FC236}">
              <a16:creationId xmlns:a16="http://schemas.microsoft.com/office/drawing/2014/main" id="{00000000-0008-0000-0700-00007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130229</xdr:rowOff>
    </xdr:from>
    <xdr:to>
      <xdr:col>85</xdr:col>
      <xdr:colOff>126364</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6317595" y="12131729"/>
          <a:ext cx="1269" cy="1511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1" name="災害復旧費最小値テキスト">
          <a:extLst>
            <a:ext uri="{FF2B5EF4-FFF2-40B4-BE49-F238E27FC236}">
              <a16:creationId xmlns:a16="http://schemas.microsoft.com/office/drawing/2014/main" id="{00000000-0008-0000-0700-000081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76906</xdr:rowOff>
    </xdr:from>
    <xdr:ext cx="534377" cy="259045"/>
    <xdr:sp macro="" textlink="">
      <xdr:nvSpPr>
        <xdr:cNvPr id="643" name="災害復旧費最大値テキスト">
          <a:extLst>
            <a:ext uri="{FF2B5EF4-FFF2-40B4-BE49-F238E27FC236}">
              <a16:creationId xmlns:a16="http://schemas.microsoft.com/office/drawing/2014/main" id="{00000000-0008-0000-0700-000083020000}"/>
            </a:ext>
          </a:extLst>
        </xdr:cNvPr>
        <xdr:cNvSpPr txBox="1"/>
      </xdr:nvSpPr>
      <xdr:spPr>
        <a:xfrm>
          <a:off x="16370300" y="1190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130229</xdr:rowOff>
    </xdr:from>
    <xdr:to>
      <xdr:col>86</xdr:col>
      <xdr:colOff>25400</xdr:colOff>
      <xdr:row>70</xdr:row>
      <xdr:rowOff>130229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213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54356</xdr:rowOff>
    </xdr:from>
    <xdr:to>
      <xdr:col>85</xdr:col>
      <xdr:colOff>127000</xdr:colOff>
      <xdr:row>79</xdr:row>
      <xdr:rowOff>64480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5481300" y="13598906"/>
          <a:ext cx="8382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141603</xdr:rowOff>
    </xdr:from>
    <xdr:ext cx="378565" cy="259045"/>
    <xdr:sp macro="" textlink="">
      <xdr:nvSpPr>
        <xdr:cNvPr id="646" name="災害復旧費平均値テキスト">
          <a:extLst>
            <a:ext uri="{FF2B5EF4-FFF2-40B4-BE49-F238E27FC236}">
              <a16:creationId xmlns:a16="http://schemas.microsoft.com/office/drawing/2014/main" id="{00000000-0008-0000-0700-000086020000}"/>
            </a:ext>
          </a:extLst>
        </xdr:cNvPr>
        <xdr:cNvSpPr txBox="1"/>
      </xdr:nvSpPr>
      <xdr:spPr>
        <a:xfrm>
          <a:off x="16370300" y="133432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118726</xdr:rowOff>
    </xdr:from>
    <xdr:to>
      <xdr:col>85</xdr:col>
      <xdr:colOff>177800</xdr:colOff>
      <xdr:row>79</xdr:row>
      <xdr:rowOff>48876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6268700" y="1349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62956</xdr:rowOff>
    </xdr:from>
    <xdr:to>
      <xdr:col>81</xdr:col>
      <xdr:colOff>50800</xdr:colOff>
      <xdr:row>79</xdr:row>
      <xdr:rowOff>54356</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4592300" y="13436056"/>
          <a:ext cx="889000" cy="16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124169</xdr:rowOff>
    </xdr:from>
    <xdr:to>
      <xdr:col>81</xdr:col>
      <xdr:colOff>101600</xdr:colOff>
      <xdr:row>79</xdr:row>
      <xdr:rowOff>54319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5430500" y="1349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70846</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272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127834</xdr:rowOff>
    </xdr:from>
    <xdr:to>
      <xdr:col>76</xdr:col>
      <xdr:colOff>114300</xdr:colOff>
      <xdr:row>78</xdr:row>
      <xdr:rowOff>62956</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3703300" y="13329484"/>
          <a:ext cx="889000" cy="10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117638</xdr:rowOff>
    </xdr:from>
    <xdr:to>
      <xdr:col>76</xdr:col>
      <xdr:colOff>165100</xdr:colOff>
      <xdr:row>79</xdr:row>
      <xdr:rowOff>47788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4541500" y="1349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38915</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583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127834</xdr:rowOff>
    </xdr:from>
    <xdr:to>
      <xdr:col>71</xdr:col>
      <xdr:colOff>177800</xdr:colOff>
      <xdr:row>77</xdr:row>
      <xdr:rowOff>168002</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flipV="1">
          <a:off x="12814300" y="13329484"/>
          <a:ext cx="889000" cy="4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73551</xdr:rowOff>
    </xdr:from>
    <xdr:to>
      <xdr:col>72</xdr:col>
      <xdr:colOff>38100</xdr:colOff>
      <xdr:row>79</xdr:row>
      <xdr:rowOff>3701</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3652500" y="1344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166278</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53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37846</xdr:rowOff>
    </xdr:from>
    <xdr:to>
      <xdr:col>67</xdr:col>
      <xdr:colOff>101600</xdr:colOff>
      <xdr:row>78</xdr:row>
      <xdr:rowOff>139446</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2763500" y="1341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130573</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50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13680</xdr:rowOff>
    </xdr:from>
    <xdr:to>
      <xdr:col>85</xdr:col>
      <xdr:colOff>177800</xdr:colOff>
      <xdr:row>79</xdr:row>
      <xdr:rowOff>115280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6268700" y="1355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100057</xdr:rowOff>
    </xdr:from>
    <xdr:ext cx="378565" cy="259045"/>
    <xdr:sp macro="" textlink="">
      <xdr:nvSpPr>
        <xdr:cNvPr id="665" name="災害復旧費該当値テキスト">
          <a:extLst>
            <a:ext uri="{FF2B5EF4-FFF2-40B4-BE49-F238E27FC236}">
              <a16:creationId xmlns:a16="http://schemas.microsoft.com/office/drawing/2014/main" id="{00000000-0008-0000-0700-000099020000}"/>
            </a:ext>
          </a:extLst>
        </xdr:cNvPr>
        <xdr:cNvSpPr txBox="1"/>
      </xdr:nvSpPr>
      <xdr:spPr>
        <a:xfrm>
          <a:off x="16370300" y="13473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3556</xdr:rowOff>
    </xdr:from>
    <xdr:to>
      <xdr:col>81</xdr:col>
      <xdr:colOff>101600</xdr:colOff>
      <xdr:row>79</xdr:row>
      <xdr:rowOff>105156</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5430500" y="1354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96283</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5292017" y="13640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12156</xdr:rowOff>
    </xdr:from>
    <xdr:to>
      <xdr:col>76</xdr:col>
      <xdr:colOff>165100</xdr:colOff>
      <xdr:row>78</xdr:row>
      <xdr:rowOff>113756</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4541500" y="1338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130283</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4357428" y="131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77034</xdr:rowOff>
    </xdr:from>
    <xdr:to>
      <xdr:col>72</xdr:col>
      <xdr:colOff>38100</xdr:colOff>
      <xdr:row>78</xdr:row>
      <xdr:rowOff>7184</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3652500" y="1327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23711</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3468428" y="1305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117202</xdr:rowOff>
    </xdr:from>
    <xdr:to>
      <xdr:col>67</xdr:col>
      <xdr:colOff>101600</xdr:colOff>
      <xdr:row>78</xdr:row>
      <xdr:rowOff>47352</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2763500" y="1331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63879</xdr:rowOff>
    </xdr:from>
    <xdr:ext cx="469744"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579428" y="1309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98323</xdr:rowOff>
    </xdr:from>
    <xdr:to>
      <xdr:col>85</xdr:col>
      <xdr:colOff>126364</xdr:colOff>
      <xdr:row>97</xdr:row>
      <xdr:rowOff>154200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357373"/>
          <a:ext cx="1269" cy="1427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158027</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78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154200</xdr:rowOff>
    </xdr:from>
    <xdr:to>
      <xdr:col>86</xdr:col>
      <xdr:colOff>25400</xdr:colOff>
      <xdr:row>97</xdr:row>
      <xdr:rowOff>154200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78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45000</xdr:rowOff>
    </xdr:from>
    <xdr:ext cx="534377"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13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98323</xdr:rowOff>
    </xdr:from>
    <xdr:to>
      <xdr:col>86</xdr:col>
      <xdr:colOff>25400</xdr:colOff>
      <xdr:row>89</xdr:row>
      <xdr:rowOff>98323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35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40227</xdr:rowOff>
    </xdr:from>
    <xdr:to>
      <xdr:col>85</xdr:col>
      <xdr:colOff>127000</xdr:colOff>
      <xdr:row>97</xdr:row>
      <xdr:rowOff>154200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5481300" y="16670877"/>
          <a:ext cx="838200" cy="11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9267</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5954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157840</xdr:rowOff>
    </xdr:from>
    <xdr:to>
      <xdr:col>85</xdr:col>
      <xdr:colOff>177800</xdr:colOff>
      <xdr:row>94</xdr:row>
      <xdr:rowOff>87990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10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40227</xdr:rowOff>
    </xdr:from>
    <xdr:to>
      <xdr:col>81</xdr:col>
      <xdr:colOff>50800</xdr:colOff>
      <xdr:row>98</xdr:row>
      <xdr:rowOff>7700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4592300" y="16670877"/>
          <a:ext cx="889000" cy="13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10424</xdr:rowOff>
    </xdr:from>
    <xdr:to>
      <xdr:col>81</xdr:col>
      <xdr:colOff>101600</xdr:colOff>
      <xdr:row>94</xdr:row>
      <xdr:rowOff>112024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12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128551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59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7700</xdr:rowOff>
    </xdr:from>
    <xdr:to>
      <xdr:col>76</xdr:col>
      <xdr:colOff>114300</xdr:colOff>
      <xdr:row>98</xdr:row>
      <xdr:rowOff>28502</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3703300" y="16809800"/>
          <a:ext cx="8890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157970</xdr:rowOff>
    </xdr:from>
    <xdr:to>
      <xdr:col>76</xdr:col>
      <xdr:colOff>165100</xdr:colOff>
      <xdr:row>94</xdr:row>
      <xdr:rowOff>88120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10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104647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87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3749</xdr:rowOff>
    </xdr:from>
    <xdr:to>
      <xdr:col>71</xdr:col>
      <xdr:colOff>177800</xdr:colOff>
      <xdr:row>98</xdr:row>
      <xdr:rowOff>28502</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2814300" y="16805849"/>
          <a:ext cx="889000" cy="2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65419</xdr:rowOff>
    </xdr:from>
    <xdr:to>
      <xdr:col>72</xdr:col>
      <xdr:colOff>38100</xdr:colOff>
      <xdr:row>94</xdr:row>
      <xdr:rowOff>167019</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181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12096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595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13396</xdr:rowOff>
    </xdr:from>
    <xdr:to>
      <xdr:col>67</xdr:col>
      <xdr:colOff>101600</xdr:colOff>
      <xdr:row>94</xdr:row>
      <xdr:rowOff>114996</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12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131523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590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103400</xdr:rowOff>
    </xdr:from>
    <xdr:to>
      <xdr:col>85</xdr:col>
      <xdr:colOff>177800</xdr:colOff>
      <xdr:row>98</xdr:row>
      <xdr:rowOff>33550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7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18327</xdr:rowOff>
    </xdr:from>
    <xdr:ext cx="534377"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64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160877</xdr:rowOff>
    </xdr:from>
    <xdr:to>
      <xdr:col>81</xdr:col>
      <xdr:colOff>101600</xdr:colOff>
      <xdr:row>97</xdr:row>
      <xdr:rowOff>91027</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62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82154</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214111" y="1671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128350</xdr:rowOff>
    </xdr:from>
    <xdr:to>
      <xdr:col>76</xdr:col>
      <xdr:colOff>165100</xdr:colOff>
      <xdr:row>98</xdr:row>
      <xdr:rowOff>58500</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75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49627</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325111" y="1685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149152</xdr:rowOff>
    </xdr:from>
    <xdr:to>
      <xdr:col>72</xdr:col>
      <xdr:colOff>38100</xdr:colOff>
      <xdr:row>98</xdr:row>
      <xdr:rowOff>79302</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77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70429</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36111" y="1687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124399</xdr:rowOff>
    </xdr:from>
    <xdr:to>
      <xdr:col>67</xdr:col>
      <xdr:colOff>101600</xdr:colOff>
      <xdr:row>98</xdr:row>
      <xdr:rowOff>54549</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75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45676</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47111" y="1684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a:extLst>
            <a:ext uri="{FF2B5EF4-FFF2-40B4-BE49-F238E27FC236}">
              <a16:creationId xmlns:a16="http://schemas.microsoft.com/office/drawing/2014/main" id="{00000000-0008-0000-0700-0000F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8" name="諸支出金最小値テキスト">
          <a:extLst>
            <a:ext uri="{FF2B5EF4-FFF2-40B4-BE49-F238E27FC236}">
              <a16:creationId xmlns:a16="http://schemas.microsoft.com/office/drawing/2014/main" id="{00000000-0008-0000-0700-0000F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534377" cy="259045"/>
    <xdr:sp macro="" textlink="">
      <xdr:nvSpPr>
        <xdr:cNvPr id="760" name="諸支出金最大値テキスト">
          <a:extLst>
            <a:ext uri="{FF2B5EF4-FFF2-40B4-BE49-F238E27FC236}">
              <a16:creationId xmlns:a16="http://schemas.microsoft.com/office/drawing/2014/main" id="{00000000-0008-0000-0700-0000F8020000}"/>
            </a:ext>
          </a:extLst>
        </xdr:cNvPr>
        <xdr:cNvSpPr txBox="1"/>
      </xdr:nvSpPr>
      <xdr:spPr>
        <a:xfrm>
          <a:off x="22212300" y="500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140606</xdr:rowOff>
    </xdr:from>
    <xdr:ext cx="469744" cy="259045"/>
    <xdr:sp macro="" textlink="">
      <xdr:nvSpPr>
        <xdr:cNvPr id="763" name="諸支出金平均値テキスト">
          <a:extLst>
            <a:ext uri="{FF2B5EF4-FFF2-40B4-BE49-F238E27FC236}">
              <a16:creationId xmlns:a16="http://schemas.microsoft.com/office/drawing/2014/main" id="{00000000-0008-0000-0700-0000FB020000}"/>
            </a:ext>
          </a:extLst>
        </xdr:cNvPr>
        <xdr:cNvSpPr txBox="1"/>
      </xdr:nvSpPr>
      <xdr:spPr>
        <a:xfrm>
          <a:off x="22212300" y="6141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117729</xdr:rowOff>
    </xdr:from>
    <xdr:to>
      <xdr:col>116</xdr:col>
      <xdr:colOff>114300</xdr:colOff>
      <xdr:row>37</xdr:row>
      <xdr:rowOff>47879</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21107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93472</xdr:rowOff>
    </xdr:from>
    <xdr:to>
      <xdr:col>112</xdr:col>
      <xdr:colOff>38100</xdr:colOff>
      <xdr:row>37</xdr:row>
      <xdr:rowOff>23622</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1272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40149</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088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118364</xdr:rowOff>
    </xdr:from>
    <xdr:to>
      <xdr:col>107</xdr:col>
      <xdr:colOff>101600</xdr:colOff>
      <xdr:row>37</xdr:row>
      <xdr:rowOff>48514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0383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65041</xdr:rowOff>
    </xdr:from>
    <xdr:ext cx="469744"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199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102616</xdr:rowOff>
    </xdr:from>
    <xdr:to>
      <xdr:col>102</xdr:col>
      <xdr:colOff>165100</xdr:colOff>
      <xdr:row>37</xdr:row>
      <xdr:rowOff>32766</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9494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49293</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10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96774</xdr:rowOff>
    </xdr:from>
    <xdr:to>
      <xdr:col>98</xdr:col>
      <xdr:colOff>38100</xdr:colOff>
      <xdr:row>37</xdr:row>
      <xdr:rowOff>26924</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18605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43451</xdr:rowOff>
    </xdr:from>
    <xdr:ext cx="469744"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21428" y="604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82" name="諸支出金該当値テキスト">
          <a:extLst>
            <a:ext uri="{FF2B5EF4-FFF2-40B4-BE49-F238E27FC236}">
              <a16:creationId xmlns:a16="http://schemas.microsoft.com/office/drawing/2014/main" id="{00000000-0008-0000-0700-00000E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前年度繰上充用金グラフ枠">
          <a:extLst>
            <a:ext uri="{FF2B5EF4-FFF2-40B4-BE49-F238E27FC236}">
              <a16:creationId xmlns:a16="http://schemas.microsoft.com/office/drawing/2014/main" id="{00000000-0008-0000-07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7" name="前年度繰上充用金最小値テキスト">
          <a:extLst>
            <a:ext uri="{FF2B5EF4-FFF2-40B4-BE49-F238E27FC236}">
              <a16:creationId xmlns:a16="http://schemas.microsoft.com/office/drawing/2014/main" id="{00000000-0008-0000-0700-00002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9" name="前年度繰上充用金最大値テキスト">
          <a:extLst>
            <a:ext uri="{FF2B5EF4-FFF2-40B4-BE49-F238E27FC236}">
              <a16:creationId xmlns:a16="http://schemas.microsoft.com/office/drawing/2014/main" id="{00000000-0008-0000-0700-00002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2" name="前年度繰上充用金平均値テキスト">
          <a:extLst>
            <a:ext uri="{FF2B5EF4-FFF2-40B4-BE49-F238E27FC236}">
              <a16:creationId xmlns:a16="http://schemas.microsoft.com/office/drawing/2014/main" id="{00000000-0008-0000-0700-00002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1" name="前年度繰上充用金該当値テキスト">
          <a:extLst>
            <a:ext uri="{FF2B5EF4-FFF2-40B4-BE49-F238E27FC236}">
              <a16:creationId xmlns:a16="http://schemas.microsoft.com/office/drawing/2014/main" id="{00000000-0008-0000-0700-00003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1" name="正方形/長方形 840">
          <a:extLst>
            <a:ext uri="{FF2B5EF4-FFF2-40B4-BE49-F238E27FC236}">
              <a16:creationId xmlns:a16="http://schemas.microsoft.com/office/drawing/2014/main" id="{00000000-0008-0000-0700-00004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各指標の住民一人当たりのコストは、前年度と同様に議会費及び労働費、消防費以外の項目は類似団体平均より下回っている状況である。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204,955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円で、前年度と比べると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4.6</a:t>
          </a:r>
          <a:r>
            <a:rPr kumimoji="1" lang="ja-JP" altLang="en-US" sz="1300">
              <a:solidFill>
                <a:schemeClr val="tx1"/>
              </a:solidFill>
              <a:latin typeface="ＭＳ Ｐゴシック" panose="020B0600070205080204" pitchFamily="50" charset="-128"/>
              <a:ea typeface="ＭＳ Ｐゴシック" panose="020B0600070205080204" pitchFamily="50" charset="-128"/>
            </a:rPr>
            <a:t>％増となっている。これは市民税非課税世帯等支援給付金事業の実施等</a:t>
          </a:r>
          <a:r>
            <a:rPr kumimoji="1" lang="ja-JP" altLang="en-US" sz="1300">
              <a:latin typeface="ＭＳ Ｐゴシック" panose="020B0600070205080204" pitchFamily="50" charset="-128"/>
              <a:ea typeface="ＭＳ Ｐゴシック" panose="020B0600070205080204" pitchFamily="50" charset="-128"/>
            </a:rPr>
            <a:t>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40,905</a:t>
          </a:r>
          <a:r>
            <a:rPr kumimoji="1" lang="ja-JP" altLang="en-US" sz="1300">
              <a:latin typeface="ＭＳ Ｐゴシック" panose="020B0600070205080204" pitchFamily="50" charset="-128"/>
              <a:ea typeface="ＭＳ Ｐゴシック" panose="020B0600070205080204" pitchFamily="50" charset="-128"/>
            </a:rPr>
            <a:t>円で、前年度と比べると</a:t>
          </a:r>
          <a:r>
            <a:rPr kumimoji="1" lang="en-US" altLang="ja-JP" sz="1300">
              <a:latin typeface="ＭＳ Ｐゴシック" panose="020B0600070205080204" pitchFamily="50" charset="-128"/>
              <a:ea typeface="ＭＳ Ｐゴシック" panose="020B0600070205080204" pitchFamily="50" charset="-128"/>
            </a:rPr>
            <a:t>17.0</a:t>
          </a:r>
          <a:r>
            <a:rPr kumimoji="1" lang="ja-JP" altLang="en-US" sz="1300">
              <a:latin typeface="ＭＳ Ｐゴシック" panose="020B0600070205080204" pitchFamily="50" charset="-128"/>
              <a:ea typeface="ＭＳ Ｐゴシック" panose="020B0600070205080204" pitchFamily="50" charset="-128"/>
            </a:rPr>
            <a:t>％減となっている。これは新型コロナウイルス感染症関連対策に係る事業費等の減少によるものである。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76,508</a:t>
          </a:r>
          <a:r>
            <a:rPr kumimoji="1" lang="ja-JP" altLang="en-US" sz="1300">
              <a:latin typeface="ＭＳ Ｐゴシック" panose="020B0600070205080204" pitchFamily="50" charset="-128"/>
              <a:ea typeface="ＭＳ Ｐゴシック" panose="020B0600070205080204" pitchFamily="50" charset="-128"/>
            </a:rPr>
            <a:t>円で、前年度と比べると</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％増となっている。これは学校施設整備基金積立金の増加等によるものである。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財政調整基金残高について、令和２年度から増加傾向となり、令和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年度は約</a:t>
          </a:r>
          <a:r>
            <a:rPr kumimoji="1" lang="en-US" altLang="ja-JP" sz="1400">
              <a:solidFill>
                <a:sysClr val="windowText" lastClr="000000"/>
              </a:solidFill>
              <a:latin typeface="ＭＳ ゴシック" pitchFamily="49" charset="-128"/>
              <a:ea typeface="ＭＳ ゴシック" pitchFamily="49" charset="-128"/>
            </a:rPr>
            <a:t>289</a:t>
          </a:r>
          <a:r>
            <a:rPr kumimoji="1" lang="ja-JP" altLang="en-US" sz="1400">
              <a:solidFill>
                <a:sysClr val="windowText" lastClr="000000"/>
              </a:solidFill>
              <a:latin typeface="ＭＳ ゴシック" pitchFamily="49" charset="-128"/>
              <a:ea typeface="ＭＳ ゴシック" pitchFamily="49" charset="-128"/>
            </a:rPr>
            <a:t>億円（標準財政規模比</a:t>
          </a:r>
          <a:r>
            <a:rPr kumimoji="1" lang="en-US" altLang="ja-JP" sz="1400">
              <a:solidFill>
                <a:sysClr val="windowText" lastClr="000000"/>
              </a:solidFill>
              <a:latin typeface="ＭＳ ゴシック" pitchFamily="49" charset="-128"/>
              <a:ea typeface="ＭＳ ゴシック" pitchFamily="49" charset="-128"/>
            </a:rPr>
            <a:t>15.61</a:t>
          </a:r>
          <a:r>
            <a:rPr kumimoji="1" lang="ja-JP" altLang="en-US" sz="1400">
              <a:solidFill>
                <a:sysClr val="windowText" lastClr="000000"/>
              </a:solidFill>
              <a:latin typeface="ＭＳ ゴシック" pitchFamily="49" charset="-128"/>
              <a:ea typeface="ＭＳ ゴシック" pitchFamily="49" charset="-128"/>
            </a:rPr>
            <a:t>％）となっている。</a:t>
          </a:r>
        </a:p>
        <a:p>
          <a:r>
            <a:rPr kumimoji="1" lang="ja-JP" altLang="en-US" sz="1400">
              <a:latin typeface="ＭＳ ゴシック" pitchFamily="49" charset="-128"/>
              <a:ea typeface="ＭＳ ゴシック" pitchFamily="49" charset="-128"/>
            </a:rPr>
            <a:t>　実質収支比率は、市税収入の堅調な推移や普通建設事業費の増加、将来の事業費を見据えた各種基金への積立等を行ったことなどにより</a:t>
          </a:r>
          <a:r>
            <a:rPr kumimoji="1" lang="en-US" altLang="ja-JP" sz="1400">
              <a:latin typeface="ＭＳ ゴシック" pitchFamily="49" charset="-128"/>
              <a:ea typeface="ＭＳ ゴシック" pitchFamily="49" charset="-128"/>
            </a:rPr>
            <a:t>3.8</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今後も、財政調整基金の適正規模を検討し、それを超える金額については、重点施策の財源として活用していく。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対象となる全ての会計において、赤字額及び資金不足額は生じていないことから、連結実質赤字比率は算定されていない。</a:t>
          </a:r>
        </a:p>
        <a:p>
          <a:r>
            <a:rPr kumimoji="1" lang="ja-JP" altLang="en-US" sz="1400">
              <a:latin typeface="ＭＳ ゴシック" pitchFamily="49" charset="-128"/>
              <a:ea typeface="ＭＳ ゴシック" pitchFamily="49" charset="-128"/>
            </a:rPr>
            <a:t>　前年度と比べると標準財政規模に対する黒字額の割合については、５．０２ポイント減少している。これは、一般会計において実質収支額が減少したこと等によるものである。</a:t>
          </a:r>
        </a:p>
        <a:p>
          <a:r>
            <a:rPr kumimoji="1" lang="ja-JP" altLang="en-US" sz="1400">
              <a:latin typeface="ＭＳ ゴシック" pitchFamily="49" charset="-128"/>
              <a:ea typeface="ＭＳ ゴシック" pitchFamily="49" charset="-128"/>
            </a:rPr>
            <a:t>　今後についても、一般会計から他会計への繰出金や受益者負担の適正化を図ることなどにより、持続可能な財政運営に努める。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345888993</v>
      </c>
      <c r="BO4" s="436"/>
      <c r="BP4" s="436"/>
      <c r="BQ4" s="436"/>
      <c r="BR4" s="436"/>
      <c r="BS4" s="436"/>
      <c r="BT4" s="436"/>
      <c r="BU4" s="437"/>
      <c r="BV4" s="435">
        <v>354093500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3.8</v>
      </c>
      <c r="CU4" s="576"/>
      <c r="CV4" s="576"/>
      <c r="CW4" s="576"/>
      <c r="CX4" s="576"/>
      <c r="CY4" s="576"/>
      <c r="CZ4" s="576"/>
      <c r="DA4" s="577"/>
      <c r="DB4" s="575">
        <v>8.9</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337235774</v>
      </c>
      <c r="BO5" s="407"/>
      <c r="BP5" s="407"/>
      <c r="BQ5" s="407"/>
      <c r="BR5" s="407"/>
      <c r="BS5" s="407"/>
      <c r="BT5" s="407"/>
      <c r="BU5" s="408"/>
      <c r="BV5" s="406">
        <v>336509959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96</v>
      </c>
      <c r="CU5" s="404"/>
      <c r="CV5" s="404"/>
      <c r="CW5" s="404"/>
      <c r="CX5" s="404"/>
      <c r="CY5" s="404"/>
      <c r="CZ5" s="404"/>
      <c r="DA5" s="405"/>
      <c r="DB5" s="403">
        <v>96.9</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8653219</v>
      </c>
      <c r="BO6" s="407"/>
      <c r="BP6" s="407"/>
      <c r="BQ6" s="407"/>
      <c r="BR6" s="407"/>
      <c r="BS6" s="407"/>
      <c r="BT6" s="407"/>
      <c r="BU6" s="408"/>
      <c r="BV6" s="406">
        <v>17583541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99.9</v>
      </c>
      <c r="CU6" s="550"/>
      <c r="CV6" s="550"/>
      <c r="CW6" s="550"/>
      <c r="CX6" s="550"/>
      <c r="CY6" s="550"/>
      <c r="CZ6" s="550"/>
      <c r="DA6" s="551"/>
      <c r="DB6" s="549">
        <v>103.3</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1592841</v>
      </c>
      <c r="BO7" s="407"/>
      <c r="BP7" s="407"/>
      <c r="BQ7" s="407"/>
      <c r="BR7" s="407"/>
      <c r="BS7" s="407"/>
      <c r="BT7" s="407"/>
      <c r="BU7" s="408"/>
      <c r="BV7" s="406">
        <v>1594260</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184939705</v>
      </c>
      <c r="CU7" s="407"/>
      <c r="CV7" s="407"/>
      <c r="CW7" s="407"/>
      <c r="CX7" s="407"/>
      <c r="CY7" s="407"/>
      <c r="CZ7" s="407"/>
      <c r="DA7" s="408"/>
      <c r="DB7" s="406">
        <v>180308481</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7060378</v>
      </c>
      <c r="BO8" s="407"/>
      <c r="BP8" s="407"/>
      <c r="BQ8" s="407"/>
      <c r="BR8" s="407"/>
      <c r="BS8" s="407"/>
      <c r="BT8" s="407"/>
      <c r="BU8" s="408"/>
      <c r="BV8" s="406">
        <v>15989281</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0.83</v>
      </c>
      <c r="CU8" s="510"/>
      <c r="CV8" s="510"/>
      <c r="CW8" s="510"/>
      <c r="CX8" s="510"/>
      <c r="CY8" s="510"/>
      <c r="CZ8" s="510"/>
      <c r="DA8" s="511"/>
      <c r="DB8" s="509">
        <v>0.85</v>
      </c>
      <c r="DC8" s="510"/>
      <c r="DD8" s="510"/>
      <c r="DE8" s="510"/>
      <c r="DF8" s="510"/>
      <c r="DG8" s="510"/>
      <c r="DH8" s="510"/>
      <c r="DI8" s="511"/>
    </row>
    <row r="9" spans="1:119" ht="18.75" customHeight="1" thickBot="1" x14ac:dyDescent="0.25">
      <c r="A9" s="175"/>
      <c r="B9" s="538" t="s">
        <v>107</v>
      </c>
      <c r="C9" s="539"/>
      <c r="D9" s="539"/>
      <c r="E9" s="539"/>
      <c r="F9" s="539"/>
      <c r="G9" s="539"/>
      <c r="H9" s="539"/>
      <c r="I9" s="539"/>
      <c r="J9" s="539"/>
      <c r="K9" s="457"/>
      <c r="L9" s="540" t="s">
        <v>108</v>
      </c>
      <c r="M9" s="541"/>
      <c r="N9" s="541"/>
      <c r="O9" s="541"/>
      <c r="P9" s="541"/>
      <c r="Q9" s="542"/>
      <c r="R9" s="543">
        <v>725489</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-8928903</v>
      </c>
      <c r="BO9" s="407"/>
      <c r="BP9" s="407"/>
      <c r="BQ9" s="407"/>
      <c r="BR9" s="407"/>
      <c r="BS9" s="407"/>
      <c r="BT9" s="407"/>
      <c r="BU9" s="408"/>
      <c r="BV9" s="406">
        <v>-8621221</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12.1</v>
      </c>
      <c r="CU9" s="404"/>
      <c r="CV9" s="404"/>
      <c r="CW9" s="404"/>
      <c r="CX9" s="404"/>
      <c r="CY9" s="404"/>
      <c r="CZ9" s="404"/>
      <c r="DA9" s="405"/>
      <c r="DB9" s="403">
        <v>12.9</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113</v>
      </c>
      <c r="M10" s="363"/>
      <c r="N10" s="363"/>
      <c r="O10" s="363"/>
      <c r="P10" s="363"/>
      <c r="Q10" s="364"/>
      <c r="R10" s="359">
        <v>720775</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20000</v>
      </c>
      <c r="BO10" s="407"/>
      <c r="BP10" s="407"/>
      <c r="BQ10" s="407"/>
      <c r="BR10" s="407"/>
      <c r="BS10" s="407"/>
      <c r="BT10" s="407"/>
      <c r="BU10" s="408"/>
      <c r="BV10" s="406">
        <v>16495</v>
      </c>
      <c r="BW10" s="407"/>
      <c r="BX10" s="407"/>
      <c r="BY10" s="407"/>
      <c r="BZ10" s="407"/>
      <c r="CA10" s="407"/>
      <c r="CB10" s="407"/>
      <c r="CC10" s="408"/>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101</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717861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7610000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90"/>
      <c r="M13" s="490" t="s">
        <v>130</v>
      </c>
      <c r="N13" s="491"/>
      <c r="O13" s="491"/>
      <c r="P13" s="491"/>
      <c r="Q13" s="492"/>
      <c r="R13" s="493">
        <v>699153</v>
      </c>
      <c r="S13" s="494"/>
      <c r="T13" s="494"/>
      <c r="U13" s="494"/>
      <c r="V13" s="495"/>
      <c r="W13" s="496" t="s">
        <v>131</v>
      </c>
      <c r="X13" s="392"/>
      <c r="Y13" s="392"/>
      <c r="Z13" s="392"/>
      <c r="AA13" s="392"/>
      <c r="AB13" s="393"/>
      <c r="AC13" s="359">
        <v>1896</v>
      </c>
      <c r="AD13" s="360"/>
      <c r="AE13" s="360"/>
      <c r="AF13" s="360"/>
      <c r="AG13" s="361"/>
      <c r="AH13" s="359">
        <v>1995</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-8908903</v>
      </c>
      <c r="BO13" s="407"/>
      <c r="BP13" s="407"/>
      <c r="BQ13" s="407"/>
      <c r="BR13" s="407"/>
      <c r="BS13" s="407"/>
      <c r="BT13" s="407"/>
      <c r="BU13" s="408"/>
      <c r="BV13" s="406">
        <v>-16214726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2.8</v>
      </c>
      <c r="CU13" s="404"/>
      <c r="CV13" s="404"/>
      <c r="CW13" s="404"/>
      <c r="CX13" s="404"/>
      <c r="CY13" s="404"/>
      <c r="CZ13" s="404"/>
      <c r="DA13" s="405"/>
      <c r="DB13" s="403">
        <v>2.7</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719118</v>
      </c>
      <c r="S14" s="494"/>
      <c r="T14" s="494"/>
      <c r="U14" s="494"/>
      <c r="V14" s="495"/>
      <c r="W14" s="497"/>
      <c r="X14" s="395"/>
      <c r="Y14" s="395"/>
      <c r="Z14" s="395"/>
      <c r="AA14" s="395"/>
      <c r="AB14" s="396"/>
      <c r="AC14" s="486">
        <v>0.6</v>
      </c>
      <c r="AD14" s="487"/>
      <c r="AE14" s="487"/>
      <c r="AF14" s="487"/>
      <c r="AG14" s="488"/>
      <c r="AH14" s="486">
        <v>0.7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v>2</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90"/>
      <c r="M15" s="490" t="s">
        <v>130</v>
      </c>
      <c r="N15" s="491"/>
      <c r="O15" s="491"/>
      <c r="P15" s="491"/>
      <c r="Q15" s="492"/>
      <c r="R15" s="493">
        <v>701689</v>
      </c>
      <c r="S15" s="494"/>
      <c r="T15" s="494"/>
      <c r="U15" s="494"/>
      <c r="V15" s="495"/>
      <c r="W15" s="496" t="s">
        <v>137</v>
      </c>
      <c r="X15" s="392"/>
      <c r="Y15" s="392"/>
      <c r="Z15" s="392"/>
      <c r="AA15" s="392"/>
      <c r="AB15" s="393"/>
      <c r="AC15" s="359">
        <v>70092</v>
      </c>
      <c r="AD15" s="360"/>
      <c r="AE15" s="360"/>
      <c r="AF15" s="360"/>
      <c r="AG15" s="361"/>
      <c r="AH15" s="359">
        <v>74224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122444390</v>
      </c>
      <c r="BO15" s="436"/>
      <c r="BP15" s="436"/>
      <c r="BQ15" s="436"/>
      <c r="BR15" s="436"/>
      <c r="BS15" s="436"/>
      <c r="BT15" s="436"/>
      <c r="BU15" s="437"/>
      <c r="BV15" s="435">
        <v>117850805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22.6</v>
      </c>
      <c r="AD16" s="487"/>
      <c r="AE16" s="487"/>
      <c r="AF16" s="487"/>
      <c r="AG16" s="488"/>
      <c r="AH16" s="486">
        <v>24.4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147778578</v>
      </c>
      <c r="BO16" s="407"/>
      <c r="BP16" s="407"/>
      <c r="BQ16" s="407"/>
      <c r="BR16" s="407"/>
      <c r="BS16" s="407"/>
      <c r="BT16" s="407"/>
      <c r="BU16" s="408"/>
      <c r="BV16" s="406">
        <v>140407360</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94"/>
      <c r="M17" s="499" t="s">
        <v>143</v>
      </c>
      <c r="N17" s="500"/>
      <c r="O17" s="500"/>
      <c r="P17" s="500"/>
      <c r="Q17" s="501"/>
      <c r="R17" s="483" t="s">
        <v>144</v>
      </c>
      <c r="S17" s="484"/>
      <c r="T17" s="484"/>
      <c r="U17" s="484"/>
      <c r="V17" s="485"/>
      <c r="W17" s="496" t="s">
        <v>145</v>
      </c>
      <c r="X17" s="392"/>
      <c r="Y17" s="392"/>
      <c r="Z17" s="392"/>
      <c r="AA17" s="392"/>
      <c r="AB17" s="393"/>
      <c r="AC17" s="359">
        <v>238594</v>
      </c>
      <c r="AD17" s="360"/>
      <c r="AE17" s="360"/>
      <c r="AF17" s="360"/>
      <c r="AG17" s="361"/>
      <c r="AH17" s="359">
        <v>227592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152069299</v>
      </c>
      <c r="BO17" s="407"/>
      <c r="BP17" s="407"/>
      <c r="BQ17" s="407"/>
      <c r="BR17" s="407"/>
      <c r="BS17" s="407"/>
      <c r="BT17" s="407"/>
      <c r="BU17" s="408"/>
      <c r="BV17" s="406">
        <v>146142462</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328.91</v>
      </c>
      <c r="M18" s="459"/>
      <c r="N18" s="459"/>
      <c r="O18" s="459"/>
      <c r="P18" s="459"/>
      <c r="Q18" s="459"/>
      <c r="R18" s="460"/>
      <c r="S18" s="460"/>
      <c r="T18" s="460"/>
      <c r="U18" s="460"/>
      <c r="V18" s="461"/>
      <c r="W18" s="477"/>
      <c r="X18" s="478"/>
      <c r="Y18" s="478"/>
      <c r="Z18" s="478"/>
      <c r="AA18" s="478"/>
      <c r="AB18" s="502"/>
      <c r="AC18" s="376">
        <v>76.8</v>
      </c>
      <c r="AD18" s="377"/>
      <c r="AE18" s="377"/>
      <c r="AF18" s="377"/>
      <c r="AG18" s="462"/>
      <c r="AH18" s="376">
        <v>74.900000000000006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182474669</v>
      </c>
      <c r="BO18" s="407"/>
      <c r="BP18" s="407"/>
      <c r="BQ18" s="407"/>
      <c r="BR18" s="407"/>
      <c r="BS18" s="407"/>
      <c r="BT18" s="407"/>
      <c r="BU18" s="408"/>
      <c r="BV18" s="406">
        <v>181892985</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2206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224028731</v>
      </c>
      <c r="BO19" s="407"/>
      <c r="BP19" s="407"/>
      <c r="BQ19" s="407"/>
      <c r="BR19" s="407"/>
      <c r="BS19" s="407"/>
      <c r="BT19" s="407"/>
      <c r="BU19" s="408"/>
      <c r="BV19" s="406">
        <v>230830636</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332770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258186998</v>
      </c>
      <c r="BO22" s="436"/>
      <c r="BP22" s="436"/>
      <c r="BQ22" s="436"/>
      <c r="BR22" s="436"/>
      <c r="BS22" s="436"/>
      <c r="BT22" s="436"/>
      <c r="BU22" s="437"/>
      <c r="BV22" s="435">
        <v>265220373</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46010756</v>
      </c>
      <c r="BO23" s="407"/>
      <c r="BP23" s="407"/>
      <c r="BQ23" s="407"/>
      <c r="BR23" s="407"/>
      <c r="BS23" s="407"/>
      <c r="BT23" s="407"/>
      <c r="BU23" s="408"/>
      <c r="BV23" s="406">
        <v>53057550</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11420</v>
      </c>
      <c r="R24" s="360"/>
      <c r="S24" s="360"/>
      <c r="T24" s="360"/>
      <c r="U24" s="360"/>
      <c r="V24" s="361"/>
      <c r="W24" s="449"/>
      <c r="X24" s="386"/>
      <c r="Y24" s="387"/>
      <c r="Z24" s="362" t="s">
        <v>162</v>
      </c>
      <c r="AA24" s="363"/>
      <c r="AB24" s="363"/>
      <c r="AC24" s="363"/>
      <c r="AD24" s="363"/>
      <c r="AE24" s="363"/>
      <c r="AF24" s="363"/>
      <c r="AG24" s="364"/>
      <c r="AH24" s="359">
        <v>4617</v>
      </c>
      <c r="AI24" s="360"/>
      <c r="AJ24" s="360"/>
      <c r="AK24" s="360"/>
      <c r="AL24" s="361"/>
      <c r="AM24" s="359">
        <v>14155722</v>
      </c>
      <c r="AN24" s="360"/>
      <c r="AO24" s="360"/>
      <c r="AP24" s="360"/>
      <c r="AQ24" s="360"/>
      <c r="AR24" s="361"/>
      <c r="AS24" s="359">
        <v>3066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109819061</v>
      </c>
      <c r="BO24" s="407"/>
      <c r="BP24" s="407"/>
      <c r="BQ24" s="407"/>
      <c r="BR24" s="407"/>
      <c r="BS24" s="407"/>
      <c r="BT24" s="407"/>
      <c r="BU24" s="408"/>
      <c r="BV24" s="406">
        <v>113236043</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3</v>
      </c>
      <c r="M25" s="360"/>
      <c r="N25" s="360"/>
      <c r="O25" s="360"/>
      <c r="P25" s="361"/>
      <c r="Q25" s="359">
        <v>9350</v>
      </c>
      <c r="R25" s="360"/>
      <c r="S25" s="360"/>
      <c r="T25" s="360"/>
      <c r="U25" s="360"/>
      <c r="V25" s="361"/>
      <c r="W25" s="449"/>
      <c r="X25" s="386"/>
      <c r="Y25" s="387"/>
      <c r="Z25" s="362" t="s">
        <v>165</v>
      </c>
      <c r="AA25" s="363"/>
      <c r="AB25" s="363"/>
      <c r="AC25" s="363"/>
      <c r="AD25" s="363"/>
      <c r="AE25" s="363"/>
      <c r="AF25" s="363"/>
      <c r="AG25" s="364"/>
      <c r="AH25" s="359">
        <v>730</v>
      </c>
      <c r="AI25" s="360"/>
      <c r="AJ25" s="360"/>
      <c r="AK25" s="360"/>
      <c r="AL25" s="361"/>
      <c r="AM25" s="359">
        <v>2318480</v>
      </c>
      <c r="AN25" s="360"/>
      <c r="AO25" s="360"/>
      <c r="AP25" s="360"/>
      <c r="AQ25" s="360"/>
      <c r="AR25" s="361"/>
      <c r="AS25" s="359">
        <v>3176</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58558075</v>
      </c>
      <c r="BO25" s="436"/>
      <c r="BP25" s="436"/>
      <c r="BQ25" s="436"/>
      <c r="BR25" s="436"/>
      <c r="BS25" s="436"/>
      <c r="BT25" s="436"/>
      <c r="BU25" s="437"/>
      <c r="BV25" s="435">
        <v>39311550</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8040</v>
      </c>
      <c r="R26" s="360"/>
      <c r="S26" s="360"/>
      <c r="T26" s="360"/>
      <c r="U26" s="360"/>
      <c r="V26" s="361"/>
      <c r="W26" s="449"/>
      <c r="X26" s="386"/>
      <c r="Y26" s="387"/>
      <c r="Z26" s="362" t="s">
        <v>168</v>
      </c>
      <c r="AA26" s="417"/>
      <c r="AB26" s="417"/>
      <c r="AC26" s="417"/>
      <c r="AD26" s="417"/>
      <c r="AE26" s="417"/>
      <c r="AF26" s="417"/>
      <c r="AG26" s="418"/>
      <c r="AH26" s="359">
        <v>292</v>
      </c>
      <c r="AI26" s="360"/>
      <c r="AJ26" s="360"/>
      <c r="AK26" s="360"/>
      <c r="AL26" s="361"/>
      <c r="AM26" s="359">
        <v>868408</v>
      </c>
      <c r="AN26" s="360"/>
      <c r="AO26" s="360"/>
      <c r="AP26" s="360"/>
      <c r="AQ26" s="360"/>
      <c r="AR26" s="361"/>
      <c r="AS26" s="359">
        <v>2974</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1088950</v>
      </c>
      <c r="BO26" s="407"/>
      <c r="BP26" s="407"/>
      <c r="BQ26" s="407"/>
      <c r="BR26" s="407"/>
      <c r="BS26" s="407"/>
      <c r="BT26" s="407"/>
      <c r="BU26" s="408"/>
      <c r="BV26" s="406">
        <v>1156260</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7790</v>
      </c>
      <c r="R27" s="360"/>
      <c r="S27" s="360"/>
      <c r="T27" s="360"/>
      <c r="U27" s="360"/>
      <c r="V27" s="361"/>
      <c r="W27" s="449"/>
      <c r="X27" s="386"/>
      <c r="Y27" s="387"/>
      <c r="Z27" s="362" t="s">
        <v>171</v>
      </c>
      <c r="AA27" s="363"/>
      <c r="AB27" s="363"/>
      <c r="AC27" s="363"/>
      <c r="AD27" s="363"/>
      <c r="AE27" s="363"/>
      <c r="AF27" s="363"/>
      <c r="AG27" s="364"/>
      <c r="AH27" s="359">
        <v>2999</v>
      </c>
      <c r="AI27" s="360"/>
      <c r="AJ27" s="360"/>
      <c r="AK27" s="360"/>
      <c r="AL27" s="361"/>
      <c r="AM27" s="359">
        <v>9898885</v>
      </c>
      <c r="AN27" s="360"/>
      <c r="AO27" s="360"/>
      <c r="AP27" s="360"/>
      <c r="AQ27" s="360"/>
      <c r="AR27" s="361"/>
      <c r="AS27" s="359">
        <v>3301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2000000</v>
      </c>
      <c r="BO27" s="441"/>
      <c r="BP27" s="441"/>
      <c r="BQ27" s="441"/>
      <c r="BR27" s="441"/>
      <c r="BS27" s="441"/>
      <c r="BT27" s="441"/>
      <c r="BU27" s="442"/>
      <c r="BV27" s="440">
        <v>2000000</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7130</v>
      </c>
      <c r="R28" s="360"/>
      <c r="S28" s="360"/>
      <c r="T28" s="360"/>
      <c r="U28" s="360"/>
      <c r="V28" s="361"/>
      <c r="W28" s="449"/>
      <c r="X28" s="386"/>
      <c r="Y28" s="387"/>
      <c r="Z28" s="362" t="s">
        <v>174</v>
      </c>
      <c r="AA28" s="363"/>
      <c r="AB28" s="363"/>
      <c r="AC28" s="363"/>
      <c r="AD28" s="363"/>
      <c r="AE28" s="363"/>
      <c r="AF28" s="363"/>
      <c r="AG28" s="364"/>
      <c r="AH28" s="359">
        <v>195</v>
      </c>
      <c r="AI28" s="360"/>
      <c r="AJ28" s="360"/>
      <c r="AK28" s="360"/>
      <c r="AL28" s="361"/>
      <c r="AM28" s="359">
        <v>544245</v>
      </c>
      <c r="AN28" s="360"/>
      <c r="AO28" s="360"/>
      <c r="AP28" s="360"/>
      <c r="AQ28" s="360"/>
      <c r="AR28" s="361"/>
      <c r="AS28" s="359">
        <v>2791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28860635</v>
      </c>
      <c r="BO28" s="436"/>
      <c r="BP28" s="436"/>
      <c r="BQ28" s="436"/>
      <c r="BR28" s="436"/>
      <c r="BS28" s="436"/>
      <c r="BT28" s="436"/>
      <c r="BU28" s="437"/>
      <c r="BV28" s="435">
        <v>20840635</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44</v>
      </c>
      <c r="M29" s="360"/>
      <c r="N29" s="360"/>
      <c r="O29" s="360"/>
      <c r="P29" s="361"/>
      <c r="Q29" s="359">
        <v>6700</v>
      </c>
      <c r="R29" s="360"/>
      <c r="S29" s="360"/>
      <c r="T29" s="360"/>
      <c r="U29" s="360"/>
      <c r="V29" s="361"/>
      <c r="W29" s="450"/>
      <c r="X29" s="451"/>
      <c r="Y29" s="452"/>
      <c r="Z29" s="362" t="s">
        <v>177</v>
      </c>
      <c r="AA29" s="363"/>
      <c r="AB29" s="363"/>
      <c r="AC29" s="363"/>
      <c r="AD29" s="363"/>
      <c r="AE29" s="363"/>
      <c r="AF29" s="363"/>
      <c r="AG29" s="364"/>
      <c r="AH29" s="359">
        <v>7811</v>
      </c>
      <c r="AI29" s="360"/>
      <c r="AJ29" s="360"/>
      <c r="AK29" s="360"/>
      <c r="AL29" s="361"/>
      <c r="AM29" s="359">
        <v>24598852</v>
      </c>
      <c r="AN29" s="360"/>
      <c r="AO29" s="360"/>
      <c r="AP29" s="360"/>
      <c r="AQ29" s="360"/>
      <c r="AR29" s="361"/>
      <c r="AS29" s="359">
        <v>3149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493903</v>
      </c>
      <c r="BO29" s="407"/>
      <c r="BP29" s="407"/>
      <c r="BQ29" s="407"/>
      <c r="BR29" s="407"/>
      <c r="BS29" s="407"/>
      <c r="BT29" s="407"/>
      <c r="BU29" s="408"/>
      <c r="BV29" s="406">
        <v>478903</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24649447</v>
      </c>
      <c r="BO30" s="441"/>
      <c r="BP30" s="441"/>
      <c r="BQ30" s="441"/>
      <c r="BR30" s="441"/>
      <c r="BS30" s="441"/>
      <c r="BT30" s="441"/>
      <c r="BU30" s="442"/>
      <c r="BV30" s="440">
        <v>18660785</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2">
      <c r="A33" s="175"/>
      <c r="B33" s="202"/>
      <c r="C33" s="358" t="s">
        <v>186</v>
      </c>
      <c r="D33" s="358"/>
      <c r="E33" s="357" t="s">
        <v>187</v>
      </c>
      <c r="F33" s="357"/>
      <c r="G33" s="357"/>
      <c r="H33" s="357"/>
      <c r="I33" s="357"/>
      <c r="J33" s="357"/>
      <c r="K33" s="357"/>
      <c r="L33" s="357"/>
      <c r="M33" s="357"/>
      <c r="N33" s="357"/>
      <c r="O33" s="357"/>
      <c r="P33" s="357"/>
      <c r="Q33" s="357"/>
      <c r="R33" s="357"/>
      <c r="S33" s="357"/>
      <c r="T33" s="179"/>
      <c r="U33" s="358" t="s">
        <v>186</v>
      </c>
      <c r="V33" s="358"/>
      <c r="W33" s="357" t="s">
        <v>187</v>
      </c>
      <c r="X33" s="357"/>
      <c r="Y33" s="357"/>
      <c r="Z33" s="357"/>
      <c r="AA33" s="357"/>
      <c r="AB33" s="357"/>
      <c r="AC33" s="357"/>
      <c r="AD33" s="357"/>
      <c r="AE33" s="357"/>
      <c r="AF33" s="357"/>
      <c r="AG33" s="357"/>
      <c r="AH33" s="357"/>
      <c r="AI33" s="357"/>
      <c r="AJ33" s="357"/>
      <c r="AK33" s="357"/>
      <c r="AL33" s="179"/>
      <c r="AM33" s="358" t="s">
        <v>186</v>
      </c>
      <c r="AN33" s="358"/>
      <c r="AO33" s="357" t="s">
        <v>187</v>
      </c>
      <c r="AP33" s="357"/>
      <c r="AQ33" s="357"/>
      <c r="AR33" s="357"/>
      <c r="AS33" s="357"/>
      <c r="AT33" s="357"/>
      <c r="AU33" s="357"/>
      <c r="AV33" s="357"/>
      <c r="AW33" s="357"/>
      <c r="AX33" s="357"/>
      <c r="AY33" s="357"/>
      <c r="AZ33" s="357"/>
      <c r="BA33" s="357"/>
      <c r="BB33" s="357"/>
      <c r="BC33" s="357"/>
      <c r="BD33" s="185"/>
      <c r="BE33" s="357" t="s">
        <v>188</v>
      </c>
      <c r="BF33" s="357"/>
      <c r="BG33" s="357" t="s">
        <v>189</v>
      </c>
      <c r="BH33" s="357"/>
      <c r="BI33" s="357"/>
      <c r="BJ33" s="357"/>
      <c r="BK33" s="357"/>
      <c r="BL33" s="357"/>
      <c r="BM33" s="357"/>
      <c r="BN33" s="357"/>
      <c r="BO33" s="357"/>
      <c r="BP33" s="357"/>
      <c r="BQ33" s="357"/>
      <c r="BR33" s="357"/>
      <c r="BS33" s="357"/>
      <c r="BT33" s="357"/>
      <c r="BU33" s="357"/>
      <c r="BV33" s="185"/>
      <c r="BW33" s="358" t="s">
        <v>188</v>
      </c>
      <c r="BX33" s="358"/>
      <c r="BY33" s="357" t="s">
        <v>190</v>
      </c>
      <c r="BZ33" s="357"/>
      <c r="CA33" s="357"/>
      <c r="CB33" s="357"/>
      <c r="CC33" s="357"/>
      <c r="CD33" s="357"/>
      <c r="CE33" s="357"/>
      <c r="CF33" s="357"/>
      <c r="CG33" s="357"/>
      <c r="CH33" s="357"/>
      <c r="CI33" s="357"/>
      <c r="CJ33" s="357"/>
      <c r="CK33" s="357"/>
      <c r="CL33" s="357"/>
      <c r="CM33" s="357"/>
      <c r="CN33" s="179"/>
      <c r="CO33" s="358" t="s">
        <v>186</v>
      </c>
      <c r="CP33" s="358"/>
      <c r="CQ33" s="357" t="s">
        <v>191</v>
      </c>
      <c r="CR33" s="357"/>
      <c r="CS33" s="357"/>
      <c r="CT33" s="357"/>
      <c r="CU33" s="357"/>
      <c r="CV33" s="357"/>
      <c r="CW33" s="357"/>
      <c r="CX33" s="357"/>
      <c r="CY33" s="357"/>
      <c r="CZ33" s="357"/>
      <c r="DA33" s="357"/>
      <c r="DB33" s="357"/>
      <c r="DC33" s="357"/>
      <c r="DD33" s="357"/>
      <c r="DE33" s="357"/>
      <c r="DF33" s="179"/>
      <c r="DG33" s="356" t="s">
        <v>192</v>
      </c>
      <c r="DH33" s="356"/>
      <c r="DI33" s="180"/>
    </row>
    <row r="34" spans="1:113" ht="32.25" customHeight="1" x14ac:dyDescent="0.2">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6</v>
      </c>
      <c r="V34" s="354"/>
      <c r="W34" s="355" t="str">
        <f>IF('各会計、関係団体の財政状況及び健全化判断比率'!B28="","",'各会計、関係団体の財政状況及び健全化判断比率'!B28)</f>
        <v>国民健康保険事業特別会計（事業勘定）</v>
      </c>
      <c r="X34" s="355"/>
      <c r="Y34" s="355"/>
      <c r="Z34" s="355"/>
      <c r="AA34" s="355"/>
      <c r="AB34" s="355"/>
      <c r="AC34" s="355"/>
      <c r="AD34" s="355"/>
      <c r="AE34" s="355"/>
      <c r="AF34" s="355"/>
      <c r="AG34" s="355"/>
      <c r="AH34" s="355"/>
      <c r="AI34" s="355"/>
      <c r="AJ34" s="355"/>
      <c r="AK34" s="355"/>
      <c r="AL34" s="175"/>
      <c r="AM34" s="354">
        <f>IF(AO34="","",MAX(C34:D43,U34:V43)+1)</f>
        <v>11</v>
      </c>
      <c r="AN34" s="354"/>
      <c r="AO34" s="355" t="str">
        <f>IF('各会計、関係団体の財政状況及び健全化判断比率'!B33="","",'各会計、関係団体の財政状況及び健全化判断比率'!B33)</f>
        <v>簡易水道事業会計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13</v>
      </c>
      <c r="BX34" s="354"/>
      <c r="BY34" s="355" t="str">
        <f>IF('各会計、関係団体の財政状況及び健全化判断比率'!B68="","",'各会計、関係団体の財政状況及び健全化判断比率'!B68)</f>
        <v>神奈川県後期高齢者医療広域連合（一般会計）</v>
      </c>
      <c r="BZ34" s="355"/>
      <c r="CA34" s="355"/>
      <c r="CB34" s="355"/>
      <c r="CC34" s="355"/>
      <c r="CD34" s="355"/>
      <c r="CE34" s="355"/>
      <c r="CF34" s="355"/>
      <c r="CG34" s="355"/>
      <c r="CH34" s="355"/>
      <c r="CI34" s="355"/>
      <c r="CJ34" s="355"/>
      <c r="CK34" s="355"/>
      <c r="CL34" s="355"/>
      <c r="CM34" s="355"/>
      <c r="CN34" s="175"/>
      <c r="CO34" s="354">
        <f>IF(CQ34="","",MAX(C34:D43,U34:V43,AM34:AN43,BE34:BF43,BW34:BX43)+1)</f>
        <v>15</v>
      </c>
      <c r="CP34" s="354"/>
      <c r="CQ34" s="355" t="str">
        <f>IF('各会計、関係団体の財政状況及び健全化判断比率'!BS7="","",'各会計、関係団体の財政状況及び健全化判断比率'!BS7)</f>
        <v>相模原市まち・みどり公社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v>
      </c>
      <c r="DH34" s="352"/>
      <c r="DI34" s="180"/>
    </row>
    <row r="35" spans="1:113" ht="32.25" customHeight="1" x14ac:dyDescent="0.2">
      <c r="A35" s="175"/>
      <c r="B35" s="202"/>
      <c r="C35" s="354">
        <f>IF(E35="","",C34+1)</f>
        <v>2</v>
      </c>
      <c r="D35" s="354"/>
      <c r="E35" s="355" t="str">
        <f>IF('各会計、関係団体の財政状況及び健全化判断比率'!B8="","",'各会計、関係団体の財政状況及び健全化判断比率'!B8)</f>
        <v>母子父子寡婦福祉資金貸付事業特別会計</v>
      </c>
      <c r="F35" s="355"/>
      <c r="G35" s="355"/>
      <c r="H35" s="355"/>
      <c r="I35" s="355"/>
      <c r="J35" s="355"/>
      <c r="K35" s="355"/>
      <c r="L35" s="355"/>
      <c r="M35" s="355"/>
      <c r="N35" s="355"/>
      <c r="O35" s="355"/>
      <c r="P35" s="355"/>
      <c r="Q35" s="355"/>
      <c r="R35" s="355"/>
      <c r="S35" s="355"/>
      <c r="T35" s="175"/>
      <c r="U35" s="354">
        <f>IF(W35="","",U34+1)</f>
        <v>7</v>
      </c>
      <c r="V35" s="354"/>
      <c r="W35" s="355" t="str">
        <f>IF('各会計、関係団体の財政状況及び健全化判断比率'!B29="","",'各会計、関係団体の財政状況及び健全化判断比率'!B29)</f>
        <v>国民健康保険事業特別会計（直営診療勘定）</v>
      </c>
      <c r="X35" s="355"/>
      <c r="Y35" s="355"/>
      <c r="Z35" s="355"/>
      <c r="AA35" s="355"/>
      <c r="AB35" s="355"/>
      <c r="AC35" s="355"/>
      <c r="AD35" s="355"/>
      <c r="AE35" s="355"/>
      <c r="AF35" s="355"/>
      <c r="AG35" s="355"/>
      <c r="AH35" s="355"/>
      <c r="AI35" s="355"/>
      <c r="AJ35" s="355"/>
      <c r="AK35" s="355"/>
      <c r="AL35" s="175"/>
      <c r="AM35" s="354">
        <f t="shared" ref="AM35:AM43" si="0">IF(AO35="","",AM34+1)</f>
        <v>12</v>
      </c>
      <c r="AN35" s="354"/>
      <c r="AO35" s="355" t="str">
        <f>IF('各会計、関係団体の財政状況及び健全化判断比率'!B34="","",'各会計、関係団体の財政状況及び健全化判断比率'!B34)</f>
        <v>下水道事業会計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14</v>
      </c>
      <c r="BX35" s="354"/>
      <c r="BY35" s="355" t="str">
        <f>IF('各会計、関係団体の財政状況及び健全化判断比率'!B69="","",'各会計、関係団体の財政状況及び健全化判断比率'!B69)</f>
        <v>神奈川県後期高齢者医療広域連合（事業会計）</v>
      </c>
      <c r="BZ35" s="355"/>
      <c r="CA35" s="355"/>
      <c r="CB35" s="355"/>
      <c r="CC35" s="355"/>
      <c r="CD35" s="355"/>
      <c r="CE35" s="355"/>
      <c r="CF35" s="355"/>
      <c r="CG35" s="355"/>
      <c r="CH35" s="355"/>
      <c r="CI35" s="355"/>
      <c r="CJ35" s="355"/>
      <c r="CK35" s="355"/>
      <c r="CL35" s="355"/>
      <c r="CM35" s="355"/>
      <c r="CN35" s="175"/>
      <c r="CO35" s="354">
        <f t="shared" ref="CO35:CO43" si="3">IF(CQ35="","",CO34+1)</f>
        <v>16</v>
      </c>
      <c r="CP35" s="354"/>
      <c r="CQ35" s="355" t="str">
        <f>IF('各会計、関係団体の財政状況及び健全化判断比率'!BS8="","",'各会計、関係団体の財政状況及び健全化判断比率'!BS8)</f>
        <v>相模原市社会福祉協議会</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v>
      </c>
      <c r="DH35" s="352"/>
      <c r="DI35" s="180"/>
    </row>
    <row r="36" spans="1:113" ht="32.25" customHeight="1" x14ac:dyDescent="0.2">
      <c r="A36" s="175"/>
      <c r="B36" s="202"/>
      <c r="C36" s="354">
        <f>IF(E36="","",C35+1)</f>
        <v>3</v>
      </c>
      <c r="D36" s="354"/>
      <c r="E36" s="355" t="str">
        <f>IF('各会計、関係団体の財政状況及び健全化判断比率'!B9="","",'各会計、関係団体の財政状況及び健全化判断比率'!B9)</f>
        <v>公債管理特別会計</v>
      </c>
      <c r="F36" s="355"/>
      <c r="G36" s="355"/>
      <c r="H36" s="355"/>
      <c r="I36" s="355"/>
      <c r="J36" s="355"/>
      <c r="K36" s="355"/>
      <c r="L36" s="355"/>
      <c r="M36" s="355"/>
      <c r="N36" s="355"/>
      <c r="O36" s="355"/>
      <c r="P36" s="355"/>
      <c r="Q36" s="355"/>
      <c r="R36" s="355"/>
      <c r="S36" s="355"/>
      <c r="T36" s="175"/>
      <c r="U36" s="354">
        <f t="shared" ref="U36:U43" si="4">IF(W36="","",U35+1)</f>
        <v>8</v>
      </c>
      <c r="V36" s="354"/>
      <c r="W36" s="355" t="str">
        <f>IF('各会計、関係団体の財政状況及び健全化判断比率'!B30="","",'各会計、関係団体の財政状況及び健全化判断比率'!B30)</f>
        <v>自動車駐車場事業特別会計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t="str">
        <f t="shared" si="2"/>
        <v/>
      </c>
      <c r="BX36" s="354"/>
      <c r="BY36" s="355" t="str">
        <f>IF('各会計、関係団体の財政状況及び健全化判断比率'!B70="","",'各会計、関係団体の財政状況及び健全化判断比率'!B70)</f>
        <v/>
      </c>
      <c r="BZ36" s="355"/>
      <c r="CA36" s="355"/>
      <c r="CB36" s="355"/>
      <c r="CC36" s="355"/>
      <c r="CD36" s="355"/>
      <c r="CE36" s="355"/>
      <c r="CF36" s="355"/>
      <c r="CG36" s="355"/>
      <c r="CH36" s="355"/>
      <c r="CI36" s="355"/>
      <c r="CJ36" s="355"/>
      <c r="CK36" s="355"/>
      <c r="CL36" s="355"/>
      <c r="CM36" s="355"/>
      <c r="CN36" s="175"/>
      <c r="CO36" s="354">
        <f t="shared" si="3"/>
        <v>17</v>
      </c>
      <c r="CP36" s="354"/>
      <c r="CQ36" s="355" t="str">
        <f>IF('各会計、関係団体の財政状況及び健全化判断比率'!BS9="","",'各会計、関係団体の財政状況及び健全化判断比率'!BS9)</f>
        <v>相模原市民文化財団</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2">
      <c r="A37" s="175"/>
      <c r="B37" s="202"/>
      <c r="C37" s="354">
        <f>IF(E37="","",C36+1)</f>
        <v>4</v>
      </c>
      <c r="D37" s="354"/>
      <c r="E37" s="355" t="str">
        <f>IF('各会計、関係団体の財政状況及び健全化判断比率'!B10="","",'各会計、関係団体の財政状況及び健全化判断比率'!B10)</f>
        <v>公共用地先行取得事業特別会計</v>
      </c>
      <c r="F37" s="355"/>
      <c r="G37" s="355"/>
      <c r="H37" s="355"/>
      <c r="I37" s="355"/>
      <c r="J37" s="355"/>
      <c r="K37" s="355"/>
      <c r="L37" s="355"/>
      <c r="M37" s="355"/>
      <c r="N37" s="355"/>
      <c r="O37" s="355"/>
      <c r="P37" s="355"/>
      <c r="Q37" s="355"/>
      <c r="R37" s="355"/>
      <c r="S37" s="355"/>
      <c r="T37" s="175"/>
      <c r="U37" s="354">
        <f t="shared" si="4"/>
        <v>9</v>
      </c>
      <c r="V37" s="354"/>
      <c r="W37" s="355" t="str">
        <f>IF('各会計、関係団体の財政状況及び健全化判断比率'!B31="","",'各会計、関係団体の財政状況及び健全化判断比率'!B31)</f>
        <v>介護保険事業特別会計</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t="str">
        <f t="shared" si="2"/>
        <v/>
      </c>
      <c r="BX37" s="354"/>
      <c r="BY37" s="355" t="str">
        <f>IF('各会計、関係団体の財政状況及び健全化判断比率'!B71="","",'各会計、関係団体の財政状況及び健全化判断比率'!B71)</f>
        <v/>
      </c>
      <c r="BZ37" s="355"/>
      <c r="CA37" s="355"/>
      <c r="CB37" s="355"/>
      <c r="CC37" s="355"/>
      <c r="CD37" s="355"/>
      <c r="CE37" s="355"/>
      <c r="CF37" s="355"/>
      <c r="CG37" s="355"/>
      <c r="CH37" s="355"/>
      <c r="CI37" s="355"/>
      <c r="CJ37" s="355"/>
      <c r="CK37" s="355"/>
      <c r="CL37" s="355"/>
      <c r="CM37" s="355"/>
      <c r="CN37" s="175"/>
      <c r="CO37" s="354">
        <f t="shared" si="3"/>
        <v>18</v>
      </c>
      <c r="CP37" s="354"/>
      <c r="CQ37" s="355" t="str">
        <f>IF('各会計、関係団体の財政状況及び健全化判断比率'!BS10="","",'各会計、関係団体の財政状況及び健全化判断比率'!BS10)</f>
        <v>相模原市スポーツ協会</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2">
      <c r="A38" s="175"/>
      <c r="B38" s="202"/>
      <c r="C38" s="354">
        <f t="shared" ref="C38:C43" si="5">IF(E38="","",C37+1)</f>
        <v>5</v>
      </c>
      <c r="D38" s="354"/>
      <c r="E38" s="355" t="str">
        <f>IF('各会計、関係団体の財政状況及び健全化判断比率'!B11="","",'各会計、関係団体の財政状況及び健全化判断比率'!B11)</f>
        <v>麻溝台・新磯野第一整備地区土地区画整理事業特別会計</v>
      </c>
      <c r="F38" s="355"/>
      <c r="G38" s="355"/>
      <c r="H38" s="355"/>
      <c r="I38" s="355"/>
      <c r="J38" s="355"/>
      <c r="K38" s="355"/>
      <c r="L38" s="355"/>
      <c r="M38" s="355"/>
      <c r="N38" s="355"/>
      <c r="O38" s="355"/>
      <c r="P38" s="355"/>
      <c r="Q38" s="355"/>
      <c r="R38" s="355"/>
      <c r="S38" s="355"/>
      <c r="T38" s="175"/>
      <c r="U38" s="354">
        <f t="shared" si="4"/>
        <v>10</v>
      </c>
      <c r="V38" s="354"/>
      <c r="W38" s="355" t="str">
        <f>IF('各会計、関係団体の財政状況及び健全化判断比率'!B32="","",'各会計、関係団体の財政状況及び健全化判断比率'!B32)</f>
        <v>後期高齢者医療事業特別会計</v>
      </c>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75"/>
      <c r="CO38" s="354">
        <f t="shared" si="3"/>
        <v>19</v>
      </c>
      <c r="CP38" s="354"/>
      <c r="CQ38" s="355" t="str">
        <f>IF('各会計、関係団体の財政状況及び健全化判断比率'!BS11="","",'各会計、関係団体の財政状況及び健全化判断比率'!BS11)</f>
        <v>相模原市勤労者福祉サービスセンター</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2">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f t="shared" si="3"/>
        <v>20</v>
      </c>
      <c r="CP39" s="354"/>
      <c r="CQ39" s="355" t="str">
        <f>IF('各会計、関係団体の財政状況及び健全化判断比率'!BS12="","",'各会計、関係団体の財政状況及び健全化判断比率'!BS12)</f>
        <v>相模原市産業振興財団</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2">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f t="shared" si="3"/>
        <v>21</v>
      </c>
      <c r="CP40" s="354"/>
      <c r="CQ40" s="355" t="str">
        <f>IF('各会計、関係団体の財政状況及び健全化判断比率'!BS13="","",'各会計、関係団体の財政状況及び健全化判断比率'!BS13)</f>
        <v>相模原市シルバー人材センター</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2">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f t="shared" si="3"/>
        <v>22</v>
      </c>
      <c r="CP41" s="354"/>
      <c r="CQ41" s="355" t="str">
        <f>IF('各会計、関係団体の財政状況及び健全化判断比率'!BS14="","",'各会計、関係団体の財政状況及び健全化判断比率'!BS14)</f>
        <v>さがみはら産業創造センター</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2">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f t="shared" si="3"/>
        <v>23</v>
      </c>
      <c r="CP42" s="354"/>
      <c r="CQ42" s="355" t="str">
        <f>IF('各会計、関係団体の財政状況及び健全化判断比率'!BS15="","",'各会計、関係団体の財政状況及び健全化判断比率'!BS15)</f>
        <v>相模原市社会福祉事業団</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2">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f t="shared" si="3"/>
        <v>24</v>
      </c>
      <c r="CP43" s="354"/>
      <c r="CQ43" s="355" t="str">
        <f>IF('各会計、関係団体の財政状況及び健全化判断比率'!BS16="","",'各会計、関係団体の財政状況及び健全化判断比率'!BS16)</f>
        <v>相模原市健康福祉財団</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lg7tGStsNGfLTi5ACOAi5TBMpbvdIvjSbRhHulwFJi93yY2NWzgoTYBi6yEwZQ00dtrTBE/IvwNyjK64pntGaA==" saltValue="8Y9UohBwxBMs0ppi7kcCi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36" t="s">
        <v>537</v>
      </c>
      <c r="D34" s="1136"/>
      <c r="E34" s="1137"/>
      <c r="F34" s="32">
        <v>5.13</v>
      </c>
      <c r="G34" s="33">
        <v>5.71</v>
      </c>
      <c r="H34" s="33">
        <v>13.31</v>
      </c>
      <c r="I34" s="33">
        <v>8.86</v>
      </c>
      <c r="J34" s="34">
        <v>3.81</v>
      </c>
      <c r="K34" s="22"/>
      <c r="L34" s="22"/>
      <c r="M34" s="22"/>
      <c r="N34" s="22"/>
      <c r="O34" s="22"/>
      <c r="P34" s="22"/>
    </row>
    <row r="35" spans="1:16" ht="39" customHeight="1" x14ac:dyDescent="0.2">
      <c r="A35" s="22"/>
      <c r="B35" s="35"/>
      <c r="C35" s="1132" t="s">
        <v>538</v>
      </c>
      <c r="D35" s="1132"/>
      <c r="E35" s="1133"/>
      <c r="F35" s="36">
        <v>2.0299999999999998</v>
      </c>
      <c r="G35" s="37">
        <v>2.4</v>
      </c>
      <c r="H35" s="37">
        <v>2.77</v>
      </c>
      <c r="I35" s="37">
        <v>3</v>
      </c>
      <c r="J35" s="38">
        <v>3.59</v>
      </c>
      <c r="K35" s="22"/>
      <c r="L35" s="22"/>
      <c r="M35" s="22"/>
      <c r="N35" s="22"/>
      <c r="O35" s="22"/>
      <c r="P35" s="22"/>
    </row>
    <row r="36" spans="1:16" ht="39" customHeight="1" x14ac:dyDescent="0.2">
      <c r="A36" s="22"/>
      <c r="B36" s="35"/>
      <c r="C36" s="1132" t="s">
        <v>539</v>
      </c>
      <c r="D36" s="1132"/>
      <c r="E36" s="1133"/>
      <c r="F36" s="36">
        <v>0.47</v>
      </c>
      <c r="G36" s="37">
        <v>1.26</v>
      </c>
      <c r="H36" s="37">
        <v>0.85</v>
      </c>
      <c r="I36" s="37">
        <v>1.08</v>
      </c>
      <c r="J36" s="38">
        <v>0.56000000000000005</v>
      </c>
      <c r="K36" s="22"/>
      <c r="L36" s="22"/>
      <c r="M36" s="22"/>
      <c r="N36" s="22"/>
      <c r="O36" s="22"/>
      <c r="P36" s="22"/>
    </row>
    <row r="37" spans="1:16" ht="39" customHeight="1" x14ac:dyDescent="0.2">
      <c r="A37" s="22"/>
      <c r="B37" s="35"/>
      <c r="C37" s="1132" t="s">
        <v>540</v>
      </c>
      <c r="D37" s="1132"/>
      <c r="E37" s="1133"/>
      <c r="F37" s="36">
        <v>1.53</v>
      </c>
      <c r="G37" s="37">
        <v>1.51</v>
      </c>
      <c r="H37" s="37">
        <v>0.19</v>
      </c>
      <c r="I37" s="37">
        <v>0.32</v>
      </c>
      <c r="J37" s="38">
        <v>0.21</v>
      </c>
      <c r="K37" s="22"/>
      <c r="L37" s="22"/>
      <c r="M37" s="22"/>
      <c r="N37" s="22"/>
      <c r="O37" s="22"/>
      <c r="P37" s="22"/>
    </row>
    <row r="38" spans="1:16" ht="39" customHeight="1" x14ac:dyDescent="0.2">
      <c r="A38" s="22"/>
      <c r="B38" s="35"/>
      <c r="C38" s="1132" t="s">
        <v>541</v>
      </c>
      <c r="D38" s="1132"/>
      <c r="E38" s="1133"/>
      <c r="F38" s="36" t="s">
        <v>491</v>
      </c>
      <c r="G38" s="37">
        <v>0.09</v>
      </c>
      <c r="H38" s="37">
        <v>0.08</v>
      </c>
      <c r="I38" s="37">
        <v>0.1</v>
      </c>
      <c r="J38" s="38">
        <v>0.16</v>
      </c>
      <c r="K38" s="22"/>
      <c r="L38" s="22"/>
      <c r="M38" s="22"/>
      <c r="N38" s="22"/>
      <c r="O38" s="22"/>
      <c r="P38" s="22"/>
    </row>
    <row r="39" spans="1:16" ht="39" customHeight="1" x14ac:dyDescent="0.2">
      <c r="A39" s="22"/>
      <c r="B39" s="35"/>
      <c r="C39" s="1132" t="s">
        <v>542</v>
      </c>
      <c r="D39" s="1132"/>
      <c r="E39" s="1133"/>
      <c r="F39" s="36">
        <v>0.12</v>
      </c>
      <c r="G39" s="37">
        <v>0.13</v>
      </c>
      <c r="H39" s="37">
        <v>0.13</v>
      </c>
      <c r="I39" s="37">
        <v>0.14000000000000001</v>
      </c>
      <c r="J39" s="38">
        <v>0.14000000000000001</v>
      </c>
      <c r="K39" s="22"/>
      <c r="L39" s="22"/>
      <c r="M39" s="22"/>
      <c r="N39" s="22"/>
      <c r="O39" s="22"/>
      <c r="P39" s="22"/>
    </row>
    <row r="40" spans="1:16" ht="39" customHeight="1" x14ac:dyDescent="0.2">
      <c r="A40" s="22"/>
      <c r="B40" s="35"/>
      <c r="C40" s="1132" t="s">
        <v>543</v>
      </c>
      <c r="D40" s="1132"/>
      <c r="E40" s="1133"/>
      <c r="F40" s="36">
        <v>0</v>
      </c>
      <c r="G40" s="37">
        <v>0.02</v>
      </c>
      <c r="H40" s="37">
        <v>0.02</v>
      </c>
      <c r="I40" s="37">
        <v>0.01</v>
      </c>
      <c r="J40" s="38">
        <v>0.02</v>
      </c>
      <c r="K40" s="22"/>
      <c r="L40" s="22"/>
      <c r="M40" s="22"/>
      <c r="N40" s="22"/>
      <c r="O40" s="22"/>
      <c r="P40" s="22"/>
    </row>
    <row r="41" spans="1:16" ht="39" customHeight="1" x14ac:dyDescent="0.2">
      <c r="A41" s="22"/>
      <c r="B41" s="35"/>
      <c r="C41" s="1132" t="s">
        <v>544</v>
      </c>
      <c r="D41" s="1132"/>
      <c r="E41" s="1133"/>
      <c r="F41" s="36">
        <v>0</v>
      </c>
      <c r="G41" s="37">
        <v>0</v>
      </c>
      <c r="H41" s="37">
        <v>0</v>
      </c>
      <c r="I41" s="37">
        <v>0</v>
      </c>
      <c r="J41" s="38">
        <v>0</v>
      </c>
      <c r="K41" s="22"/>
      <c r="L41" s="22"/>
      <c r="M41" s="22"/>
      <c r="N41" s="22"/>
      <c r="O41" s="22"/>
      <c r="P41" s="22"/>
    </row>
    <row r="42" spans="1:16" ht="39" customHeight="1" x14ac:dyDescent="0.2">
      <c r="A42" s="22"/>
      <c r="B42" s="39"/>
      <c r="C42" s="1132" t="s">
        <v>545</v>
      </c>
      <c r="D42" s="1132"/>
      <c r="E42" s="1133"/>
      <c r="F42" s="36" t="s">
        <v>491</v>
      </c>
      <c r="G42" s="37" t="s">
        <v>491</v>
      </c>
      <c r="H42" s="37" t="s">
        <v>491</v>
      </c>
      <c r="I42" s="37" t="s">
        <v>491</v>
      </c>
      <c r="J42" s="38" t="s">
        <v>491</v>
      </c>
      <c r="K42" s="22"/>
      <c r="L42" s="22"/>
      <c r="M42" s="22"/>
      <c r="N42" s="22"/>
      <c r="O42" s="22"/>
      <c r="P42" s="22"/>
    </row>
    <row r="43" spans="1:16" ht="39" customHeight="1" thickBot="1" x14ac:dyDescent="0.25">
      <c r="A43" s="22"/>
      <c r="B43" s="40"/>
      <c r="C43" s="1134" t="s">
        <v>546</v>
      </c>
      <c r="D43" s="1134"/>
      <c r="E43" s="1135"/>
      <c r="F43" s="41">
        <v>0.32</v>
      </c>
      <c r="G43" s="42">
        <v>0.02</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kmUXnYmylZgk6gqti92jxrP5ae58fxhE0hPggJX5mstkdSn7KgvvMWRe6JpAJz75vpgOtxe+5A7cgdn6FqrxRQ==" saltValue="eW/CWJgLo6GUKPsvQsqq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22603</v>
      </c>
      <c r="L45" s="58">
        <v>22906</v>
      </c>
      <c r="M45" s="58">
        <v>22802</v>
      </c>
      <c r="N45" s="58">
        <v>22614</v>
      </c>
      <c r="O45" s="59">
        <v>21658</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491</v>
      </c>
      <c r="L46" s="62" t="s">
        <v>491</v>
      </c>
      <c r="M46" s="62" t="s">
        <v>491</v>
      </c>
      <c r="N46" s="62" t="s">
        <v>491</v>
      </c>
      <c r="O46" s="63" t="s">
        <v>491</v>
      </c>
      <c r="P46" s="46"/>
      <c r="Q46" s="46"/>
      <c r="R46" s="46"/>
      <c r="S46" s="46"/>
      <c r="T46" s="46"/>
      <c r="U46" s="46"/>
    </row>
    <row r="47" spans="1:21" ht="30.75" customHeight="1" x14ac:dyDescent="0.2">
      <c r="A47" s="46"/>
      <c r="B47" s="1163"/>
      <c r="C47" s="1164"/>
      <c r="D47" s="60"/>
      <c r="E47" s="1140" t="s">
        <v>12</v>
      </c>
      <c r="F47" s="1140"/>
      <c r="G47" s="1140"/>
      <c r="H47" s="1140"/>
      <c r="I47" s="1140"/>
      <c r="J47" s="1141"/>
      <c r="K47" s="61">
        <v>3060</v>
      </c>
      <c r="L47" s="62">
        <v>3393</v>
      </c>
      <c r="M47" s="62">
        <v>3611</v>
      </c>
      <c r="N47" s="62">
        <v>4056</v>
      </c>
      <c r="O47" s="63">
        <v>4191</v>
      </c>
      <c r="P47" s="46"/>
      <c r="Q47" s="46"/>
      <c r="R47" s="46"/>
      <c r="S47" s="46"/>
      <c r="T47" s="46"/>
      <c r="U47" s="46"/>
    </row>
    <row r="48" spans="1:21" ht="30.75" customHeight="1" x14ac:dyDescent="0.2">
      <c r="A48" s="46"/>
      <c r="B48" s="1163"/>
      <c r="C48" s="1164"/>
      <c r="D48" s="60"/>
      <c r="E48" s="1140" t="s">
        <v>13</v>
      </c>
      <c r="F48" s="1140"/>
      <c r="G48" s="1140"/>
      <c r="H48" s="1140"/>
      <c r="I48" s="1140"/>
      <c r="J48" s="1141"/>
      <c r="K48" s="61">
        <v>4206</v>
      </c>
      <c r="L48" s="62">
        <v>4083</v>
      </c>
      <c r="M48" s="62">
        <v>3826</v>
      </c>
      <c r="N48" s="62">
        <v>3728</v>
      </c>
      <c r="O48" s="63">
        <v>3586</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491</v>
      </c>
      <c r="L49" s="62" t="s">
        <v>491</v>
      </c>
      <c r="M49" s="62" t="s">
        <v>491</v>
      </c>
      <c r="N49" s="62" t="s">
        <v>491</v>
      </c>
      <c r="O49" s="63" t="s">
        <v>491</v>
      </c>
      <c r="P49" s="46"/>
      <c r="Q49" s="46"/>
      <c r="R49" s="46"/>
      <c r="S49" s="46"/>
      <c r="T49" s="46"/>
      <c r="U49" s="46"/>
    </row>
    <row r="50" spans="1:21" ht="30.75" customHeight="1" x14ac:dyDescent="0.2">
      <c r="A50" s="46"/>
      <c r="B50" s="1163"/>
      <c r="C50" s="1164"/>
      <c r="D50" s="60"/>
      <c r="E50" s="1140" t="s">
        <v>15</v>
      </c>
      <c r="F50" s="1140"/>
      <c r="G50" s="1140"/>
      <c r="H50" s="1140"/>
      <c r="I50" s="1140"/>
      <c r="J50" s="1141"/>
      <c r="K50" s="61">
        <v>972</v>
      </c>
      <c r="L50" s="62">
        <v>969</v>
      </c>
      <c r="M50" s="62">
        <v>903</v>
      </c>
      <c r="N50" s="62">
        <v>898</v>
      </c>
      <c r="O50" s="63">
        <v>897</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491</v>
      </c>
      <c r="L51" s="62" t="s">
        <v>491</v>
      </c>
      <c r="M51" s="62" t="s">
        <v>491</v>
      </c>
      <c r="N51" s="62" t="s">
        <v>491</v>
      </c>
      <c r="O51" s="63" t="s">
        <v>491</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26341</v>
      </c>
      <c r="L52" s="62">
        <v>27129</v>
      </c>
      <c r="M52" s="62">
        <v>26574</v>
      </c>
      <c r="N52" s="62">
        <v>26635</v>
      </c>
      <c r="O52" s="63">
        <v>25565</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4500</v>
      </c>
      <c r="L53" s="67">
        <v>4222</v>
      </c>
      <c r="M53" s="67">
        <v>4568</v>
      </c>
      <c r="N53" s="67">
        <v>4661</v>
      </c>
      <c r="O53" s="68">
        <v>4767</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2">
      <c r="B58" s="1146" t="s">
        <v>24</v>
      </c>
      <c r="C58" s="1147"/>
      <c r="D58" s="1152" t="s">
        <v>25</v>
      </c>
      <c r="E58" s="1153"/>
      <c r="F58" s="1153"/>
      <c r="G58" s="1153"/>
      <c r="H58" s="1153"/>
      <c r="I58" s="1153"/>
      <c r="J58" s="1154"/>
      <c r="K58" s="81">
        <v>167</v>
      </c>
      <c r="L58" s="82">
        <v>3467</v>
      </c>
      <c r="M58" s="82">
        <v>3333</v>
      </c>
      <c r="N58" s="82">
        <v>3333</v>
      </c>
      <c r="O58" s="83">
        <v>3333</v>
      </c>
    </row>
    <row r="59" spans="1:21" ht="31.5" customHeight="1" x14ac:dyDescent="0.2">
      <c r="B59" s="1148"/>
      <c r="C59" s="1149"/>
      <c r="D59" s="1155" t="s">
        <v>26</v>
      </c>
      <c r="E59" s="1156"/>
      <c r="F59" s="1156"/>
      <c r="G59" s="1156"/>
      <c r="H59" s="1156"/>
      <c r="I59" s="1156"/>
      <c r="J59" s="1157"/>
      <c r="K59" s="84">
        <v>12778</v>
      </c>
      <c r="L59" s="85">
        <v>16903</v>
      </c>
      <c r="M59" s="85">
        <v>15494</v>
      </c>
      <c r="N59" s="85">
        <v>16171</v>
      </c>
      <c r="O59" s="86">
        <v>16412</v>
      </c>
    </row>
    <row r="60" spans="1:21" ht="31.5" customHeight="1" thickBot="1" x14ac:dyDescent="0.25">
      <c r="B60" s="1150"/>
      <c r="C60" s="1151"/>
      <c r="D60" s="1158" t="s">
        <v>27</v>
      </c>
      <c r="E60" s="1159"/>
      <c r="F60" s="1159"/>
      <c r="G60" s="1159"/>
      <c r="H60" s="1159"/>
      <c r="I60" s="1159"/>
      <c r="J60" s="1160"/>
      <c r="K60" s="87">
        <v>12213</v>
      </c>
      <c r="L60" s="88">
        <v>15273</v>
      </c>
      <c r="M60" s="88">
        <v>15000</v>
      </c>
      <c r="N60" s="88">
        <v>15278</v>
      </c>
      <c r="O60" s="89">
        <v>16000</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cz0EfaWmgflFhbFskaXUmu8ixCtFciZrhUcG6M0ODLOqbIzWoP/Z6cBaGv8ZmnfJhYfwnFxD61SNhcQ6uXig==" saltValue="ujJxb7CPjtTsknTqSkPKP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40" zoomScaleNormal="4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529</v>
      </c>
      <c r="J40" s="101" t="s">
        <v>530</v>
      </c>
      <c r="K40" s="101" t="s">
        <v>531</v>
      </c>
      <c r="L40" s="101" t="s">
        <v>532</v>
      </c>
      <c r="M40" s="102" t="s">
        <v>533</v>
      </c>
    </row>
    <row r="41" spans="2:13" ht="27.75" customHeight="1" x14ac:dyDescent="0.2">
      <c r="B41" s="1181" t="s">
        <v>30</v>
      </c>
      <c r="C41" s="1182"/>
      <c r="D41" s="103"/>
      <c r="E41" s="1183" t="s">
        <v>31</v>
      </c>
      <c r="F41" s="1183"/>
      <c r="G41" s="1183"/>
      <c r="H41" s="1184"/>
      <c r="I41" s="342">
        <v>290250</v>
      </c>
      <c r="J41" s="343">
        <v>290404</v>
      </c>
      <c r="K41" s="343">
        <v>291631</v>
      </c>
      <c r="L41" s="343">
        <v>282643</v>
      </c>
      <c r="M41" s="344">
        <v>278000</v>
      </c>
    </row>
    <row r="42" spans="2:13" ht="27.75" customHeight="1" x14ac:dyDescent="0.2">
      <c r="B42" s="1171"/>
      <c r="C42" s="1172"/>
      <c r="D42" s="104"/>
      <c r="E42" s="1175" t="s">
        <v>32</v>
      </c>
      <c r="F42" s="1175"/>
      <c r="G42" s="1175"/>
      <c r="H42" s="1176"/>
      <c r="I42" s="345">
        <v>18769</v>
      </c>
      <c r="J42" s="346">
        <v>17191</v>
      </c>
      <c r="K42" s="346">
        <v>15081</v>
      </c>
      <c r="L42" s="346">
        <v>14189</v>
      </c>
      <c r="M42" s="347">
        <v>13298</v>
      </c>
    </row>
    <row r="43" spans="2:13" ht="27.75" customHeight="1" x14ac:dyDescent="0.2">
      <c r="B43" s="1171"/>
      <c r="C43" s="1172"/>
      <c r="D43" s="104"/>
      <c r="E43" s="1175" t="s">
        <v>33</v>
      </c>
      <c r="F43" s="1175"/>
      <c r="G43" s="1175"/>
      <c r="H43" s="1176"/>
      <c r="I43" s="345">
        <v>39506</v>
      </c>
      <c r="J43" s="346">
        <v>38251</v>
      </c>
      <c r="K43" s="346">
        <v>37280</v>
      </c>
      <c r="L43" s="346">
        <v>35991</v>
      </c>
      <c r="M43" s="347">
        <v>35712</v>
      </c>
    </row>
    <row r="44" spans="2:13" ht="27.75" customHeight="1" x14ac:dyDescent="0.2">
      <c r="B44" s="1171"/>
      <c r="C44" s="1172"/>
      <c r="D44" s="104"/>
      <c r="E44" s="1175" t="s">
        <v>34</v>
      </c>
      <c r="F44" s="1175"/>
      <c r="G44" s="1175"/>
      <c r="H44" s="1176"/>
      <c r="I44" s="345" t="s">
        <v>491</v>
      </c>
      <c r="J44" s="346" t="s">
        <v>491</v>
      </c>
      <c r="K44" s="346" t="s">
        <v>491</v>
      </c>
      <c r="L44" s="346" t="s">
        <v>491</v>
      </c>
      <c r="M44" s="347" t="s">
        <v>491</v>
      </c>
    </row>
    <row r="45" spans="2:13" ht="27.75" customHeight="1" x14ac:dyDescent="0.2">
      <c r="B45" s="1171"/>
      <c r="C45" s="1172"/>
      <c r="D45" s="104"/>
      <c r="E45" s="1175" t="s">
        <v>35</v>
      </c>
      <c r="F45" s="1175"/>
      <c r="G45" s="1175"/>
      <c r="H45" s="1176"/>
      <c r="I45" s="345">
        <v>42650</v>
      </c>
      <c r="J45" s="346">
        <v>41836</v>
      </c>
      <c r="K45" s="346">
        <v>42114</v>
      </c>
      <c r="L45" s="346">
        <v>42049</v>
      </c>
      <c r="M45" s="347">
        <v>42375</v>
      </c>
    </row>
    <row r="46" spans="2:13" ht="27.75" customHeight="1" x14ac:dyDescent="0.2">
      <c r="B46" s="1171"/>
      <c r="C46" s="1172"/>
      <c r="D46" s="105"/>
      <c r="E46" s="1175" t="s">
        <v>36</v>
      </c>
      <c r="F46" s="1175"/>
      <c r="G46" s="1175"/>
      <c r="H46" s="1176"/>
      <c r="I46" s="345">
        <v>2345</v>
      </c>
      <c r="J46" s="346">
        <v>1063</v>
      </c>
      <c r="K46" s="346">
        <v>405</v>
      </c>
      <c r="L46" s="346">
        <v>350</v>
      </c>
      <c r="M46" s="347">
        <v>295</v>
      </c>
    </row>
    <row r="47" spans="2:13" ht="27.75" customHeight="1" x14ac:dyDescent="0.2">
      <c r="B47" s="1171"/>
      <c r="C47" s="1172"/>
      <c r="D47" s="106"/>
      <c r="E47" s="1185" t="s">
        <v>37</v>
      </c>
      <c r="F47" s="1186"/>
      <c r="G47" s="1186"/>
      <c r="H47" s="1187"/>
      <c r="I47" s="345" t="s">
        <v>491</v>
      </c>
      <c r="J47" s="346" t="s">
        <v>491</v>
      </c>
      <c r="K47" s="346" t="s">
        <v>491</v>
      </c>
      <c r="L47" s="346" t="s">
        <v>491</v>
      </c>
      <c r="M47" s="347" t="s">
        <v>491</v>
      </c>
    </row>
    <row r="48" spans="2:13" ht="27.75" customHeight="1" x14ac:dyDescent="0.2">
      <c r="B48" s="1171"/>
      <c r="C48" s="1172"/>
      <c r="D48" s="104"/>
      <c r="E48" s="1175" t="s">
        <v>38</v>
      </c>
      <c r="F48" s="1175"/>
      <c r="G48" s="1175"/>
      <c r="H48" s="1176"/>
      <c r="I48" s="345" t="s">
        <v>491</v>
      </c>
      <c r="J48" s="346" t="s">
        <v>491</v>
      </c>
      <c r="K48" s="346" t="s">
        <v>491</v>
      </c>
      <c r="L48" s="346" t="s">
        <v>491</v>
      </c>
      <c r="M48" s="347" t="s">
        <v>491</v>
      </c>
    </row>
    <row r="49" spans="2:13" ht="27.75" customHeight="1" x14ac:dyDescent="0.2">
      <c r="B49" s="1173"/>
      <c r="C49" s="1174"/>
      <c r="D49" s="104"/>
      <c r="E49" s="1175" t="s">
        <v>39</v>
      </c>
      <c r="F49" s="1175"/>
      <c r="G49" s="1175"/>
      <c r="H49" s="1176"/>
      <c r="I49" s="345" t="s">
        <v>491</v>
      </c>
      <c r="J49" s="346" t="s">
        <v>491</v>
      </c>
      <c r="K49" s="346" t="s">
        <v>491</v>
      </c>
      <c r="L49" s="346" t="s">
        <v>491</v>
      </c>
      <c r="M49" s="347" t="s">
        <v>491</v>
      </c>
    </row>
    <row r="50" spans="2:13" ht="27.75" customHeight="1" x14ac:dyDescent="0.2">
      <c r="B50" s="1169" t="s">
        <v>40</v>
      </c>
      <c r="C50" s="1170"/>
      <c r="D50" s="107"/>
      <c r="E50" s="1175" t="s">
        <v>41</v>
      </c>
      <c r="F50" s="1175"/>
      <c r="G50" s="1175"/>
      <c r="H50" s="1176"/>
      <c r="I50" s="345">
        <v>37422</v>
      </c>
      <c r="J50" s="346">
        <v>40440</v>
      </c>
      <c r="K50" s="346">
        <v>49115</v>
      </c>
      <c r="L50" s="346">
        <v>65489</v>
      </c>
      <c r="M50" s="347">
        <v>80318</v>
      </c>
    </row>
    <row r="51" spans="2:13" ht="27.75" customHeight="1" x14ac:dyDescent="0.2">
      <c r="B51" s="1171"/>
      <c r="C51" s="1172"/>
      <c r="D51" s="104"/>
      <c r="E51" s="1175" t="s">
        <v>42</v>
      </c>
      <c r="F51" s="1175"/>
      <c r="G51" s="1175"/>
      <c r="H51" s="1176"/>
      <c r="I51" s="345">
        <v>66555</v>
      </c>
      <c r="J51" s="346">
        <v>64534</v>
      </c>
      <c r="K51" s="346">
        <v>61770</v>
      </c>
      <c r="L51" s="346">
        <v>59189</v>
      </c>
      <c r="M51" s="347">
        <v>55625</v>
      </c>
    </row>
    <row r="52" spans="2:13" ht="27.75" customHeight="1" x14ac:dyDescent="0.2">
      <c r="B52" s="1173"/>
      <c r="C52" s="1174"/>
      <c r="D52" s="104"/>
      <c r="E52" s="1175" t="s">
        <v>43</v>
      </c>
      <c r="F52" s="1175"/>
      <c r="G52" s="1175"/>
      <c r="H52" s="1176"/>
      <c r="I52" s="345">
        <v>241159</v>
      </c>
      <c r="J52" s="346">
        <v>246021</v>
      </c>
      <c r="K52" s="346">
        <v>251678</v>
      </c>
      <c r="L52" s="346">
        <v>247168</v>
      </c>
      <c r="M52" s="347">
        <v>246755</v>
      </c>
    </row>
    <row r="53" spans="2:13" ht="27.75" customHeight="1" thickBot="1" x14ac:dyDescent="0.25">
      <c r="B53" s="1177" t="s">
        <v>19</v>
      </c>
      <c r="C53" s="1178"/>
      <c r="D53" s="108"/>
      <c r="E53" s="1179" t="s">
        <v>44</v>
      </c>
      <c r="F53" s="1179"/>
      <c r="G53" s="1179"/>
      <c r="H53" s="1180"/>
      <c r="I53" s="348">
        <v>48385</v>
      </c>
      <c r="J53" s="349">
        <v>37749</v>
      </c>
      <c r="K53" s="349">
        <v>23946</v>
      </c>
      <c r="L53" s="349">
        <v>3377</v>
      </c>
      <c r="M53" s="350">
        <v>-13018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pUaxIeyIl/9aKFI0nun3H5rILGztf3Oflugd1WFqy/NrfmzUAvDLWI0EcxHt/TIWDNsfBGfwEITVkoJy+sS3Iw==" saltValue="sWUifbOZgtHVvOdG2qfHc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531</v>
      </c>
      <c r="G54" s="117" t="s">
        <v>532</v>
      </c>
      <c r="H54" s="118" t="s">
        <v>533</v>
      </c>
    </row>
    <row r="55" spans="2:8" ht="52.5" customHeight="1" x14ac:dyDescent="0.2">
      <c r="B55" s="119"/>
      <c r="C55" s="1196" t="s">
        <v>46</v>
      </c>
      <c r="D55" s="1196"/>
      <c r="E55" s="1197"/>
      <c r="F55" s="120">
        <v>16034</v>
      </c>
      <c r="G55" s="120">
        <v>20841</v>
      </c>
      <c r="H55" s="121">
        <v>28861</v>
      </c>
    </row>
    <row r="56" spans="2:8" ht="52.5" customHeight="1" x14ac:dyDescent="0.2">
      <c r="B56" s="122"/>
      <c r="C56" s="1198" t="s">
        <v>47</v>
      </c>
      <c r="D56" s="1198"/>
      <c r="E56" s="1199"/>
      <c r="F56" s="123">
        <v>458</v>
      </c>
      <c r="G56" s="123">
        <v>479</v>
      </c>
      <c r="H56" s="124">
        <v>494</v>
      </c>
    </row>
    <row r="57" spans="2:8" ht="53.25" customHeight="1" x14ac:dyDescent="0.2">
      <c r="B57" s="122"/>
      <c r="C57" s="1200" t="s">
        <v>48</v>
      </c>
      <c r="D57" s="1200"/>
      <c r="E57" s="1201"/>
      <c r="F57" s="125">
        <v>7573</v>
      </c>
      <c r="G57" s="125">
        <v>18661</v>
      </c>
      <c r="H57" s="126">
        <v>24649</v>
      </c>
    </row>
    <row r="58" spans="2:8" ht="45.75" customHeight="1" x14ac:dyDescent="0.2">
      <c r="B58" s="127"/>
      <c r="C58" s="1188" t="s">
        <v>571</v>
      </c>
      <c r="D58" s="1189"/>
      <c r="E58" s="1190"/>
      <c r="F58" s="128">
        <v>407</v>
      </c>
      <c r="G58" s="128">
        <v>7533</v>
      </c>
      <c r="H58" s="129">
        <v>8813</v>
      </c>
    </row>
    <row r="59" spans="2:8" ht="45.75" customHeight="1" x14ac:dyDescent="0.2">
      <c r="B59" s="127"/>
      <c r="C59" s="1188" t="s">
        <v>567</v>
      </c>
      <c r="D59" s="1189"/>
      <c r="E59" s="1190"/>
      <c r="F59" s="128">
        <v>454</v>
      </c>
      <c r="G59" s="128">
        <v>3455</v>
      </c>
      <c r="H59" s="129">
        <v>4321</v>
      </c>
    </row>
    <row r="60" spans="2:8" ht="45.75" customHeight="1" x14ac:dyDescent="0.2">
      <c r="B60" s="127"/>
      <c r="C60" s="1188" t="s">
        <v>568</v>
      </c>
      <c r="D60" s="1189"/>
      <c r="E60" s="1190"/>
      <c r="F60" s="128">
        <v>553</v>
      </c>
      <c r="G60" s="128">
        <v>416</v>
      </c>
      <c r="H60" s="129">
        <v>2517</v>
      </c>
    </row>
    <row r="61" spans="2:8" ht="45.75" customHeight="1" x14ac:dyDescent="0.2">
      <c r="B61" s="127"/>
      <c r="C61" s="1188" t="s">
        <v>569</v>
      </c>
      <c r="D61" s="1189"/>
      <c r="E61" s="1190"/>
      <c r="F61" s="128">
        <v>1917</v>
      </c>
      <c r="G61" s="128">
        <v>1909</v>
      </c>
      <c r="H61" s="129">
        <v>1904</v>
      </c>
    </row>
    <row r="62" spans="2:8" ht="45.75" customHeight="1" thickBot="1" x14ac:dyDescent="0.25">
      <c r="B62" s="130"/>
      <c r="C62" s="1191" t="s">
        <v>570</v>
      </c>
      <c r="D62" s="1192"/>
      <c r="E62" s="1193"/>
      <c r="F62" s="131">
        <v>727</v>
      </c>
      <c r="G62" s="131">
        <v>1423</v>
      </c>
      <c r="H62" s="132">
        <v>1635</v>
      </c>
    </row>
    <row r="63" spans="2:8" ht="52.5" customHeight="1" thickBot="1" x14ac:dyDescent="0.25">
      <c r="B63" s="133"/>
      <c r="C63" s="1194" t="s">
        <v>49</v>
      </c>
      <c r="D63" s="1194"/>
      <c r="E63" s="1195"/>
      <c r="F63" s="134">
        <v>24065</v>
      </c>
      <c r="G63" s="134">
        <v>39980</v>
      </c>
      <c r="H63" s="135">
        <v>54004</v>
      </c>
    </row>
    <row r="64" spans="2:8" ht="13.2" x14ac:dyDescent="0.2"/>
  </sheetData>
  <sheetProtection algorithmName="SHA-512" hashValue="6rmR/Ms2bioZkYFlVBC/e1uzKk1pwb+Bg7Lqnt1fMDK4CILJziQEByo8bmo093BlQj1kww88x/xdLXBoRN5L0g==" saltValue="aSpg+waJgD3qkRVvobNG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528</v>
      </c>
      <c r="G2" s="149"/>
      <c r="H2" s="150"/>
    </row>
    <row r="3" spans="1:8" x14ac:dyDescent="0.2">
      <c r="A3" s="146" t="s">
        <v>521</v>
      </c>
      <c r="B3" s="151"/>
      <c r="C3" s="152"/>
      <c r="D3" s="153">
        <v>30608</v>
      </c>
      <c r="E3" s="154"/>
      <c r="F3" s="155">
        <v>57132</v>
      </c>
      <c r="G3" s="156"/>
      <c r="H3" s="157"/>
    </row>
    <row r="4" spans="1:8" x14ac:dyDescent="0.2">
      <c r="A4" s="158"/>
      <c r="B4" s="159"/>
      <c r="C4" s="160"/>
      <c r="D4" s="161">
        <v>13482</v>
      </c>
      <c r="E4" s="162"/>
      <c r="F4" s="163">
        <v>30126</v>
      </c>
      <c r="G4" s="164"/>
      <c r="H4" s="165"/>
    </row>
    <row r="5" spans="1:8" x14ac:dyDescent="0.2">
      <c r="A5" s="146" t="s">
        <v>523</v>
      </c>
      <c r="B5" s="151"/>
      <c r="C5" s="152"/>
      <c r="D5" s="153">
        <v>29519</v>
      </c>
      <c r="E5" s="154"/>
      <c r="F5" s="155">
        <v>58766</v>
      </c>
      <c r="G5" s="156"/>
      <c r="H5" s="157"/>
    </row>
    <row r="6" spans="1:8" x14ac:dyDescent="0.2">
      <c r="A6" s="158"/>
      <c r="B6" s="159"/>
      <c r="C6" s="160"/>
      <c r="D6" s="161">
        <v>14536</v>
      </c>
      <c r="E6" s="162"/>
      <c r="F6" s="163">
        <v>29363</v>
      </c>
      <c r="G6" s="164"/>
      <c r="H6" s="165"/>
    </row>
    <row r="7" spans="1:8" x14ac:dyDescent="0.2">
      <c r="A7" s="146" t="s">
        <v>524</v>
      </c>
      <c r="B7" s="151"/>
      <c r="C7" s="152"/>
      <c r="D7" s="153">
        <v>24332</v>
      </c>
      <c r="E7" s="154"/>
      <c r="F7" s="155">
        <v>62482</v>
      </c>
      <c r="G7" s="156"/>
      <c r="H7" s="157"/>
    </row>
    <row r="8" spans="1:8" x14ac:dyDescent="0.2">
      <c r="A8" s="158"/>
      <c r="B8" s="159"/>
      <c r="C8" s="160"/>
      <c r="D8" s="161">
        <v>15595</v>
      </c>
      <c r="E8" s="162"/>
      <c r="F8" s="163">
        <v>34626</v>
      </c>
      <c r="G8" s="164"/>
      <c r="H8" s="165"/>
    </row>
    <row r="9" spans="1:8" x14ac:dyDescent="0.2">
      <c r="A9" s="146" t="s">
        <v>525</v>
      </c>
      <c r="B9" s="151"/>
      <c r="C9" s="152"/>
      <c r="D9" s="153">
        <v>21622</v>
      </c>
      <c r="E9" s="154"/>
      <c r="F9" s="155">
        <v>59288</v>
      </c>
      <c r="G9" s="156"/>
      <c r="H9" s="157"/>
    </row>
    <row r="10" spans="1:8" x14ac:dyDescent="0.2">
      <c r="A10" s="158"/>
      <c r="B10" s="159"/>
      <c r="C10" s="160"/>
      <c r="D10" s="161">
        <v>15146</v>
      </c>
      <c r="E10" s="162"/>
      <c r="F10" s="163">
        <v>32670</v>
      </c>
      <c r="G10" s="164"/>
      <c r="H10" s="165"/>
    </row>
    <row r="11" spans="1:8" x14ac:dyDescent="0.2">
      <c r="A11" s="146" t="s">
        <v>526</v>
      </c>
      <c r="B11" s="151"/>
      <c r="C11" s="152"/>
      <c r="D11" s="153">
        <v>29832</v>
      </c>
      <c r="E11" s="154"/>
      <c r="F11" s="155">
        <v>63490</v>
      </c>
      <c r="G11" s="156"/>
      <c r="H11" s="157"/>
    </row>
    <row r="12" spans="1:8" x14ac:dyDescent="0.2">
      <c r="A12" s="158"/>
      <c r="B12" s="159"/>
      <c r="C12" s="166"/>
      <c r="D12" s="161">
        <v>23281</v>
      </c>
      <c r="E12" s="162"/>
      <c r="F12" s="163">
        <v>35347</v>
      </c>
      <c r="G12" s="164"/>
      <c r="H12" s="165"/>
    </row>
    <row r="13" spans="1:8" x14ac:dyDescent="0.2">
      <c r="A13" s="146"/>
      <c r="B13" s="151"/>
      <c r="C13" s="152"/>
      <c r="D13" s="153">
        <v>27183</v>
      </c>
      <c r="E13" s="154"/>
      <c r="F13" s="155">
        <v>60232</v>
      </c>
      <c r="G13" s="167"/>
      <c r="H13" s="157"/>
    </row>
    <row r="14" spans="1:8" x14ac:dyDescent="0.2">
      <c r="A14" s="158"/>
      <c r="B14" s="159"/>
      <c r="C14" s="160"/>
      <c r="D14" s="161">
        <v>16408</v>
      </c>
      <c r="E14" s="162"/>
      <c r="F14" s="163">
        <v>32426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5.29</v>
      </c>
      <c r="C19" s="168">
        <f>ROUND(VALUE(SUBSTITUTE(実質収支比率等に係る経年分析!G$48,"▲","-")),2)</f>
        <v>5.74</v>
      </c>
      <c r="D19" s="168">
        <f>ROUND(VALUE(SUBSTITUTE(実質収支比率等に係る経年分析!H$48,"▲","-")),2)</f>
        <v>13.25</v>
      </c>
      <c r="E19" s="168">
        <f>ROUND(VALUE(SUBSTITUTE(実質収支比率等に係る経年分析!I$48,"▲","-")),2)</f>
        <v>8.8699999999999992</v>
      </c>
      <c r="F19" s="168">
        <f>ROUND(VALUE(SUBSTITUTE(実質収支比率等に係る経年分析!J$48,"▲","-")),2)</f>
        <v>3.82</v>
      </c>
    </row>
    <row r="20" spans="1:11" x14ac:dyDescent="0.2">
      <c r="A20" s="168" t="s">
        <v>53</v>
      </c>
      <c r="B20" s="168">
        <f>ROUND(VALUE(SUBSTITUTE(実質収支比率等に係る経年分析!F$47,"▲","-")),2)</f>
        <v>3.95</v>
      </c>
      <c r="C20" s="168">
        <f>ROUND(VALUE(SUBSTITUTE(実質収支比率等に係る経年分析!G$47,"▲","-")),2)</f>
        <v>6.21</v>
      </c>
      <c r="D20" s="168">
        <f>ROUND(VALUE(SUBSTITUTE(実質収支比率等に係る経年分析!H$47,"▲","-")),2)</f>
        <v>8.6300000000000008</v>
      </c>
      <c r="E20" s="168">
        <f>ROUND(VALUE(SUBSTITUTE(実質収支比率等に係る経年分析!I$47,"▲","-")),2)</f>
        <v>11.56</v>
      </c>
      <c r="F20" s="168">
        <f>ROUND(VALUE(SUBSTITUTE(実質収支比率等に係る経年分析!J$47,"▲","-")),2)</f>
        <v>15.61</v>
      </c>
    </row>
    <row r="21" spans="1:11" x14ac:dyDescent="0.2">
      <c r="A21" s="168" t="s">
        <v>54</v>
      </c>
      <c r="B21" s="168">
        <f>IF(ISNUMBER(VALUE(SUBSTITUTE(実質収支比率等に係る経年分析!F$49,"▲","-"))),ROUND(VALUE(SUBSTITUTE(実質収支比率等に係る経年分析!F$49,"▲","-")),2),NA())</f>
        <v>-2.21</v>
      </c>
      <c r="C21" s="168">
        <f>IF(ISNUMBER(VALUE(SUBSTITUTE(実質収支比率等に係る経年分析!G$49,"▲","-"))),ROUND(VALUE(SUBSTITUTE(実質収支比率等に係る経年分析!G$49,"▲","-")),2),NA())</f>
        <v>0.35</v>
      </c>
      <c r="D21" s="168">
        <f>IF(ISNUMBER(VALUE(SUBSTITUTE(実質収支比率等に係る経年分析!H$49,"▲","-"))),ROUND(VALUE(SUBSTITUTE(実質収支比率等に係る経年分析!H$49,"▲","-")),2),NA())</f>
        <v>7.82</v>
      </c>
      <c r="E21" s="168">
        <f>IF(ISNUMBER(VALUE(SUBSTITUTE(実質収支比率等に係る経年分析!I$49,"▲","-"))),ROUND(VALUE(SUBSTITUTE(実質収支比率等に係る経年分析!I$49,"▲","-")),2),NA())</f>
        <v>-8.99</v>
      </c>
      <c r="F21" s="168">
        <f>IF(ISNUMBER(VALUE(SUBSTITUTE(実質収支比率等に係る経年分析!J$49,"▲","-"))),ROUND(VALUE(SUBSTITUTE(実質収支比率等に係る経年分析!J$49,"▲","-")),2),NA())</f>
        <v>-4.82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0.32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0.02</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国民健康保険事業特別会計（直営診療勘定）</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自動車駐車場事業特別会計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0.02</v>
      </c>
    </row>
    <row r="31" spans="1:11" x14ac:dyDescent="0.2">
      <c r="A31" s="169" t="str">
        <f>IF(連結実質赤字比率に係る赤字・黒字の構成分析!C$39="",NA(),連結実質赤字比率に係る赤字・黒字の構成分析!C$39)</f>
        <v>後期高齢者医療事業特別会計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0.14000000000000001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0.14000000000000001</v>
      </c>
    </row>
    <row r="32" spans="1:11" x14ac:dyDescent="0.2">
      <c r="A32" s="169" t="str">
        <f>IF(連結実質赤字比率に係る赤字・黒字の構成分析!C$38="",NA(),連結実質赤字比率に係る赤字・黒字の構成分析!C$38)</f>
        <v>簡易水道事業会計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0.16</v>
      </c>
    </row>
    <row r="33" spans="1:16" x14ac:dyDescent="0.2">
      <c r="A33" s="169" t="str">
        <f>IF(連結実質赤字比率に係る赤字・黒字の構成分析!C$37="",NA(),連結実質赤字比率に係る赤字・黒字の構成分析!C$37)</f>
        <v>国民健康保険事業特別会計（事業勘定）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1.53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1.51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0.32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0.21</v>
      </c>
    </row>
    <row r="34" spans="1:16" x14ac:dyDescent="0.2">
      <c r="A34" s="169" t="str">
        <f>IF(連結実質赤字比率に係る赤字・黒字の構成分析!C$36="",NA(),連結実質赤字比率に係る赤字・黒字の構成分析!C$36)</f>
        <v>介護保険事業特別会計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0.47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1.26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0.85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1.08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0.56000000000000005</v>
      </c>
    </row>
    <row r="35" spans="1:16" x14ac:dyDescent="0.2">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2.0299999999999998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2.77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3.59</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5.13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5.71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13.31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8.86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3.81</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26341</v>
      </c>
      <c r="E42" s="170"/>
      <c r="F42" s="170"/>
      <c r="G42" s="170">
        <f>'実質公債費比率（分子）の構造'!L$52</f>
        <v>27129</v>
      </c>
      <c r="H42" s="170"/>
      <c r="I42" s="170"/>
      <c r="J42" s="170">
        <f>'実質公債費比率（分子）の構造'!M$52</f>
        <v>26574</v>
      </c>
      <c r="K42" s="170"/>
      <c r="L42" s="170"/>
      <c r="M42" s="170">
        <f>'実質公債費比率（分子）の構造'!N$52</f>
        <v>26635</v>
      </c>
      <c r="N42" s="170"/>
      <c r="O42" s="170"/>
      <c r="P42" s="170">
        <f>'実質公債費比率（分子）の構造'!O$52</f>
        <v>25565</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972</v>
      </c>
      <c r="C44" s="170"/>
      <c r="D44" s="170"/>
      <c r="E44" s="170">
        <f>'実質公債費比率（分子）の構造'!L$50</f>
        <v>969</v>
      </c>
      <c r="F44" s="170"/>
      <c r="G44" s="170"/>
      <c r="H44" s="170">
        <f>'実質公債費比率（分子）の構造'!M$50</f>
        <v>903</v>
      </c>
      <c r="I44" s="170"/>
      <c r="J44" s="170"/>
      <c r="K44" s="170">
        <f>'実質公債費比率（分子）の構造'!N$50</f>
        <v>898</v>
      </c>
      <c r="L44" s="170"/>
      <c r="M44" s="170"/>
      <c r="N44" s="170">
        <f>'実質公債費比率（分子）の構造'!O$50</f>
        <v>897</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4206</v>
      </c>
      <c r="C46" s="170"/>
      <c r="D46" s="170"/>
      <c r="E46" s="170">
        <f>'実質公債費比率（分子）の構造'!L$48</f>
        <v>4083</v>
      </c>
      <c r="F46" s="170"/>
      <c r="G46" s="170"/>
      <c r="H46" s="170">
        <f>'実質公債費比率（分子）の構造'!M$48</f>
        <v>3826</v>
      </c>
      <c r="I46" s="170"/>
      <c r="J46" s="170"/>
      <c r="K46" s="170">
        <f>'実質公債費比率（分子）の構造'!N$48</f>
        <v>3728</v>
      </c>
      <c r="L46" s="170"/>
      <c r="M46" s="170"/>
      <c r="N46" s="170">
        <f>'実質公債費比率（分子）の構造'!O$48</f>
        <v>3586</v>
      </c>
      <c r="O46" s="170"/>
      <c r="P46" s="170"/>
    </row>
    <row r="47" spans="1:16" x14ac:dyDescent="0.2">
      <c r="A47" s="170" t="s">
        <v>12</v>
      </c>
      <c r="B47" s="170">
        <f>'実質公債費比率（分子）の構造'!K$47</f>
        <v>3060</v>
      </c>
      <c r="C47" s="170"/>
      <c r="D47" s="170"/>
      <c r="E47" s="170">
        <f>'実質公債費比率（分子）の構造'!L$47</f>
        <v>3393</v>
      </c>
      <c r="F47" s="170"/>
      <c r="G47" s="170"/>
      <c r="H47" s="170">
        <f>'実質公債費比率（分子）の構造'!M$47</f>
        <v>3611</v>
      </c>
      <c r="I47" s="170"/>
      <c r="J47" s="170"/>
      <c r="K47" s="170">
        <f>'実質公債費比率（分子）の構造'!N$47</f>
        <v>4056</v>
      </c>
      <c r="L47" s="170"/>
      <c r="M47" s="170"/>
      <c r="N47" s="170">
        <f>'実質公債費比率（分子）の構造'!O$47</f>
        <v>4191</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22603</v>
      </c>
      <c r="C49" s="170"/>
      <c r="D49" s="170"/>
      <c r="E49" s="170">
        <f>'実質公債費比率（分子）の構造'!L$45</f>
        <v>22906</v>
      </c>
      <c r="F49" s="170"/>
      <c r="G49" s="170"/>
      <c r="H49" s="170">
        <f>'実質公債費比率（分子）の構造'!M$45</f>
        <v>22802</v>
      </c>
      <c r="I49" s="170"/>
      <c r="J49" s="170"/>
      <c r="K49" s="170">
        <f>'実質公債費比率（分子）の構造'!N$45</f>
        <v>22614</v>
      </c>
      <c r="L49" s="170"/>
      <c r="M49" s="170"/>
      <c r="N49" s="170">
        <f>'実質公債費比率（分子）の構造'!O$45</f>
        <v>21658</v>
      </c>
      <c r="O49" s="170"/>
      <c r="P49" s="170"/>
    </row>
    <row r="50" spans="1:16" x14ac:dyDescent="0.2">
      <c r="A50" s="170" t="s">
        <v>67</v>
      </c>
      <c r="B50" s="170" t="e">
        <f>NA()</f>
        <v>#N/A</v>
      </c>
      <c r="C50" s="170">
        <f>IF(ISNUMBER('実質公債費比率（分子）の構造'!K$53),'実質公債費比率（分子）の構造'!K$53,NA())</f>
        <v>4500</v>
      </c>
      <c r="D50" s="170" t="e">
        <f>NA()</f>
        <v>#N/A</v>
      </c>
      <c r="E50" s="170" t="e">
        <f>NA()</f>
        <v>#N/A</v>
      </c>
      <c r="F50" s="170">
        <f>IF(ISNUMBER('実質公債費比率（分子）の構造'!L$53),'実質公債費比率（分子）の構造'!L$53,NA())</f>
        <v>4222</v>
      </c>
      <c r="G50" s="170" t="e">
        <f>NA()</f>
        <v>#N/A</v>
      </c>
      <c r="H50" s="170" t="e">
        <f>NA()</f>
        <v>#N/A</v>
      </c>
      <c r="I50" s="170">
        <f>IF(ISNUMBER('実質公債費比率（分子）の構造'!M$53),'実質公債費比率（分子）の構造'!M$53,NA())</f>
        <v>4568</v>
      </c>
      <c r="J50" s="170" t="e">
        <f>NA()</f>
        <v>#N/A</v>
      </c>
      <c r="K50" s="170" t="e">
        <f>NA()</f>
        <v>#N/A</v>
      </c>
      <c r="L50" s="170">
        <f>IF(ISNUMBER('実質公債費比率（分子）の構造'!N$53),'実質公債費比率（分子）の構造'!N$53,NA())</f>
        <v>4661</v>
      </c>
      <c r="M50" s="170" t="e">
        <f>NA()</f>
        <v>#N/A</v>
      </c>
      <c r="N50" s="170" t="e">
        <f>NA()</f>
        <v>#N/A</v>
      </c>
      <c r="O50" s="170">
        <f>IF(ISNUMBER('実質公債費比率（分子）の構造'!O$53),'実質公債費比率（分子）の構造'!O$53,NA())</f>
        <v>4767</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241159</v>
      </c>
      <c r="E56" s="169"/>
      <c r="F56" s="169"/>
      <c r="G56" s="169">
        <f>'将来負担比率（分子）の構造'!J$52</f>
        <v>246021</v>
      </c>
      <c r="H56" s="169"/>
      <c r="I56" s="169"/>
      <c r="J56" s="169">
        <f>'将来負担比率（分子）の構造'!K$52</f>
        <v>251678</v>
      </c>
      <c r="K56" s="169"/>
      <c r="L56" s="169"/>
      <c r="M56" s="169">
        <f>'将来負担比率（分子）の構造'!L$52</f>
        <v>247168</v>
      </c>
      <c r="N56" s="169"/>
      <c r="O56" s="169"/>
      <c r="P56" s="169">
        <f>'将来負担比率（分子）の構造'!M$52</f>
        <v>246755</v>
      </c>
    </row>
    <row r="57" spans="1:16" x14ac:dyDescent="0.2">
      <c r="A57" s="169" t="s">
        <v>42</v>
      </c>
      <c r="B57" s="169"/>
      <c r="C57" s="169"/>
      <c r="D57" s="169">
        <f>'将来負担比率（分子）の構造'!I$51</f>
        <v>66555</v>
      </c>
      <c r="E57" s="169"/>
      <c r="F57" s="169"/>
      <c r="G57" s="169">
        <f>'将来負担比率（分子）の構造'!J$51</f>
        <v>64534</v>
      </c>
      <c r="H57" s="169"/>
      <c r="I57" s="169"/>
      <c r="J57" s="169">
        <f>'将来負担比率（分子）の構造'!K$51</f>
        <v>61770</v>
      </c>
      <c r="K57" s="169"/>
      <c r="L57" s="169"/>
      <c r="M57" s="169">
        <f>'将来負担比率（分子）の構造'!L$51</f>
        <v>59189</v>
      </c>
      <c r="N57" s="169"/>
      <c r="O57" s="169"/>
      <c r="P57" s="169">
        <f>'将来負担比率（分子）の構造'!M$51</f>
        <v>55625</v>
      </c>
    </row>
    <row r="58" spans="1:16" x14ac:dyDescent="0.2">
      <c r="A58" s="169" t="s">
        <v>41</v>
      </c>
      <c r="B58" s="169"/>
      <c r="C58" s="169"/>
      <c r="D58" s="169">
        <f>'将来負担比率（分子）の構造'!I$50</f>
        <v>37422</v>
      </c>
      <c r="E58" s="169"/>
      <c r="F58" s="169"/>
      <c r="G58" s="169">
        <f>'将来負担比率（分子）の構造'!J$50</f>
        <v>40440</v>
      </c>
      <c r="H58" s="169"/>
      <c r="I58" s="169"/>
      <c r="J58" s="169">
        <f>'将来負担比率（分子）の構造'!K$50</f>
        <v>49115</v>
      </c>
      <c r="K58" s="169"/>
      <c r="L58" s="169"/>
      <c r="M58" s="169">
        <f>'将来負担比率（分子）の構造'!L$50</f>
        <v>65489</v>
      </c>
      <c r="N58" s="169"/>
      <c r="O58" s="169"/>
      <c r="P58" s="169">
        <f>'将来負担比率（分子）の構造'!M$50</f>
        <v>80318</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2345</v>
      </c>
      <c r="C61" s="169"/>
      <c r="D61" s="169"/>
      <c r="E61" s="169">
        <f>'将来負担比率（分子）の構造'!J$46</f>
        <v>1063</v>
      </c>
      <c r="F61" s="169"/>
      <c r="G61" s="169"/>
      <c r="H61" s="169">
        <f>'将来負担比率（分子）の構造'!K$46</f>
        <v>405</v>
      </c>
      <c r="I61" s="169"/>
      <c r="J61" s="169"/>
      <c r="K61" s="169">
        <f>'将来負担比率（分子）の構造'!L$46</f>
        <v>350</v>
      </c>
      <c r="L61" s="169"/>
      <c r="M61" s="169"/>
      <c r="N61" s="169">
        <f>'将来負担比率（分子）の構造'!M$46</f>
        <v>295</v>
      </c>
      <c r="O61" s="169"/>
      <c r="P61" s="169"/>
    </row>
    <row r="62" spans="1:16" x14ac:dyDescent="0.2">
      <c r="A62" s="169" t="s">
        <v>35</v>
      </c>
      <c r="B62" s="169">
        <f>'将来負担比率（分子）の構造'!I$45</f>
        <v>42650</v>
      </c>
      <c r="C62" s="169"/>
      <c r="D62" s="169"/>
      <c r="E62" s="169">
        <f>'将来負担比率（分子）の構造'!J$45</f>
        <v>41836</v>
      </c>
      <c r="F62" s="169"/>
      <c r="G62" s="169"/>
      <c r="H62" s="169">
        <f>'将来負担比率（分子）の構造'!K$45</f>
        <v>42114</v>
      </c>
      <c r="I62" s="169"/>
      <c r="J62" s="169"/>
      <c r="K62" s="169">
        <f>'将来負担比率（分子）の構造'!L$45</f>
        <v>42049</v>
      </c>
      <c r="L62" s="169"/>
      <c r="M62" s="169"/>
      <c r="N62" s="169">
        <f>'将来負担比率（分子）の構造'!M$45</f>
        <v>42375</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39506</v>
      </c>
      <c r="C64" s="169"/>
      <c r="D64" s="169"/>
      <c r="E64" s="169">
        <f>'将来負担比率（分子）の構造'!J$43</f>
        <v>38251</v>
      </c>
      <c r="F64" s="169"/>
      <c r="G64" s="169"/>
      <c r="H64" s="169">
        <f>'将来負担比率（分子）の構造'!K$43</f>
        <v>37280</v>
      </c>
      <c r="I64" s="169"/>
      <c r="J64" s="169"/>
      <c r="K64" s="169">
        <f>'将来負担比率（分子）の構造'!L$43</f>
        <v>35991</v>
      </c>
      <c r="L64" s="169"/>
      <c r="M64" s="169"/>
      <c r="N64" s="169">
        <f>'将来負担比率（分子）の構造'!M$43</f>
        <v>35712</v>
      </c>
      <c r="O64" s="169"/>
      <c r="P64" s="169"/>
    </row>
    <row r="65" spans="1:16" x14ac:dyDescent="0.2">
      <c r="A65" s="169" t="s">
        <v>32</v>
      </c>
      <c r="B65" s="169">
        <f>'将来負担比率（分子）の構造'!I$42</f>
        <v>18769</v>
      </c>
      <c r="C65" s="169"/>
      <c r="D65" s="169"/>
      <c r="E65" s="169">
        <f>'将来負担比率（分子）の構造'!J$42</f>
        <v>17191</v>
      </c>
      <c r="F65" s="169"/>
      <c r="G65" s="169"/>
      <c r="H65" s="169">
        <f>'将来負担比率（分子）の構造'!K$42</f>
        <v>15081</v>
      </c>
      <c r="I65" s="169"/>
      <c r="J65" s="169"/>
      <c r="K65" s="169">
        <f>'将来負担比率（分子）の構造'!L$42</f>
        <v>14189</v>
      </c>
      <c r="L65" s="169"/>
      <c r="M65" s="169"/>
      <c r="N65" s="169">
        <f>'将来負担比率（分子）の構造'!M$42</f>
        <v>13298</v>
      </c>
      <c r="O65" s="169"/>
      <c r="P65" s="169"/>
    </row>
    <row r="66" spans="1:16" x14ac:dyDescent="0.2">
      <c r="A66" s="169" t="s">
        <v>31</v>
      </c>
      <c r="B66" s="169">
        <f>'将来負担比率（分子）の構造'!I$41</f>
        <v>290250</v>
      </c>
      <c r="C66" s="169"/>
      <c r="D66" s="169"/>
      <c r="E66" s="169">
        <f>'将来負担比率（分子）の構造'!J$41</f>
        <v>290404</v>
      </c>
      <c r="F66" s="169"/>
      <c r="G66" s="169"/>
      <c r="H66" s="169">
        <f>'将来負担比率（分子）の構造'!K$41</f>
        <v>291631</v>
      </c>
      <c r="I66" s="169"/>
      <c r="J66" s="169"/>
      <c r="K66" s="169">
        <f>'将来負担比率（分子）の構造'!L$41</f>
        <v>282643</v>
      </c>
      <c r="L66" s="169"/>
      <c r="M66" s="169"/>
      <c r="N66" s="169">
        <f>'将来負担比率（分子）の構造'!M$41</f>
        <v>278000</v>
      </c>
      <c r="O66" s="169"/>
      <c r="P66" s="169"/>
    </row>
    <row r="67" spans="1:16" x14ac:dyDescent="0.2">
      <c r="A67" s="169" t="s">
        <v>71</v>
      </c>
      <c r="B67" s="169" t="e">
        <f>NA()</f>
        <v>#N/A</v>
      </c>
      <c r="C67" s="169">
        <f>IF(ISNUMBER('将来負担比率（分子）の構造'!I$53), IF('将来負担比率（分子）の構造'!I$53 &lt; 0, 0, '将来負担比率（分子）の構造'!I$53), NA())</f>
        <v>48385</v>
      </c>
      <c r="D67" s="169" t="e">
        <f>NA()</f>
        <v>#N/A</v>
      </c>
      <c r="E67" s="169" t="e">
        <f>NA()</f>
        <v>#N/A</v>
      </c>
      <c r="F67" s="169">
        <f>IF(ISNUMBER('将来負担比率（分子）の構造'!J$53), IF('将来負担比率（分子）の構造'!J$53 &lt; 0, 0, '将来負担比率（分子）の構造'!J$53), NA())</f>
        <v>37749</v>
      </c>
      <c r="G67" s="169" t="e">
        <f>NA()</f>
        <v>#N/A</v>
      </c>
      <c r="H67" s="169" t="e">
        <f>NA()</f>
        <v>#N/A</v>
      </c>
      <c r="I67" s="169">
        <f>IF(ISNUMBER('将来負担比率（分子）の構造'!K$53), IF('将来負担比率（分子）の構造'!K$53 &lt; 0, 0, '将来負担比率（分子）の構造'!K$53), NA())</f>
        <v>23946</v>
      </c>
      <c r="J67" s="169" t="e">
        <f>NA()</f>
        <v>#N/A</v>
      </c>
      <c r="K67" s="169" t="e">
        <f>NA()</f>
        <v>#N/A</v>
      </c>
      <c r="L67" s="169">
        <f>IF(ISNUMBER('将来負担比率（分子）の構造'!L$53), IF('将来負担比率（分子）の構造'!L$53 &lt; 0, 0, '将来負担比率（分子）の構造'!L$53), NA())</f>
        <v>3377</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16034</v>
      </c>
      <c r="C72" s="173">
        <f>基金残高に係る経年分析!G55</f>
        <v>20841</v>
      </c>
      <c r="D72" s="173">
        <f>基金残高に係る経年分析!H55</f>
        <v>28861</v>
      </c>
    </row>
    <row r="73" spans="1:16" x14ac:dyDescent="0.2">
      <c r="A73" s="172" t="s">
        <v>74</v>
      </c>
      <c r="B73" s="173">
        <f>基金残高に係る経年分析!F56</f>
        <v>458</v>
      </c>
      <c r="C73" s="173">
        <f>基金残高に係る経年分析!G56</f>
        <v>479</v>
      </c>
      <c r="D73" s="173">
        <f>基金残高に係る経年分析!H56</f>
        <v>494</v>
      </c>
    </row>
    <row r="74" spans="1:16" x14ac:dyDescent="0.2">
      <c r="A74" s="172" t="s">
        <v>75</v>
      </c>
      <c r="B74" s="173">
        <f>基金残高に係る経年分析!F57</f>
        <v>7573</v>
      </c>
      <c r="C74" s="173">
        <f>基金残高に係る経年分析!G57</f>
        <v>18661</v>
      </c>
      <c r="D74" s="173">
        <f>基金残高に係る経年分析!H57</f>
        <v>24649</v>
      </c>
    </row>
  </sheetData>
  <sheetProtection algorithmName="SHA-512" hashValue="yJDDTrJKtJP1j6sQLrtwUaBOydNp3+G1WW9a7DibXSoe4JKXn6ZVgGM3IMQ9v8MflfJ66avCm1aCWZUkBGlddw==" saltValue="f1c4MooNWEp+D5nKYF3Ssw==" spinCount="100000" sheet="1" objects="1" scenarios="1"/>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137544492</v>
      </c>
      <c r="S5" s="664"/>
      <c r="T5" s="664"/>
      <c r="U5" s="664"/>
      <c r="V5" s="664"/>
      <c r="W5" s="664"/>
      <c r="X5" s="664"/>
      <c r="Y5" s="689"/>
      <c r="Z5" s="702">
        <v>39.799999999999997</v>
      </c>
      <c r="AA5" s="702"/>
      <c r="AB5" s="702"/>
      <c r="AC5" s="702"/>
      <c r="AD5" s="703">
        <v>127819930</v>
      </c>
      <c r="AE5" s="703"/>
      <c r="AF5" s="703"/>
      <c r="AG5" s="703"/>
      <c r="AH5" s="703"/>
      <c r="AI5" s="703"/>
      <c r="AJ5" s="703"/>
      <c r="AK5" s="703"/>
      <c r="AL5" s="690">
        <v>70</v>
      </c>
      <c r="AM5" s="672"/>
      <c r="AN5" s="672"/>
      <c r="AO5" s="691"/>
      <c r="AP5" s="666" t="s">
        <v>216</v>
      </c>
      <c r="AQ5" s="667"/>
      <c r="AR5" s="667"/>
      <c r="AS5" s="667"/>
      <c r="AT5" s="667"/>
      <c r="AU5" s="667"/>
      <c r="AV5" s="667"/>
      <c r="AW5" s="667"/>
      <c r="AX5" s="667"/>
      <c r="AY5" s="667"/>
      <c r="AZ5" s="667"/>
      <c r="BA5" s="667"/>
      <c r="BB5" s="667"/>
      <c r="BC5" s="667"/>
      <c r="BD5" s="667"/>
      <c r="BE5" s="667"/>
      <c r="BF5" s="668"/>
      <c r="BG5" s="608">
        <v>124484087</v>
      </c>
      <c r="BH5" s="609"/>
      <c r="BI5" s="609"/>
      <c r="BJ5" s="609"/>
      <c r="BK5" s="609"/>
      <c r="BL5" s="609"/>
      <c r="BM5" s="609"/>
      <c r="BN5" s="610"/>
      <c r="BO5" s="646">
        <v>90.5</v>
      </c>
      <c r="BP5" s="646"/>
      <c r="BQ5" s="646"/>
      <c r="BR5" s="646"/>
      <c r="BS5" s="647">
        <v>364231</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1743953</v>
      </c>
      <c r="S6" s="609"/>
      <c r="T6" s="609"/>
      <c r="U6" s="609"/>
      <c r="V6" s="609"/>
      <c r="W6" s="609"/>
      <c r="X6" s="609"/>
      <c r="Y6" s="610"/>
      <c r="Z6" s="646">
        <v>0.5</v>
      </c>
      <c r="AA6" s="646"/>
      <c r="AB6" s="646"/>
      <c r="AC6" s="646"/>
      <c r="AD6" s="647">
        <v>1743953</v>
      </c>
      <c r="AE6" s="647"/>
      <c r="AF6" s="647"/>
      <c r="AG6" s="647"/>
      <c r="AH6" s="647"/>
      <c r="AI6" s="647"/>
      <c r="AJ6" s="647"/>
      <c r="AK6" s="647"/>
      <c r="AL6" s="611">
        <v>1</v>
      </c>
      <c r="AM6" s="612"/>
      <c r="AN6" s="612"/>
      <c r="AO6" s="648"/>
      <c r="AP6" s="605" t="s">
        <v>221</v>
      </c>
      <c r="AQ6" s="606"/>
      <c r="AR6" s="606"/>
      <c r="AS6" s="606"/>
      <c r="AT6" s="606"/>
      <c r="AU6" s="606"/>
      <c r="AV6" s="606"/>
      <c r="AW6" s="606"/>
      <c r="AX6" s="606"/>
      <c r="AY6" s="606"/>
      <c r="AZ6" s="606"/>
      <c r="BA6" s="606"/>
      <c r="BB6" s="606"/>
      <c r="BC6" s="606"/>
      <c r="BD6" s="606"/>
      <c r="BE6" s="606"/>
      <c r="BF6" s="607"/>
      <c r="BG6" s="608">
        <v>124484087</v>
      </c>
      <c r="BH6" s="609"/>
      <c r="BI6" s="609"/>
      <c r="BJ6" s="609"/>
      <c r="BK6" s="609"/>
      <c r="BL6" s="609"/>
      <c r="BM6" s="609"/>
      <c r="BN6" s="610"/>
      <c r="BO6" s="646">
        <v>90.5</v>
      </c>
      <c r="BP6" s="646"/>
      <c r="BQ6" s="646"/>
      <c r="BR6" s="646"/>
      <c r="BS6" s="647">
        <v>364231</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928457</v>
      </c>
      <c r="CS6" s="609"/>
      <c r="CT6" s="609"/>
      <c r="CU6" s="609"/>
      <c r="CV6" s="609"/>
      <c r="CW6" s="609"/>
      <c r="CX6" s="609"/>
      <c r="CY6" s="610"/>
      <c r="CZ6" s="690">
        <v>0.3</v>
      </c>
      <c r="DA6" s="672"/>
      <c r="DB6" s="672"/>
      <c r="DC6" s="692"/>
      <c r="DD6" s="614" t="s">
        <v>122</v>
      </c>
      <c r="DE6" s="609"/>
      <c r="DF6" s="609"/>
      <c r="DG6" s="609"/>
      <c r="DH6" s="609"/>
      <c r="DI6" s="609"/>
      <c r="DJ6" s="609"/>
      <c r="DK6" s="609"/>
      <c r="DL6" s="609"/>
      <c r="DM6" s="609"/>
      <c r="DN6" s="609"/>
      <c r="DO6" s="609"/>
      <c r="DP6" s="610"/>
      <c r="DQ6" s="614">
        <v>928249</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36352</v>
      </c>
      <c r="S7" s="609"/>
      <c r="T7" s="609"/>
      <c r="U7" s="609"/>
      <c r="V7" s="609"/>
      <c r="W7" s="609"/>
      <c r="X7" s="609"/>
      <c r="Y7" s="610"/>
      <c r="Z7" s="646">
        <v>0</v>
      </c>
      <c r="AA7" s="646"/>
      <c r="AB7" s="646"/>
      <c r="AC7" s="646"/>
      <c r="AD7" s="647">
        <v>36352</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69149738</v>
      </c>
      <c r="BH7" s="609"/>
      <c r="BI7" s="609"/>
      <c r="BJ7" s="609"/>
      <c r="BK7" s="609"/>
      <c r="BL7" s="609"/>
      <c r="BM7" s="609"/>
      <c r="BN7" s="610"/>
      <c r="BO7" s="646">
        <v>50.3</v>
      </c>
      <c r="BP7" s="646"/>
      <c r="BQ7" s="646"/>
      <c r="BR7" s="646"/>
      <c r="BS7" s="647">
        <v>364231</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25753873</v>
      </c>
      <c r="CS7" s="609"/>
      <c r="CT7" s="609"/>
      <c r="CU7" s="609"/>
      <c r="CV7" s="609"/>
      <c r="CW7" s="609"/>
      <c r="CX7" s="609"/>
      <c r="CY7" s="610"/>
      <c r="CZ7" s="646">
        <v>7.6</v>
      </c>
      <c r="DA7" s="646"/>
      <c r="DB7" s="646"/>
      <c r="DC7" s="646"/>
      <c r="DD7" s="614">
        <v>695225</v>
      </c>
      <c r="DE7" s="609"/>
      <c r="DF7" s="609"/>
      <c r="DG7" s="609"/>
      <c r="DH7" s="609"/>
      <c r="DI7" s="609"/>
      <c r="DJ7" s="609"/>
      <c r="DK7" s="609"/>
      <c r="DL7" s="609"/>
      <c r="DM7" s="609"/>
      <c r="DN7" s="609"/>
      <c r="DO7" s="609"/>
      <c r="DP7" s="610"/>
      <c r="DQ7" s="614">
        <v>21940153</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897415</v>
      </c>
      <c r="S8" s="609"/>
      <c r="T8" s="609"/>
      <c r="U8" s="609"/>
      <c r="V8" s="609"/>
      <c r="W8" s="609"/>
      <c r="X8" s="609"/>
      <c r="Y8" s="610"/>
      <c r="Z8" s="646">
        <v>0.3</v>
      </c>
      <c r="AA8" s="646"/>
      <c r="AB8" s="646"/>
      <c r="AC8" s="646"/>
      <c r="AD8" s="647">
        <v>897415</v>
      </c>
      <c r="AE8" s="647"/>
      <c r="AF8" s="647"/>
      <c r="AG8" s="647"/>
      <c r="AH8" s="647"/>
      <c r="AI8" s="647"/>
      <c r="AJ8" s="647"/>
      <c r="AK8" s="647"/>
      <c r="AL8" s="611">
        <v>0.5</v>
      </c>
      <c r="AM8" s="612"/>
      <c r="AN8" s="612"/>
      <c r="AO8" s="648"/>
      <c r="AP8" s="605" t="s">
        <v>227</v>
      </c>
      <c r="AQ8" s="606"/>
      <c r="AR8" s="606"/>
      <c r="AS8" s="606"/>
      <c r="AT8" s="606"/>
      <c r="AU8" s="606"/>
      <c r="AV8" s="606"/>
      <c r="AW8" s="606"/>
      <c r="AX8" s="606"/>
      <c r="AY8" s="606"/>
      <c r="AZ8" s="606"/>
      <c r="BA8" s="606"/>
      <c r="BB8" s="606"/>
      <c r="BC8" s="606"/>
      <c r="BD8" s="606"/>
      <c r="BE8" s="606"/>
      <c r="BF8" s="607"/>
      <c r="BG8" s="608">
        <v>1331227</v>
      </c>
      <c r="BH8" s="609"/>
      <c r="BI8" s="609"/>
      <c r="BJ8" s="609"/>
      <c r="BK8" s="609"/>
      <c r="BL8" s="609"/>
      <c r="BM8" s="609"/>
      <c r="BN8" s="610"/>
      <c r="BO8" s="646">
        <v>1</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147129285</v>
      </c>
      <c r="CS8" s="609"/>
      <c r="CT8" s="609"/>
      <c r="CU8" s="609"/>
      <c r="CV8" s="609"/>
      <c r="CW8" s="609"/>
      <c r="CX8" s="609"/>
      <c r="CY8" s="610"/>
      <c r="CZ8" s="646">
        <v>43.6</v>
      </c>
      <c r="DA8" s="646"/>
      <c r="DB8" s="646"/>
      <c r="DC8" s="646"/>
      <c r="DD8" s="614">
        <v>731446</v>
      </c>
      <c r="DE8" s="609"/>
      <c r="DF8" s="609"/>
      <c r="DG8" s="609"/>
      <c r="DH8" s="609"/>
      <c r="DI8" s="609"/>
      <c r="DJ8" s="609"/>
      <c r="DK8" s="609"/>
      <c r="DL8" s="609"/>
      <c r="DM8" s="609"/>
      <c r="DN8" s="609"/>
      <c r="DO8" s="609"/>
      <c r="DP8" s="610"/>
      <c r="DQ8" s="614">
        <v>76223730</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994814</v>
      </c>
      <c r="S9" s="609"/>
      <c r="T9" s="609"/>
      <c r="U9" s="609"/>
      <c r="V9" s="609"/>
      <c r="W9" s="609"/>
      <c r="X9" s="609"/>
      <c r="Y9" s="610"/>
      <c r="Z9" s="646">
        <v>0.3</v>
      </c>
      <c r="AA9" s="646"/>
      <c r="AB9" s="646"/>
      <c r="AC9" s="646"/>
      <c r="AD9" s="647">
        <v>994814</v>
      </c>
      <c r="AE9" s="647"/>
      <c r="AF9" s="647"/>
      <c r="AG9" s="647"/>
      <c r="AH9" s="647"/>
      <c r="AI9" s="647"/>
      <c r="AJ9" s="647"/>
      <c r="AK9" s="647"/>
      <c r="AL9" s="611">
        <v>0.5</v>
      </c>
      <c r="AM9" s="612"/>
      <c r="AN9" s="612"/>
      <c r="AO9" s="648"/>
      <c r="AP9" s="605" t="s">
        <v>230</v>
      </c>
      <c r="AQ9" s="606"/>
      <c r="AR9" s="606"/>
      <c r="AS9" s="606"/>
      <c r="AT9" s="606"/>
      <c r="AU9" s="606"/>
      <c r="AV9" s="606"/>
      <c r="AW9" s="606"/>
      <c r="AX9" s="606"/>
      <c r="AY9" s="606"/>
      <c r="AZ9" s="606"/>
      <c r="BA9" s="606"/>
      <c r="BB9" s="606"/>
      <c r="BC9" s="606"/>
      <c r="BD9" s="606"/>
      <c r="BE9" s="606"/>
      <c r="BF9" s="607"/>
      <c r="BG9" s="608">
        <v>61938962</v>
      </c>
      <c r="BH9" s="609"/>
      <c r="BI9" s="609"/>
      <c r="BJ9" s="609"/>
      <c r="BK9" s="609"/>
      <c r="BL9" s="609"/>
      <c r="BM9" s="609"/>
      <c r="BN9" s="610"/>
      <c r="BO9" s="646">
        <v>45</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29364149</v>
      </c>
      <c r="CS9" s="609"/>
      <c r="CT9" s="609"/>
      <c r="CU9" s="609"/>
      <c r="CV9" s="609"/>
      <c r="CW9" s="609"/>
      <c r="CX9" s="609"/>
      <c r="CY9" s="610"/>
      <c r="CZ9" s="646">
        <v>8.6999999999999993</v>
      </c>
      <c r="DA9" s="646"/>
      <c r="DB9" s="646"/>
      <c r="DC9" s="646"/>
      <c r="DD9" s="614">
        <v>969953</v>
      </c>
      <c r="DE9" s="609"/>
      <c r="DF9" s="609"/>
      <c r="DG9" s="609"/>
      <c r="DH9" s="609"/>
      <c r="DI9" s="609"/>
      <c r="DJ9" s="609"/>
      <c r="DK9" s="609"/>
      <c r="DL9" s="609"/>
      <c r="DM9" s="609"/>
      <c r="DN9" s="609"/>
      <c r="DO9" s="609"/>
      <c r="DP9" s="610"/>
      <c r="DQ9" s="614">
        <v>20389154</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v>121485</v>
      </c>
      <c r="S10" s="609"/>
      <c r="T10" s="609"/>
      <c r="U10" s="609"/>
      <c r="V10" s="609"/>
      <c r="W10" s="609"/>
      <c r="X10" s="609"/>
      <c r="Y10" s="610"/>
      <c r="Z10" s="646">
        <v>0</v>
      </c>
      <c r="AA10" s="646"/>
      <c r="AB10" s="646"/>
      <c r="AC10" s="646"/>
      <c r="AD10" s="647">
        <v>121485</v>
      </c>
      <c r="AE10" s="647"/>
      <c r="AF10" s="647"/>
      <c r="AG10" s="647"/>
      <c r="AH10" s="647"/>
      <c r="AI10" s="647"/>
      <c r="AJ10" s="647"/>
      <c r="AK10" s="647"/>
      <c r="AL10" s="611">
        <v>0.1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1800179</v>
      </c>
      <c r="BH10" s="609"/>
      <c r="BI10" s="609"/>
      <c r="BJ10" s="609"/>
      <c r="BK10" s="609"/>
      <c r="BL10" s="609"/>
      <c r="BM10" s="609"/>
      <c r="BN10" s="610"/>
      <c r="BO10" s="646">
        <v>1.3</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366569</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208334</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16394469</v>
      </c>
      <c r="S11" s="609"/>
      <c r="T11" s="609"/>
      <c r="U11" s="609"/>
      <c r="V11" s="609"/>
      <c r="W11" s="609"/>
      <c r="X11" s="609"/>
      <c r="Y11" s="610"/>
      <c r="Z11" s="611">
        <v>4.7</v>
      </c>
      <c r="AA11" s="612"/>
      <c r="AB11" s="612"/>
      <c r="AC11" s="613"/>
      <c r="AD11" s="614">
        <v>16394469</v>
      </c>
      <c r="AE11" s="609"/>
      <c r="AF11" s="609"/>
      <c r="AG11" s="609"/>
      <c r="AH11" s="609"/>
      <c r="AI11" s="609"/>
      <c r="AJ11" s="609"/>
      <c r="AK11" s="610"/>
      <c r="AL11" s="611">
        <v>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4079370</v>
      </c>
      <c r="BH11" s="609"/>
      <c r="BI11" s="609"/>
      <c r="BJ11" s="609"/>
      <c r="BK11" s="609"/>
      <c r="BL11" s="609"/>
      <c r="BM11" s="609"/>
      <c r="BN11" s="610"/>
      <c r="BO11" s="646">
        <v>3</v>
      </c>
      <c r="BP11" s="646"/>
      <c r="BQ11" s="646"/>
      <c r="BR11" s="646"/>
      <c r="BS11" s="647">
        <v>364231</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842146</v>
      </c>
      <c r="CS11" s="609"/>
      <c r="CT11" s="609"/>
      <c r="CU11" s="609"/>
      <c r="CV11" s="609"/>
      <c r="CW11" s="609"/>
      <c r="CX11" s="609"/>
      <c r="CY11" s="610"/>
      <c r="CZ11" s="646">
        <v>0.2</v>
      </c>
      <c r="DA11" s="646"/>
      <c r="DB11" s="646"/>
      <c r="DC11" s="646"/>
      <c r="DD11" s="614">
        <v>31683</v>
      </c>
      <c r="DE11" s="609"/>
      <c r="DF11" s="609"/>
      <c r="DG11" s="609"/>
      <c r="DH11" s="609"/>
      <c r="DI11" s="609"/>
      <c r="DJ11" s="609"/>
      <c r="DK11" s="609"/>
      <c r="DL11" s="609"/>
      <c r="DM11" s="609"/>
      <c r="DN11" s="609"/>
      <c r="DO11" s="609"/>
      <c r="DP11" s="610"/>
      <c r="DQ11" s="614">
        <v>736299</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167018</v>
      </c>
      <c r="S12" s="609"/>
      <c r="T12" s="609"/>
      <c r="U12" s="609"/>
      <c r="V12" s="609"/>
      <c r="W12" s="609"/>
      <c r="X12" s="609"/>
      <c r="Y12" s="610"/>
      <c r="Z12" s="646">
        <v>0</v>
      </c>
      <c r="AA12" s="646"/>
      <c r="AB12" s="646"/>
      <c r="AC12" s="646"/>
      <c r="AD12" s="647">
        <v>167018</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49105914</v>
      </c>
      <c r="BH12" s="609"/>
      <c r="BI12" s="609"/>
      <c r="BJ12" s="609"/>
      <c r="BK12" s="609"/>
      <c r="BL12" s="609"/>
      <c r="BM12" s="609"/>
      <c r="BN12" s="610"/>
      <c r="BO12" s="646">
        <v>35.700000000000003</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11977590</v>
      </c>
      <c r="CS12" s="609"/>
      <c r="CT12" s="609"/>
      <c r="CU12" s="609"/>
      <c r="CV12" s="609"/>
      <c r="CW12" s="609"/>
      <c r="CX12" s="609"/>
      <c r="CY12" s="610"/>
      <c r="CZ12" s="646">
        <v>3.6</v>
      </c>
      <c r="DA12" s="646"/>
      <c r="DB12" s="646"/>
      <c r="DC12" s="646"/>
      <c r="DD12" s="614">
        <v>626505</v>
      </c>
      <c r="DE12" s="609"/>
      <c r="DF12" s="609"/>
      <c r="DG12" s="609"/>
      <c r="DH12" s="609"/>
      <c r="DI12" s="609"/>
      <c r="DJ12" s="609"/>
      <c r="DK12" s="609"/>
      <c r="DL12" s="609"/>
      <c r="DM12" s="609"/>
      <c r="DN12" s="609"/>
      <c r="DO12" s="609"/>
      <c r="DP12" s="610"/>
      <c r="DQ12" s="614">
        <v>1666795</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48011403</v>
      </c>
      <c r="BH13" s="609"/>
      <c r="BI13" s="609"/>
      <c r="BJ13" s="609"/>
      <c r="BK13" s="609"/>
      <c r="BL13" s="609"/>
      <c r="BM13" s="609"/>
      <c r="BN13" s="610"/>
      <c r="BO13" s="646">
        <v>34.9</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28072318</v>
      </c>
      <c r="CS13" s="609"/>
      <c r="CT13" s="609"/>
      <c r="CU13" s="609"/>
      <c r="CV13" s="609"/>
      <c r="CW13" s="609"/>
      <c r="CX13" s="609"/>
      <c r="CY13" s="610"/>
      <c r="CZ13" s="646">
        <v>8.3000000000000007</v>
      </c>
      <c r="DA13" s="646"/>
      <c r="DB13" s="646"/>
      <c r="DC13" s="646"/>
      <c r="DD13" s="614">
        <v>12045429</v>
      </c>
      <c r="DE13" s="609"/>
      <c r="DF13" s="609"/>
      <c r="DG13" s="609"/>
      <c r="DH13" s="609"/>
      <c r="DI13" s="609"/>
      <c r="DJ13" s="609"/>
      <c r="DK13" s="609"/>
      <c r="DL13" s="609"/>
      <c r="DM13" s="609"/>
      <c r="DN13" s="609"/>
      <c r="DO13" s="609"/>
      <c r="DP13" s="610"/>
      <c r="DQ13" s="614">
        <v>18478756</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16276</v>
      </c>
      <c r="S14" s="609"/>
      <c r="T14" s="609"/>
      <c r="U14" s="609"/>
      <c r="V14" s="609"/>
      <c r="W14" s="609"/>
      <c r="X14" s="609"/>
      <c r="Y14" s="610"/>
      <c r="Z14" s="646">
        <v>0</v>
      </c>
      <c r="AA14" s="646"/>
      <c r="AB14" s="646"/>
      <c r="AC14" s="646"/>
      <c r="AD14" s="647">
        <v>16276</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1247934</v>
      </c>
      <c r="BH14" s="609"/>
      <c r="BI14" s="609"/>
      <c r="BJ14" s="609"/>
      <c r="BK14" s="609"/>
      <c r="BL14" s="609"/>
      <c r="BM14" s="609"/>
      <c r="BN14" s="610"/>
      <c r="BO14" s="646">
        <v>0.9</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9795001</v>
      </c>
      <c r="CS14" s="609"/>
      <c r="CT14" s="609"/>
      <c r="CU14" s="609"/>
      <c r="CV14" s="609"/>
      <c r="CW14" s="609"/>
      <c r="CX14" s="609"/>
      <c r="CY14" s="610"/>
      <c r="CZ14" s="646">
        <v>2.9</v>
      </c>
      <c r="DA14" s="646"/>
      <c r="DB14" s="646"/>
      <c r="DC14" s="646"/>
      <c r="DD14" s="614">
        <v>2549309</v>
      </c>
      <c r="DE14" s="609"/>
      <c r="DF14" s="609"/>
      <c r="DG14" s="609"/>
      <c r="DH14" s="609"/>
      <c r="DI14" s="609"/>
      <c r="DJ14" s="609"/>
      <c r="DK14" s="609"/>
      <c r="DL14" s="609"/>
      <c r="DM14" s="609"/>
      <c r="DN14" s="609"/>
      <c r="DO14" s="609"/>
      <c r="DP14" s="610"/>
      <c r="DQ14" s="614">
        <v>7728790</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3253381</v>
      </c>
      <c r="S15" s="609"/>
      <c r="T15" s="609"/>
      <c r="U15" s="609"/>
      <c r="V15" s="609"/>
      <c r="W15" s="609"/>
      <c r="X15" s="609"/>
      <c r="Y15" s="610"/>
      <c r="Z15" s="646">
        <v>0.9</v>
      </c>
      <c r="AA15" s="646"/>
      <c r="AB15" s="646"/>
      <c r="AC15" s="646"/>
      <c r="AD15" s="647">
        <v>3253381</v>
      </c>
      <c r="AE15" s="647"/>
      <c r="AF15" s="647"/>
      <c r="AG15" s="647"/>
      <c r="AH15" s="647"/>
      <c r="AI15" s="647"/>
      <c r="AJ15" s="647"/>
      <c r="AK15" s="647"/>
      <c r="AL15" s="611">
        <v>1.8</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4980501</v>
      </c>
      <c r="BH15" s="609"/>
      <c r="BI15" s="609"/>
      <c r="BJ15" s="609"/>
      <c r="BK15" s="609"/>
      <c r="BL15" s="609"/>
      <c r="BM15" s="609"/>
      <c r="BN15" s="610"/>
      <c r="BO15" s="646">
        <v>3.6</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54922120</v>
      </c>
      <c r="CS15" s="609"/>
      <c r="CT15" s="609"/>
      <c r="CU15" s="609"/>
      <c r="CV15" s="609"/>
      <c r="CW15" s="609"/>
      <c r="CX15" s="609"/>
      <c r="CY15" s="610"/>
      <c r="CZ15" s="646">
        <v>16.3</v>
      </c>
      <c r="DA15" s="646"/>
      <c r="DB15" s="646"/>
      <c r="DC15" s="646"/>
      <c r="DD15" s="614">
        <v>3765986</v>
      </c>
      <c r="DE15" s="609"/>
      <c r="DF15" s="609"/>
      <c r="DG15" s="609"/>
      <c r="DH15" s="609"/>
      <c r="DI15" s="609"/>
      <c r="DJ15" s="609"/>
      <c r="DK15" s="609"/>
      <c r="DL15" s="609"/>
      <c r="DM15" s="609"/>
      <c r="DN15" s="609"/>
      <c r="DO15" s="609"/>
      <c r="DP15" s="610"/>
      <c r="DQ15" s="614">
        <v>39716684</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656421</v>
      </c>
      <c r="S16" s="609"/>
      <c r="T16" s="609"/>
      <c r="U16" s="609"/>
      <c r="V16" s="609"/>
      <c r="W16" s="609"/>
      <c r="X16" s="609"/>
      <c r="Y16" s="610"/>
      <c r="Z16" s="646">
        <v>0.2</v>
      </c>
      <c r="AA16" s="646"/>
      <c r="AB16" s="646"/>
      <c r="AC16" s="646"/>
      <c r="AD16" s="647">
        <v>656421</v>
      </c>
      <c r="AE16" s="647"/>
      <c r="AF16" s="647"/>
      <c r="AG16" s="647"/>
      <c r="AH16" s="647"/>
      <c r="AI16" s="647"/>
      <c r="AJ16" s="647"/>
      <c r="AK16" s="647"/>
      <c r="AL16" s="611">
        <v>0.4</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226885</v>
      </c>
      <c r="CS16" s="609"/>
      <c r="CT16" s="609"/>
      <c r="CU16" s="609"/>
      <c r="CV16" s="609"/>
      <c r="CW16" s="609"/>
      <c r="CX16" s="609"/>
      <c r="CY16" s="610"/>
      <c r="CZ16" s="646">
        <v>0.1</v>
      </c>
      <c r="DA16" s="646"/>
      <c r="DB16" s="646"/>
      <c r="DC16" s="646"/>
      <c r="DD16" s="614" t="s">
        <v>122</v>
      </c>
      <c r="DE16" s="609"/>
      <c r="DF16" s="609"/>
      <c r="DG16" s="609"/>
      <c r="DH16" s="609"/>
      <c r="DI16" s="609"/>
      <c r="DJ16" s="609"/>
      <c r="DK16" s="609"/>
      <c r="DL16" s="609"/>
      <c r="DM16" s="609"/>
      <c r="DN16" s="609"/>
      <c r="DO16" s="609"/>
      <c r="DP16" s="610"/>
      <c r="DQ16" s="614">
        <v>138813</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1592642</v>
      </c>
      <c r="S17" s="609"/>
      <c r="T17" s="609"/>
      <c r="U17" s="609"/>
      <c r="V17" s="609"/>
      <c r="W17" s="609"/>
      <c r="X17" s="609"/>
      <c r="Y17" s="610"/>
      <c r="Z17" s="646">
        <v>0.5</v>
      </c>
      <c r="AA17" s="646"/>
      <c r="AB17" s="646"/>
      <c r="AC17" s="646"/>
      <c r="AD17" s="647">
        <v>1592642</v>
      </c>
      <c r="AE17" s="647"/>
      <c r="AF17" s="647"/>
      <c r="AG17" s="647"/>
      <c r="AH17" s="647"/>
      <c r="AI17" s="647"/>
      <c r="AJ17" s="647"/>
      <c r="AK17" s="647"/>
      <c r="AL17" s="611">
        <v>0.9</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27857381</v>
      </c>
      <c r="CS17" s="609"/>
      <c r="CT17" s="609"/>
      <c r="CU17" s="609"/>
      <c r="CV17" s="609"/>
      <c r="CW17" s="609"/>
      <c r="CX17" s="609"/>
      <c r="CY17" s="610"/>
      <c r="CZ17" s="646">
        <v>8.3000000000000007</v>
      </c>
      <c r="DA17" s="646"/>
      <c r="DB17" s="646"/>
      <c r="DC17" s="646"/>
      <c r="DD17" s="614" t="s">
        <v>122</v>
      </c>
      <c r="DE17" s="609"/>
      <c r="DF17" s="609"/>
      <c r="DG17" s="609"/>
      <c r="DH17" s="609"/>
      <c r="DI17" s="609"/>
      <c r="DJ17" s="609"/>
      <c r="DK17" s="609"/>
      <c r="DL17" s="609"/>
      <c r="DM17" s="609"/>
      <c r="DN17" s="609"/>
      <c r="DO17" s="609"/>
      <c r="DP17" s="610"/>
      <c r="DQ17" s="614">
        <v>27219755</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1088517</v>
      </c>
      <c r="S18" s="609"/>
      <c r="T18" s="609"/>
      <c r="U18" s="609"/>
      <c r="V18" s="609"/>
      <c r="W18" s="609"/>
      <c r="X18" s="609"/>
      <c r="Y18" s="610"/>
      <c r="Z18" s="646">
        <v>0.3</v>
      </c>
      <c r="AA18" s="646"/>
      <c r="AB18" s="646"/>
      <c r="AC18" s="646"/>
      <c r="AD18" s="647">
        <v>1088517</v>
      </c>
      <c r="AE18" s="647"/>
      <c r="AF18" s="647"/>
      <c r="AG18" s="647"/>
      <c r="AH18" s="647"/>
      <c r="AI18" s="647"/>
      <c r="AJ18" s="647"/>
      <c r="AK18" s="647"/>
      <c r="AL18" s="611">
        <v>0.6</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1040792</v>
      </c>
      <c r="S19" s="609"/>
      <c r="T19" s="609"/>
      <c r="U19" s="609"/>
      <c r="V19" s="609"/>
      <c r="W19" s="609"/>
      <c r="X19" s="609"/>
      <c r="Y19" s="610"/>
      <c r="Z19" s="646">
        <v>0.3</v>
      </c>
      <c r="AA19" s="646"/>
      <c r="AB19" s="646"/>
      <c r="AC19" s="646"/>
      <c r="AD19" s="647">
        <v>1040792</v>
      </c>
      <c r="AE19" s="647"/>
      <c r="AF19" s="647"/>
      <c r="AG19" s="647"/>
      <c r="AH19" s="647"/>
      <c r="AI19" s="647"/>
      <c r="AJ19" s="647"/>
      <c r="AK19" s="647"/>
      <c r="AL19" s="611">
        <v>0.6</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13060405</v>
      </c>
      <c r="BH19" s="609"/>
      <c r="BI19" s="609"/>
      <c r="BJ19" s="609"/>
      <c r="BK19" s="609"/>
      <c r="BL19" s="609"/>
      <c r="BM19" s="609"/>
      <c r="BN19" s="610"/>
      <c r="BO19" s="646">
        <v>9.5</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47725</v>
      </c>
      <c r="S20" s="609"/>
      <c r="T20" s="609"/>
      <c r="U20" s="609"/>
      <c r="V20" s="609"/>
      <c r="W20" s="609"/>
      <c r="X20" s="609"/>
      <c r="Y20" s="610"/>
      <c r="Z20" s="646">
        <v>0</v>
      </c>
      <c r="AA20" s="646"/>
      <c r="AB20" s="646"/>
      <c r="AC20" s="646"/>
      <c r="AD20" s="647">
        <v>47725</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13060405</v>
      </c>
      <c r="BH20" s="609"/>
      <c r="BI20" s="609"/>
      <c r="BJ20" s="609"/>
      <c r="BK20" s="609"/>
      <c r="BL20" s="609"/>
      <c r="BM20" s="609"/>
      <c r="BN20" s="610"/>
      <c r="BO20" s="646">
        <v>9.5</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337235774</v>
      </c>
      <c r="CS20" s="609"/>
      <c r="CT20" s="609"/>
      <c r="CU20" s="609"/>
      <c r="CV20" s="609"/>
      <c r="CW20" s="609"/>
      <c r="CX20" s="609"/>
      <c r="CY20" s="610"/>
      <c r="CZ20" s="646">
        <v>100</v>
      </c>
      <c r="DA20" s="646"/>
      <c r="DB20" s="646"/>
      <c r="DC20" s="646"/>
      <c r="DD20" s="614">
        <v>21415536</v>
      </c>
      <c r="DE20" s="609"/>
      <c r="DF20" s="609"/>
      <c r="DG20" s="609"/>
      <c r="DH20" s="609"/>
      <c r="DI20" s="609"/>
      <c r="DJ20" s="609"/>
      <c r="DK20" s="609"/>
      <c r="DL20" s="609"/>
      <c r="DM20" s="609"/>
      <c r="DN20" s="609"/>
      <c r="DO20" s="609"/>
      <c r="DP20" s="610"/>
      <c r="DQ20" s="614">
        <v>215375512</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26540082</v>
      </c>
      <c r="S21" s="609"/>
      <c r="T21" s="609"/>
      <c r="U21" s="609"/>
      <c r="V21" s="609"/>
      <c r="W21" s="609"/>
      <c r="X21" s="609"/>
      <c r="Y21" s="610"/>
      <c r="Z21" s="646">
        <v>7.7</v>
      </c>
      <c r="AA21" s="646"/>
      <c r="AB21" s="646"/>
      <c r="AC21" s="646"/>
      <c r="AD21" s="647">
        <v>25334188</v>
      </c>
      <c r="AE21" s="647"/>
      <c r="AF21" s="647"/>
      <c r="AG21" s="647"/>
      <c r="AH21" s="647"/>
      <c r="AI21" s="647"/>
      <c r="AJ21" s="647"/>
      <c r="AK21" s="647"/>
      <c r="AL21" s="611">
        <v>13.9</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25334188</v>
      </c>
      <c r="S22" s="609"/>
      <c r="T22" s="609"/>
      <c r="U22" s="609"/>
      <c r="V22" s="609"/>
      <c r="W22" s="609"/>
      <c r="X22" s="609"/>
      <c r="Y22" s="610"/>
      <c r="Z22" s="646">
        <v>7.3</v>
      </c>
      <c r="AA22" s="646"/>
      <c r="AB22" s="646"/>
      <c r="AC22" s="646"/>
      <c r="AD22" s="647">
        <v>25334188</v>
      </c>
      <c r="AE22" s="647"/>
      <c r="AF22" s="647"/>
      <c r="AG22" s="647"/>
      <c r="AH22" s="647"/>
      <c r="AI22" s="647"/>
      <c r="AJ22" s="647"/>
      <c r="AK22" s="647"/>
      <c r="AL22" s="611">
        <v>13.9</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v>3335843</v>
      </c>
      <c r="BH22" s="609"/>
      <c r="BI22" s="609"/>
      <c r="BJ22" s="609"/>
      <c r="BK22" s="609"/>
      <c r="BL22" s="609"/>
      <c r="BM22" s="609"/>
      <c r="BN22" s="610"/>
      <c r="BO22" s="646">
        <v>2.4</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1205894</v>
      </c>
      <c r="S23" s="609"/>
      <c r="T23" s="609"/>
      <c r="U23" s="609"/>
      <c r="V23" s="609"/>
      <c r="W23" s="609"/>
      <c r="X23" s="609"/>
      <c r="Y23" s="610"/>
      <c r="Z23" s="646">
        <v>0.3</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9724562</v>
      </c>
      <c r="BH23" s="609"/>
      <c r="BI23" s="609"/>
      <c r="BJ23" s="609"/>
      <c r="BK23" s="609"/>
      <c r="BL23" s="609"/>
      <c r="BM23" s="609"/>
      <c r="BN23" s="610"/>
      <c r="BO23" s="646">
        <v>7.1</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208857172</v>
      </c>
      <c r="CS24" s="664"/>
      <c r="CT24" s="664"/>
      <c r="CU24" s="664"/>
      <c r="CV24" s="664"/>
      <c r="CW24" s="664"/>
      <c r="CX24" s="664"/>
      <c r="CY24" s="689"/>
      <c r="CZ24" s="690">
        <v>61.9</v>
      </c>
      <c r="DA24" s="672"/>
      <c r="DB24" s="672"/>
      <c r="DC24" s="692"/>
      <c r="DD24" s="688">
        <v>130981993</v>
      </c>
      <c r="DE24" s="664"/>
      <c r="DF24" s="664"/>
      <c r="DG24" s="664"/>
      <c r="DH24" s="664"/>
      <c r="DI24" s="664"/>
      <c r="DJ24" s="664"/>
      <c r="DK24" s="689"/>
      <c r="DL24" s="688">
        <v>123580973</v>
      </c>
      <c r="DM24" s="664"/>
      <c r="DN24" s="664"/>
      <c r="DO24" s="664"/>
      <c r="DP24" s="664"/>
      <c r="DQ24" s="664"/>
      <c r="DR24" s="664"/>
      <c r="DS24" s="664"/>
      <c r="DT24" s="664"/>
      <c r="DU24" s="664"/>
      <c r="DV24" s="689"/>
      <c r="DW24" s="690">
        <v>65</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191047317</v>
      </c>
      <c r="S25" s="609"/>
      <c r="T25" s="609"/>
      <c r="U25" s="609"/>
      <c r="V25" s="609"/>
      <c r="W25" s="609"/>
      <c r="X25" s="609"/>
      <c r="Y25" s="610"/>
      <c r="Z25" s="646">
        <v>55.2</v>
      </c>
      <c r="AA25" s="646"/>
      <c r="AB25" s="646"/>
      <c r="AC25" s="646"/>
      <c r="AD25" s="647">
        <v>180116861</v>
      </c>
      <c r="AE25" s="647"/>
      <c r="AF25" s="647"/>
      <c r="AG25" s="647"/>
      <c r="AH25" s="647"/>
      <c r="AI25" s="647"/>
      <c r="AJ25" s="647"/>
      <c r="AK25" s="647"/>
      <c r="AL25" s="611">
        <v>98.6</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72209810</v>
      </c>
      <c r="CS25" s="621"/>
      <c r="CT25" s="621"/>
      <c r="CU25" s="621"/>
      <c r="CV25" s="621"/>
      <c r="CW25" s="621"/>
      <c r="CX25" s="621"/>
      <c r="CY25" s="622"/>
      <c r="CZ25" s="611">
        <v>21.4</v>
      </c>
      <c r="DA25" s="623"/>
      <c r="DB25" s="623"/>
      <c r="DC25" s="624"/>
      <c r="DD25" s="614">
        <v>61164586</v>
      </c>
      <c r="DE25" s="621"/>
      <c r="DF25" s="621"/>
      <c r="DG25" s="621"/>
      <c r="DH25" s="621"/>
      <c r="DI25" s="621"/>
      <c r="DJ25" s="621"/>
      <c r="DK25" s="622"/>
      <c r="DL25" s="614">
        <v>61038646</v>
      </c>
      <c r="DM25" s="621"/>
      <c r="DN25" s="621"/>
      <c r="DO25" s="621"/>
      <c r="DP25" s="621"/>
      <c r="DQ25" s="621"/>
      <c r="DR25" s="621"/>
      <c r="DS25" s="621"/>
      <c r="DT25" s="621"/>
      <c r="DU25" s="621"/>
      <c r="DV25" s="622"/>
      <c r="DW25" s="611">
        <v>32.1</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181609</v>
      </c>
      <c r="S26" s="609"/>
      <c r="T26" s="609"/>
      <c r="U26" s="609"/>
      <c r="V26" s="609"/>
      <c r="W26" s="609"/>
      <c r="X26" s="609"/>
      <c r="Y26" s="610"/>
      <c r="Z26" s="646">
        <v>0.1</v>
      </c>
      <c r="AA26" s="646"/>
      <c r="AB26" s="646"/>
      <c r="AC26" s="646"/>
      <c r="AD26" s="647">
        <v>181609</v>
      </c>
      <c r="AE26" s="647"/>
      <c r="AF26" s="647"/>
      <c r="AG26" s="647"/>
      <c r="AH26" s="647"/>
      <c r="AI26" s="647"/>
      <c r="AJ26" s="647"/>
      <c r="AK26" s="647"/>
      <c r="AL26" s="611">
        <v>0.1</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51850580</v>
      </c>
      <c r="CS26" s="609"/>
      <c r="CT26" s="609"/>
      <c r="CU26" s="609"/>
      <c r="CV26" s="609"/>
      <c r="CW26" s="609"/>
      <c r="CX26" s="609"/>
      <c r="CY26" s="610"/>
      <c r="CZ26" s="611">
        <v>15.4</v>
      </c>
      <c r="DA26" s="623"/>
      <c r="DB26" s="623"/>
      <c r="DC26" s="624"/>
      <c r="DD26" s="614">
        <v>42752012</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889325</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137544492</v>
      </c>
      <c r="BH27" s="609"/>
      <c r="BI27" s="609"/>
      <c r="BJ27" s="609"/>
      <c r="BK27" s="609"/>
      <c r="BL27" s="609"/>
      <c r="BM27" s="609"/>
      <c r="BN27" s="610"/>
      <c r="BO27" s="646">
        <v>100</v>
      </c>
      <c r="BP27" s="646"/>
      <c r="BQ27" s="646"/>
      <c r="BR27" s="646"/>
      <c r="BS27" s="647">
        <v>364231</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108853504</v>
      </c>
      <c r="CS27" s="621"/>
      <c r="CT27" s="621"/>
      <c r="CU27" s="621"/>
      <c r="CV27" s="621"/>
      <c r="CW27" s="621"/>
      <c r="CX27" s="621"/>
      <c r="CY27" s="622"/>
      <c r="CZ27" s="611">
        <v>32.299999999999997</v>
      </c>
      <c r="DA27" s="623"/>
      <c r="DB27" s="623"/>
      <c r="DC27" s="624"/>
      <c r="DD27" s="614">
        <v>42661175</v>
      </c>
      <c r="DE27" s="621"/>
      <c r="DF27" s="621"/>
      <c r="DG27" s="621"/>
      <c r="DH27" s="621"/>
      <c r="DI27" s="621"/>
      <c r="DJ27" s="621"/>
      <c r="DK27" s="622"/>
      <c r="DL27" s="614">
        <v>35386095</v>
      </c>
      <c r="DM27" s="621"/>
      <c r="DN27" s="621"/>
      <c r="DO27" s="621"/>
      <c r="DP27" s="621"/>
      <c r="DQ27" s="621"/>
      <c r="DR27" s="621"/>
      <c r="DS27" s="621"/>
      <c r="DT27" s="621"/>
      <c r="DU27" s="621"/>
      <c r="DV27" s="622"/>
      <c r="DW27" s="611">
        <v>18.600000000000001</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2820671</v>
      </c>
      <c r="S28" s="609"/>
      <c r="T28" s="609"/>
      <c r="U28" s="609"/>
      <c r="V28" s="609"/>
      <c r="W28" s="609"/>
      <c r="X28" s="609"/>
      <c r="Y28" s="610"/>
      <c r="Z28" s="646">
        <v>0.8</v>
      </c>
      <c r="AA28" s="646"/>
      <c r="AB28" s="646"/>
      <c r="AC28" s="646"/>
      <c r="AD28" s="647">
        <v>899659</v>
      </c>
      <c r="AE28" s="647"/>
      <c r="AF28" s="647"/>
      <c r="AG28" s="647"/>
      <c r="AH28" s="647"/>
      <c r="AI28" s="647"/>
      <c r="AJ28" s="647"/>
      <c r="AK28" s="647"/>
      <c r="AL28" s="611">
        <v>0.5</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27793858</v>
      </c>
      <c r="CS28" s="609"/>
      <c r="CT28" s="609"/>
      <c r="CU28" s="609"/>
      <c r="CV28" s="609"/>
      <c r="CW28" s="609"/>
      <c r="CX28" s="609"/>
      <c r="CY28" s="610"/>
      <c r="CZ28" s="611">
        <v>8.1999999999999993</v>
      </c>
      <c r="DA28" s="623"/>
      <c r="DB28" s="623"/>
      <c r="DC28" s="624"/>
      <c r="DD28" s="614">
        <v>27156232</v>
      </c>
      <c r="DE28" s="609"/>
      <c r="DF28" s="609"/>
      <c r="DG28" s="609"/>
      <c r="DH28" s="609"/>
      <c r="DI28" s="609"/>
      <c r="DJ28" s="609"/>
      <c r="DK28" s="610"/>
      <c r="DL28" s="614">
        <v>27156232</v>
      </c>
      <c r="DM28" s="609"/>
      <c r="DN28" s="609"/>
      <c r="DO28" s="609"/>
      <c r="DP28" s="609"/>
      <c r="DQ28" s="609"/>
      <c r="DR28" s="609"/>
      <c r="DS28" s="609"/>
      <c r="DT28" s="609"/>
      <c r="DU28" s="609"/>
      <c r="DV28" s="610"/>
      <c r="DW28" s="611">
        <v>14.3</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1915416</v>
      </c>
      <c r="S29" s="609"/>
      <c r="T29" s="609"/>
      <c r="U29" s="609"/>
      <c r="V29" s="609"/>
      <c r="W29" s="609"/>
      <c r="X29" s="609"/>
      <c r="Y29" s="610"/>
      <c r="Z29" s="646">
        <v>0.6</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27793858</v>
      </c>
      <c r="CS29" s="621"/>
      <c r="CT29" s="621"/>
      <c r="CU29" s="621"/>
      <c r="CV29" s="621"/>
      <c r="CW29" s="621"/>
      <c r="CX29" s="621"/>
      <c r="CY29" s="622"/>
      <c r="CZ29" s="611">
        <v>8.1999999999999993</v>
      </c>
      <c r="DA29" s="623"/>
      <c r="DB29" s="623"/>
      <c r="DC29" s="624"/>
      <c r="DD29" s="614">
        <v>27156232</v>
      </c>
      <c r="DE29" s="621"/>
      <c r="DF29" s="621"/>
      <c r="DG29" s="621"/>
      <c r="DH29" s="621"/>
      <c r="DI29" s="621"/>
      <c r="DJ29" s="621"/>
      <c r="DK29" s="622"/>
      <c r="DL29" s="614">
        <v>27156232</v>
      </c>
      <c r="DM29" s="621"/>
      <c r="DN29" s="621"/>
      <c r="DO29" s="621"/>
      <c r="DP29" s="621"/>
      <c r="DQ29" s="621"/>
      <c r="DR29" s="621"/>
      <c r="DS29" s="621"/>
      <c r="DT29" s="621"/>
      <c r="DU29" s="621"/>
      <c r="DV29" s="622"/>
      <c r="DW29" s="611">
        <v>14.3</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77673166</v>
      </c>
      <c r="S30" s="609"/>
      <c r="T30" s="609"/>
      <c r="U30" s="609"/>
      <c r="V30" s="609"/>
      <c r="W30" s="609"/>
      <c r="X30" s="609"/>
      <c r="Y30" s="610"/>
      <c r="Z30" s="646">
        <v>22.5</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26806875</v>
      </c>
      <c r="CS30" s="609"/>
      <c r="CT30" s="609"/>
      <c r="CU30" s="609"/>
      <c r="CV30" s="609"/>
      <c r="CW30" s="609"/>
      <c r="CX30" s="609"/>
      <c r="CY30" s="610"/>
      <c r="CZ30" s="611">
        <v>7.9</v>
      </c>
      <c r="DA30" s="623"/>
      <c r="DB30" s="623"/>
      <c r="DC30" s="624"/>
      <c r="DD30" s="614">
        <v>26185838</v>
      </c>
      <c r="DE30" s="609"/>
      <c r="DF30" s="609"/>
      <c r="DG30" s="609"/>
      <c r="DH30" s="609"/>
      <c r="DI30" s="609"/>
      <c r="DJ30" s="609"/>
      <c r="DK30" s="610"/>
      <c r="DL30" s="614">
        <v>26185838</v>
      </c>
      <c r="DM30" s="609"/>
      <c r="DN30" s="609"/>
      <c r="DO30" s="609"/>
      <c r="DP30" s="609"/>
      <c r="DQ30" s="609"/>
      <c r="DR30" s="609"/>
      <c r="DS30" s="609"/>
      <c r="DT30" s="609"/>
      <c r="DU30" s="609"/>
      <c r="DV30" s="610"/>
      <c r="DW30" s="611">
        <v>13.8</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v>1335931</v>
      </c>
      <c r="S31" s="609"/>
      <c r="T31" s="609"/>
      <c r="U31" s="609"/>
      <c r="V31" s="609"/>
      <c r="W31" s="609"/>
      <c r="X31" s="609"/>
      <c r="Y31" s="610"/>
      <c r="Z31" s="646">
        <v>0.4</v>
      </c>
      <c r="AA31" s="646"/>
      <c r="AB31" s="646"/>
      <c r="AC31" s="646"/>
      <c r="AD31" s="647">
        <v>1335931</v>
      </c>
      <c r="AE31" s="647"/>
      <c r="AF31" s="647"/>
      <c r="AG31" s="647"/>
      <c r="AH31" s="647"/>
      <c r="AI31" s="647"/>
      <c r="AJ31" s="647"/>
      <c r="AK31" s="647"/>
      <c r="AL31" s="611">
        <v>0.7</v>
      </c>
      <c r="AM31" s="612"/>
      <c r="AN31" s="612"/>
      <c r="AO31" s="648"/>
      <c r="AP31" s="678" t="s">
        <v>298</v>
      </c>
      <c r="AQ31" s="679"/>
      <c r="AR31" s="679"/>
      <c r="AS31" s="679"/>
      <c r="AT31" s="680" t="s">
        <v>299</v>
      </c>
      <c r="AU31" s="212"/>
      <c r="AV31" s="212"/>
      <c r="AW31" s="212"/>
      <c r="AX31" s="666" t="s">
        <v>177</v>
      </c>
      <c r="AY31" s="667"/>
      <c r="AZ31" s="667"/>
      <c r="BA31" s="667"/>
      <c r="BB31" s="667"/>
      <c r="BC31" s="667"/>
      <c r="BD31" s="667"/>
      <c r="BE31" s="667"/>
      <c r="BF31" s="668"/>
      <c r="BG31" s="670">
        <v>99.3</v>
      </c>
      <c r="BH31" s="671"/>
      <c r="BI31" s="671"/>
      <c r="BJ31" s="671"/>
      <c r="BK31" s="671"/>
      <c r="BL31" s="671"/>
      <c r="BM31" s="672">
        <v>98.1</v>
      </c>
      <c r="BN31" s="671"/>
      <c r="BO31" s="671"/>
      <c r="BP31" s="671"/>
      <c r="BQ31" s="673"/>
      <c r="BR31" s="670">
        <v>99.3</v>
      </c>
      <c r="BS31" s="671"/>
      <c r="BT31" s="671"/>
      <c r="BU31" s="671"/>
      <c r="BV31" s="671"/>
      <c r="BW31" s="671"/>
      <c r="BX31" s="672">
        <v>98.1</v>
      </c>
      <c r="BY31" s="671"/>
      <c r="BZ31" s="671"/>
      <c r="CA31" s="671"/>
      <c r="CB31" s="673"/>
      <c r="CD31" s="629"/>
      <c r="CE31" s="630"/>
      <c r="CF31" s="605" t="s">
        <v>300</v>
      </c>
      <c r="CG31" s="606"/>
      <c r="CH31" s="606"/>
      <c r="CI31" s="606"/>
      <c r="CJ31" s="606"/>
      <c r="CK31" s="606"/>
      <c r="CL31" s="606"/>
      <c r="CM31" s="606"/>
      <c r="CN31" s="606"/>
      <c r="CO31" s="606"/>
      <c r="CP31" s="606"/>
      <c r="CQ31" s="607"/>
      <c r="CR31" s="608">
        <v>986983</v>
      </c>
      <c r="CS31" s="621"/>
      <c r="CT31" s="621"/>
      <c r="CU31" s="621"/>
      <c r="CV31" s="621"/>
      <c r="CW31" s="621"/>
      <c r="CX31" s="621"/>
      <c r="CY31" s="622"/>
      <c r="CZ31" s="611">
        <v>0.3</v>
      </c>
      <c r="DA31" s="623"/>
      <c r="DB31" s="623"/>
      <c r="DC31" s="624"/>
      <c r="DD31" s="614">
        <v>970394</v>
      </c>
      <c r="DE31" s="621"/>
      <c r="DF31" s="621"/>
      <c r="DG31" s="621"/>
      <c r="DH31" s="621"/>
      <c r="DI31" s="621"/>
      <c r="DJ31" s="621"/>
      <c r="DK31" s="622"/>
      <c r="DL31" s="614">
        <v>970394</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20321498</v>
      </c>
      <c r="S32" s="609"/>
      <c r="T32" s="609"/>
      <c r="U32" s="609"/>
      <c r="V32" s="609"/>
      <c r="W32" s="609"/>
      <c r="X32" s="609"/>
      <c r="Y32" s="610"/>
      <c r="Z32" s="646">
        <v>5.9</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208" t="s">
        <v>302</v>
      </c>
      <c r="AX32" s="605" t="s">
        <v>303</v>
      </c>
      <c r="AY32" s="606"/>
      <c r="AZ32" s="606"/>
      <c r="BA32" s="606"/>
      <c r="BB32" s="606"/>
      <c r="BC32" s="606"/>
      <c r="BD32" s="606"/>
      <c r="BE32" s="606"/>
      <c r="BF32" s="607"/>
      <c r="BG32" s="674">
        <v>98.9</v>
      </c>
      <c r="BH32" s="621"/>
      <c r="BI32" s="621"/>
      <c r="BJ32" s="621"/>
      <c r="BK32" s="621"/>
      <c r="BL32" s="621"/>
      <c r="BM32" s="612">
        <v>97.1</v>
      </c>
      <c r="BN32" s="621"/>
      <c r="BO32" s="621"/>
      <c r="BP32" s="621"/>
      <c r="BQ32" s="644"/>
      <c r="BR32" s="674">
        <v>98.9</v>
      </c>
      <c r="BS32" s="621"/>
      <c r="BT32" s="621"/>
      <c r="BU32" s="621"/>
      <c r="BV32" s="621"/>
      <c r="BW32" s="621"/>
      <c r="BX32" s="612">
        <v>97.2</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659026</v>
      </c>
      <c r="S33" s="609"/>
      <c r="T33" s="609"/>
      <c r="U33" s="609"/>
      <c r="V33" s="609"/>
      <c r="W33" s="609"/>
      <c r="X33" s="609"/>
      <c r="Y33" s="610"/>
      <c r="Z33" s="646">
        <v>0.2</v>
      </c>
      <c r="AA33" s="646"/>
      <c r="AB33" s="646"/>
      <c r="AC33" s="646"/>
      <c r="AD33" s="647">
        <v>56526</v>
      </c>
      <c r="AE33" s="647"/>
      <c r="AF33" s="647"/>
      <c r="AG33" s="647"/>
      <c r="AH33" s="647"/>
      <c r="AI33" s="647"/>
      <c r="AJ33" s="647"/>
      <c r="AK33" s="647"/>
      <c r="AL33" s="611">
        <v>0</v>
      </c>
      <c r="AM33" s="612"/>
      <c r="AN33" s="612"/>
      <c r="AO33" s="648"/>
      <c r="AP33" s="651"/>
      <c r="AQ33" s="652"/>
      <c r="AR33" s="652"/>
      <c r="AS33" s="652"/>
      <c r="AT33" s="682"/>
      <c r="AU33" s="213"/>
      <c r="AV33" s="213"/>
      <c r="AW33" s="213"/>
      <c r="AX33" s="589" t="s">
        <v>306</v>
      </c>
      <c r="AY33" s="590"/>
      <c r="AZ33" s="590"/>
      <c r="BA33" s="590"/>
      <c r="BB33" s="590"/>
      <c r="BC33" s="590"/>
      <c r="BD33" s="590"/>
      <c r="BE33" s="590"/>
      <c r="BF33" s="591"/>
      <c r="BG33" s="669">
        <v>99.7</v>
      </c>
      <c r="BH33" s="593"/>
      <c r="BI33" s="593"/>
      <c r="BJ33" s="593"/>
      <c r="BK33" s="593"/>
      <c r="BL33" s="593"/>
      <c r="BM33" s="639">
        <v>99.1</v>
      </c>
      <c r="BN33" s="593"/>
      <c r="BO33" s="593"/>
      <c r="BP33" s="593"/>
      <c r="BQ33" s="656"/>
      <c r="BR33" s="669">
        <v>99.6</v>
      </c>
      <c r="BS33" s="593"/>
      <c r="BT33" s="593"/>
      <c r="BU33" s="593"/>
      <c r="BV33" s="593"/>
      <c r="BW33" s="593"/>
      <c r="BX33" s="639">
        <v>99</v>
      </c>
      <c r="BY33" s="593"/>
      <c r="BZ33" s="593"/>
      <c r="CA33" s="593"/>
      <c r="CB33" s="656"/>
      <c r="CD33" s="605" t="s">
        <v>307</v>
      </c>
      <c r="CE33" s="606"/>
      <c r="CF33" s="606"/>
      <c r="CG33" s="606"/>
      <c r="CH33" s="606"/>
      <c r="CI33" s="606"/>
      <c r="CJ33" s="606"/>
      <c r="CK33" s="606"/>
      <c r="CL33" s="606"/>
      <c r="CM33" s="606"/>
      <c r="CN33" s="606"/>
      <c r="CO33" s="606"/>
      <c r="CP33" s="606"/>
      <c r="CQ33" s="607"/>
      <c r="CR33" s="608">
        <v>106736181</v>
      </c>
      <c r="CS33" s="621"/>
      <c r="CT33" s="621"/>
      <c r="CU33" s="621"/>
      <c r="CV33" s="621"/>
      <c r="CW33" s="621"/>
      <c r="CX33" s="621"/>
      <c r="CY33" s="622"/>
      <c r="CZ33" s="611">
        <v>31.7</v>
      </c>
      <c r="DA33" s="623"/>
      <c r="DB33" s="623"/>
      <c r="DC33" s="624"/>
      <c r="DD33" s="614">
        <v>77895857</v>
      </c>
      <c r="DE33" s="621"/>
      <c r="DF33" s="621"/>
      <c r="DG33" s="621"/>
      <c r="DH33" s="621"/>
      <c r="DI33" s="621"/>
      <c r="DJ33" s="621"/>
      <c r="DK33" s="622"/>
      <c r="DL33" s="614">
        <v>58893696</v>
      </c>
      <c r="DM33" s="621"/>
      <c r="DN33" s="621"/>
      <c r="DO33" s="621"/>
      <c r="DP33" s="621"/>
      <c r="DQ33" s="621"/>
      <c r="DR33" s="621"/>
      <c r="DS33" s="621"/>
      <c r="DT33" s="621"/>
      <c r="DU33" s="621"/>
      <c r="DV33" s="622"/>
      <c r="DW33" s="611">
        <v>31</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670883</v>
      </c>
      <c r="S34" s="609"/>
      <c r="T34" s="609"/>
      <c r="U34" s="609"/>
      <c r="V34" s="609"/>
      <c r="W34" s="609"/>
      <c r="X34" s="609"/>
      <c r="Y34" s="610"/>
      <c r="Z34" s="646">
        <v>0.2</v>
      </c>
      <c r="AA34" s="646"/>
      <c r="AB34" s="646"/>
      <c r="AC34" s="646"/>
      <c r="AD34" s="647" t="s">
        <v>122</v>
      </c>
      <c r="AE34" s="647"/>
      <c r="AF34" s="647"/>
      <c r="AG34" s="647"/>
      <c r="AH34" s="647"/>
      <c r="AI34" s="647"/>
      <c r="AJ34" s="647"/>
      <c r="AK34" s="647"/>
      <c r="AL34" s="611" t="s">
        <v>122</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309</v>
      </c>
      <c r="CE34" s="606"/>
      <c r="CF34" s="606"/>
      <c r="CG34" s="606"/>
      <c r="CH34" s="606"/>
      <c r="CI34" s="606"/>
      <c r="CJ34" s="606"/>
      <c r="CK34" s="606"/>
      <c r="CL34" s="606"/>
      <c r="CM34" s="606"/>
      <c r="CN34" s="606"/>
      <c r="CO34" s="606"/>
      <c r="CP34" s="606"/>
      <c r="CQ34" s="607"/>
      <c r="CR34" s="608">
        <v>43747247</v>
      </c>
      <c r="CS34" s="609"/>
      <c r="CT34" s="609"/>
      <c r="CU34" s="609"/>
      <c r="CV34" s="609"/>
      <c r="CW34" s="609"/>
      <c r="CX34" s="609"/>
      <c r="CY34" s="610"/>
      <c r="CZ34" s="611">
        <v>13</v>
      </c>
      <c r="DA34" s="623"/>
      <c r="DB34" s="623"/>
      <c r="DC34" s="624"/>
      <c r="DD34" s="614">
        <v>32210822</v>
      </c>
      <c r="DE34" s="609"/>
      <c r="DF34" s="609"/>
      <c r="DG34" s="609"/>
      <c r="DH34" s="609"/>
      <c r="DI34" s="609"/>
      <c r="DJ34" s="609"/>
      <c r="DK34" s="610"/>
      <c r="DL34" s="614">
        <v>30139963</v>
      </c>
      <c r="DM34" s="609"/>
      <c r="DN34" s="609"/>
      <c r="DO34" s="609"/>
      <c r="DP34" s="609"/>
      <c r="DQ34" s="609"/>
      <c r="DR34" s="609"/>
      <c r="DS34" s="609"/>
      <c r="DT34" s="609"/>
      <c r="DU34" s="609"/>
      <c r="DV34" s="610"/>
      <c r="DW34" s="611">
        <v>15.9</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2117730</v>
      </c>
      <c r="S35" s="609"/>
      <c r="T35" s="609"/>
      <c r="U35" s="609"/>
      <c r="V35" s="609"/>
      <c r="W35" s="609"/>
      <c r="X35" s="609"/>
      <c r="Y35" s="610"/>
      <c r="Z35" s="646">
        <v>0.6</v>
      </c>
      <c r="AA35" s="646"/>
      <c r="AB35" s="646"/>
      <c r="AC35" s="646"/>
      <c r="AD35" s="647" t="s">
        <v>122</v>
      </c>
      <c r="AE35" s="647"/>
      <c r="AF35" s="647"/>
      <c r="AG35" s="647"/>
      <c r="AH35" s="647"/>
      <c r="AI35" s="647"/>
      <c r="AJ35" s="647"/>
      <c r="AK35" s="647"/>
      <c r="AL35" s="611" t="s">
        <v>122</v>
      </c>
      <c r="AM35" s="612"/>
      <c r="AN35" s="612"/>
      <c r="AO35" s="648"/>
      <c r="AP35" s="218"/>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4110038</v>
      </c>
      <c r="CS35" s="621"/>
      <c r="CT35" s="621"/>
      <c r="CU35" s="621"/>
      <c r="CV35" s="621"/>
      <c r="CW35" s="621"/>
      <c r="CX35" s="621"/>
      <c r="CY35" s="622"/>
      <c r="CZ35" s="611">
        <v>1.2</v>
      </c>
      <c r="DA35" s="623"/>
      <c r="DB35" s="623"/>
      <c r="DC35" s="624"/>
      <c r="DD35" s="614">
        <v>3448873</v>
      </c>
      <c r="DE35" s="621"/>
      <c r="DF35" s="621"/>
      <c r="DG35" s="621"/>
      <c r="DH35" s="621"/>
      <c r="DI35" s="621"/>
      <c r="DJ35" s="621"/>
      <c r="DK35" s="622"/>
      <c r="DL35" s="614">
        <v>3448807</v>
      </c>
      <c r="DM35" s="621"/>
      <c r="DN35" s="621"/>
      <c r="DO35" s="621"/>
      <c r="DP35" s="621"/>
      <c r="DQ35" s="621"/>
      <c r="DR35" s="621"/>
      <c r="DS35" s="621"/>
      <c r="DT35" s="621"/>
      <c r="DU35" s="621"/>
      <c r="DV35" s="622"/>
      <c r="DW35" s="611">
        <v>1.8</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9583541</v>
      </c>
      <c r="S36" s="609"/>
      <c r="T36" s="609"/>
      <c r="U36" s="609"/>
      <c r="V36" s="609"/>
      <c r="W36" s="609"/>
      <c r="X36" s="609"/>
      <c r="Y36" s="610"/>
      <c r="Z36" s="646">
        <v>2.8</v>
      </c>
      <c r="AA36" s="646"/>
      <c r="AB36" s="646"/>
      <c r="AC36" s="646"/>
      <c r="AD36" s="647" t="s">
        <v>122</v>
      </c>
      <c r="AE36" s="647"/>
      <c r="AF36" s="647"/>
      <c r="AG36" s="647"/>
      <c r="AH36" s="647"/>
      <c r="AI36" s="647"/>
      <c r="AJ36" s="647"/>
      <c r="AK36" s="647"/>
      <c r="AL36" s="611" t="s">
        <v>122</v>
      </c>
      <c r="AM36" s="612"/>
      <c r="AN36" s="612"/>
      <c r="AO36" s="648"/>
      <c r="AP36" s="218"/>
      <c r="AQ36" s="657" t="s">
        <v>315</v>
      </c>
      <c r="AR36" s="658"/>
      <c r="AS36" s="658"/>
      <c r="AT36" s="658"/>
      <c r="AU36" s="658"/>
      <c r="AV36" s="658"/>
      <c r="AW36" s="658"/>
      <c r="AX36" s="658"/>
      <c r="AY36" s="659"/>
      <c r="AZ36" s="663">
        <v>27032293</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394223</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17725762</v>
      </c>
      <c r="CS36" s="609"/>
      <c r="CT36" s="609"/>
      <c r="CU36" s="609"/>
      <c r="CV36" s="609"/>
      <c r="CW36" s="609"/>
      <c r="CX36" s="609"/>
      <c r="CY36" s="610"/>
      <c r="CZ36" s="611">
        <v>5.3</v>
      </c>
      <c r="DA36" s="623"/>
      <c r="DB36" s="623"/>
      <c r="DC36" s="624"/>
      <c r="DD36" s="614">
        <v>15357975</v>
      </c>
      <c r="DE36" s="609"/>
      <c r="DF36" s="609"/>
      <c r="DG36" s="609"/>
      <c r="DH36" s="609"/>
      <c r="DI36" s="609"/>
      <c r="DJ36" s="609"/>
      <c r="DK36" s="610"/>
      <c r="DL36" s="614">
        <v>9569826</v>
      </c>
      <c r="DM36" s="609"/>
      <c r="DN36" s="609"/>
      <c r="DO36" s="609"/>
      <c r="DP36" s="609"/>
      <c r="DQ36" s="609"/>
      <c r="DR36" s="609"/>
      <c r="DS36" s="609"/>
      <c r="DT36" s="609"/>
      <c r="DU36" s="609"/>
      <c r="DV36" s="610"/>
      <c r="DW36" s="611">
        <v>5</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16899380</v>
      </c>
      <c r="S37" s="609"/>
      <c r="T37" s="609"/>
      <c r="U37" s="609"/>
      <c r="V37" s="609"/>
      <c r="W37" s="609"/>
      <c r="X37" s="609"/>
      <c r="Y37" s="610"/>
      <c r="Z37" s="646">
        <v>4.9000000000000004</v>
      </c>
      <c r="AA37" s="646"/>
      <c r="AB37" s="646"/>
      <c r="AC37" s="646"/>
      <c r="AD37" s="647">
        <v>249</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3865000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-1565021</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43643</v>
      </c>
      <c r="CS37" s="621"/>
      <c r="CT37" s="621"/>
      <c r="CU37" s="621"/>
      <c r="CV37" s="621"/>
      <c r="CW37" s="621"/>
      <c r="CX37" s="621"/>
      <c r="CY37" s="622"/>
      <c r="CZ37" s="611">
        <v>0</v>
      </c>
      <c r="DA37" s="623"/>
      <c r="DB37" s="623"/>
      <c r="DC37" s="624"/>
      <c r="DD37" s="614">
        <v>43643</v>
      </c>
      <c r="DE37" s="621"/>
      <c r="DF37" s="621"/>
      <c r="DG37" s="621"/>
      <c r="DH37" s="621"/>
      <c r="DI37" s="621"/>
      <c r="DJ37" s="621"/>
      <c r="DK37" s="622"/>
      <c r="DL37" s="614">
        <v>43643</v>
      </c>
      <c r="DM37" s="621"/>
      <c r="DN37" s="621"/>
      <c r="DO37" s="621"/>
      <c r="DP37" s="621"/>
      <c r="DQ37" s="621"/>
      <c r="DR37" s="621"/>
      <c r="DS37" s="621"/>
      <c r="DT37" s="621"/>
      <c r="DU37" s="621"/>
      <c r="DV37" s="622"/>
      <c r="DW37" s="611">
        <v>0</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19773500</v>
      </c>
      <c r="S38" s="609"/>
      <c r="T38" s="609"/>
      <c r="U38" s="609"/>
      <c r="V38" s="609"/>
      <c r="W38" s="609"/>
      <c r="X38" s="609"/>
      <c r="Y38" s="610"/>
      <c r="Z38" s="646">
        <v>5.7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509976</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92593</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22970758</v>
      </c>
      <c r="CS38" s="609"/>
      <c r="CT38" s="609"/>
      <c r="CU38" s="609"/>
      <c r="CV38" s="609"/>
      <c r="CW38" s="609"/>
      <c r="CX38" s="609"/>
      <c r="CY38" s="610"/>
      <c r="CZ38" s="611">
        <v>6.8</v>
      </c>
      <c r="DA38" s="623"/>
      <c r="DB38" s="623"/>
      <c r="DC38" s="624"/>
      <c r="DD38" s="614">
        <v>19141757</v>
      </c>
      <c r="DE38" s="609"/>
      <c r="DF38" s="609"/>
      <c r="DG38" s="609"/>
      <c r="DH38" s="609"/>
      <c r="DI38" s="609"/>
      <c r="DJ38" s="609"/>
      <c r="DK38" s="610"/>
      <c r="DL38" s="614">
        <v>15634670</v>
      </c>
      <c r="DM38" s="609"/>
      <c r="DN38" s="609"/>
      <c r="DO38" s="609"/>
      <c r="DP38" s="609"/>
      <c r="DQ38" s="609"/>
      <c r="DR38" s="609"/>
      <c r="DS38" s="609"/>
      <c r="DT38" s="609"/>
      <c r="DU38" s="609"/>
      <c r="DV38" s="610"/>
      <c r="DW38" s="611">
        <v>8.1999999999999993</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196535</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132457</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8059093</v>
      </c>
      <c r="CS39" s="621"/>
      <c r="CT39" s="621"/>
      <c r="CU39" s="621"/>
      <c r="CV39" s="621"/>
      <c r="CW39" s="621"/>
      <c r="CX39" s="621"/>
      <c r="CY39" s="622"/>
      <c r="CZ39" s="611">
        <v>2.4</v>
      </c>
      <c r="DA39" s="623"/>
      <c r="DB39" s="623"/>
      <c r="DC39" s="624"/>
      <c r="DD39" s="614">
        <v>7636000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7536100</v>
      </c>
      <c r="S40" s="609"/>
      <c r="T40" s="609"/>
      <c r="U40" s="609"/>
      <c r="V40" s="609"/>
      <c r="W40" s="609"/>
      <c r="X40" s="609"/>
      <c r="Y40" s="610"/>
      <c r="Z40" s="646">
        <v>2.2000000000000002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4"/>
      <c r="BM40" s="606" t="s">
        <v>333</v>
      </c>
      <c r="BN40" s="606"/>
      <c r="BO40" s="606"/>
      <c r="BP40" s="606"/>
      <c r="BQ40" s="606"/>
      <c r="BR40" s="606"/>
      <c r="BS40" s="606"/>
      <c r="BT40" s="606"/>
      <c r="BU40" s="607"/>
      <c r="BV40" s="608">
        <v>108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10123283</v>
      </c>
      <c r="CS40" s="609"/>
      <c r="CT40" s="609"/>
      <c r="CU40" s="609"/>
      <c r="CV40" s="609"/>
      <c r="CW40" s="609"/>
      <c r="CX40" s="609"/>
      <c r="CY40" s="610"/>
      <c r="CZ40" s="611">
        <v>3</v>
      </c>
      <c r="DA40" s="623"/>
      <c r="DB40" s="623"/>
      <c r="DC40" s="624"/>
      <c r="DD40" s="614">
        <v>100430</v>
      </c>
      <c r="DE40" s="609"/>
      <c r="DF40" s="609"/>
      <c r="DG40" s="609"/>
      <c r="DH40" s="609"/>
      <c r="DI40" s="609"/>
      <c r="DJ40" s="609"/>
      <c r="DK40" s="610"/>
      <c r="DL40" s="614">
        <v>100430</v>
      </c>
      <c r="DM40" s="609"/>
      <c r="DN40" s="609"/>
      <c r="DO40" s="609"/>
      <c r="DP40" s="609"/>
      <c r="DQ40" s="609"/>
      <c r="DR40" s="609"/>
      <c r="DS40" s="609"/>
      <c r="DT40" s="609"/>
      <c r="DU40" s="609"/>
      <c r="DV40" s="610"/>
      <c r="DW40" s="611">
        <v>0.1</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345888993</v>
      </c>
      <c r="S41" s="633"/>
      <c r="T41" s="633"/>
      <c r="U41" s="633"/>
      <c r="V41" s="633"/>
      <c r="W41" s="633"/>
      <c r="X41" s="633"/>
      <c r="Y41" s="636"/>
      <c r="Z41" s="637">
        <v>100</v>
      </c>
      <c r="AA41" s="637"/>
      <c r="AB41" s="637"/>
      <c r="AC41" s="637"/>
      <c r="AD41" s="638">
        <v>182590835</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5985182</v>
      </c>
      <c r="BA41" s="609"/>
      <c r="BB41" s="609"/>
      <c r="BC41" s="609"/>
      <c r="BD41" s="621"/>
      <c r="BE41" s="621"/>
      <c r="BF41" s="644"/>
      <c r="BG41" s="649"/>
      <c r="BH41" s="650"/>
      <c r="BI41" s="650"/>
      <c r="BJ41" s="650"/>
      <c r="BK41" s="650"/>
      <c r="BL41" s="214"/>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16475600</v>
      </c>
      <c r="BA42" s="633"/>
      <c r="BB42" s="633"/>
      <c r="BC42" s="633"/>
      <c r="BD42" s="593"/>
      <c r="BE42" s="593"/>
      <c r="BF42" s="656"/>
      <c r="BG42" s="651"/>
      <c r="BH42" s="652"/>
      <c r="BI42" s="652"/>
      <c r="BJ42" s="652"/>
      <c r="BK42" s="652"/>
      <c r="BL42" s="215"/>
      <c r="BM42" s="590" t="s">
        <v>340</v>
      </c>
      <c r="BN42" s="590"/>
      <c r="BO42" s="590"/>
      <c r="BP42" s="590"/>
      <c r="BQ42" s="590"/>
      <c r="BR42" s="590"/>
      <c r="BS42" s="590"/>
      <c r="BT42" s="590"/>
      <c r="BU42" s="591"/>
      <c r="BV42" s="592">
        <v>343</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21642421</v>
      </c>
      <c r="CS42" s="621"/>
      <c r="CT42" s="621"/>
      <c r="CU42" s="621"/>
      <c r="CV42" s="621"/>
      <c r="CW42" s="621"/>
      <c r="CX42" s="621"/>
      <c r="CY42" s="622"/>
      <c r="CZ42" s="611">
        <v>6.4</v>
      </c>
      <c r="DA42" s="623"/>
      <c r="DB42" s="623"/>
      <c r="DC42" s="624"/>
      <c r="DD42" s="614">
        <v>6497662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692972</v>
      </c>
      <c r="CS43" s="621"/>
      <c r="CT43" s="621"/>
      <c r="CU43" s="621"/>
      <c r="CV43" s="621"/>
      <c r="CW43" s="621"/>
      <c r="CX43" s="621"/>
      <c r="CY43" s="622"/>
      <c r="CZ43" s="611">
        <v>0.2</v>
      </c>
      <c r="DA43" s="623"/>
      <c r="DB43" s="623"/>
      <c r="DC43" s="624"/>
      <c r="DD43" s="614">
        <v>691845</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21415536</v>
      </c>
      <c r="CS44" s="609"/>
      <c r="CT44" s="609"/>
      <c r="CU44" s="609"/>
      <c r="CV44" s="609"/>
      <c r="CW44" s="609"/>
      <c r="CX44" s="609"/>
      <c r="CY44" s="610"/>
      <c r="CZ44" s="611">
        <v>6.4</v>
      </c>
      <c r="DA44" s="612"/>
      <c r="DB44" s="612"/>
      <c r="DC44" s="613"/>
      <c r="DD44" s="614">
        <v>6358849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3747878</v>
      </c>
      <c r="CS45" s="621"/>
      <c r="CT45" s="621"/>
      <c r="CU45" s="621"/>
      <c r="CV45" s="621"/>
      <c r="CW45" s="621"/>
      <c r="CX45" s="621"/>
      <c r="CY45" s="622"/>
      <c r="CZ45" s="611">
        <v>1.1000000000000001</v>
      </c>
      <c r="DA45" s="623"/>
      <c r="DB45" s="623"/>
      <c r="DC45" s="624"/>
      <c r="DD45" s="614">
        <v>259787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16712465</v>
      </c>
      <c r="CS46" s="609"/>
      <c r="CT46" s="609"/>
      <c r="CU46" s="609"/>
      <c r="CV46" s="609"/>
      <c r="CW46" s="609"/>
      <c r="CX46" s="609"/>
      <c r="CY46" s="610"/>
      <c r="CZ46" s="611">
        <v>5</v>
      </c>
      <c r="DA46" s="612"/>
      <c r="DB46" s="612"/>
      <c r="DC46" s="613"/>
      <c r="DD46" s="614">
        <v>5403769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v>226885</v>
      </c>
      <c r="CS47" s="621"/>
      <c r="CT47" s="621"/>
      <c r="CU47" s="621"/>
      <c r="CV47" s="621"/>
      <c r="CW47" s="621"/>
      <c r="CX47" s="621"/>
      <c r="CY47" s="622"/>
      <c r="CZ47" s="611">
        <v>0.1</v>
      </c>
      <c r="DA47" s="623"/>
      <c r="DB47" s="623"/>
      <c r="DC47" s="624"/>
      <c r="DD47" s="614">
        <v>138813</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337235774</v>
      </c>
      <c r="CS49" s="593"/>
      <c r="CT49" s="593"/>
      <c r="CU49" s="593"/>
      <c r="CV49" s="593"/>
      <c r="CW49" s="593"/>
      <c r="CX49" s="593"/>
      <c r="CY49" s="594"/>
      <c r="CZ49" s="595">
        <v>100</v>
      </c>
      <c r="DA49" s="596"/>
      <c r="DB49" s="596"/>
      <c r="DC49" s="597"/>
      <c r="DD49" s="598">
        <v>215375512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ITRo++jqC7qKC9jY5BHhZISXjnFq6dgUXHgqo2q0HpiFSKpkvFqtHHxuD9O2VFlLUy9bFsQmNmLm6CHw6rzcfQ==" saltValue="W8E8XcI8G0MbPtNh54Lik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40" zoomScaleNormal="4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9"/>
    </row>
    <row r="6" spans="1:131" s="230"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x14ac:dyDescent="0.2">
      <c r="A7" s="231">
        <v>1</v>
      </c>
      <c r="B7" s="1034" t="s">
        <v>374</v>
      </c>
      <c r="C7" s="1035"/>
      <c r="D7" s="1035"/>
      <c r="E7" s="1035"/>
      <c r="F7" s="1035"/>
      <c r="G7" s="1035"/>
      <c r="H7" s="1035"/>
      <c r="I7" s="1035"/>
      <c r="J7" s="1035"/>
      <c r="K7" s="1035"/>
      <c r="L7" s="1035"/>
      <c r="M7" s="1035"/>
      <c r="N7" s="1035"/>
      <c r="O7" s="1035"/>
      <c r="P7" s="1036"/>
      <c r="Q7" s="1089">
        <v>343573</v>
      </c>
      <c r="R7" s="1090"/>
      <c r="S7" s="1090"/>
      <c r="T7" s="1090"/>
      <c r="U7" s="1090"/>
      <c r="V7" s="1090">
        <v>335261</v>
      </c>
      <c r="W7" s="1090"/>
      <c r="X7" s="1090"/>
      <c r="Y7" s="1090"/>
      <c r="Z7" s="1090"/>
      <c r="AA7" s="1090">
        <v>8312</v>
      </c>
      <c r="AB7" s="1090"/>
      <c r="AC7" s="1090"/>
      <c r="AD7" s="1090"/>
      <c r="AE7" s="1091"/>
      <c r="AF7" s="1092">
        <v>7060</v>
      </c>
      <c r="AG7" s="1093"/>
      <c r="AH7" s="1093"/>
      <c r="AI7" s="1093"/>
      <c r="AJ7" s="1094"/>
      <c r="AK7" s="1095">
        <v>84</v>
      </c>
      <c r="AL7" s="1096"/>
      <c r="AM7" s="1096"/>
      <c r="AN7" s="1096"/>
      <c r="AO7" s="1096"/>
      <c r="AP7" s="1096">
        <v>270759</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t="s">
        <v>552</v>
      </c>
      <c r="BS7" s="1086" t="s">
        <v>553</v>
      </c>
      <c r="BT7" s="1087"/>
      <c r="BU7" s="1087"/>
      <c r="BV7" s="1087"/>
      <c r="BW7" s="1087"/>
      <c r="BX7" s="1087"/>
      <c r="BY7" s="1087"/>
      <c r="BZ7" s="1087"/>
      <c r="CA7" s="1087"/>
      <c r="CB7" s="1087"/>
      <c r="CC7" s="1087"/>
      <c r="CD7" s="1087"/>
      <c r="CE7" s="1087"/>
      <c r="CF7" s="1087"/>
      <c r="CG7" s="1099"/>
      <c r="CH7" s="1083">
        <v>-84</v>
      </c>
      <c r="CI7" s="1084"/>
      <c r="CJ7" s="1084"/>
      <c r="CK7" s="1084"/>
      <c r="CL7" s="1085"/>
      <c r="CM7" s="1083">
        <v>4840</v>
      </c>
      <c r="CN7" s="1084"/>
      <c r="CO7" s="1084"/>
      <c r="CP7" s="1084"/>
      <c r="CQ7" s="1085"/>
      <c r="CR7" s="1083">
        <v>0</v>
      </c>
      <c r="CS7" s="1084"/>
      <c r="CT7" s="1084"/>
      <c r="CU7" s="1084"/>
      <c r="CV7" s="1085"/>
      <c r="CW7" s="1083">
        <v>73</v>
      </c>
      <c r="CX7" s="1084"/>
      <c r="CY7" s="1084"/>
      <c r="CZ7" s="1084"/>
      <c r="DA7" s="1085"/>
      <c r="DB7" s="1083">
        <v>0</v>
      </c>
      <c r="DC7" s="1084"/>
      <c r="DD7" s="1084"/>
      <c r="DE7" s="1084"/>
      <c r="DF7" s="1085"/>
      <c r="DG7" s="1083">
        <v>0</v>
      </c>
      <c r="DH7" s="1084"/>
      <c r="DI7" s="1084"/>
      <c r="DJ7" s="1084"/>
      <c r="DK7" s="1085"/>
      <c r="DL7" s="1083">
        <v>0</v>
      </c>
      <c r="DM7" s="1084"/>
      <c r="DN7" s="1084"/>
      <c r="DO7" s="1084"/>
      <c r="DP7" s="1085"/>
      <c r="DQ7" s="1083">
        <v>8</v>
      </c>
      <c r="DR7" s="1084"/>
      <c r="DS7" s="1084"/>
      <c r="DT7" s="1084"/>
      <c r="DU7" s="1085"/>
      <c r="DV7" s="1086"/>
      <c r="DW7" s="1087"/>
      <c r="DX7" s="1087"/>
      <c r="DY7" s="1087"/>
      <c r="DZ7" s="1088"/>
      <c r="EA7" s="229"/>
    </row>
    <row r="8" spans="1:131" s="230" customFormat="1" ht="26.25" customHeight="1" x14ac:dyDescent="0.2">
      <c r="A8" s="233">
        <v>2</v>
      </c>
      <c r="B8" s="1017" t="s">
        <v>375</v>
      </c>
      <c r="C8" s="1018"/>
      <c r="D8" s="1018"/>
      <c r="E8" s="1018"/>
      <c r="F8" s="1018"/>
      <c r="G8" s="1018"/>
      <c r="H8" s="1018"/>
      <c r="I8" s="1018"/>
      <c r="J8" s="1018"/>
      <c r="K8" s="1018"/>
      <c r="L8" s="1018"/>
      <c r="M8" s="1018"/>
      <c r="N8" s="1018"/>
      <c r="O8" s="1018"/>
      <c r="P8" s="1019"/>
      <c r="Q8" s="1025">
        <v>506</v>
      </c>
      <c r="R8" s="1026"/>
      <c r="S8" s="1026"/>
      <c r="T8" s="1026"/>
      <c r="U8" s="1026"/>
      <c r="V8" s="1026">
        <v>228</v>
      </c>
      <c r="W8" s="1026"/>
      <c r="X8" s="1026"/>
      <c r="Y8" s="1026"/>
      <c r="Z8" s="1026"/>
      <c r="AA8" s="1026">
        <v>278</v>
      </c>
      <c r="AB8" s="1026"/>
      <c r="AC8" s="1026"/>
      <c r="AD8" s="1026"/>
      <c r="AE8" s="1027"/>
      <c r="AF8" s="1022" t="s">
        <v>122</v>
      </c>
      <c r="AG8" s="1023"/>
      <c r="AH8" s="1023"/>
      <c r="AI8" s="1023"/>
      <c r="AJ8" s="1024"/>
      <c r="AK8" s="1067">
        <v>0</v>
      </c>
      <c r="AL8" s="1068"/>
      <c r="AM8" s="1068"/>
      <c r="AN8" s="1068"/>
      <c r="AO8" s="1068"/>
      <c r="AP8" s="1068">
        <v>915</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t="s">
        <v>552</v>
      </c>
      <c r="BS8" s="979" t="s">
        <v>554</v>
      </c>
      <c r="BT8" s="980"/>
      <c r="BU8" s="980"/>
      <c r="BV8" s="980"/>
      <c r="BW8" s="980"/>
      <c r="BX8" s="980"/>
      <c r="BY8" s="980"/>
      <c r="BZ8" s="980"/>
      <c r="CA8" s="980"/>
      <c r="CB8" s="980"/>
      <c r="CC8" s="980"/>
      <c r="CD8" s="980"/>
      <c r="CE8" s="980"/>
      <c r="CF8" s="980"/>
      <c r="CG8" s="1001"/>
      <c r="CH8" s="976">
        <v>-5</v>
      </c>
      <c r="CI8" s="977"/>
      <c r="CJ8" s="977"/>
      <c r="CK8" s="977"/>
      <c r="CL8" s="978"/>
      <c r="CM8" s="976">
        <v>1184</v>
      </c>
      <c r="CN8" s="977"/>
      <c r="CO8" s="977"/>
      <c r="CP8" s="977"/>
      <c r="CQ8" s="978"/>
      <c r="CR8" s="976">
        <v>0</v>
      </c>
      <c r="CS8" s="977"/>
      <c r="CT8" s="977"/>
      <c r="CU8" s="977"/>
      <c r="CV8" s="978"/>
      <c r="CW8" s="976">
        <v>569</v>
      </c>
      <c r="CX8" s="977"/>
      <c r="CY8" s="977"/>
      <c r="CZ8" s="977"/>
      <c r="DA8" s="978"/>
      <c r="DB8" s="976">
        <v>0</v>
      </c>
      <c r="DC8" s="977"/>
      <c r="DD8" s="977"/>
      <c r="DE8" s="977"/>
      <c r="DF8" s="978"/>
      <c r="DG8" s="976">
        <v>0</v>
      </c>
      <c r="DH8" s="977"/>
      <c r="DI8" s="977"/>
      <c r="DJ8" s="977"/>
      <c r="DK8" s="978"/>
      <c r="DL8" s="976">
        <v>306</v>
      </c>
      <c r="DM8" s="977"/>
      <c r="DN8" s="977"/>
      <c r="DO8" s="977"/>
      <c r="DP8" s="978"/>
      <c r="DQ8" s="976">
        <v>0</v>
      </c>
      <c r="DR8" s="977"/>
      <c r="DS8" s="977"/>
      <c r="DT8" s="977"/>
      <c r="DU8" s="978"/>
      <c r="DV8" s="979"/>
      <c r="DW8" s="980"/>
      <c r="DX8" s="980"/>
      <c r="DY8" s="980"/>
      <c r="DZ8" s="981"/>
      <c r="EA8" s="229"/>
    </row>
    <row r="9" spans="1:131" s="230" customFormat="1" ht="26.25" customHeight="1" x14ac:dyDescent="0.2">
      <c r="A9" s="233">
        <v>3</v>
      </c>
      <c r="B9" s="1017" t="s">
        <v>376</v>
      </c>
      <c r="C9" s="1018"/>
      <c r="D9" s="1018"/>
      <c r="E9" s="1018"/>
      <c r="F9" s="1018"/>
      <c r="G9" s="1018"/>
      <c r="H9" s="1018"/>
      <c r="I9" s="1018"/>
      <c r="J9" s="1018"/>
      <c r="K9" s="1018"/>
      <c r="L9" s="1018"/>
      <c r="M9" s="1018"/>
      <c r="N9" s="1018"/>
      <c r="O9" s="1018"/>
      <c r="P9" s="1019"/>
      <c r="Q9" s="1025">
        <v>50740</v>
      </c>
      <c r="R9" s="1026"/>
      <c r="S9" s="1026"/>
      <c r="T9" s="1026"/>
      <c r="U9" s="1026"/>
      <c r="V9" s="1026">
        <v>50740</v>
      </c>
      <c r="W9" s="1026"/>
      <c r="X9" s="1026"/>
      <c r="Y9" s="1026"/>
      <c r="Z9" s="1026"/>
      <c r="AA9" s="1026">
        <v>0</v>
      </c>
      <c r="AB9" s="1026"/>
      <c r="AC9" s="1026"/>
      <c r="AD9" s="1026"/>
      <c r="AE9" s="1027"/>
      <c r="AF9" s="1022" t="s">
        <v>122</v>
      </c>
      <c r="AG9" s="1023"/>
      <c r="AH9" s="1023"/>
      <c r="AI9" s="1023"/>
      <c r="AJ9" s="1024"/>
      <c r="AK9" s="1067">
        <v>0</v>
      </c>
      <c r="AL9" s="1068"/>
      <c r="AM9" s="1068"/>
      <c r="AN9" s="1068"/>
      <c r="AO9" s="1068"/>
      <c r="AP9" s="1068">
        <v>0</v>
      </c>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t="s">
        <v>555</v>
      </c>
      <c r="BT9" s="980"/>
      <c r="BU9" s="980"/>
      <c r="BV9" s="980"/>
      <c r="BW9" s="980"/>
      <c r="BX9" s="980"/>
      <c r="BY9" s="980"/>
      <c r="BZ9" s="980"/>
      <c r="CA9" s="980"/>
      <c r="CB9" s="980"/>
      <c r="CC9" s="980"/>
      <c r="CD9" s="980"/>
      <c r="CE9" s="980"/>
      <c r="CF9" s="980"/>
      <c r="CG9" s="1001"/>
      <c r="CH9" s="976">
        <v>-23</v>
      </c>
      <c r="CI9" s="977"/>
      <c r="CJ9" s="977"/>
      <c r="CK9" s="977"/>
      <c r="CL9" s="978"/>
      <c r="CM9" s="976">
        <v>547</v>
      </c>
      <c r="CN9" s="977"/>
      <c r="CO9" s="977"/>
      <c r="CP9" s="977"/>
      <c r="CQ9" s="978"/>
      <c r="CR9" s="976">
        <v>0</v>
      </c>
      <c r="CS9" s="977"/>
      <c r="CT9" s="977"/>
      <c r="CU9" s="977"/>
      <c r="CV9" s="978"/>
      <c r="CW9" s="976">
        <v>89</v>
      </c>
      <c r="CX9" s="977"/>
      <c r="CY9" s="977"/>
      <c r="CZ9" s="977"/>
      <c r="DA9" s="978"/>
      <c r="DB9" s="976">
        <v>0</v>
      </c>
      <c r="DC9" s="977"/>
      <c r="DD9" s="977"/>
      <c r="DE9" s="977"/>
      <c r="DF9" s="978"/>
      <c r="DG9" s="976">
        <v>0</v>
      </c>
      <c r="DH9" s="977"/>
      <c r="DI9" s="977"/>
      <c r="DJ9" s="977"/>
      <c r="DK9" s="978"/>
      <c r="DL9" s="976">
        <v>0</v>
      </c>
      <c r="DM9" s="977"/>
      <c r="DN9" s="977"/>
      <c r="DO9" s="977"/>
      <c r="DP9" s="978"/>
      <c r="DQ9" s="976">
        <v>0</v>
      </c>
      <c r="DR9" s="977"/>
      <c r="DS9" s="977"/>
      <c r="DT9" s="977"/>
      <c r="DU9" s="978"/>
      <c r="DV9" s="979"/>
      <c r="DW9" s="980"/>
      <c r="DX9" s="980"/>
      <c r="DY9" s="980"/>
      <c r="DZ9" s="981"/>
      <c r="EA9" s="229"/>
    </row>
    <row r="10" spans="1:131" s="230" customFormat="1" ht="26.25" customHeight="1" x14ac:dyDescent="0.2">
      <c r="A10" s="233">
        <v>4</v>
      </c>
      <c r="B10" s="1017" t="s">
        <v>377</v>
      </c>
      <c r="C10" s="1018"/>
      <c r="D10" s="1018"/>
      <c r="E10" s="1018"/>
      <c r="F10" s="1018"/>
      <c r="G10" s="1018"/>
      <c r="H10" s="1018"/>
      <c r="I10" s="1018"/>
      <c r="J10" s="1018"/>
      <c r="K10" s="1018"/>
      <c r="L10" s="1018"/>
      <c r="M10" s="1018"/>
      <c r="N10" s="1018"/>
      <c r="O10" s="1018"/>
      <c r="P10" s="1019"/>
      <c r="Q10" s="1025">
        <v>2602</v>
      </c>
      <c r="R10" s="1026"/>
      <c r="S10" s="1026"/>
      <c r="T10" s="1026"/>
      <c r="U10" s="1026"/>
      <c r="V10" s="1026">
        <v>2602</v>
      </c>
      <c r="W10" s="1026"/>
      <c r="X10" s="1026"/>
      <c r="Y10" s="1026"/>
      <c r="Z10" s="1026"/>
      <c r="AA10" s="1026">
        <v>0</v>
      </c>
      <c r="AB10" s="1026"/>
      <c r="AC10" s="1026"/>
      <c r="AD10" s="1026"/>
      <c r="AE10" s="1027"/>
      <c r="AF10" s="1022" t="s">
        <v>122</v>
      </c>
      <c r="AG10" s="1023"/>
      <c r="AH10" s="1023"/>
      <c r="AI10" s="1023"/>
      <c r="AJ10" s="1024"/>
      <c r="AK10" s="1067">
        <v>3</v>
      </c>
      <c r="AL10" s="1068"/>
      <c r="AM10" s="1068"/>
      <c r="AN10" s="1068"/>
      <c r="AO10" s="1068"/>
      <c r="AP10" s="1068">
        <v>5140</v>
      </c>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t="s">
        <v>556</v>
      </c>
      <c r="BT10" s="980"/>
      <c r="BU10" s="980"/>
      <c r="BV10" s="980"/>
      <c r="BW10" s="980"/>
      <c r="BX10" s="980"/>
      <c r="BY10" s="980"/>
      <c r="BZ10" s="980"/>
      <c r="CA10" s="980"/>
      <c r="CB10" s="980"/>
      <c r="CC10" s="980"/>
      <c r="CD10" s="980"/>
      <c r="CE10" s="980"/>
      <c r="CF10" s="980"/>
      <c r="CG10" s="1001"/>
      <c r="CH10" s="976">
        <v>11</v>
      </c>
      <c r="CI10" s="977"/>
      <c r="CJ10" s="977"/>
      <c r="CK10" s="977"/>
      <c r="CL10" s="978"/>
      <c r="CM10" s="976">
        <v>264</v>
      </c>
      <c r="CN10" s="977"/>
      <c r="CO10" s="977"/>
      <c r="CP10" s="977"/>
      <c r="CQ10" s="978"/>
      <c r="CR10" s="976">
        <v>0</v>
      </c>
      <c r="CS10" s="977"/>
      <c r="CT10" s="977"/>
      <c r="CU10" s="977"/>
      <c r="CV10" s="978"/>
      <c r="CW10" s="976">
        <v>50</v>
      </c>
      <c r="CX10" s="977"/>
      <c r="CY10" s="977"/>
      <c r="CZ10" s="977"/>
      <c r="DA10" s="978"/>
      <c r="DB10" s="976">
        <v>0</v>
      </c>
      <c r="DC10" s="977"/>
      <c r="DD10" s="977"/>
      <c r="DE10" s="977"/>
      <c r="DF10" s="978"/>
      <c r="DG10" s="976">
        <v>0</v>
      </c>
      <c r="DH10" s="977"/>
      <c r="DI10" s="977"/>
      <c r="DJ10" s="977"/>
      <c r="DK10" s="978"/>
      <c r="DL10" s="976">
        <v>0</v>
      </c>
      <c r="DM10" s="977"/>
      <c r="DN10" s="977"/>
      <c r="DO10" s="977"/>
      <c r="DP10" s="978"/>
      <c r="DQ10" s="976">
        <v>0</v>
      </c>
      <c r="DR10" s="977"/>
      <c r="DS10" s="977"/>
      <c r="DT10" s="977"/>
      <c r="DU10" s="978"/>
      <c r="DV10" s="979"/>
      <c r="DW10" s="980"/>
      <c r="DX10" s="980"/>
      <c r="DY10" s="980"/>
      <c r="DZ10" s="981"/>
      <c r="EA10" s="229"/>
    </row>
    <row r="11" spans="1:131" s="230" customFormat="1" ht="26.25" customHeight="1" x14ac:dyDescent="0.2">
      <c r="A11" s="233">
        <v>5</v>
      </c>
      <c r="B11" s="1017" t="s">
        <v>378</v>
      </c>
      <c r="C11" s="1018"/>
      <c r="D11" s="1018"/>
      <c r="E11" s="1018"/>
      <c r="F11" s="1018"/>
      <c r="G11" s="1018"/>
      <c r="H11" s="1018"/>
      <c r="I11" s="1018"/>
      <c r="J11" s="1018"/>
      <c r="K11" s="1018"/>
      <c r="L11" s="1018"/>
      <c r="M11" s="1018"/>
      <c r="N11" s="1018"/>
      <c r="O11" s="1018"/>
      <c r="P11" s="1019"/>
      <c r="Q11" s="1025">
        <v>2027</v>
      </c>
      <c r="R11" s="1026"/>
      <c r="S11" s="1026"/>
      <c r="T11" s="1026"/>
      <c r="U11" s="1026"/>
      <c r="V11" s="1026">
        <v>1964</v>
      </c>
      <c r="W11" s="1026"/>
      <c r="X11" s="1026"/>
      <c r="Y11" s="1026"/>
      <c r="Z11" s="1026"/>
      <c r="AA11" s="1026">
        <v>63</v>
      </c>
      <c r="AB11" s="1026"/>
      <c r="AC11" s="1026"/>
      <c r="AD11" s="1026"/>
      <c r="AE11" s="1027"/>
      <c r="AF11" s="1022">
        <v>0</v>
      </c>
      <c r="AG11" s="1023"/>
      <c r="AH11" s="1023"/>
      <c r="AI11" s="1023"/>
      <c r="AJ11" s="1024"/>
      <c r="AK11" s="1067">
        <v>1976</v>
      </c>
      <c r="AL11" s="1068"/>
      <c r="AM11" s="1068"/>
      <c r="AN11" s="1068"/>
      <c r="AO11" s="1068"/>
      <c r="AP11" s="1068">
        <v>1186</v>
      </c>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t="s">
        <v>557</v>
      </c>
      <c r="BT11" s="980"/>
      <c r="BU11" s="980"/>
      <c r="BV11" s="980"/>
      <c r="BW11" s="980"/>
      <c r="BX11" s="980"/>
      <c r="BY11" s="980"/>
      <c r="BZ11" s="980"/>
      <c r="CA11" s="980"/>
      <c r="CB11" s="980"/>
      <c r="CC11" s="980"/>
      <c r="CD11" s="980"/>
      <c r="CE11" s="980"/>
      <c r="CF11" s="980"/>
      <c r="CG11" s="1001"/>
      <c r="CH11" s="976">
        <v>0</v>
      </c>
      <c r="CI11" s="977"/>
      <c r="CJ11" s="977"/>
      <c r="CK11" s="977"/>
      <c r="CL11" s="978"/>
      <c r="CM11" s="976">
        <v>504</v>
      </c>
      <c r="CN11" s="977"/>
      <c r="CO11" s="977"/>
      <c r="CP11" s="977"/>
      <c r="CQ11" s="978"/>
      <c r="CR11" s="976">
        <v>0</v>
      </c>
      <c r="CS11" s="977"/>
      <c r="CT11" s="977"/>
      <c r="CU11" s="977"/>
      <c r="CV11" s="978"/>
      <c r="CW11" s="976">
        <v>32</v>
      </c>
      <c r="CX11" s="977"/>
      <c r="CY11" s="977"/>
      <c r="CZ11" s="977"/>
      <c r="DA11" s="978"/>
      <c r="DB11" s="976">
        <v>0</v>
      </c>
      <c r="DC11" s="977"/>
      <c r="DD11" s="977"/>
      <c r="DE11" s="977"/>
      <c r="DF11" s="978"/>
      <c r="DG11" s="976">
        <v>0</v>
      </c>
      <c r="DH11" s="977"/>
      <c r="DI11" s="977"/>
      <c r="DJ11" s="977"/>
      <c r="DK11" s="978"/>
      <c r="DL11" s="976">
        <v>0</v>
      </c>
      <c r="DM11" s="977"/>
      <c r="DN11" s="977"/>
      <c r="DO11" s="977"/>
      <c r="DP11" s="978"/>
      <c r="DQ11" s="976">
        <v>0</v>
      </c>
      <c r="DR11" s="977"/>
      <c r="DS11" s="977"/>
      <c r="DT11" s="977"/>
      <c r="DU11" s="978"/>
      <c r="DV11" s="979"/>
      <c r="DW11" s="980"/>
      <c r="DX11" s="980"/>
      <c r="DY11" s="980"/>
      <c r="DZ11" s="981"/>
      <c r="EA11" s="229"/>
    </row>
    <row r="12" spans="1:131" s="230" customFormat="1" ht="26.25" customHeight="1" x14ac:dyDescent="0.2">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t="s">
        <v>558</v>
      </c>
      <c r="BT12" s="980"/>
      <c r="BU12" s="980"/>
      <c r="BV12" s="980"/>
      <c r="BW12" s="980"/>
      <c r="BX12" s="980"/>
      <c r="BY12" s="980"/>
      <c r="BZ12" s="980"/>
      <c r="CA12" s="980"/>
      <c r="CB12" s="980"/>
      <c r="CC12" s="980"/>
      <c r="CD12" s="980"/>
      <c r="CE12" s="980"/>
      <c r="CF12" s="980"/>
      <c r="CG12" s="1001"/>
      <c r="CH12" s="976">
        <v>-10</v>
      </c>
      <c r="CI12" s="977"/>
      <c r="CJ12" s="977"/>
      <c r="CK12" s="977"/>
      <c r="CL12" s="978"/>
      <c r="CM12" s="976">
        <v>248</v>
      </c>
      <c r="CN12" s="977"/>
      <c r="CO12" s="977"/>
      <c r="CP12" s="977"/>
      <c r="CQ12" s="978"/>
      <c r="CR12" s="976">
        <v>0</v>
      </c>
      <c r="CS12" s="977"/>
      <c r="CT12" s="977"/>
      <c r="CU12" s="977"/>
      <c r="CV12" s="978"/>
      <c r="CW12" s="976">
        <v>71</v>
      </c>
      <c r="CX12" s="977"/>
      <c r="CY12" s="977"/>
      <c r="CZ12" s="977"/>
      <c r="DA12" s="978"/>
      <c r="DB12" s="976">
        <v>0</v>
      </c>
      <c r="DC12" s="977"/>
      <c r="DD12" s="977"/>
      <c r="DE12" s="977"/>
      <c r="DF12" s="978"/>
      <c r="DG12" s="976">
        <v>0</v>
      </c>
      <c r="DH12" s="977"/>
      <c r="DI12" s="977"/>
      <c r="DJ12" s="977"/>
      <c r="DK12" s="978"/>
      <c r="DL12" s="976">
        <v>0</v>
      </c>
      <c r="DM12" s="977"/>
      <c r="DN12" s="977"/>
      <c r="DO12" s="977"/>
      <c r="DP12" s="978"/>
      <c r="DQ12" s="976">
        <v>88</v>
      </c>
      <c r="DR12" s="977"/>
      <c r="DS12" s="977"/>
      <c r="DT12" s="977"/>
      <c r="DU12" s="978"/>
      <c r="DV12" s="979"/>
      <c r="DW12" s="980"/>
      <c r="DX12" s="980"/>
      <c r="DY12" s="980"/>
      <c r="DZ12" s="981"/>
      <c r="EA12" s="229"/>
    </row>
    <row r="13" spans="1:131" s="230" customFormat="1" ht="26.25" customHeight="1" x14ac:dyDescent="0.2">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t="s">
        <v>559</v>
      </c>
      <c r="BT13" s="980"/>
      <c r="BU13" s="980"/>
      <c r="BV13" s="980"/>
      <c r="BW13" s="980"/>
      <c r="BX13" s="980"/>
      <c r="BY13" s="980"/>
      <c r="BZ13" s="980"/>
      <c r="CA13" s="980"/>
      <c r="CB13" s="980"/>
      <c r="CC13" s="980"/>
      <c r="CD13" s="980"/>
      <c r="CE13" s="980"/>
      <c r="CF13" s="980"/>
      <c r="CG13" s="1001"/>
      <c r="CH13" s="976">
        <v>-4</v>
      </c>
      <c r="CI13" s="977"/>
      <c r="CJ13" s="977"/>
      <c r="CK13" s="977"/>
      <c r="CL13" s="978"/>
      <c r="CM13" s="976">
        <v>84</v>
      </c>
      <c r="CN13" s="977"/>
      <c r="CO13" s="977"/>
      <c r="CP13" s="977"/>
      <c r="CQ13" s="978"/>
      <c r="CR13" s="976">
        <v>0</v>
      </c>
      <c r="CS13" s="977"/>
      <c r="CT13" s="977"/>
      <c r="CU13" s="977"/>
      <c r="CV13" s="978"/>
      <c r="CW13" s="976">
        <v>63</v>
      </c>
      <c r="CX13" s="977"/>
      <c r="CY13" s="977"/>
      <c r="CZ13" s="977"/>
      <c r="DA13" s="978"/>
      <c r="DB13" s="976">
        <v>22</v>
      </c>
      <c r="DC13" s="977"/>
      <c r="DD13" s="977"/>
      <c r="DE13" s="977"/>
      <c r="DF13" s="978"/>
      <c r="DG13" s="976">
        <v>0</v>
      </c>
      <c r="DH13" s="977"/>
      <c r="DI13" s="977"/>
      <c r="DJ13" s="977"/>
      <c r="DK13" s="978"/>
      <c r="DL13" s="976">
        <v>0</v>
      </c>
      <c r="DM13" s="977"/>
      <c r="DN13" s="977"/>
      <c r="DO13" s="977"/>
      <c r="DP13" s="978"/>
      <c r="DQ13" s="976">
        <v>0</v>
      </c>
      <c r="DR13" s="977"/>
      <c r="DS13" s="977"/>
      <c r="DT13" s="977"/>
      <c r="DU13" s="978"/>
      <c r="DV13" s="979"/>
      <c r="DW13" s="980"/>
      <c r="DX13" s="980"/>
      <c r="DY13" s="980"/>
      <c r="DZ13" s="981"/>
      <c r="EA13" s="229"/>
    </row>
    <row r="14" spans="1:131" s="230" customFormat="1" ht="26.25" customHeight="1" x14ac:dyDescent="0.2">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t="s">
        <v>560</v>
      </c>
      <c r="BT14" s="980"/>
      <c r="BU14" s="980"/>
      <c r="BV14" s="980"/>
      <c r="BW14" s="980"/>
      <c r="BX14" s="980"/>
      <c r="BY14" s="980"/>
      <c r="BZ14" s="980"/>
      <c r="CA14" s="980"/>
      <c r="CB14" s="980"/>
      <c r="CC14" s="980"/>
      <c r="CD14" s="980"/>
      <c r="CE14" s="980"/>
      <c r="CF14" s="980"/>
      <c r="CG14" s="1001"/>
      <c r="CH14" s="976">
        <v>34</v>
      </c>
      <c r="CI14" s="977"/>
      <c r="CJ14" s="977"/>
      <c r="CK14" s="977"/>
      <c r="CL14" s="978"/>
      <c r="CM14" s="976">
        <v>2587</v>
      </c>
      <c r="CN14" s="977"/>
      <c r="CO14" s="977"/>
      <c r="CP14" s="977"/>
      <c r="CQ14" s="978"/>
      <c r="CR14" s="976">
        <v>0</v>
      </c>
      <c r="CS14" s="977"/>
      <c r="CT14" s="977"/>
      <c r="CU14" s="977"/>
      <c r="CV14" s="978"/>
      <c r="CW14" s="976">
        <v>0</v>
      </c>
      <c r="CX14" s="977"/>
      <c r="CY14" s="977"/>
      <c r="CZ14" s="977"/>
      <c r="DA14" s="978"/>
      <c r="DB14" s="976">
        <v>0</v>
      </c>
      <c r="DC14" s="977"/>
      <c r="DD14" s="977"/>
      <c r="DE14" s="977"/>
      <c r="DF14" s="978"/>
      <c r="DG14" s="976">
        <v>0</v>
      </c>
      <c r="DH14" s="977"/>
      <c r="DI14" s="977"/>
      <c r="DJ14" s="977"/>
      <c r="DK14" s="978"/>
      <c r="DL14" s="976">
        <v>0</v>
      </c>
      <c r="DM14" s="977"/>
      <c r="DN14" s="977"/>
      <c r="DO14" s="977"/>
      <c r="DP14" s="978"/>
      <c r="DQ14" s="976">
        <v>36</v>
      </c>
      <c r="DR14" s="977"/>
      <c r="DS14" s="977"/>
      <c r="DT14" s="977"/>
      <c r="DU14" s="978"/>
      <c r="DV14" s="979" t="s">
        <v>561</v>
      </c>
      <c r="DW14" s="980"/>
      <c r="DX14" s="980"/>
      <c r="DY14" s="980"/>
      <c r="DZ14" s="981"/>
      <c r="EA14" s="229"/>
    </row>
    <row r="15" spans="1:131" s="230" customFormat="1" ht="26.25" customHeight="1" x14ac:dyDescent="0.2">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t="s">
        <v>562</v>
      </c>
      <c r="BT15" s="980"/>
      <c r="BU15" s="980"/>
      <c r="BV15" s="980"/>
      <c r="BW15" s="980"/>
      <c r="BX15" s="980"/>
      <c r="BY15" s="980"/>
      <c r="BZ15" s="980"/>
      <c r="CA15" s="980"/>
      <c r="CB15" s="980"/>
      <c r="CC15" s="980"/>
      <c r="CD15" s="980"/>
      <c r="CE15" s="980"/>
      <c r="CF15" s="980"/>
      <c r="CG15" s="1001"/>
      <c r="CH15" s="976">
        <v>5</v>
      </c>
      <c r="CI15" s="977"/>
      <c r="CJ15" s="977"/>
      <c r="CK15" s="977"/>
      <c r="CL15" s="978"/>
      <c r="CM15" s="976">
        <v>462</v>
      </c>
      <c r="CN15" s="977"/>
      <c r="CO15" s="977"/>
      <c r="CP15" s="977"/>
      <c r="CQ15" s="978"/>
      <c r="CR15" s="976">
        <v>0</v>
      </c>
      <c r="CS15" s="977"/>
      <c r="CT15" s="977"/>
      <c r="CU15" s="977"/>
      <c r="CV15" s="978"/>
      <c r="CW15" s="976">
        <v>46</v>
      </c>
      <c r="CX15" s="977"/>
      <c r="CY15" s="977"/>
      <c r="CZ15" s="977"/>
      <c r="DA15" s="978"/>
      <c r="DB15" s="976">
        <v>0</v>
      </c>
      <c r="DC15" s="977"/>
      <c r="DD15" s="977"/>
      <c r="DE15" s="977"/>
      <c r="DF15" s="978"/>
      <c r="DG15" s="976">
        <v>0</v>
      </c>
      <c r="DH15" s="977"/>
      <c r="DI15" s="977"/>
      <c r="DJ15" s="977"/>
      <c r="DK15" s="978"/>
      <c r="DL15" s="976">
        <v>0</v>
      </c>
      <c r="DM15" s="977"/>
      <c r="DN15" s="977"/>
      <c r="DO15" s="977"/>
      <c r="DP15" s="978"/>
      <c r="DQ15" s="976">
        <v>358</v>
      </c>
      <c r="DR15" s="977"/>
      <c r="DS15" s="977"/>
      <c r="DT15" s="977"/>
      <c r="DU15" s="978"/>
      <c r="DV15" s="979"/>
      <c r="DW15" s="980"/>
      <c r="DX15" s="980"/>
      <c r="DY15" s="980"/>
      <c r="DZ15" s="981"/>
      <c r="EA15" s="229"/>
    </row>
    <row r="16" spans="1:131" s="230" customFormat="1" ht="26.25" customHeight="1" x14ac:dyDescent="0.2">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t="s">
        <v>563</v>
      </c>
      <c r="BT16" s="980"/>
      <c r="BU16" s="980"/>
      <c r="BV16" s="980"/>
      <c r="BW16" s="980"/>
      <c r="BX16" s="980"/>
      <c r="BY16" s="980"/>
      <c r="BZ16" s="980"/>
      <c r="CA16" s="980"/>
      <c r="CB16" s="980"/>
      <c r="CC16" s="980"/>
      <c r="CD16" s="980"/>
      <c r="CE16" s="980"/>
      <c r="CF16" s="980"/>
      <c r="CG16" s="1001"/>
      <c r="CH16" s="976">
        <v>-6</v>
      </c>
      <c r="CI16" s="977"/>
      <c r="CJ16" s="977"/>
      <c r="CK16" s="977"/>
      <c r="CL16" s="978"/>
      <c r="CM16" s="976">
        <v>299</v>
      </c>
      <c r="CN16" s="977"/>
      <c r="CO16" s="977"/>
      <c r="CP16" s="977"/>
      <c r="CQ16" s="978"/>
      <c r="CR16" s="976">
        <v>0</v>
      </c>
      <c r="CS16" s="977"/>
      <c r="CT16" s="977"/>
      <c r="CU16" s="977"/>
      <c r="CV16" s="978"/>
      <c r="CW16" s="976">
        <v>115</v>
      </c>
      <c r="CX16" s="977"/>
      <c r="CY16" s="977"/>
      <c r="CZ16" s="977"/>
      <c r="DA16" s="978"/>
      <c r="DB16" s="976">
        <v>0</v>
      </c>
      <c r="DC16" s="977"/>
      <c r="DD16" s="977"/>
      <c r="DE16" s="977"/>
      <c r="DF16" s="978"/>
      <c r="DG16" s="976">
        <v>0</v>
      </c>
      <c r="DH16" s="977"/>
      <c r="DI16" s="977"/>
      <c r="DJ16" s="977"/>
      <c r="DK16" s="978"/>
      <c r="DL16" s="976">
        <v>0</v>
      </c>
      <c r="DM16" s="977"/>
      <c r="DN16" s="977"/>
      <c r="DO16" s="977"/>
      <c r="DP16" s="978"/>
      <c r="DQ16" s="976">
        <v>0</v>
      </c>
      <c r="DR16" s="977"/>
      <c r="DS16" s="977"/>
      <c r="DT16" s="977"/>
      <c r="DU16" s="978"/>
      <c r="DV16" s="979"/>
      <c r="DW16" s="980"/>
      <c r="DX16" s="980"/>
      <c r="DY16" s="980"/>
      <c r="DZ16" s="981"/>
      <c r="EA16" s="229"/>
    </row>
    <row r="17" spans="1:131" s="230" customFormat="1" ht="26.25" customHeight="1" x14ac:dyDescent="0.2">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2">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2">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2">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5">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2">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379</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5">
      <c r="A23" s="235" t="s">
        <v>380</v>
      </c>
      <c r="B23" s="924" t="s">
        <v>381</v>
      </c>
      <c r="C23" s="925"/>
      <c r="D23" s="925"/>
      <c r="E23" s="925"/>
      <c r="F23" s="925"/>
      <c r="G23" s="925"/>
      <c r="H23" s="925"/>
      <c r="I23" s="925"/>
      <c r="J23" s="925"/>
      <c r="K23" s="925"/>
      <c r="L23" s="925"/>
      <c r="M23" s="925"/>
      <c r="N23" s="925"/>
      <c r="O23" s="925"/>
      <c r="P23" s="935"/>
      <c r="Q23" s="1054">
        <v>369476</v>
      </c>
      <c r="R23" s="1048"/>
      <c r="S23" s="1048"/>
      <c r="T23" s="1048"/>
      <c r="U23" s="1048"/>
      <c r="V23" s="1048">
        <v>360822</v>
      </c>
      <c r="W23" s="1048"/>
      <c r="X23" s="1048"/>
      <c r="Y23" s="1048"/>
      <c r="Z23" s="1048"/>
      <c r="AA23" s="1048">
        <v>8653</v>
      </c>
      <c r="AB23" s="1048"/>
      <c r="AC23" s="1048"/>
      <c r="AD23" s="1048"/>
      <c r="AE23" s="1055"/>
      <c r="AF23" s="1056">
        <v>7060</v>
      </c>
      <c r="AG23" s="1048"/>
      <c r="AH23" s="1048"/>
      <c r="AI23" s="1048"/>
      <c r="AJ23" s="1057"/>
      <c r="AK23" s="1058"/>
      <c r="AL23" s="1059"/>
      <c r="AM23" s="1059"/>
      <c r="AN23" s="1059"/>
      <c r="AO23" s="1059"/>
      <c r="AP23" s="1048">
        <v>278000</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2">
      <c r="A24" s="1047" t="s">
        <v>382</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5">
      <c r="A25" s="1046" t="s">
        <v>383</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384</v>
      </c>
      <c r="R26" s="989"/>
      <c r="S26" s="989"/>
      <c r="T26" s="989"/>
      <c r="U26" s="990"/>
      <c r="V26" s="988" t="s">
        <v>385</v>
      </c>
      <c r="W26" s="989"/>
      <c r="X26" s="989"/>
      <c r="Y26" s="989"/>
      <c r="Z26" s="990"/>
      <c r="AA26" s="988" t="s">
        <v>386</v>
      </c>
      <c r="AB26" s="989"/>
      <c r="AC26" s="989"/>
      <c r="AD26" s="989"/>
      <c r="AE26" s="989"/>
      <c r="AF26" s="1042" t="s">
        <v>387</v>
      </c>
      <c r="AG26" s="995"/>
      <c r="AH26" s="995"/>
      <c r="AI26" s="995"/>
      <c r="AJ26" s="1043"/>
      <c r="AK26" s="989" t="s">
        <v>388</v>
      </c>
      <c r="AL26" s="989"/>
      <c r="AM26" s="989"/>
      <c r="AN26" s="989"/>
      <c r="AO26" s="990"/>
      <c r="AP26" s="988" t="s">
        <v>389</v>
      </c>
      <c r="AQ26" s="989"/>
      <c r="AR26" s="989"/>
      <c r="AS26" s="989"/>
      <c r="AT26" s="990"/>
      <c r="AU26" s="988" t="s">
        <v>390</v>
      </c>
      <c r="AV26" s="989"/>
      <c r="AW26" s="989"/>
      <c r="AX26" s="989"/>
      <c r="AY26" s="990"/>
      <c r="AZ26" s="988" t="s">
        <v>391</v>
      </c>
      <c r="BA26" s="989"/>
      <c r="BB26" s="989"/>
      <c r="BC26" s="989"/>
      <c r="BD26" s="990"/>
      <c r="BE26" s="988" t="s">
        <v>364</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7">
        <v>1</v>
      </c>
      <c r="B28" s="1034" t="s">
        <v>392</v>
      </c>
      <c r="C28" s="1035"/>
      <c r="D28" s="1035"/>
      <c r="E28" s="1035"/>
      <c r="F28" s="1035"/>
      <c r="G28" s="1035"/>
      <c r="H28" s="1035"/>
      <c r="I28" s="1035"/>
      <c r="J28" s="1035"/>
      <c r="K28" s="1035"/>
      <c r="L28" s="1035"/>
      <c r="M28" s="1035"/>
      <c r="N28" s="1035"/>
      <c r="O28" s="1035"/>
      <c r="P28" s="1036"/>
      <c r="Q28" s="1037">
        <v>69433</v>
      </c>
      <c r="R28" s="1038"/>
      <c r="S28" s="1038"/>
      <c r="T28" s="1038"/>
      <c r="U28" s="1038"/>
      <c r="V28" s="1038">
        <v>69039</v>
      </c>
      <c r="W28" s="1038"/>
      <c r="X28" s="1038"/>
      <c r="Y28" s="1038"/>
      <c r="Z28" s="1038"/>
      <c r="AA28" s="1038">
        <v>394</v>
      </c>
      <c r="AB28" s="1038"/>
      <c r="AC28" s="1038"/>
      <c r="AD28" s="1038"/>
      <c r="AE28" s="1039"/>
      <c r="AF28" s="1040">
        <v>394</v>
      </c>
      <c r="AG28" s="1038"/>
      <c r="AH28" s="1038"/>
      <c r="AI28" s="1038"/>
      <c r="AJ28" s="1041"/>
      <c r="AK28" s="1029">
        <v>5922</v>
      </c>
      <c r="AL28" s="1030"/>
      <c r="AM28" s="1030"/>
      <c r="AN28" s="1030"/>
      <c r="AO28" s="1030"/>
      <c r="AP28" s="1030">
        <v>0</v>
      </c>
      <c r="AQ28" s="1030"/>
      <c r="AR28" s="1030"/>
      <c r="AS28" s="1030"/>
      <c r="AT28" s="1030"/>
      <c r="AU28" s="1030"/>
      <c r="AV28" s="1030"/>
      <c r="AW28" s="1030"/>
      <c r="AX28" s="1030"/>
      <c r="AY28" s="1030"/>
      <c r="AZ28" s="1031"/>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7">
        <v>2</v>
      </c>
      <c r="B29" s="1017" t="s">
        <v>393</v>
      </c>
      <c r="C29" s="1018"/>
      <c r="D29" s="1018"/>
      <c r="E29" s="1018"/>
      <c r="F29" s="1018"/>
      <c r="G29" s="1018"/>
      <c r="H29" s="1018"/>
      <c r="I29" s="1018"/>
      <c r="J29" s="1018"/>
      <c r="K29" s="1018"/>
      <c r="L29" s="1018"/>
      <c r="M29" s="1018"/>
      <c r="N29" s="1018"/>
      <c r="O29" s="1018"/>
      <c r="P29" s="1019"/>
      <c r="Q29" s="1025">
        <v>205</v>
      </c>
      <c r="R29" s="1026"/>
      <c r="S29" s="1026"/>
      <c r="T29" s="1026"/>
      <c r="U29" s="1026"/>
      <c r="V29" s="1026">
        <v>199</v>
      </c>
      <c r="W29" s="1026"/>
      <c r="X29" s="1026"/>
      <c r="Y29" s="1026"/>
      <c r="Z29" s="1026"/>
      <c r="AA29" s="1026">
        <v>6</v>
      </c>
      <c r="AB29" s="1026"/>
      <c r="AC29" s="1026"/>
      <c r="AD29" s="1026"/>
      <c r="AE29" s="1027"/>
      <c r="AF29" s="1022">
        <v>6</v>
      </c>
      <c r="AG29" s="1023"/>
      <c r="AH29" s="1023"/>
      <c r="AI29" s="1023"/>
      <c r="AJ29" s="1024"/>
      <c r="AK29" s="967">
        <v>66</v>
      </c>
      <c r="AL29" s="958"/>
      <c r="AM29" s="958"/>
      <c r="AN29" s="958"/>
      <c r="AO29" s="958"/>
      <c r="AP29" s="958">
        <v>17</v>
      </c>
      <c r="AQ29" s="958"/>
      <c r="AR29" s="958"/>
      <c r="AS29" s="958"/>
      <c r="AT29" s="958"/>
      <c r="AU29" s="958"/>
      <c r="AV29" s="958"/>
      <c r="AW29" s="958"/>
      <c r="AX29" s="958"/>
      <c r="AY29" s="958"/>
      <c r="AZ29" s="1028"/>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7">
        <v>3</v>
      </c>
      <c r="B30" s="1017" t="s">
        <v>394</v>
      </c>
      <c r="C30" s="1018"/>
      <c r="D30" s="1018"/>
      <c r="E30" s="1018"/>
      <c r="F30" s="1018"/>
      <c r="G30" s="1018"/>
      <c r="H30" s="1018"/>
      <c r="I30" s="1018"/>
      <c r="J30" s="1018"/>
      <c r="K30" s="1018"/>
      <c r="L30" s="1018"/>
      <c r="M30" s="1018"/>
      <c r="N30" s="1018"/>
      <c r="O30" s="1018"/>
      <c r="P30" s="1019"/>
      <c r="Q30" s="1025">
        <v>1060</v>
      </c>
      <c r="R30" s="1026"/>
      <c r="S30" s="1026"/>
      <c r="T30" s="1026"/>
      <c r="U30" s="1026"/>
      <c r="V30" s="1026">
        <v>1017</v>
      </c>
      <c r="W30" s="1026"/>
      <c r="X30" s="1026"/>
      <c r="Y30" s="1026"/>
      <c r="Z30" s="1026"/>
      <c r="AA30" s="1026">
        <v>43</v>
      </c>
      <c r="AB30" s="1026"/>
      <c r="AC30" s="1026"/>
      <c r="AD30" s="1026"/>
      <c r="AE30" s="1027"/>
      <c r="AF30" s="1022">
        <v>43</v>
      </c>
      <c r="AG30" s="1023"/>
      <c r="AH30" s="1023"/>
      <c r="AI30" s="1023"/>
      <c r="AJ30" s="1024"/>
      <c r="AK30" s="967">
        <v>510</v>
      </c>
      <c r="AL30" s="958"/>
      <c r="AM30" s="958"/>
      <c r="AN30" s="958"/>
      <c r="AO30" s="958"/>
      <c r="AP30" s="958">
        <v>3583</v>
      </c>
      <c r="AQ30" s="958"/>
      <c r="AR30" s="958"/>
      <c r="AS30" s="958"/>
      <c r="AT30" s="958"/>
      <c r="AU30" s="958"/>
      <c r="AV30" s="958"/>
      <c r="AW30" s="958"/>
      <c r="AX30" s="958"/>
      <c r="AY30" s="958"/>
      <c r="AZ30" s="1028"/>
      <c r="BA30" s="1028"/>
      <c r="BB30" s="1028"/>
      <c r="BC30" s="1028"/>
      <c r="BD30" s="1028"/>
      <c r="BE30" s="959"/>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7">
        <v>4</v>
      </c>
      <c r="B31" s="1017" t="s">
        <v>395</v>
      </c>
      <c r="C31" s="1018"/>
      <c r="D31" s="1018"/>
      <c r="E31" s="1018"/>
      <c r="F31" s="1018"/>
      <c r="G31" s="1018"/>
      <c r="H31" s="1018"/>
      <c r="I31" s="1018"/>
      <c r="J31" s="1018"/>
      <c r="K31" s="1018"/>
      <c r="L31" s="1018"/>
      <c r="M31" s="1018"/>
      <c r="N31" s="1018"/>
      <c r="O31" s="1018"/>
      <c r="P31" s="1019"/>
      <c r="Q31" s="1025">
        <v>58771</v>
      </c>
      <c r="R31" s="1026"/>
      <c r="S31" s="1026"/>
      <c r="T31" s="1026"/>
      <c r="U31" s="1026"/>
      <c r="V31" s="1026">
        <v>57720</v>
      </c>
      <c r="W31" s="1026"/>
      <c r="X31" s="1026"/>
      <c r="Y31" s="1026"/>
      <c r="Z31" s="1026"/>
      <c r="AA31" s="1026">
        <v>1051</v>
      </c>
      <c r="AB31" s="1026"/>
      <c r="AC31" s="1026"/>
      <c r="AD31" s="1026"/>
      <c r="AE31" s="1027"/>
      <c r="AF31" s="1022">
        <v>1051</v>
      </c>
      <c r="AG31" s="1023"/>
      <c r="AH31" s="1023"/>
      <c r="AI31" s="1023"/>
      <c r="AJ31" s="1024"/>
      <c r="AK31" s="967">
        <v>8491</v>
      </c>
      <c r="AL31" s="958"/>
      <c r="AM31" s="958"/>
      <c r="AN31" s="958"/>
      <c r="AO31" s="958"/>
      <c r="AP31" s="958">
        <v>0</v>
      </c>
      <c r="AQ31" s="958"/>
      <c r="AR31" s="958"/>
      <c r="AS31" s="958"/>
      <c r="AT31" s="958"/>
      <c r="AU31" s="958"/>
      <c r="AV31" s="958"/>
      <c r="AW31" s="958"/>
      <c r="AX31" s="958"/>
      <c r="AY31" s="958"/>
      <c r="AZ31" s="1028"/>
      <c r="BA31" s="1028"/>
      <c r="BB31" s="1028"/>
      <c r="BC31" s="1028"/>
      <c r="BD31" s="1028"/>
      <c r="BE31" s="959"/>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7">
        <v>5</v>
      </c>
      <c r="B32" s="1017" t="s">
        <v>396</v>
      </c>
      <c r="C32" s="1018"/>
      <c r="D32" s="1018"/>
      <c r="E32" s="1018"/>
      <c r="F32" s="1018"/>
      <c r="G32" s="1018"/>
      <c r="H32" s="1018"/>
      <c r="I32" s="1018"/>
      <c r="J32" s="1018"/>
      <c r="K32" s="1018"/>
      <c r="L32" s="1018"/>
      <c r="M32" s="1018"/>
      <c r="N32" s="1018"/>
      <c r="O32" s="1018"/>
      <c r="P32" s="1019"/>
      <c r="Q32" s="1025">
        <v>10773</v>
      </c>
      <c r="R32" s="1026"/>
      <c r="S32" s="1026"/>
      <c r="T32" s="1026"/>
      <c r="U32" s="1026"/>
      <c r="V32" s="1026">
        <v>10502</v>
      </c>
      <c r="W32" s="1026"/>
      <c r="X32" s="1026"/>
      <c r="Y32" s="1026"/>
      <c r="Z32" s="1026"/>
      <c r="AA32" s="1026">
        <v>271</v>
      </c>
      <c r="AB32" s="1026"/>
      <c r="AC32" s="1026"/>
      <c r="AD32" s="1026"/>
      <c r="AE32" s="1027"/>
      <c r="AF32" s="1022">
        <v>271</v>
      </c>
      <c r="AG32" s="1023"/>
      <c r="AH32" s="1023"/>
      <c r="AI32" s="1023"/>
      <c r="AJ32" s="1024"/>
      <c r="AK32" s="967">
        <v>1596</v>
      </c>
      <c r="AL32" s="958"/>
      <c r="AM32" s="958"/>
      <c r="AN32" s="958"/>
      <c r="AO32" s="958"/>
      <c r="AP32" s="958">
        <v>0</v>
      </c>
      <c r="AQ32" s="958"/>
      <c r="AR32" s="958"/>
      <c r="AS32" s="958"/>
      <c r="AT32" s="958"/>
      <c r="AU32" s="958"/>
      <c r="AV32" s="958"/>
      <c r="AW32" s="958"/>
      <c r="AX32" s="958"/>
      <c r="AY32" s="958"/>
      <c r="AZ32" s="1028"/>
      <c r="BA32" s="1028"/>
      <c r="BB32" s="1028"/>
      <c r="BC32" s="1028"/>
      <c r="BD32" s="1028"/>
      <c r="BE32" s="959"/>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7">
        <v>6</v>
      </c>
      <c r="B33" s="1017" t="s">
        <v>397</v>
      </c>
      <c r="C33" s="1018"/>
      <c r="D33" s="1018"/>
      <c r="E33" s="1018"/>
      <c r="F33" s="1018"/>
      <c r="G33" s="1018"/>
      <c r="H33" s="1018"/>
      <c r="I33" s="1018"/>
      <c r="J33" s="1018"/>
      <c r="K33" s="1018"/>
      <c r="L33" s="1018"/>
      <c r="M33" s="1018"/>
      <c r="N33" s="1018"/>
      <c r="O33" s="1018"/>
      <c r="P33" s="1019"/>
      <c r="Q33" s="1025">
        <v>330</v>
      </c>
      <c r="R33" s="1026"/>
      <c r="S33" s="1026"/>
      <c r="T33" s="1026"/>
      <c r="U33" s="1026"/>
      <c r="V33" s="1026">
        <v>313</v>
      </c>
      <c r="W33" s="1026"/>
      <c r="X33" s="1026"/>
      <c r="Y33" s="1026"/>
      <c r="Z33" s="1026"/>
      <c r="AA33" s="1026">
        <v>17</v>
      </c>
      <c r="AB33" s="1026"/>
      <c r="AC33" s="1026"/>
      <c r="AD33" s="1026"/>
      <c r="AE33" s="1027"/>
      <c r="AF33" s="1022">
        <v>305</v>
      </c>
      <c r="AG33" s="1023"/>
      <c r="AH33" s="1023"/>
      <c r="AI33" s="1023"/>
      <c r="AJ33" s="1024"/>
      <c r="AK33" s="967">
        <v>197</v>
      </c>
      <c r="AL33" s="958"/>
      <c r="AM33" s="958"/>
      <c r="AN33" s="958"/>
      <c r="AO33" s="958"/>
      <c r="AP33" s="958">
        <v>1572</v>
      </c>
      <c r="AQ33" s="958"/>
      <c r="AR33" s="958"/>
      <c r="AS33" s="958"/>
      <c r="AT33" s="958"/>
      <c r="AU33" s="958"/>
      <c r="AV33" s="958"/>
      <c r="AW33" s="958"/>
      <c r="AX33" s="958"/>
      <c r="AY33" s="958"/>
      <c r="AZ33" s="1028"/>
      <c r="BA33" s="1028"/>
      <c r="BB33" s="1028"/>
      <c r="BC33" s="1028"/>
      <c r="BD33" s="1028"/>
      <c r="BE33" s="959" t="s">
        <v>564</v>
      </c>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7">
        <v>7</v>
      </c>
      <c r="B34" s="1017" t="s">
        <v>398</v>
      </c>
      <c r="C34" s="1018"/>
      <c r="D34" s="1018"/>
      <c r="E34" s="1018"/>
      <c r="F34" s="1018"/>
      <c r="G34" s="1018"/>
      <c r="H34" s="1018"/>
      <c r="I34" s="1018"/>
      <c r="J34" s="1018"/>
      <c r="K34" s="1018"/>
      <c r="L34" s="1018"/>
      <c r="M34" s="1018"/>
      <c r="N34" s="1018"/>
      <c r="O34" s="1018"/>
      <c r="P34" s="1019"/>
      <c r="Q34" s="1025">
        <v>14693</v>
      </c>
      <c r="R34" s="1026"/>
      <c r="S34" s="1026"/>
      <c r="T34" s="1026"/>
      <c r="U34" s="1026"/>
      <c r="V34" s="1026">
        <v>14301</v>
      </c>
      <c r="W34" s="1026"/>
      <c r="X34" s="1026"/>
      <c r="Y34" s="1026"/>
      <c r="Z34" s="1026"/>
      <c r="AA34" s="1026">
        <v>392</v>
      </c>
      <c r="AB34" s="1026"/>
      <c r="AC34" s="1026"/>
      <c r="AD34" s="1026"/>
      <c r="AE34" s="1027"/>
      <c r="AF34" s="1022">
        <v>6656</v>
      </c>
      <c r="AG34" s="1023"/>
      <c r="AH34" s="1023"/>
      <c r="AI34" s="1023"/>
      <c r="AJ34" s="1024"/>
      <c r="AK34" s="967">
        <v>3865</v>
      </c>
      <c r="AL34" s="958"/>
      <c r="AM34" s="958"/>
      <c r="AN34" s="958"/>
      <c r="AO34" s="958"/>
      <c r="AP34" s="958">
        <v>73248</v>
      </c>
      <c r="AQ34" s="958"/>
      <c r="AR34" s="958"/>
      <c r="AS34" s="958"/>
      <c r="AT34" s="958"/>
      <c r="AU34" s="958"/>
      <c r="AV34" s="958"/>
      <c r="AW34" s="958"/>
      <c r="AX34" s="958"/>
      <c r="AY34" s="958"/>
      <c r="AZ34" s="1028"/>
      <c r="BA34" s="1028"/>
      <c r="BB34" s="1028"/>
      <c r="BC34" s="1028"/>
      <c r="BD34" s="1028"/>
      <c r="BE34" s="959" t="s">
        <v>564</v>
      </c>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7">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7">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399</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5" t="s">
        <v>380</v>
      </c>
      <c r="B63" s="924" t="s">
        <v>400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8726</v>
      </c>
      <c r="AG63" s="946"/>
      <c r="AH63" s="946"/>
      <c r="AI63" s="946"/>
      <c r="AJ63" s="1009"/>
      <c r="AK63" s="1010"/>
      <c r="AL63" s="950"/>
      <c r="AM63" s="950"/>
      <c r="AN63" s="950"/>
      <c r="AO63" s="950"/>
      <c r="AP63" s="946">
        <v>78420</v>
      </c>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402</v>
      </c>
      <c r="B66" s="983"/>
      <c r="C66" s="983"/>
      <c r="D66" s="983"/>
      <c r="E66" s="983"/>
      <c r="F66" s="983"/>
      <c r="G66" s="983"/>
      <c r="H66" s="983"/>
      <c r="I66" s="983"/>
      <c r="J66" s="983"/>
      <c r="K66" s="983"/>
      <c r="L66" s="983"/>
      <c r="M66" s="983"/>
      <c r="N66" s="983"/>
      <c r="O66" s="983"/>
      <c r="P66" s="984"/>
      <c r="Q66" s="988" t="s">
        <v>384</v>
      </c>
      <c r="R66" s="989"/>
      <c r="S66" s="989"/>
      <c r="T66" s="989"/>
      <c r="U66" s="990"/>
      <c r="V66" s="988" t="s">
        <v>385</v>
      </c>
      <c r="W66" s="989"/>
      <c r="X66" s="989"/>
      <c r="Y66" s="989"/>
      <c r="Z66" s="990"/>
      <c r="AA66" s="988" t="s">
        <v>386</v>
      </c>
      <c r="AB66" s="989"/>
      <c r="AC66" s="989"/>
      <c r="AD66" s="989"/>
      <c r="AE66" s="990"/>
      <c r="AF66" s="994" t="s">
        <v>387</v>
      </c>
      <c r="AG66" s="995"/>
      <c r="AH66" s="995"/>
      <c r="AI66" s="995"/>
      <c r="AJ66" s="996"/>
      <c r="AK66" s="988" t="s">
        <v>388</v>
      </c>
      <c r="AL66" s="983"/>
      <c r="AM66" s="983"/>
      <c r="AN66" s="983"/>
      <c r="AO66" s="984"/>
      <c r="AP66" s="988" t="s">
        <v>389</v>
      </c>
      <c r="AQ66" s="989"/>
      <c r="AR66" s="989"/>
      <c r="AS66" s="989"/>
      <c r="AT66" s="990"/>
      <c r="AU66" s="988" t="s">
        <v>403</v>
      </c>
      <c r="AV66" s="989"/>
      <c r="AW66" s="989"/>
      <c r="AX66" s="989"/>
      <c r="AY66" s="990"/>
      <c r="AZ66" s="988" t="s">
        <v>364</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1">
        <v>1</v>
      </c>
      <c r="B68" s="972" t="s">
        <v>565</v>
      </c>
      <c r="C68" s="973"/>
      <c r="D68" s="973"/>
      <c r="E68" s="973"/>
      <c r="F68" s="973"/>
      <c r="G68" s="973"/>
      <c r="H68" s="973"/>
      <c r="I68" s="973"/>
      <c r="J68" s="973"/>
      <c r="K68" s="973"/>
      <c r="L68" s="973"/>
      <c r="M68" s="973"/>
      <c r="N68" s="973"/>
      <c r="O68" s="973"/>
      <c r="P68" s="974"/>
      <c r="Q68" s="975">
        <v>4407</v>
      </c>
      <c r="R68" s="969"/>
      <c r="S68" s="969"/>
      <c r="T68" s="969"/>
      <c r="U68" s="969"/>
      <c r="V68" s="969">
        <v>4087</v>
      </c>
      <c r="W68" s="969"/>
      <c r="X68" s="969"/>
      <c r="Y68" s="969"/>
      <c r="Z68" s="969"/>
      <c r="AA68" s="969">
        <v>320</v>
      </c>
      <c r="AB68" s="969"/>
      <c r="AC68" s="969"/>
      <c r="AD68" s="969"/>
      <c r="AE68" s="969"/>
      <c r="AF68" s="969">
        <v>320</v>
      </c>
      <c r="AG68" s="969"/>
      <c r="AH68" s="969"/>
      <c r="AI68" s="969"/>
      <c r="AJ68" s="969"/>
      <c r="AK68" s="969"/>
      <c r="AL68" s="969"/>
      <c r="AM68" s="969"/>
      <c r="AN68" s="969"/>
      <c r="AO68" s="969"/>
      <c r="AP68" s="969">
        <v>0</v>
      </c>
      <c r="AQ68" s="969"/>
      <c r="AR68" s="969"/>
      <c r="AS68" s="969"/>
      <c r="AT68" s="969"/>
      <c r="AU68" s="969"/>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3">
        <v>2</v>
      </c>
      <c r="B69" s="961" t="s">
        <v>566</v>
      </c>
      <c r="C69" s="962"/>
      <c r="D69" s="962"/>
      <c r="E69" s="962"/>
      <c r="F69" s="962"/>
      <c r="G69" s="962"/>
      <c r="H69" s="962"/>
      <c r="I69" s="962"/>
      <c r="J69" s="962"/>
      <c r="K69" s="962"/>
      <c r="L69" s="962"/>
      <c r="M69" s="962"/>
      <c r="N69" s="962"/>
      <c r="O69" s="962"/>
      <c r="P69" s="963"/>
      <c r="Q69" s="964">
        <v>1092963</v>
      </c>
      <c r="R69" s="958"/>
      <c r="S69" s="958"/>
      <c r="T69" s="958"/>
      <c r="U69" s="958"/>
      <c r="V69" s="958">
        <v>1080088</v>
      </c>
      <c r="W69" s="958"/>
      <c r="X69" s="958"/>
      <c r="Y69" s="958"/>
      <c r="Z69" s="958"/>
      <c r="AA69" s="958">
        <v>12875</v>
      </c>
      <c r="AB69" s="958"/>
      <c r="AC69" s="958"/>
      <c r="AD69" s="958"/>
      <c r="AE69" s="958"/>
      <c r="AF69" s="958">
        <v>12875</v>
      </c>
      <c r="AG69" s="958"/>
      <c r="AH69" s="958"/>
      <c r="AI69" s="958"/>
      <c r="AJ69" s="958"/>
      <c r="AK69" s="958"/>
      <c r="AL69" s="958"/>
      <c r="AM69" s="958"/>
      <c r="AN69" s="958"/>
      <c r="AO69" s="958"/>
      <c r="AP69" s="958">
        <v>0</v>
      </c>
      <c r="AQ69" s="958"/>
      <c r="AR69" s="958"/>
      <c r="AS69" s="958"/>
      <c r="AT69" s="958"/>
      <c r="AU69" s="958"/>
      <c r="AV69" s="958"/>
      <c r="AW69" s="958"/>
      <c r="AX69" s="958"/>
      <c r="AY69" s="958"/>
      <c r="AZ69" s="959"/>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3">
        <v>3</v>
      </c>
      <c r="B70" s="961"/>
      <c r="C70" s="962"/>
      <c r="D70" s="962"/>
      <c r="E70" s="962"/>
      <c r="F70" s="962"/>
      <c r="G70" s="962"/>
      <c r="H70" s="962"/>
      <c r="I70" s="962"/>
      <c r="J70" s="962"/>
      <c r="K70" s="962"/>
      <c r="L70" s="962"/>
      <c r="M70" s="962"/>
      <c r="N70" s="962"/>
      <c r="O70" s="962"/>
      <c r="P70" s="963"/>
      <c r="Q70" s="964"/>
      <c r="R70" s="958"/>
      <c r="S70" s="958"/>
      <c r="T70" s="958"/>
      <c r="U70" s="958"/>
      <c r="V70" s="958"/>
      <c r="W70" s="958"/>
      <c r="X70" s="958"/>
      <c r="Y70" s="958"/>
      <c r="Z70" s="958"/>
      <c r="AA70" s="958"/>
      <c r="AB70" s="958"/>
      <c r="AC70" s="958"/>
      <c r="AD70" s="958"/>
      <c r="AE70" s="958"/>
      <c r="AF70" s="958"/>
      <c r="AG70" s="958"/>
      <c r="AH70" s="958"/>
      <c r="AI70" s="958"/>
      <c r="AJ70" s="958"/>
      <c r="AK70" s="958"/>
      <c r="AL70" s="958"/>
      <c r="AM70" s="958"/>
      <c r="AN70" s="958"/>
      <c r="AO70" s="958"/>
      <c r="AP70" s="958"/>
      <c r="AQ70" s="958"/>
      <c r="AR70" s="958"/>
      <c r="AS70" s="958"/>
      <c r="AT70" s="958"/>
      <c r="AU70" s="958"/>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3">
        <v>4</v>
      </c>
      <c r="B71" s="961"/>
      <c r="C71" s="962"/>
      <c r="D71" s="962"/>
      <c r="E71" s="962"/>
      <c r="F71" s="962"/>
      <c r="G71" s="962"/>
      <c r="H71" s="962"/>
      <c r="I71" s="962"/>
      <c r="J71" s="962"/>
      <c r="K71" s="962"/>
      <c r="L71" s="962"/>
      <c r="M71" s="962"/>
      <c r="N71" s="962"/>
      <c r="O71" s="962"/>
      <c r="P71" s="963"/>
      <c r="Q71" s="964"/>
      <c r="R71" s="958"/>
      <c r="S71" s="958"/>
      <c r="T71" s="958"/>
      <c r="U71" s="958"/>
      <c r="V71" s="958"/>
      <c r="W71" s="958"/>
      <c r="X71" s="958"/>
      <c r="Y71" s="958"/>
      <c r="Z71" s="958"/>
      <c r="AA71" s="958"/>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3">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3">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3">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3">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3">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3">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3">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5" t="s">
        <v>380</v>
      </c>
      <c r="B88" s="924" t="s">
        <v>404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13195</v>
      </c>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380</v>
      </c>
      <c r="BR102" s="924" t="s">
        <v>405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0</v>
      </c>
      <c r="CS102" s="940"/>
      <c r="CT102" s="940"/>
      <c r="CU102" s="940"/>
      <c r="CV102" s="941"/>
      <c r="CW102" s="939">
        <v>1108</v>
      </c>
      <c r="CX102" s="940"/>
      <c r="CY102" s="940"/>
      <c r="CZ102" s="940"/>
      <c r="DA102" s="941"/>
      <c r="DB102" s="939">
        <v>22</v>
      </c>
      <c r="DC102" s="940"/>
      <c r="DD102" s="940"/>
      <c r="DE102" s="940"/>
      <c r="DF102" s="941"/>
      <c r="DG102" s="939">
        <v>0</v>
      </c>
      <c r="DH102" s="940"/>
      <c r="DI102" s="940"/>
      <c r="DJ102" s="940"/>
      <c r="DK102" s="941"/>
      <c r="DL102" s="939">
        <v>306</v>
      </c>
      <c r="DM102" s="940"/>
      <c r="DN102" s="940"/>
      <c r="DO102" s="940"/>
      <c r="DP102" s="941"/>
      <c r="DQ102" s="939">
        <v>490</v>
      </c>
      <c r="DR102" s="940"/>
      <c r="DS102" s="940"/>
      <c r="DT102" s="940"/>
      <c r="DU102" s="941"/>
      <c r="DV102" s="924"/>
      <c r="DW102" s="925"/>
      <c r="DX102" s="925"/>
      <c r="DY102" s="925"/>
      <c r="DZ102" s="926"/>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406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407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410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412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413</v>
      </c>
      <c r="AB109" s="883"/>
      <c r="AC109" s="883"/>
      <c r="AD109" s="883"/>
      <c r="AE109" s="884"/>
      <c r="AF109" s="885" t="s">
        <v>414</v>
      </c>
      <c r="AG109" s="883"/>
      <c r="AH109" s="883"/>
      <c r="AI109" s="883"/>
      <c r="AJ109" s="884"/>
      <c r="AK109" s="885" t="s">
        <v>294</v>
      </c>
      <c r="AL109" s="883"/>
      <c r="AM109" s="883"/>
      <c r="AN109" s="883"/>
      <c r="AO109" s="884"/>
      <c r="AP109" s="885" t="s">
        <v>415</v>
      </c>
      <c r="AQ109" s="883"/>
      <c r="AR109" s="883"/>
      <c r="AS109" s="883"/>
      <c r="AT109" s="916"/>
      <c r="AU109" s="882" t="s">
        <v>412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413</v>
      </c>
      <c r="BR109" s="883"/>
      <c r="BS109" s="883"/>
      <c r="BT109" s="883"/>
      <c r="BU109" s="884"/>
      <c r="BV109" s="885" t="s">
        <v>414</v>
      </c>
      <c r="BW109" s="883"/>
      <c r="BX109" s="883"/>
      <c r="BY109" s="883"/>
      <c r="BZ109" s="884"/>
      <c r="CA109" s="885" t="s">
        <v>294</v>
      </c>
      <c r="CB109" s="883"/>
      <c r="CC109" s="883"/>
      <c r="CD109" s="883"/>
      <c r="CE109" s="884"/>
      <c r="CF109" s="923" t="s">
        <v>415</v>
      </c>
      <c r="CG109" s="923"/>
      <c r="CH109" s="923"/>
      <c r="CI109" s="923"/>
      <c r="CJ109" s="923"/>
      <c r="CK109" s="885" t="s">
        <v>416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413</v>
      </c>
      <c r="DH109" s="883"/>
      <c r="DI109" s="883"/>
      <c r="DJ109" s="883"/>
      <c r="DK109" s="884"/>
      <c r="DL109" s="885" t="s">
        <v>414</v>
      </c>
      <c r="DM109" s="883"/>
      <c r="DN109" s="883"/>
      <c r="DO109" s="883"/>
      <c r="DP109" s="884"/>
      <c r="DQ109" s="885" t="s">
        <v>294</v>
      </c>
      <c r="DR109" s="883"/>
      <c r="DS109" s="883"/>
      <c r="DT109" s="883"/>
      <c r="DU109" s="884"/>
      <c r="DV109" s="885" t="s">
        <v>415</v>
      </c>
      <c r="DW109" s="883"/>
      <c r="DX109" s="883"/>
      <c r="DY109" s="883"/>
      <c r="DZ109" s="916"/>
    </row>
    <row r="110" spans="1:131" s="224" customFormat="1" ht="26.25" customHeight="1" x14ac:dyDescent="0.2">
      <c r="A110" s="794" t="s">
        <v>417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22802339</v>
      </c>
      <c r="AB110" s="876"/>
      <c r="AC110" s="876"/>
      <c r="AD110" s="876"/>
      <c r="AE110" s="877"/>
      <c r="AF110" s="878">
        <v>22614189</v>
      </c>
      <c r="AG110" s="876"/>
      <c r="AH110" s="876"/>
      <c r="AI110" s="876"/>
      <c r="AJ110" s="877"/>
      <c r="AK110" s="878">
        <v>21657815</v>
      </c>
      <c r="AL110" s="876"/>
      <c r="AM110" s="876"/>
      <c r="AN110" s="876"/>
      <c r="AO110" s="877"/>
      <c r="AP110" s="879">
        <v>13</v>
      </c>
      <c r="AQ110" s="880"/>
      <c r="AR110" s="880"/>
      <c r="AS110" s="880"/>
      <c r="AT110" s="881"/>
      <c r="AU110" s="917" t="s">
        <v>69</v>
      </c>
      <c r="AV110" s="918"/>
      <c r="AW110" s="918"/>
      <c r="AX110" s="918"/>
      <c r="AY110" s="918"/>
      <c r="AZ110" s="847" t="s">
        <v>418</v>
      </c>
      <c r="BA110" s="795"/>
      <c r="BB110" s="795"/>
      <c r="BC110" s="795"/>
      <c r="BD110" s="795"/>
      <c r="BE110" s="795"/>
      <c r="BF110" s="795"/>
      <c r="BG110" s="795"/>
      <c r="BH110" s="795"/>
      <c r="BI110" s="795"/>
      <c r="BJ110" s="795"/>
      <c r="BK110" s="795"/>
      <c r="BL110" s="795"/>
      <c r="BM110" s="795"/>
      <c r="BN110" s="795"/>
      <c r="BO110" s="795"/>
      <c r="BP110" s="796"/>
      <c r="BQ110" s="848">
        <v>291630511</v>
      </c>
      <c r="BR110" s="829"/>
      <c r="BS110" s="829"/>
      <c r="BT110" s="829"/>
      <c r="BU110" s="829"/>
      <c r="BV110" s="829">
        <v>282643230</v>
      </c>
      <c r="BW110" s="829"/>
      <c r="BX110" s="829"/>
      <c r="BY110" s="829"/>
      <c r="BZ110" s="829"/>
      <c r="CA110" s="829">
        <v>278000298</v>
      </c>
      <c r="CB110" s="829"/>
      <c r="CC110" s="829"/>
      <c r="CD110" s="829"/>
      <c r="CE110" s="829"/>
      <c r="CF110" s="853">
        <v>166.3</v>
      </c>
      <c r="CG110" s="854"/>
      <c r="CH110" s="854"/>
      <c r="CI110" s="854"/>
      <c r="CJ110" s="854"/>
      <c r="CK110" s="913" t="s">
        <v>419</v>
      </c>
      <c r="CL110" s="806"/>
      <c r="CM110" s="847" t="s">
        <v>420</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2">
      <c r="A111" s="761" t="s">
        <v>421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422</v>
      </c>
      <c r="BA111" s="739"/>
      <c r="BB111" s="739"/>
      <c r="BC111" s="739"/>
      <c r="BD111" s="739"/>
      <c r="BE111" s="739"/>
      <c r="BF111" s="739"/>
      <c r="BG111" s="739"/>
      <c r="BH111" s="739"/>
      <c r="BI111" s="739"/>
      <c r="BJ111" s="739"/>
      <c r="BK111" s="739"/>
      <c r="BL111" s="739"/>
      <c r="BM111" s="739"/>
      <c r="BN111" s="739"/>
      <c r="BO111" s="739"/>
      <c r="BP111" s="740"/>
      <c r="BQ111" s="803">
        <v>15080551</v>
      </c>
      <c r="BR111" s="804"/>
      <c r="BS111" s="804"/>
      <c r="BT111" s="804"/>
      <c r="BU111" s="804"/>
      <c r="BV111" s="804">
        <v>14189498</v>
      </c>
      <c r="BW111" s="804"/>
      <c r="BX111" s="804"/>
      <c r="BY111" s="804"/>
      <c r="BZ111" s="804"/>
      <c r="CA111" s="804">
        <v>13298402</v>
      </c>
      <c r="CB111" s="804"/>
      <c r="CC111" s="804"/>
      <c r="CD111" s="804"/>
      <c r="CE111" s="804"/>
      <c r="CF111" s="862">
        <v>8</v>
      </c>
      <c r="CG111" s="863"/>
      <c r="CH111" s="863"/>
      <c r="CI111" s="863"/>
      <c r="CJ111" s="863"/>
      <c r="CK111" s="914"/>
      <c r="CL111" s="808"/>
      <c r="CM111" s="802" t="s">
        <v>423</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424</v>
      </c>
      <c r="B112" s="900"/>
      <c r="C112" s="739" t="s">
        <v>425</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3611110</v>
      </c>
      <c r="AB112" s="767"/>
      <c r="AC112" s="767"/>
      <c r="AD112" s="767"/>
      <c r="AE112" s="768"/>
      <c r="AF112" s="769">
        <v>4055553</v>
      </c>
      <c r="AG112" s="767"/>
      <c r="AH112" s="767"/>
      <c r="AI112" s="767"/>
      <c r="AJ112" s="768"/>
      <c r="AK112" s="769">
        <v>4191108</v>
      </c>
      <c r="AL112" s="767"/>
      <c r="AM112" s="767"/>
      <c r="AN112" s="767"/>
      <c r="AO112" s="768"/>
      <c r="AP112" s="811">
        <v>2.5</v>
      </c>
      <c r="AQ112" s="812"/>
      <c r="AR112" s="812"/>
      <c r="AS112" s="812"/>
      <c r="AT112" s="813"/>
      <c r="AU112" s="919"/>
      <c r="AV112" s="920"/>
      <c r="AW112" s="920"/>
      <c r="AX112" s="920"/>
      <c r="AY112" s="920"/>
      <c r="AZ112" s="802" t="s">
        <v>426</v>
      </c>
      <c r="BA112" s="739"/>
      <c r="BB112" s="739"/>
      <c r="BC112" s="739"/>
      <c r="BD112" s="739"/>
      <c r="BE112" s="739"/>
      <c r="BF112" s="739"/>
      <c r="BG112" s="739"/>
      <c r="BH112" s="739"/>
      <c r="BI112" s="739"/>
      <c r="BJ112" s="739"/>
      <c r="BK112" s="739"/>
      <c r="BL112" s="739"/>
      <c r="BM112" s="739"/>
      <c r="BN112" s="739"/>
      <c r="BO112" s="739"/>
      <c r="BP112" s="740"/>
      <c r="BQ112" s="803">
        <v>37279883</v>
      </c>
      <c r="BR112" s="804"/>
      <c r="BS112" s="804"/>
      <c r="BT112" s="804"/>
      <c r="BU112" s="804"/>
      <c r="BV112" s="804">
        <v>35990713</v>
      </c>
      <c r="BW112" s="804"/>
      <c r="BX112" s="804"/>
      <c r="BY112" s="804"/>
      <c r="BZ112" s="804"/>
      <c r="CA112" s="804">
        <v>35712470</v>
      </c>
      <c r="CB112" s="804"/>
      <c r="CC112" s="804"/>
      <c r="CD112" s="804"/>
      <c r="CE112" s="804"/>
      <c r="CF112" s="862">
        <v>21.4</v>
      </c>
      <c r="CG112" s="863"/>
      <c r="CH112" s="863"/>
      <c r="CI112" s="863"/>
      <c r="CJ112" s="863"/>
      <c r="CK112" s="914"/>
      <c r="CL112" s="808"/>
      <c r="CM112" s="802" t="s">
        <v>427</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428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3826275</v>
      </c>
      <c r="AB113" s="906"/>
      <c r="AC113" s="906"/>
      <c r="AD113" s="906"/>
      <c r="AE113" s="907"/>
      <c r="AF113" s="908">
        <v>3727940</v>
      </c>
      <c r="AG113" s="906"/>
      <c r="AH113" s="906"/>
      <c r="AI113" s="906"/>
      <c r="AJ113" s="907"/>
      <c r="AK113" s="908">
        <v>3586176</v>
      </c>
      <c r="AL113" s="906"/>
      <c r="AM113" s="906"/>
      <c r="AN113" s="906"/>
      <c r="AO113" s="907"/>
      <c r="AP113" s="909">
        <v>2.1</v>
      </c>
      <c r="AQ113" s="910"/>
      <c r="AR113" s="910"/>
      <c r="AS113" s="910"/>
      <c r="AT113" s="911"/>
      <c r="AU113" s="919"/>
      <c r="AV113" s="920"/>
      <c r="AW113" s="920"/>
      <c r="AX113" s="920"/>
      <c r="AY113" s="920"/>
      <c r="AZ113" s="802" t="s">
        <v>429</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430</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431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432</v>
      </c>
      <c r="BA114" s="739"/>
      <c r="BB114" s="739"/>
      <c r="BC114" s="739"/>
      <c r="BD114" s="739"/>
      <c r="BE114" s="739"/>
      <c r="BF114" s="739"/>
      <c r="BG114" s="739"/>
      <c r="BH114" s="739"/>
      <c r="BI114" s="739"/>
      <c r="BJ114" s="739"/>
      <c r="BK114" s="739"/>
      <c r="BL114" s="739"/>
      <c r="BM114" s="739"/>
      <c r="BN114" s="739"/>
      <c r="BO114" s="739"/>
      <c r="BP114" s="740"/>
      <c r="BQ114" s="803">
        <v>42113782</v>
      </c>
      <c r="BR114" s="804"/>
      <c r="BS114" s="804"/>
      <c r="BT114" s="804"/>
      <c r="BU114" s="804"/>
      <c r="BV114" s="804">
        <v>42049393</v>
      </c>
      <c r="BW114" s="804"/>
      <c r="BX114" s="804"/>
      <c r="BY114" s="804"/>
      <c r="BZ114" s="804"/>
      <c r="CA114" s="804">
        <v>42374654</v>
      </c>
      <c r="CB114" s="804"/>
      <c r="CC114" s="804"/>
      <c r="CD114" s="804"/>
      <c r="CE114" s="804"/>
      <c r="CF114" s="862">
        <v>25.3</v>
      </c>
      <c r="CG114" s="863"/>
      <c r="CH114" s="863"/>
      <c r="CI114" s="863"/>
      <c r="CJ114" s="863"/>
      <c r="CK114" s="914"/>
      <c r="CL114" s="808"/>
      <c r="CM114" s="802" t="s">
        <v>433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434</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902667</v>
      </c>
      <c r="AB115" s="906"/>
      <c r="AC115" s="906"/>
      <c r="AD115" s="906"/>
      <c r="AE115" s="907"/>
      <c r="AF115" s="908">
        <v>898327</v>
      </c>
      <c r="AG115" s="906"/>
      <c r="AH115" s="906"/>
      <c r="AI115" s="906"/>
      <c r="AJ115" s="907"/>
      <c r="AK115" s="908">
        <v>896669</v>
      </c>
      <c r="AL115" s="906"/>
      <c r="AM115" s="906"/>
      <c r="AN115" s="906"/>
      <c r="AO115" s="907"/>
      <c r="AP115" s="909">
        <v>0.5</v>
      </c>
      <c r="AQ115" s="910"/>
      <c r="AR115" s="910"/>
      <c r="AS115" s="910"/>
      <c r="AT115" s="911"/>
      <c r="AU115" s="919"/>
      <c r="AV115" s="920"/>
      <c r="AW115" s="920"/>
      <c r="AX115" s="920"/>
      <c r="AY115" s="920"/>
      <c r="AZ115" s="802" t="s">
        <v>435</v>
      </c>
      <c r="BA115" s="739"/>
      <c r="BB115" s="739"/>
      <c r="BC115" s="739"/>
      <c r="BD115" s="739"/>
      <c r="BE115" s="739"/>
      <c r="BF115" s="739"/>
      <c r="BG115" s="739"/>
      <c r="BH115" s="739"/>
      <c r="BI115" s="739"/>
      <c r="BJ115" s="739"/>
      <c r="BK115" s="739"/>
      <c r="BL115" s="739"/>
      <c r="BM115" s="739"/>
      <c r="BN115" s="739"/>
      <c r="BO115" s="739"/>
      <c r="BP115" s="740"/>
      <c r="BQ115" s="803">
        <v>405111</v>
      </c>
      <c r="BR115" s="804"/>
      <c r="BS115" s="804"/>
      <c r="BT115" s="804"/>
      <c r="BU115" s="804"/>
      <c r="BV115" s="804">
        <v>349998</v>
      </c>
      <c r="BW115" s="804"/>
      <c r="BX115" s="804"/>
      <c r="BY115" s="804"/>
      <c r="BZ115" s="804"/>
      <c r="CA115" s="804">
        <v>294889</v>
      </c>
      <c r="CB115" s="804"/>
      <c r="CC115" s="804"/>
      <c r="CD115" s="804"/>
      <c r="CE115" s="804"/>
      <c r="CF115" s="862">
        <v>0.2</v>
      </c>
      <c r="CG115" s="863"/>
      <c r="CH115" s="863"/>
      <c r="CI115" s="863"/>
      <c r="CJ115" s="863"/>
      <c r="CK115" s="914"/>
      <c r="CL115" s="808"/>
      <c r="CM115" s="802" t="s">
        <v>436</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2">
      <c r="A116" s="903"/>
      <c r="B116" s="904"/>
      <c r="C116" s="826" t="s">
        <v>437</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438</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439</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440</v>
      </c>
      <c r="Z117" s="884"/>
      <c r="AA117" s="889">
        <v>31142391</v>
      </c>
      <c r="AB117" s="890"/>
      <c r="AC117" s="890"/>
      <c r="AD117" s="890"/>
      <c r="AE117" s="891"/>
      <c r="AF117" s="892">
        <v>31296009</v>
      </c>
      <c r="AG117" s="890"/>
      <c r="AH117" s="890"/>
      <c r="AI117" s="890"/>
      <c r="AJ117" s="891"/>
      <c r="AK117" s="892">
        <v>30331768</v>
      </c>
      <c r="AL117" s="890"/>
      <c r="AM117" s="890"/>
      <c r="AN117" s="890"/>
      <c r="AO117" s="891"/>
      <c r="AP117" s="893"/>
      <c r="AQ117" s="894"/>
      <c r="AR117" s="894"/>
      <c r="AS117" s="894"/>
      <c r="AT117" s="895"/>
      <c r="AU117" s="919"/>
      <c r="AV117" s="920"/>
      <c r="AW117" s="920"/>
      <c r="AX117" s="920"/>
      <c r="AY117" s="920"/>
      <c r="AZ117" s="850" t="s">
        <v>441</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442</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416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413</v>
      </c>
      <c r="AB118" s="883"/>
      <c r="AC118" s="883"/>
      <c r="AD118" s="883"/>
      <c r="AE118" s="884"/>
      <c r="AF118" s="885" t="s">
        <v>414</v>
      </c>
      <c r="AG118" s="883"/>
      <c r="AH118" s="883"/>
      <c r="AI118" s="883"/>
      <c r="AJ118" s="884"/>
      <c r="AK118" s="885" t="s">
        <v>294</v>
      </c>
      <c r="AL118" s="883"/>
      <c r="AM118" s="883"/>
      <c r="AN118" s="883"/>
      <c r="AO118" s="884"/>
      <c r="AP118" s="886" t="s">
        <v>415</v>
      </c>
      <c r="AQ118" s="887"/>
      <c r="AR118" s="887"/>
      <c r="AS118" s="887"/>
      <c r="AT118" s="888"/>
      <c r="AU118" s="919"/>
      <c r="AV118" s="920"/>
      <c r="AW118" s="920"/>
      <c r="AX118" s="920"/>
      <c r="AY118" s="920"/>
      <c r="AZ118" s="825" t="s">
        <v>443</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444</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419</v>
      </c>
      <c r="B119" s="806"/>
      <c r="C119" s="847" t="s">
        <v>420</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7" t="s">
        <v>177</v>
      </c>
      <c r="BA119" s="247"/>
      <c r="BB119" s="247"/>
      <c r="BC119" s="247"/>
      <c r="BD119" s="247"/>
      <c r="BE119" s="247"/>
      <c r="BF119" s="247"/>
      <c r="BG119" s="247"/>
      <c r="BH119" s="247"/>
      <c r="BI119" s="247"/>
      <c r="BJ119" s="247"/>
      <c r="BK119" s="247"/>
      <c r="BL119" s="247"/>
      <c r="BM119" s="247"/>
      <c r="BN119" s="247"/>
      <c r="BO119" s="864" t="s">
        <v>445</v>
      </c>
      <c r="BP119" s="865"/>
      <c r="BQ119" s="866">
        <v>386509838</v>
      </c>
      <c r="BR119" s="832"/>
      <c r="BS119" s="832"/>
      <c r="BT119" s="832"/>
      <c r="BU119" s="832"/>
      <c r="BV119" s="832">
        <v>375222832</v>
      </c>
      <c r="BW119" s="832"/>
      <c r="BX119" s="832"/>
      <c r="BY119" s="832"/>
      <c r="BZ119" s="832"/>
      <c r="CA119" s="832">
        <v>369680713</v>
      </c>
      <c r="CB119" s="832"/>
      <c r="CC119" s="832"/>
      <c r="CD119" s="832"/>
      <c r="CE119" s="832"/>
      <c r="CF119" s="735"/>
      <c r="CG119" s="736"/>
      <c r="CH119" s="736"/>
      <c r="CI119" s="736"/>
      <c r="CJ119" s="821"/>
      <c r="CK119" s="915"/>
      <c r="CL119" s="810"/>
      <c r="CM119" s="825" t="s">
        <v>446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15080551</v>
      </c>
      <c r="DH119" s="751"/>
      <c r="DI119" s="751"/>
      <c r="DJ119" s="751"/>
      <c r="DK119" s="752"/>
      <c r="DL119" s="753">
        <v>14189498</v>
      </c>
      <c r="DM119" s="751"/>
      <c r="DN119" s="751"/>
      <c r="DO119" s="751"/>
      <c r="DP119" s="752"/>
      <c r="DQ119" s="753">
        <v>13298402</v>
      </c>
      <c r="DR119" s="751"/>
      <c r="DS119" s="751"/>
      <c r="DT119" s="751"/>
      <c r="DU119" s="752"/>
      <c r="DV119" s="835">
        <v>8</v>
      </c>
      <c r="DW119" s="836"/>
      <c r="DX119" s="836"/>
      <c r="DY119" s="836"/>
      <c r="DZ119" s="837"/>
    </row>
    <row r="120" spans="1:130" s="224" customFormat="1" ht="26.25" customHeight="1" x14ac:dyDescent="0.2">
      <c r="A120" s="807"/>
      <c r="B120" s="808"/>
      <c r="C120" s="802" t="s">
        <v>423</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447</v>
      </c>
      <c r="AV120" s="868"/>
      <c r="AW120" s="868"/>
      <c r="AX120" s="868"/>
      <c r="AY120" s="869"/>
      <c r="AZ120" s="847" t="s">
        <v>448</v>
      </c>
      <c r="BA120" s="795"/>
      <c r="BB120" s="795"/>
      <c r="BC120" s="795"/>
      <c r="BD120" s="795"/>
      <c r="BE120" s="795"/>
      <c r="BF120" s="795"/>
      <c r="BG120" s="795"/>
      <c r="BH120" s="795"/>
      <c r="BI120" s="795"/>
      <c r="BJ120" s="795"/>
      <c r="BK120" s="795"/>
      <c r="BL120" s="795"/>
      <c r="BM120" s="795"/>
      <c r="BN120" s="795"/>
      <c r="BO120" s="795"/>
      <c r="BP120" s="796"/>
      <c r="BQ120" s="848">
        <v>49115409</v>
      </c>
      <c r="BR120" s="829"/>
      <c r="BS120" s="829"/>
      <c r="BT120" s="829"/>
      <c r="BU120" s="829"/>
      <c r="BV120" s="829">
        <v>65488524</v>
      </c>
      <c r="BW120" s="829"/>
      <c r="BX120" s="829"/>
      <c r="BY120" s="829"/>
      <c r="BZ120" s="829"/>
      <c r="CA120" s="829">
        <v>80318469</v>
      </c>
      <c r="CB120" s="829"/>
      <c r="CC120" s="829"/>
      <c r="CD120" s="829"/>
      <c r="CE120" s="829"/>
      <c r="CF120" s="853">
        <v>48</v>
      </c>
      <c r="CG120" s="854"/>
      <c r="CH120" s="854"/>
      <c r="CI120" s="854"/>
      <c r="CJ120" s="854"/>
      <c r="CK120" s="855" t="s">
        <v>449</v>
      </c>
      <c r="CL120" s="839"/>
      <c r="CM120" s="839"/>
      <c r="CN120" s="839"/>
      <c r="CO120" s="840"/>
      <c r="CP120" s="859" t="s">
        <v>398</v>
      </c>
      <c r="CQ120" s="860"/>
      <c r="CR120" s="860"/>
      <c r="CS120" s="860"/>
      <c r="CT120" s="860"/>
      <c r="CU120" s="860"/>
      <c r="CV120" s="860"/>
      <c r="CW120" s="860"/>
      <c r="CX120" s="860"/>
      <c r="CY120" s="860"/>
      <c r="CZ120" s="860"/>
      <c r="DA120" s="860"/>
      <c r="DB120" s="860"/>
      <c r="DC120" s="860"/>
      <c r="DD120" s="860"/>
      <c r="DE120" s="860"/>
      <c r="DF120" s="861"/>
      <c r="DG120" s="848">
        <v>33699517</v>
      </c>
      <c r="DH120" s="829"/>
      <c r="DI120" s="829"/>
      <c r="DJ120" s="829"/>
      <c r="DK120" s="829"/>
      <c r="DL120" s="829">
        <v>32600179</v>
      </c>
      <c r="DM120" s="829"/>
      <c r="DN120" s="829"/>
      <c r="DO120" s="829"/>
      <c r="DP120" s="829"/>
      <c r="DQ120" s="829">
        <v>32483240</v>
      </c>
      <c r="DR120" s="829"/>
      <c r="DS120" s="829"/>
      <c r="DT120" s="829"/>
      <c r="DU120" s="829"/>
      <c r="DV120" s="830">
        <v>19.399999999999999</v>
      </c>
      <c r="DW120" s="830"/>
      <c r="DX120" s="830"/>
      <c r="DY120" s="830"/>
      <c r="DZ120" s="831"/>
    </row>
    <row r="121" spans="1:130" s="224" customFormat="1" ht="26.25" customHeight="1" x14ac:dyDescent="0.2">
      <c r="A121" s="807"/>
      <c r="B121" s="808"/>
      <c r="C121" s="850" t="s">
        <v>450</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451</v>
      </c>
      <c r="BA121" s="739"/>
      <c r="BB121" s="739"/>
      <c r="BC121" s="739"/>
      <c r="BD121" s="739"/>
      <c r="BE121" s="739"/>
      <c r="BF121" s="739"/>
      <c r="BG121" s="739"/>
      <c r="BH121" s="739"/>
      <c r="BI121" s="739"/>
      <c r="BJ121" s="739"/>
      <c r="BK121" s="739"/>
      <c r="BL121" s="739"/>
      <c r="BM121" s="739"/>
      <c r="BN121" s="739"/>
      <c r="BO121" s="739"/>
      <c r="BP121" s="740"/>
      <c r="BQ121" s="803">
        <v>61770316</v>
      </c>
      <c r="BR121" s="804"/>
      <c r="BS121" s="804"/>
      <c r="BT121" s="804"/>
      <c r="BU121" s="804"/>
      <c r="BV121" s="804">
        <v>59189292</v>
      </c>
      <c r="BW121" s="804"/>
      <c r="BX121" s="804"/>
      <c r="BY121" s="804"/>
      <c r="BZ121" s="804"/>
      <c r="CA121" s="804">
        <v>55624941</v>
      </c>
      <c r="CB121" s="804"/>
      <c r="CC121" s="804"/>
      <c r="CD121" s="804"/>
      <c r="CE121" s="804"/>
      <c r="CF121" s="862">
        <v>33.299999999999997</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2218463</v>
      </c>
      <c r="DH121" s="804"/>
      <c r="DI121" s="804"/>
      <c r="DJ121" s="804"/>
      <c r="DK121" s="804"/>
      <c r="DL121" s="804">
        <v>1930260</v>
      </c>
      <c r="DM121" s="804"/>
      <c r="DN121" s="804"/>
      <c r="DO121" s="804"/>
      <c r="DP121" s="804"/>
      <c r="DQ121" s="804">
        <v>1644776</v>
      </c>
      <c r="DR121" s="804"/>
      <c r="DS121" s="804"/>
      <c r="DT121" s="804"/>
      <c r="DU121" s="804"/>
      <c r="DV121" s="781">
        <v>1</v>
      </c>
      <c r="DW121" s="781"/>
      <c r="DX121" s="781"/>
      <c r="DY121" s="781"/>
      <c r="DZ121" s="782"/>
    </row>
    <row r="122" spans="1:130" s="224" customFormat="1" ht="26.25" customHeight="1" x14ac:dyDescent="0.2">
      <c r="A122" s="807"/>
      <c r="B122" s="808"/>
      <c r="C122" s="802" t="s">
        <v>433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452</v>
      </c>
      <c r="BA122" s="826"/>
      <c r="BB122" s="826"/>
      <c r="BC122" s="826"/>
      <c r="BD122" s="826"/>
      <c r="BE122" s="826"/>
      <c r="BF122" s="826"/>
      <c r="BG122" s="826"/>
      <c r="BH122" s="826"/>
      <c r="BI122" s="826"/>
      <c r="BJ122" s="826"/>
      <c r="BK122" s="826"/>
      <c r="BL122" s="826"/>
      <c r="BM122" s="826"/>
      <c r="BN122" s="826"/>
      <c r="BO122" s="826"/>
      <c r="BP122" s="827"/>
      <c r="BQ122" s="866">
        <v>251678220</v>
      </c>
      <c r="BR122" s="832"/>
      <c r="BS122" s="832"/>
      <c r="BT122" s="832"/>
      <c r="BU122" s="832"/>
      <c r="BV122" s="832">
        <v>247168323</v>
      </c>
      <c r="BW122" s="832"/>
      <c r="BX122" s="832"/>
      <c r="BY122" s="832"/>
      <c r="BZ122" s="832"/>
      <c r="CA122" s="832">
        <v>246755238</v>
      </c>
      <c r="CB122" s="832"/>
      <c r="CC122" s="832"/>
      <c r="CD122" s="832"/>
      <c r="CE122" s="832"/>
      <c r="CF122" s="833">
        <v>147.6</v>
      </c>
      <c r="CG122" s="834"/>
      <c r="CH122" s="834"/>
      <c r="CI122" s="834"/>
      <c r="CJ122" s="834"/>
      <c r="CK122" s="856"/>
      <c r="CL122" s="842"/>
      <c r="CM122" s="842"/>
      <c r="CN122" s="842"/>
      <c r="CO122" s="843"/>
      <c r="CP122" s="822" t="s">
        <v>397</v>
      </c>
      <c r="CQ122" s="823"/>
      <c r="CR122" s="823"/>
      <c r="CS122" s="823"/>
      <c r="CT122" s="823"/>
      <c r="CU122" s="823"/>
      <c r="CV122" s="823"/>
      <c r="CW122" s="823"/>
      <c r="CX122" s="823"/>
      <c r="CY122" s="823"/>
      <c r="CZ122" s="823"/>
      <c r="DA122" s="823"/>
      <c r="DB122" s="823"/>
      <c r="DC122" s="823"/>
      <c r="DD122" s="823"/>
      <c r="DE122" s="823"/>
      <c r="DF122" s="824"/>
      <c r="DG122" s="803">
        <v>1345870</v>
      </c>
      <c r="DH122" s="804"/>
      <c r="DI122" s="804"/>
      <c r="DJ122" s="804"/>
      <c r="DK122" s="804"/>
      <c r="DL122" s="804">
        <v>1446326</v>
      </c>
      <c r="DM122" s="804"/>
      <c r="DN122" s="804"/>
      <c r="DO122" s="804"/>
      <c r="DP122" s="804"/>
      <c r="DQ122" s="804">
        <v>1572435</v>
      </c>
      <c r="DR122" s="804"/>
      <c r="DS122" s="804"/>
      <c r="DT122" s="804"/>
      <c r="DU122" s="804"/>
      <c r="DV122" s="781">
        <v>0.9</v>
      </c>
      <c r="DW122" s="781"/>
      <c r="DX122" s="781"/>
      <c r="DY122" s="781"/>
      <c r="DZ122" s="782"/>
    </row>
    <row r="123" spans="1:130" s="224" customFormat="1" ht="26.25" customHeight="1" x14ac:dyDescent="0.2">
      <c r="A123" s="807"/>
      <c r="B123" s="808"/>
      <c r="C123" s="802" t="s">
        <v>439</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7" t="s">
        <v>177</v>
      </c>
      <c r="BA123" s="247"/>
      <c r="BB123" s="247"/>
      <c r="BC123" s="247"/>
      <c r="BD123" s="247"/>
      <c r="BE123" s="247"/>
      <c r="BF123" s="247"/>
      <c r="BG123" s="247"/>
      <c r="BH123" s="247"/>
      <c r="BI123" s="247"/>
      <c r="BJ123" s="247"/>
      <c r="BK123" s="247"/>
      <c r="BL123" s="247"/>
      <c r="BM123" s="247"/>
      <c r="BN123" s="247"/>
      <c r="BO123" s="864" t="s">
        <v>453</v>
      </c>
      <c r="BP123" s="865"/>
      <c r="BQ123" s="819">
        <v>362563945</v>
      </c>
      <c r="BR123" s="820"/>
      <c r="BS123" s="820"/>
      <c r="BT123" s="820"/>
      <c r="BU123" s="820"/>
      <c r="BV123" s="820">
        <v>371846139</v>
      </c>
      <c r="BW123" s="820"/>
      <c r="BX123" s="820"/>
      <c r="BY123" s="820"/>
      <c r="BZ123" s="820"/>
      <c r="CA123" s="820">
        <v>382698648</v>
      </c>
      <c r="CB123" s="820"/>
      <c r="CC123" s="820"/>
      <c r="CD123" s="820"/>
      <c r="CE123" s="820"/>
      <c r="CF123" s="735"/>
      <c r="CG123" s="736"/>
      <c r="CH123" s="736"/>
      <c r="CI123" s="736"/>
      <c r="CJ123" s="821"/>
      <c r="CK123" s="856"/>
      <c r="CL123" s="842"/>
      <c r="CM123" s="842"/>
      <c r="CN123" s="842"/>
      <c r="CO123" s="843"/>
      <c r="CP123" s="822" t="s">
        <v>393</v>
      </c>
      <c r="CQ123" s="823"/>
      <c r="CR123" s="823"/>
      <c r="CS123" s="823"/>
      <c r="CT123" s="823"/>
      <c r="CU123" s="823"/>
      <c r="CV123" s="823"/>
      <c r="CW123" s="823"/>
      <c r="CX123" s="823"/>
      <c r="CY123" s="823"/>
      <c r="CZ123" s="823"/>
      <c r="DA123" s="823"/>
      <c r="DB123" s="823"/>
      <c r="DC123" s="823"/>
      <c r="DD123" s="823"/>
      <c r="DE123" s="823"/>
      <c r="DF123" s="824"/>
      <c r="DG123" s="766">
        <v>16033</v>
      </c>
      <c r="DH123" s="767"/>
      <c r="DI123" s="767"/>
      <c r="DJ123" s="767"/>
      <c r="DK123" s="768"/>
      <c r="DL123" s="769">
        <v>13948</v>
      </c>
      <c r="DM123" s="767"/>
      <c r="DN123" s="767"/>
      <c r="DO123" s="767"/>
      <c r="DP123" s="768"/>
      <c r="DQ123" s="769">
        <v>12019</v>
      </c>
      <c r="DR123" s="767"/>
      <c r="DS123" s="767"/>
      <c r="DT123" s="767"/>
      <c r="DU123" s="768"/>
      <c r="DV123" s="811">
        <v>0</v>
      </c>
      <c r="DW123" s="812"/>
      <c r="DX123" s="812"/>
      <c r="DY123" s="812"/>
      <c r="DZ123" s="813"/>
    </row>
    <row r="124" spans="1:130" s="224" customFormat="1" ht="26.25" customHeight="1" thickBot="1" x14ac:dyDescent="0.25">
      <c r="A124" s="807"/>
      <c r="B124" s="808"/>
      <c r="C124" s="802" t="s">
        <v>442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454</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14.2</v>
      </c>
      <c r="BR124" s="818"/>
      <c r="BS124" s="818"/>
      <c r="BT124" s="818"/>
      <c r="BU124" s="818"/>
      <c r="BV124" s="818">
        <v>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455</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2">
      <c r="A125" s="807"/>
      <c r="B125" s="808"/>
      <c r="C125" s="802" t="s">
        <v>444</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456</v>
      </c>
      <c r="CL125" s="839"/>
      <c r="CM125" s="839"/>
      <c r="CN125" s="839"/>
      <c r="CO125" s="840"/>
      <c r="CP125" s="847" t="s">
        <v>457</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446</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902667</v>
      </c>
      <c r="AB126" s="767"/>
      <c r="AC126" s="767"/>
      <c r="AD126" s="767"/>
      <c r="AE126" s="768"/>
      <c r="AF126" s="769">
        <v>898327</v>
      </c>
      <c r="AG126" s="767"/>
      <c r="AH126" s="767"/>
      <c r="AI126" s="767"/>
      <c r="AJ126" s="768"/>
      <c r="AK126" s="769">
        <v>896669</v>
      </c>
      <c r="AL126" s="767"/>
      <c r="AM126" s="767"/>
      <c r="AN126" s="767"/>
      <c r="AO126" s="768"/>
      <c r="AP126" s="811">
        <v>0.5</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458</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459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460</v>
      </c>
      <c r="AY127" s="799"/>
      <c r="AZ127" s="799"/>
      <c r="BA127" s="799"/>
      <c r="BB127" s="799"/>
      <c r="BC127" s="799"/>
      <c r="BD127" s="799"/>
      <c r="BE127" s="800"/>
      <c r="BF127" s="798" t="s">
        <v>461</v>
      </c>
      <c r="BG127" s="799"/>
      <c r="BH127" s="799"/>
      <c r="BI127" s="799"/>
      <c r="BJ127" s="799"/>
      <c r="BK127" s="799"/>
      <c r="BL127" s="800"/>
      <c r="BM127" s="798" t="s">
        <v>462</v>
      </c>
      <c r="BN127" s="799"/>
      <c r="BO127" s="799"/>
      <c r="BP127" s="799"/>
      <c r="BQ127" s="799"/>
      <c r="BR127" s="799"/>
      <c r="BS127" s="800"/>
      <c r="BT127" s="798" t="s">
        <v>463</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464</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465</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466</v>
      </c>
      <c r="X128" s="785"/>
      <c r="Y128" s="785"/>
      <c r="Z128" s="786"/>
      <c r="AA128" s="787">
        <v>8922489</v>
      </c>
      <c r="AB128" s="788"/>
      <c r="AC128" s="788"/>
      <c r="AD128" s="788"/>
      <c r="AE128" s="789"/>
      <c r="AF128" s="790">
        <v>9119328</v>
      </c>
      <c r="AG128" s="788"/>
      <c r="AH128" s="788"/>
      <c r="AI128" s="788"/>
      <c r="AJ128" s="789"/>
      <c r="AK128" s="790">
        <v>7834849</v>
      </c>
      <c r="AL128" s="788"/>
      <c r="AM128" s="788"/>
      <c r="AN128" s="788"/>
      <c r="AO128" s="789"/>
      <c r="AP128" s="791"/>
      <c r="AQ128" s="792"/>
      <c r="AR128" s="792"/>
      <c r="AS128" s="792"/>
      <c r="AT128" s="793"/>
      <c r="AU128" s="226"/>
      <c r="AV128" s="226"/>
      <c r="AW128" s="226"/>
      <c r="AX128" s="794" t="s">
        <v>467</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468</v>
      </c>
      <c r="CQ128" s="717"/>
      <c r="CR128" s="717"/>
      <c r="CS128" s="717"/>
      <c r="CT128" s="717"/>
      <c r="CU128" s="717"/>
      <c r="CV128" s="717"/>
      <c r="CW128" s="717"/>
      <c r="CX128" s="717"/>
      <c r="CY128" s="717"/>
      <c r="CZ128" s="717"/>
      <c r="DA128" s="717"/>
      <c r="DB128" s="717"/>
      <c r="DC128" s="717"/>
      <c r="DD128" s="717"/>
      <c r="DE128" s="717"/>
      <c r="DF128" s="718"/>
      <c r="DG128" s="777">
        <v>405111</v>
      </c>
      <c r="DH128" s="778"/>
      <c r="DI128" s="778"/>
      <c r="DJ128" s="778"/>
      <c r="DK128" s="778"/>
      <c r="DL128" s="778">
        <v>349998</v>
      </c>
      <c r="DM128" s="778"/>
      <c r="DN128" s="778"/>
      <c r="DO128" s="778"/>
      <c r="DP128" s="778"/>
      <c r="DQ128" s="778">
        <v>294889</v>
      </c>
      <c r="DR128" s="778"/>
      <c r="DS128" s="778"/>
      <c r="DT128" s="778"/>
      <c r="DU128" s="778"/>
      <c r="DV128" s="779">
        <v>0.2</v>
      </c>
      <c r="DW128" s="779"/>
      <c r="DX128" s="779"/>
      <c r="DY128" s="779"/>
      <c r="DZ128" s="780"/>
    </row>
    <row r="129" spans="1:131" s="224"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469</v>
      </c>
      <c r="X129" s="764"/>
      <c r="Y129" s="764"/>
      <c r="Z129" s="765"/>
      <c r="AA129" s="766">
        <v>185703850</v>
      </c>
      <c r="AB129" s="767"/>
      <c r="AC129" s="767"/>
      <c r="AD129" s="767"/>
      <c r="AE129" s="768"/>
      <c r="AF129" s="769">
        <v>180308481</v>
      </c>
      <c r="AG129" s="767"/>
      <c r="AH129" s="767"/>
      <c r="AI129" s="767"/>
      <c r="AJ129" s="768"/>
      <c r="AK129" s="769">
        <v>184939705</v>
      </c>
      <c r="AL129" s="767"/>
      <c r="AM129" s="767"/>
      <c r="AN129" s="767"/>
      <c r="AO129" s="768"/>
      <c r="AP129" s="770"/>
      <c r="AQ129" s="771"/>
      <c r="AR129" s="771"/>
      <c r="AS129" s="771"/>
      <c r="AT129" s="772"/>
      <c r="AU129" s="227"/>
      <c r="AV129" s="227"/>
      <c r="AW129" s="227"/>
      <c r="AX129" s="738" t="s">
        <v>470</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471</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472</v>
      </c>
      <c r="X130" s="764"/>
      <c r="Y130" s="764"/>
      <c r="Z130" s="765"/>
      <c r="AA130" s="766">
        <v>17650953</v>
      </c>
      <c r="AB130" s="767"/>
      <c r="AC130" s="767"/>
      <c r="AD130" s="767"/>
      <c r="AE130" s="768"/>
      <c r="AF130" s="769">
        <v>17515449</v>
      </c>
      <c r="AG130" s="767"/>
      <c r="AH130" s="767"/>
      <c r="AI130" s="767"/>
      <c r="AJ130" s="768"/>
      <c r="AK130" s="769">
        <v>17729317</v>
      </c>
      <c r="AL130" s="767"/>
      <c r="AM130" s="767"/>
      <c r="AN130" s="767"/>
      <c r="AO130" s="768"/>
      <c r="AP130" s="770"/>
      <c r="AQ130" s="771"/>
      <c r="AR130" s="771"/>
      <c r="AS130" s="771"/>
      <c r="AT130" s="772"/>
      <c r="AU130" s="227"/>
      <c r="AV130" s="227"/>
      <c r="AW130" s="227"/>
      <c r="AX130" s="738" t="s">
        <v>473</v>
      </c>
      <c r="AY130" s="739"/>
      <c r="AZ130" s="739"/>
      <c r="BA130" s="739"/>
      <c r="BB130" s="739"/>
      <c r="BC130" s="739"/>
      <c r="BD130" s="739"/>
      <c r="BE130" s="740"/>
      <c r="BF130" s="741">
        <v>2.8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474</v>
      </c>
      <c r="X131" s="748"/>
      <c r="Y131" s="748"/>
      <c r="Z131" s="749"/>
      <c r="AA131" s="750">
        <v>168052897</v>
      </c>
      <c r="AB131" s="751"/>
      <c r="AC131" s="751"/>
      <c r="AD131" s="751"/>
      <c r="AE131" s="752"/>
      <c r="AF131" s="753">
        <v>162793032</v>
      </c>
      <c r="AG131" s="751"/>
      <c r="AH131" s="751"/>
      <c r="AI131" s="751"/>
      <c r="AJ131" s="752"/>
      <c r="AK131" s="753">
        <v>167210388</v>
      </c>
      <c r="AL131" s="751"/>
      <c r="AM131" s="751"/>
      <c r="AN131" s="751"/>
      <c r="AO131" s="752"/>
      <c r="AP131" s="754"/>
      <c r="AQ131" s="755"/>
      <c r="AR131" s="755"/>
      <c r="AS131" s="755"/>
      <c r="AT131" s="756"/>
      <c r="AU131" s="227"/>
      <c r="AV131" s="227"/>
      <c r="AW131" s="227"/>
      <c r="AX131" s="716" t="s">
        <v>475</v>
      </c>
      <c r="AY131" s="717"/>
      <c r="AZ131" s="717"/>
      <c r="BA131" s="717"/>
      <c r="BB131" s="717"/>
      <c r="BC131" s="717"/>
      <c r="BD131" s="717"/>
      <c r="BE131" s="718"/>
      <c r="BF131" s="719" t="s">
        <v>122</v>
      </c>
      <c r="BG131" s="720"/>
      <c r="BH131" s="720"/>
      <c r="BI131" s="720"/>
      <c r="BJ131" s="720"/>
      <c r="BK131" s="720"/>
      <c r="BL131" s="721"/>
      <c r="BM131" s="719">
        <v>400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476</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477</v>
      </c>
      <c r="W132" s="729"/>
      <c r="X132" s="729"/>
      <c r="Y132" s="729"/>
      <c r="Z132" s="730"/>
      <c r="AA132" s="731">
        <v>2.7187564640000002</v>
      </c>
      <c r="AB132" s="732"/>
      <c r="AC132" s="732"/>
      <c r="AD132" s="732"/>
      <c r="AE132" s="733"/>
      <c r="AF132" s="734">
        <v>2.863287331</v>
      </c>
      <c r="AG132" s="732"/>
      <c r="AH132" s="732"/>
      <c r="AI132" s="732"/>
      <c r="AJ132" s="733"/>
      <c r="AK132" s="734">
        <v>2.8512594560000002</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478</v>
      </c>
      <c r="W133" s="708"/>
      <c r="X133" s="708"/>
      <c r="Y133" s="708"/>
      <c r="Z133" s="709"/>
      <c r="AA133" s="710">
        <v>2.7</v>
      </c>
      <c r="AB133" s="711"/>
      <c r="AC133" s="711"/>
      <c r="AD133" s="711"/>
      <c r="AE133" s="712"/>
      <c r="AF133" s="710">
        <v>2.7</v>
      </c>
      <c r="AG133" s="711"/>
      <c r="AH133" s="711"/>
      <c r="AI133" s="711"/>
      <c r="AJ133" s="712"/>
      <c r="AK133" s="710">
        <v>2.8</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uHNQGiILhCOkWwVUIskVDMXYYzF3RWUdADTs8FiY+JoJjTnRD3nFY1AVJX6fdSCxAlqIiacum2TYAcagaGxClA==" saltValue="3ghcuzajShDGPre/svKhG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479</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wSzDz6quepd/z1xr7P0Fk16HhjpUxWiye5KhwNtWZR1Dz56JMYMrap1phU1zS3WFLNxFv2kSDWi4w8AkMe1lrA==" saltValue="7WrTzfodzktkahJbYAgpq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kvlEitGXJaDqmLIwIYop5B9i3x2bv/1h0VWrdfQf7bQ8v8dyOg9kMSafOTYXhrn/haZvQOzNJDkWrg+MoBYfw==" saltValue="MjhWrA8BGTAAq4tq7TwHI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481</v>
      </c>
      <c r="AL6" s="260"/>
      <c r="AM6" s="260"/>
      <c r="AN6" s="260"/>
    </row>
    <row r="7" spans="1:46" ht="13.5" customHeight="1" x14ac:dyDescent="0.2">
      <c r="A7" s="259"/>
      <c r="AK7" s="262"/>
      <c r="AL7" s="263"/>
      <c r="AM7" s="263"/>
      <c r="AN7" s="264"/>
      <c r="AO7" s="1105" t="s">
        <v>482</v>
      </c>
      <c r="AP7" s="265"/>
      <c r="AQ7" s="266" t="s">
        <v>483</v>
      </c>
      <c r="AR7" s="267"/>
    </row>
    <row r="8" spans="1:46" ht="13.2" x14ac:dyDescent="0.2">
      <c r="A8" s="259"/>
      <c r="AK8" s="268"/>
      <c r="AL8" s="269"/>
      <c r="AM8" s="269"/>
      <c r="AN8" s="270"/>
      <c r="AO8" s="1106"/>
      <c r="AP8" s="271" t="s">
        <v>484</v>
      </c>
      <c r="AQ8" s="272" t="s">
        <v>485</v>
      </c>
      <c r="AR8" s="273" t="s">
        <v>486</v>
      </c>
    </row>
    <row r="9" spans="1:46" ht="13.2" x14ac:dyDescent="0.2">
      <c r="A9" s="259"/>
      <c r="AK9" s="1117" t="s">
        <v>487</v>
      </c>
      <c r="AL9" s="1118"/>
      <c r="AM9" s="1118"/>
      <c r="AN9" s="1119"/>
      <c r="AO9" s="274">
        <v>72209810</v>
      </c>
      <c r="AP9" s="274">
        <v>100590</v>
      </c>
      <c r="AQ9" s="275">
        <v>103356</v>
      </c>
      <c r="AR9" s="276">
        <v>-2.7</v>
      </c>
    </row>
    <row r="10" spans="1:46" ht="13.5" customHeight="1" x14ac:dyDescent="0.2">
      <c r="A10" s="259"/>
      <c r="AK10" s="1117" t="s">
        <v>488</v>
      </c>
      <c r="AL10" s="1118"/>
      <c r="AM10" s="1118"/>
      <c r="AN10" s="1119"/>
      <c r="AO10" s="277">
        <v>113</v>
      </c>
      <c r="AP10" s="277">
        <v>0</v>
      </c>
      <c r="AQ10" s="278">
        <v>104</v>
      </c>
      <c r="AR10" s="279">
        <v>-100</v>
      </c>
    </row>
    <row r="11" spans="1:46" ht="13.5" customHeight="1" x14ac:dyDescent="0.2">
      <c r="A11" s="259"/>
      <c r="AK11" s="1117" t="s">
        <v>489</v>
      </c>
      <c r="AL11" s="1118"/>
      <c r="AM11" s="1118"/>
      <c r="AN11" s="1119"/>
      <c r="AO11" s="277">
        <v>139074</v>
      </c>
      <c r="AP11" s="277">
        <v>194</v>
      </c>
      <c r="AQ11" s="278">
        <v>1054</v>
      </c>
      <c r="AR11" s="279">
        <v>-81.599999999999994</v>
      </c>
    </row>
    <row r="12" spans="1:46" ht="13.5" customHeight="1" x14ac:dyDescent="0.2">
      <c r="A12" s="259"/>
      <c r="AK12" s="1117" t="s">
        <v>490</v>
      </c>
      <c r="AL12" s="1118"/>
      <c r="AM12" s="1118"/>
      <c r="AN12" s="1119"/>
      <c r="AO12" s="277" t="s">
        <v>491</v>
      </c>
      <c r="AP12" s="277" t="s">
        <v>491</v>
      </c>
      <c r="AQ12" s="278">
        <v>3</v>
      </c>
      <c r="AR12" s="279" t="s">
        <v>491</v>
      </c>
    </row>
    <row r="13" spans="1:46" ht="13.5" customHeight="1" x14ac:dyDescent="0.2">
      <c r="A13" s="259"/>
      <c r="AK13" s="1117" t="s">
        <v>492</v>
      </c>
      <c r="AL13" s="1118"/>
      <c r="AM13" s="1118"/>
      <c r="AN13" s="1119"/>
      <c r="AO13" s="277">
        <v>764628</v>
      </c>
      <c r="AP13" s="277">
        <v>1065</v>
      </c>
      <c r="AQ13" s="278">
        <v>1918</v>
      </c>
      <c r="AR13" s="279">
        <v>-44.5</v>
      </c>
    </row>
    <row r="14" spans="1:46" ht="13.5" customHeight="1" x14ac:dyDescent="0.2">
      <c r="A14" s="259"/>
      <c r="AK14" s="1117" t="s">
        <v>493</v>
      </c>
      <c r="AL14" s="1118"/>
      <c r="AM14" s="1118"/>
      <c r="AN14" s="1119"/>
      <c r="AO14" s="277">
        <v>692972</v>
      </c>
      <c r="AP14" s="277">
        <v>965</v>
      </c>
      <c r="AQ14" s="278">
        <v>1336</v>
      </c>
      <c r="AR14" s="279">
        <v>-27.8</v>
      </c>
    </row>
    <row r="15" spans="1:46" ht="13.5" customHeight="1" x14ac:dyDescent="0.2">
      <c r="A15" s="259"/>
      <c r="AK15" s="1120" t="s">
        <v>494</v>
      </c>
      <c r="AL15" s="1121"/>
      <c r="AM15" s="1121"/>
      <c r="AN15" s="1122"/>
      <c r="AO15" s="277">
        <v>-1996987</v>
      </c>
      <c r="AP15" s="277">
        <v>-2782</v>
      </c>
      <c r="AQ15" s="278">
        <v>-3217</v>
      </c>
      <c r="AR15" s="279">
        <v>-13.5</v>
      </c>
    </row>
    <row r="16" spans="1:46" ht="13.2" x14ac:dyDescent="0.2">
      <c r="A16" s="259"/>
      <c r="AK16" s="1120" t="s">
        <v>177</v>
      </c>
      <c r="AL16" s="1121"/>
      <c r="AM16" s="1121"/>
      <c r="AN16" s="1122"/>
      <c r="AO16" s="277">
        <v>71809610</v>
      </c>
      <c r="AP16" s="277">
        <v>100033</v>
      </c>
      <c r="AQ16" s="278">
        <v>104553</v>
      </c>
      <c r="AR16" s="279">
        <v>-4.3</v>
      </c>
    </row>
    <row r="17" spans="1:46" ht="13.2" x14ac:dyDescent="0.2">
      <c r="A17" s="259"/>
    </row>
    <row r="18" spans="1:46" ht="13.2" x14ac:dyDescent="0.2">
      <c r="A18" s="259"/>
      <c r="AQ18" s="280"/>
      <c r="AR18" s="280"/>
    </row>
    <row r="19" spans="1:46" ht="13.2" x14ac:dyDescent="0.2">
      <c r="A19" s="259"/>
      <c r="AK19" s="255" t="s">
        <v>495</v>
      </c>
    </row>
    <row r="20" spans="1:46" ht="13.2" x14ac:dyDescent="0.2">
      <c r="A20" s="259"/>
      <c r="AK20" s="281"/>
      <c r="AL20" s="282"/>
      <c r="AM20" s="282"/>
      <c r="AN20" s="283"/>
      <c r="AO20" s="284" t="s">
        <v>496</v>
      </c>
      <c r="AP20" s="285" t="s">
        <v>497</v>
      </c>
      <c r="AQ20" s="286" t="s">
        <v>498</v>
      </c>
      <c r="AR20" s="287"/>
    </row>
    <row r="21" spans="1:46" s="260" customFormat="1" ht="13.2" x14ac:dyDescent="0.2">
      <c r="A21" s="288"/>
      <c r="AK21" s="1123" t="s">
        <v>499</v>
      </c>
      <c r="AL21" s="1124"/>
      <c r="AM21" s="1124"/>
      <c r="AN21" s="1125"/>
      <c r="AO21" s="289">
        <v>10.88</v>
      </c>
      <c r="AP21" s="290">
        <v>11.38</v>
      </c>
      <c r="AQ21" s="291">
        <v>-0.5</v>
      </c>
      <c r="AS21" s="292"/>
      <c r="AT21" s="288"/>
    </row>
    <row r="22" spans="1:46" s="260" customFormat="1" ht="13.2" x14ac:dyDescent="0.2">
      <c r="A22" s="288"/>
      <c r="AK22" s="1123" t="s">
        <v>500</v>
      </c>
      <c r="AL22" s="1124"/>
      <c r="AM22" s="1124"/>
      <c r="AN22" s="1125"/>
      <c r="AO22" s="293">
        <v>98.3</v>
      </c>
      <c r="AP22" s="294">
        <v>99.9</v>
      </c>
      <c r="AQ22" s="295">
        <v>-1.6</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16" t="s">
        <v>501</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300"/>
      <c r="AS27" s="255"/>
      <c r="AT27" s="255"/>
    </row>
    <row r="28" spans="1:46" ht="16.2" x14ac:dyDescent="0.2">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503</v>
      </c>
      <c r="AL29" s="260"/>
      <c r="AM29" s="260"/>
      <c r="AN29" s="260"/>
      <c r="AS29" s="302"/>
    </row>
    <row r="30" spans="1:46" ht="13.5" customHeight="1" x14ac:dyDescent="0.2">
      <c r="A30" s="259"/>
      <c r="AK30" s="262"/>
      <c r="AL30" s="263"/>
      <c r="AM30" s="263"/>
      <c r="AN30" s="264"/>
      <c r="AO30" s="1105" t="s">
        <v>482</v>
      </c>
      <c r="AP30" s="265"/>
      <c r="AQ30" s="266" t="s">
        <v>483</v>
      </c>
      <c r="AR30" s="267"/>
    </row>
    <row r="31" spans="1:46" ht="13.2" x14ac:dyDescent="0.2">
      <c r="A31" s="259"/>
      <c r="AK31" s="268"/>
      <c r="AL31" s="269"/>
      <c r="AM31" s="269"/>
      <c r="AN31" s="270"/>
      <c r="AO31" s="1106"/>
      <c r="AP31" s="271" t="s">
        <v>484</v>
      </c>
      <c r="AQ31" s="272" t="s">
        <v>485</v>
      </c>
      <c r="AR31" s="273" t="s">
        <v>486</v>
      </c>
    </row>
    <row r="32" spans="1:46" ht="27" customHeight="1" x14ac:dyDescent="0.2">
      <c r="A32" s="259"/>
      <c r="AK32" s="1107" t="s">
        <v>504</v>
      </c>
      <c r="AL32" s="1108"/>
      <c r="AM32" s="1108"/>
      <c r="AN32" s="1109"/>
      <c r="AO32" s="303">
        <v>21657815</v>
      </c>
      <c r="AP32" s="303">
        <v>30170</v>
      </c>
      <c r="AQ32" s="304">
        <v>30018</v>
      </c>
      <c r="AR32" s="305">
        <v>0.5</v>
      </c>
    </row>
    <row r="33" spans="1:46" ht="13.5" customHeight="1" x14ac:dyDescent="0.2">
      <c r="A33" s="259"/>
      <c r="AK33" s="1107" t="s">
        <v>505</v>
      </c>
      <c r="AL33" s="1108"/>
      <c r="AM33" s="1108"/>
      <c r="AN33" s="1109"/>
      <c r="AO33" s="303" t="s">
        <v>491</v>
      </c>
      <c r="AP33" s="303" t="s">
        <v>491</v>
      </c>
      <c r="AQ33" s="304">
        <v>2237</v>
      </c>
      <c r="AR33" s="305" t="s">
        <v>491</v>
      </c>
    </row>
    <row r="34" spans="1:46" ht="27" customHeight="1" x14ac:dyDescent="0.2">
      <c r="A34" s="259"/>
      <c r="AK34" s="1107" t="s">
        <v>506</v>
      </c>
      <c r="AL34" s="1108"/>
      <c r="AM34" s="1108"/>
      <c r="AN34" s="1109"/>
      <c r="AO34" s="303">
        <v>4191108</v>
      </c>
      <c r="AP34" s="303">
        <v>5838</v>
      </c>
      <c r="AQ34" s="304">
        <v>21851</v>
      </c>
      <c r="AR34" s="305">
        <v>-73.3</v>
      </c>
    </row>
    <row r="35" spans="1:46" ht="27" customHeight="1" x14ac:dyDescent="0.2">
      <c r="A35" s="259"/>
      <c r="AK35" s="1107" t="s">
        <v>507</v>
      </c>
      <c r="AL35" s="1108"/>
      <c r="AM35" s="1108"/>
      <c r="AN35" s="1109"/>
      <c r="AO35" s="303">
        <v>3586176</v>
      </c>
      <c r="AP35" s="303">
        <v>4996</v>
      </c>
      <c r="AQ35" s="304">
        <v>9810</v>
      </c>
      <c r="AR35" s="305">
        <v>-49.1</v>
      </c>
    </row>
    <row r="36" spans="1:46" ht="27" customHeight="1" x14ac:dyDescent="0.2">
      <c r="A36" s="259"/>
      <c r="AK36" s="1107" t="s">
        <v>508</v>
      </c>
      <c r="AL36" s="1108"/>
      <c r="AM36" s="1108"/>
      <c r="AN36" s="1109"/>
      <c r="AO36" s="303" t="s">
        <v>491</v>
      </c>
      <c r="AP36" s="303" t="s">
        <v>491</v>
      </c>
      <c r="AQ36" s="304">
        <v>148</v>
      </c>
      <c r="AR36" s="305" t="s">
        <v>491</v>
      </c>
    </row>
    <row r="37" spans="1:46" ht="13.5" customHeight="1" x14ac:dyDescent="0.2">
      <c r="A37" s="259"/>
      <c r="AK37" s="1107" t="s">
        <v>509</v>
      </c>
      <c r="AL37" s="1108"/>
      <c r="AM37" s="1108"/>
      <c r="AN37" s="1109"/>
      <c r="AO37" s="303">
        <v>896669</v>
      </c>
      <c r="AP37" s="303">
        <v>1249</v>
      </c>
      <c r="AQ37" s="304">
        <v>1410</v>
      </c>
      <c r="AR37" s="305">
        <v>-11.4</v>
      </c>
    </row>
    <row r="38" spans="1:46" ht="27" customHeight="1" x14ac:dyDescent="0.2">
      <c r="A38" s="259"/>
      <c r="AK38" s="1110" t="s">
        <v>510</v>
      </c>
      <c r="AL38" s="1111"/>
      <c r="AM38" s="1111"/>
      <c r="AN38" s="1112"/>
      <c r="AO38" s="306" t="s">
        <v>491</v>
      </c>
      <c r="AP38" s="306" t="s">
        <v>491</v>
      </c>
      <c r="AQ38" s="307">
        <v>0</v>
      </c>
      <c r="AR38" s="295" t="s">
        <v>491</v>
      </c>
      <c r="AS38" s="302"/>
    </row>
    <row r="39" spans="1:46" ht="13.2" x14ac:dyDescent="0.2">
      <c r="A39" s="259"/>
      <c r="AK39" s="1110" t="s">
        <v>511</v>
      </c>
      <c r="AL39" s="1111"/>
      <c r="AM39" s="1111"/>
      <c r="AN39" s="1112"/>
      <c r="AO39" s="303">
        <v>-7834849</v>
      </c>
      <c r="AP39" s="303">
        <v>-10914</v>
      </c>
      <c r="AQ39" s="304">
        <v>-17155</v>
      </c>
      <c r="AR39" s="305">
        <v>-36.4</v>
      </c>
      <c r="AS39" s="302"/>
    </row>
    <row r="40" spans="1:46" ht="27" customHeight="1" x14ac:dyDescent="0.2">
      <c r="A40" s="259"/>
      <c r="AK40" s="1107" t="s">
        <v>512</v>
      </c>
      <c r="AL40" s="1108"/>
      <c r="AM40" s="1108"/>
      <c r="AN40" s="1109"/>
      <c r="AO40" s="303">
        <v>-17729317</v>
      </c>
      <c r="AP40" s="303">
        <v>-24697</v>
      </c>
      <c r="AQ40" s="304">
        <v>-31149</v>
      </c>
      <c r="AR40" s="305">
        <v>-20.7</v>
      </c>
      <c r="AS40" s="302"/>
    </row>
    <row r="41" spans="1:46" ht="13.2" x14ac:dyDescent="0.2">
      <c r="A41" s="259"/>
      <c r="AK41" s="1113" t="s">
        <v>287</v>
      </c>
      <c r="AL41" s="1114"/>
      <c r="AM41" s="1114"/>
      <c r="AN41" s="1115"/>
      <c r="AO41" s="303">
        <v>4767602</v>
      </c>
      <c r="AP41" s="303">
        <v>6641</v>
      </c>
      <c r="AQ41" s="304">
        <v>17170</v>
      </c>
      <c r="AR41" s="305">
        <v>-61.3</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513</v>
      </c>
    </row>
    <row r="48" spans="1:46" ht="13.2" x14ac:dyDescent="0.2">
      <c r="A48" s="259"/>
      <c r="AK48" s="313" t="s">
        <v>514</v>
      </c>
      <c r="AL48" s="313"/>
      <c r="AM48" s="313"/>
      <c r="AN48" s="313"/>
      <c r="AO48" s="313"/>
      <c r="AP48" s="313"/>
      <c r="AQ48" s="314"/>
      <c r="AR48" s="313"/>
    </row>
    <row r="49" spans="1:44" ht="13.5" customHeight="1" x14ac:dyDescent="0.2">
      <c r="A49" s="259"/>
      <c r="AK49" s="315"/>
      <c r="AL49" s="316"/>
      <c r="AM49" s="1100" t="s">
        <v>482</v>
      </c>
      <c r="AN49" s="1102" t="s">
        <v>515</v>
      </c>
      <c r="AO49" s="1103"/>
      <c r="AP49" s="1103"/>
      <c r="AQ49" s="1103"/>
      <c r="AR49" s="1104"/>
    </row>
    <row r="50" spans="1:44" ht="13.2" x14ac:dyDescent="0.2">
      <c r="A50" s="259"/>
      <c r="AK50" s="317"/>
      <c r="AL50" s="318"/>
      <c r="AM50" s="1101"/>
      <c r="AN50" s="319" t="s">
        <v>516</v>
      </c>
      <c r="AO50" s="320" t="s">
        <v>517</v>
      </c>
      <c r="AP50" s="321" t="s">
        <v>518</v>
      </c>
      <c r="AQ50" s="322" t="s">
        <v>519</v>
      </c>
      <c r="AR50" s="323" t="s">
        <v>520</v>
      </c>
    </row>
    <row r="51" spans="1:44" ht="13.2" x14ac:dyDescent="0.2">
      <c r="A51" s="259"/>
      <c r="AK51" s="315" t="s">
        <v>521</v>
      </c>
      <c r="AL51" s="316"/>
      <c r="AM51" s="324">
        <v>21985736</v>
      </c>
      <c r="AN51" s="325">
        <v>30608</v>
      </c>
      <c r="AO51" s="326">
        <v>-3.4</v>
      </c>
      <c r="AP51" s="327">
        <v>57132</v>
      </c>
      <c r="AQ51" s="328">
        <v>4</v>
      </c>
      <c r="AR51" s="329">
        <v>-7.4</v>
      </c>
    </row>
    <row r="52" spans="1:44" ht="13.2" x14ac:dyDescent="0.2">
      <c r="A52" s="259"/>
      <c r="AK52" s="330"/>
      <c r="AL52" s="331" t="s">
        <v>522</v>
      </c>
      <c r="AM52" s="332">
        <v>9684194</v>
      </c>
      <c r="AN52" s="333">
        <v>13482</v>
      </c>
      <c r="AO52" s="334">
        <v>-24.1</v>
      </c>
      <c r="AP52" s="335">
        <v>30126</v>
      </c>
      <c r="AQ52" s="336">
        <v>2.8</v>
      </c>
      <c r="AR52" s="337">
        <v>-26.9</v>
      </c>
    </row>
    <row r="53" spans="1:44" ht="13.2" x14ac:dyDescent="0.2">
      <c r="A53" s="259"/>
      <c r="AK53" s="315" t="s">
        <v>523</v>
      </c>
      <c r="AL53" s="316"/>
      <c r="AM53" s="324">
        <v>21212388</v>
      </c>
      <c r="AN53" s="325">
        <v>29519</v>
      </c>
      <c r="AO53" s="326">
        <v>-3.6</v>
      </c>
      <c r="AP53" s="327">
        <v>58766</v>
      </c>
      <c r="AQ53" s="328">
        <v>2.9</v>
      </c>
      <c r="AR53" s="329">
        <v>-6.5</v>
      </c>
    </row>
    <row r="54" spans="1:44" ht="13.2" x14ac:dyDescent="0.2">
      <c r="A54" s="259"/>
      <c r="AK54" s="330"/>
      <c r="AL54" s="331" t="s">
        <v>522</v>
      </c>
      <c r="AM54" s="332">
        <v>10445644</v>
      </c>
      <c r="AN54" s="333">
        <v>14536</v>
      </c>
      <c r="AO54" s="334">
        <v>7.8</v>
      </c>
      <c r="AP54" s="335">
        <v>29363</v>
      </c>
      <c r="AQ54" s="336">
        <v>-2.5</v>
      </c>
      <c r="AR54" s="337">
        <v>10.3</v>
      </c>
    </row>
    <row r="55" spans="1:44" ht="13.2" x14ac:dyDescent="0.2">
      <c r="A55" s="259"/>
      <c r="AK55" s="315" t="s">
        <v>524</v>
      </c>
      <c r="AL55" s="316"/>
      <c r="AM55" s="324">
        <v>17497153</v>
      </c>
      <c r="AN55" s="325">
        <v>24332</v>
      </c>
      <c r="AO55" s="326">
        <v>-17.600000000000001</v>
      </c>
      <c r="AP55" s="327">
        <v>62482</v>
      </c>
      <c r="AQ55" s="328">
        <v>6.3</v>
      </c>
      <c r="AR55" s="329">
        <v>-23.9</v>
      </c>
    </row>
    <row r="56" spans="1:44" ht="13.2" x14ac:dyDescent="0.2">
      <c r="A56" s="259"/>
      <c r="AK56" s="330"/>
      <c r="AL56" s="331" t="s">
        <v>522</v>
      </c>
      <c r="AM56" s="332">
        <v>11214665</v>
      </c>
      <c r="AN56" s="333">
        <v>15595</v>
      </c>
      <c r="AO56" s="334">
        <v>7.3</v>
      </c>
      <c r="AP56" s="335">
        <v>34626</v>
      </c>
      <c r="AQ56" s="336">
        <v>17.899999999999999</v>
      </c>
      <c r="AR56" s="337">
        <v>-10.6</v>
      </c>
    </row>
    <row r="57" spans="1:44" ht="13.2" x14ac:dyDescent="0.2">
      <c r="A57" s="259"/>
      <c r="AK57" s="315" t="s">
        <v>525</v>
      </c>
      <c r="AL57" s="316"/>
      <c r="AM57" s="324">
        <v>15548846</v>
      </c>
      <c r="AN57" s="325">
        <v>21622</v>
      </c>
      <c r="AO57" s="326">
        <v>-11.1</v>
      </c>
      <c r="AP57" s="327">
        <v>59288</v>
      </c>
      <c r="AQ57" s="328">
        <v>-5.0999999999999996</v>
      </c>
      <c r="AR57" s="329">
        <v>-6</v>
      </c>
    </row>
    <row r="58" spans="1:44" ht="13.2" x14ac:dyDescent="0.2">
      <c r="A58" s="259"/>
      <c r="AK58" s="330"/>
      <c r="AL58" s="331" t="s">
        <v>522</v>
      </c>
      <c r="AM58" s="332">
        <v>10891725</v>
      </c>
      <c r="AN58" s="333">
        <v>15146</v>
      </c>
      <c r="AO58" s="334">
        <v>-2.9</v>
      </c>
      <c r="AP58" s="335">
        <v>32670</v>
      </c>
      <c r="AQ58" s="336">
        <v>-5.6</v>
      </c>
      <c r="AR58" s="337">
        <v>2.7</v>
      </c>
    </row>
    <row r="59" spans="1:44" ht="13.2" x14ac:dyDescent="0.2">
      <c r="A59" s="259"/>
      <c r="AK59" s="315" t="s">
        <v>526</v>
      </c>
      <c r="AL59" s="316"/>
      <c r="AM59" s="324">
        <v>21415536</v>
      </c>
      <c r="AN59" s="325">
        <v>29832</v>
      </c>
      <c r="AO59" s="326">
        <v>38</v>
      </c>
      <c r="AP59" s="327">
        <v>63490</v>
      </c>
      <c r="AQ59" s="328">
        <v>7.1</v>
      </c>
      <c r="AR59" s="329">
        <v>30.9</v>
      </c>
    </row>
    <row r="60" spans="1:44" ht="13.2" x14ac:dyDescent="0.2">
      <c r="A60" s="259"/>
      <c r="AK60" s="330"/>
      <c r="AL60" s="331" t="s">
        <v>522</v>
      </c>
      <c r="AM60" s="332">
        <v>16712465</v>
      </c>
      <c r="AN60" s="333">
        <v>23281</v>
      </c>
      <c r="AO60" s="334">
        <v>53.7</v>
      </c>
      <c r="AP60" s="335">
        <v>35347</v>
      </c>
      <c r="AQ60" s="336">
        <v>8.1999999999999993</v>
      </c>
      <c r="AR60" s="337">
        <v>45.5</v>
      </c>
    </row>
    <row r="61" spans="1:44" ht="13.2" x14ac:dyDescent="0.2">
      <c r="A61" s="259"/>
      <c r="AK61" s="315" t="s">
        <v>527</v>
      </c>
      <c r="AL61" s="338"/>
      <c r="AM61" s="324">
        <v>19531932</v>
      </c>
      <c r="AN61" s="325">
        <v>27183</v>
      </c>
      <c r="AO61" s="326">
        <v>0.5</v>
      </c>
      <c r="AP61" s="327">
        <v>60232</v>
      </c>
      <c r="AQ61" s="339">
        <v>3</v>
      </c>
      <c r="AR61" s="329">
        <v>-2.5</v>
      </c>
    </row>
    <row r="62" spans="1:44" ht="13.2" x14ac:dyDescent="0.2">
      <c r="A62" s="259"/>
      <c r="AK62" s="330"/>
      <c r="AL62" s="331" t="s">
        <v>522</v>
      </c>
      <c r="AM62" s="332">
        <v>11789739</v>
      </c>
      <c r="AN62" s="333">
        <v>16408</v>
      </c>
      <c r="AO62" s="334">
        <v>8.4</v>
      </c>
      <c r="AP62" s="335">
        <v>32426</v>
      </c>
      <c r="AQ62" s="336">
        <v>4.2</v>
      </c>
      <c r="AR62" s="337">
        <v>4.2</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A3dseVHTUK39/DrKiShh0V2hiCAE6Q/SJYkdh0va10DfnGp0pAaXTsik/RispAAVCoxGRtXIQLoqnUvPaevqTQ==" saltValue="PTnZhZMoOWYttT9qDQae4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479</v>
      </c>
    </row>
    <row r="121" spans="125:125" ht="13.5" hidden="1" customHeight="1" x14ac:dyDescent="0.2">
      <c r="DU121" s="253"/>
    </row>
  </sheetData>
  <sheetProtection algorithmName="SHA-512" hashValue="jMjGgI2VJTfKSy8jIg/1DSlxVS8idBHD71cVgbTlxK86o0FEwlG6JPm62ViI8SSqV5BYN5x1DzbO7Uv7/S55QQ==" saltValue="vrinSEEITa8D00w5Ng6No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479</v>
      </c>
    </row>
  </sheetData>
  <sheetProtection algorithmName="SHA-512" hashValue="/+WhZpB3xIUjo32ycflgtO3tv92nhpg4w+gkhHGRdsEi82xGh3WODbscZ/Mdz8IWmXq0acjcfy+4LZdOETHroQ==" saltValue="UD9jWuX71FiJdKE3UGrbI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26" t="s">
        <v>3</v>
      </c>
      <c r="D47" s="1126"/>
      <c r="E47" s="1127"/>
      <c r="F47" s="11">
        <v>3.95</v>
      </c>
      <c r="G47" s="12">
        <v>6.21</v>
      </c>
      <c r="H47" s="12">
        <v>8.6300000000000008</v>
      </c>
      <c r="I47" s="12">
        <v>11.56</v>
      </c>
      <c r="J47" s="13">
        <v>15.61</v>
      </c>
    </row>
    <row r="48" spans="2:10" ht="57.75" customHeight="1" x14ac:dyDescent="0.2">
      <c r="B48" s="14"/>
      <c r="C48" s="1128" t="s">
        <v>4</v>
      </c>
      <c r="D48" s="1128"/>
      <c r="E48" s="1129"/>
      <c r="F48" s="15">
        <v>5.29</v>
      </c>
      <c r="G48" s="16">
        <v>5.74</v>
      </c>
      <c r="H48" s="16">
        <v>13.25</v>
      </c>
      <c r="I48" s="16">
        <v>8.8699999999999992</v>
      </c>
      <c r="J48" s="17">
        <v>3.82</v>
      </c>
    </row>
    <row r="49" spans="2:10" ht="57.75" customHeight="1" thickBot="1" x14ac:dyDescent="0.25">
      <c r="B49" s="18"/>
      <c r="C49" s="1130" t="s">
        <v>5</v>
      </c>
      <c r="D49" s="1130"/>
      <c r="E49" s="1131"/>
      <c r="F49" s="19" t="s">
        <v>534</v>
      </c>
      <c r="G49" s="20">
        <v>0.35</v>
      </c>
      <c r="H49" s="20">
        <v>7.82</v>
      </c>
      <c r="I49" s="20" t="s">
        <v>535</v>
      </c>
      <c r="J49" s="21" t="s">
        <v>536</v>
      </c>
    </row>
    <row r="50" spans="2:10" ht="13.2" x14ac:dyDescent="0.2"/>
  </sheetData>
  <sheetProtection algorithmName="SHA-512" hashValue="n8SHyu1VxJVDLlpdWk8Eh5jh8865Mm9ALasbfadHFEqKk66NxdLu6jjarFnHU60+Z2Ne3vgnf/KnLIXxNn/P1A==" saltValue="9zOG8k5ideHbu145mMOs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岩崎 盛俊</cp:lastModifiedBy>
  <dcterms:created xsi:type="dcterms:W3CDTF">2025-02-19T01:58:23Z</dcterms:created>
  <dcterms:modified xsi:type="dcterms:W3CDTF">2025-03-12T06:55:28Z</dcterms:modified>
  <cp:category/>
</cp:coreProperties>
</file>