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xr:revisionPtr xr6:coauthVersionLast="47" xr6:coauthVersionMax="47" documentId="13_ncr:1_{824B7FF9-3233-41A6-B166-A73800E1E88F}" revIDLastSave="0" xr10:uidLastSave="{00000000-0000-0000-0000-000000000000}"/>
  <bookViews>
    <workbookView tabRatio="714" xr2:uid="{00000000-000D-0000-FFFF-FFFF00000000}" windowHeight="11500" windowWidth="19420" xWindow="-110" yWindow="-11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E35" i="10"/>
  <c r="BW34" i="10"/>
  <c r="BW35" i="10" s="1"/>
  <c r="BE34" i="10"/>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AM34" i="10" s="1"/>
  <c r="AM35" i="10" s="1"/>
  <c r="U34" i="10"/>
  <c r="U35" i="10" s="1"/>
  <c r="U36" i="10" s="1"/>
  <c r="U37" i="10" s="1"/>
  <c r="U38" i="10" s="1"/>
</calcChain>
</file>

<file path=xl/sharedStrings.xml><?xml version="1.0" encoding="utf-8"?>
<sst xmlns="http://schemas.openxmlformats.org/spreadsheetml/2006/main" count="1000" uniqueCount="571">
  <si>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</si>
  <si>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</si>
  <si>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</si>
  <si>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</si>
  <si>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</si>
  <si>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</si>
  <si>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</si>
  <si>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</si>
  <si>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</si>
  <si>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</si>
  <si>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</si>
  <si>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</si>
  <si>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</si>
  <si>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</si>
  <si>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</si>
  <si>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</si>
  <si>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</si>
  <si>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</si>
  <si>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</si>
  <si>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</si>
  <si>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</si>
  <si>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</si>
  <si>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</si>
  <si>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</si>
  <si>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</si>
  <si>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</si>
  <si>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</si>
  <si>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</si>
  <si>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</si>
  <si>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</si>
  <si>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</si>
  <si>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</si>
  <si>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</si>
  <si>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</si>
  <si>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</si>
  <si>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</si>
  <si>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</si>
  <si>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</si>
  <si>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</si>
  <si>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</si>
  <si>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</si>
  <si>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</si>
  <si>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</si>
  <si>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</si>
  <si>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</si>
  <si>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</si>
  <si>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</si>
  <si>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</si>
  <si>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</si>
  <si>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</si>
  <si>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</si>
  <si>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</si>
  <si>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</si>
  <si>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</si>
  <si>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</si>
  <si>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</si>
  <si>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</si>
  <si>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</si>
  <si>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</si>
  <si>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</si>
  <si>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</si>
  <si>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</si>
  <si>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</si>
  <si>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</si>
  <si>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</si>
  <si>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</si>
  <si>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</si>
  <si>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</si>
  <si>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</si>
  <si>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</si>
  <si>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</si>
  <si>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</si>
  <si>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</si>
  <si>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</si>
  <si>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</si>
  <si>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</si>
  <si>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</si>
  <si>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</si>
  <si>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</si>
  <si>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</si>
  <si>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</si>
  <si>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</si>
  <si>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</si>
  <si>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</si>
  <si>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</si>
  <si>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</si>
  <si>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</si>
  <si>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</si>
  <si>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</si>
  <si>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</si>
  <si>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</si>
  <si>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</si>
  <si>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</si>
  <si>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</si>
  <si>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</si>
  <si>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</si>
  <si>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</si>
  <si>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</si>
  <si>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</si>
  <si>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</si>
  <si>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</si>
  <si>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</si>
  <si>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</si>
  <si>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</si>
  <si>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</si>
  <si>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</si>
  <si>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</si>
  <si>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</si>
  <si>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</si>
  <si>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</si>
  <si>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</si>
  <si>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</si>
  <si>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</si>
  <si>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</si>
  <si>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</si>
  <si>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</si>
  <si>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</si>
  <si>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</si>
  <si>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</si>
  <si>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</si>
  <si>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</si>
  <si>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</si>
  <si>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</si>
  <si>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</si>
  <si>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</si>
  <si>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</si>
  <si>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</si>
  <si>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</si>
  <si>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</si>
  <si>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</si>
  <si>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</si>
  <si>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</si>
  <si>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</si>
  <si>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</si>
  <si>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</si>
  <si>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</si>
  <si>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</si>
  <si>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</si>
  <si>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</si>
  <si>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</si>
  <si>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</si>
  <si>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</si>
  <si>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</si>
  <si>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</si>
  <si>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</si>
  <si>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</si>
  <si>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</si>
  <si>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</si>
  <si>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</si>
  <si>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</si>
  <si>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</si>
  <si>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</si>
  <si>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</si>
  <si>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</si>
  <si>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</si>
  <si>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</si>
  <si>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</si>
  <si>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</si>
  <si>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</si>
  <si>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</si>
  <si>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</si>
  <si>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</si>
  <si>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</si>
  <si>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</si>
  <si>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</si>
  <si>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</si>
  <si>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</si>
  <si>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</si>
  <si>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</si>
  <si>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</si>
  <si>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</si>
  <si>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</si>
  <si>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</si>
  <si>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</si>
  <si>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</si>
  <si>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</si>
  <si>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</si>
  <si>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</si>
  <si>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</si>
  <si>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</si>
  <si>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</si>
  <si>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</si>
  <si>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</si>
  <si>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</si>
  <si>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</si>
  <si>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</si>
  <si>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</si>
  <si>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</si>
  <si>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</si>
  <si>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</si>
  <si>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</si>
  <si>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</si>
  <si>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</si>
  <si>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</si>
  <si>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</si>
  <si>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</si>
  <si>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</si>
  <si>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</si>
  <si>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</si>
  <si>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</si>
  <si>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</si>
  <si>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</si>
  <si>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</si>
  <si>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</si>
  <si>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</si>
  <si>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</si>
  <si>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</si>
  <si>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</si>
  <si>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</si>
  <si>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</si>
  <si>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</si>
  <si>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</si>
  <si>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</si>
  <si>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</si>
  <si>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</si>
  <si>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</si>
  <si>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</si>
  <si>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</si>
  <si>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</si>
  <si>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</si>
  <si>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</si>
  <si>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</si>
  <si>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</si>
  <si>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</si>
  <si>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</si>
  <si>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</si>
  <si>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</si>
  <si>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</si>
  <si>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</si>
  <si>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</si>
  <si>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</si>
  <si>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</si>
  <si>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</si>
  <si>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</si>
  <si>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</si>
  <si>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</si>
  <si>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</si>
  <si>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</si>
  <si>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</si>
  <si>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</si>
  <si>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</si>
  <si>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</si>
  <si>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</si>
  <si>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</si>
  <si>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</si>
  <si>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</si>
  <si>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</si>
  <si>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</si>
  <si>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</si>
  <si>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</si>
  <si>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</si>
  <si>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</si>
  <si>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</si>
  <si>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</si>
  <si>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</si>
  <si>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</si>
  <si>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</si>
  <si>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</si>
  <si>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</si>
  <si>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</si>
  <si>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</si>
  <si>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</si>
  <si>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</si>
  <si>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</si>
  <si>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</si>
  <si>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</si>
  <si>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</si>
  <si>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</si>
  <si>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</si>
  <si>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</si>
  <si>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</si>
  <si>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</si>
  <si>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</si>
  <si>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</si>
  <si>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</si>
  <si>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</si>
  <si>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</si>
  <si>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</si>
  <si>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</si>
  <si>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</si>
  <si>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</si>
  <si>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</si>
  <si>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</si>
  <si>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</si>
  <si>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</si>
  <si>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</si>
  <si>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</si>
  <si>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</si>
  <si>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</si>
  <si>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</si>
  <si>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</si>
  <si>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</si>
  <si>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</si>
  <si>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</si>
  <si>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</si>
  <si>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</si>
  <si>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</si>
  <si>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</si>
  <si>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</si>
  <si>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</si>
  <si>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</si>
  <si>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</si>
  <si>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</si>
  <si>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</si>
  <si>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</si>
  <si>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</si>
  <si>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</si>
  <si>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</si>
  <si>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</si>
  <si>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</si>
  <si>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</si>
  <si>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</si>
  <si>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</si>
  <si>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</si>
  <si>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</si>
  <si>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</si>
  <si>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</si>
  <si>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</si>
  <si>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</si>
  <si>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</si>
  <si>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</si>
  <si>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</si>
  <si>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</si>
  <si>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</si>
  <si>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</si>
  <si>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</si>
  <si>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</si>
  <si>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</si>
  <si>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</si>
  <si>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</si>
  <si>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</si>
  <si>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</si>
  <si>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</si>
  <si>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</si>
  <si>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</si>
  <si>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</si>
  <si>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</si>
  <si>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</si>
  <si>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</si>
  <si>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</si>
  <si>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</si>
  <si>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</si>
  <si>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</si>
  <si>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</si>
  <si>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</si>
  <si>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</si>
  <si>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</si>
  <si>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</si>
  <si>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</si>
  <si>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</si>
  <si>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</si>
  <si>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</si>
  <si>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</si>
  <si>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</si>
  <si>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</si>
  <si>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</si>
  <si>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</si>
  <si>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</si>
  <si>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</si>
  <si>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</si>
  <si>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</si>
  <si>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</si>
  <si>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</si>
  <si>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</si>
  <si>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</si>
  <si>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</si>
  <si>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</si>
  <si>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</si>
  <si>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</si>
  <si>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</si>
  <si>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</si>
  <si>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</si>
  <si>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</si>
  <si>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</si>
  <si>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</si>
  <si>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</si>
  <si>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</si>
  <si>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</si>
  <si>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</si>
  <si>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</si>
  <si>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</si>
  <si>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</si>
  <si>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</si>
  <si>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</si>
  <si>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</si>
  <si>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</si>
  <si>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</si>
  <si>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</si>
  <si>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</si>
  <si>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</si>
  <si>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</si>
  <si>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</si>
  <si>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</si>
  <si>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</si>
  <si>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</si>
  <si>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</si>
  <si>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</si>
  <si>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</si>
  <si>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</si>
  <si>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</si>
  <si>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</si>
  <si>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</si>
  <si>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</si>
  <si>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</si>
  <si>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</si>
  <si>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</si>
  <si>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</si>
  <si>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</si>
  <si>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</si>
  <si>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</si>
  <si>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</si>
  <si>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</si>
  <si>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</si>
  <si>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</si>
  <si>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</si>
  <si>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</si>
  <si>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</si>
  <si>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</si>
  <si>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</si>
  <si>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</si>
  <si>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</si>
  <si>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</si>
  <si>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</si>
  <si>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</si>
  <si>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</si>
  <si>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</si>
  <si>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</si>
  <si>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</si>
  <si>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</si>
  <si>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</si>
  <si>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</si>
  <si>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</si>
  <si>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</si>
  <si>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</si>
  <si>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</si>
  <si>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</si>
  <si>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</si>
  <si>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</si>
  <si>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</si>
  <si>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</si>
  <si>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</si>
  <si>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</si>
  <si>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</si>
  <si>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</si>
  <si>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</si>
  <si>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</si>
  <si>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</si>
  <si>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</si>
  <si>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</si>
  <si>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</si>
  <si>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</si>
  <si>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</si>
  <si>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</si>
  <si>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</si>
  <si>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</si>
  <si>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</si>
  <si>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</si>
  <si>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</si>
  <si>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</si>
  <si>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</si>
  <si>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</si>
  <si>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</si>
  <si>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</si>
  <si>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</si>
  <si>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</si>
  <si>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</si>
  <si>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</si>
  <si>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</si>
  <si>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</si>
  <si>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</si>
  <si>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</si>
  <si>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</si>
  <si>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</si>
  <si>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</si>
  <si>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</si>
  <si>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</si>
  <si>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</si>
  <si>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</si>
  <si>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</si>
  <si>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</si>
  <si>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</si>
  <si>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</si>
  <si>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</si>
  <si>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</si>
  <si>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</si>
  <si>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</si>
  <si>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</si>
  <si>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</si>
  <si>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</si>
  <si>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</si>
  <si>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</si>
  <si>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</si>
  <si>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</si>
  <si>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</si>
  <si>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</si>
  <si>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</si>
  <si>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</si>
  <si>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</si>
  <si>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</si>
  <si>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</si>
  <si>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</si>
  <si>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</si>
  <si>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</si>
  <si>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</si>
  <si>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</si>
  <si>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</si>
  <si>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</si>
  <si>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</si>
  <si>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</si>
  <si>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</si>
  <si>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</si>
  <si>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</si>
  <si>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</si>
  <si>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</si>
  <si>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</si>
  <si>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</si>
  <si>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</si>
  <si>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</si>
  <si>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</si>
  <si>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</si>
  <si>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</si>
  <si>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</si>
  <si>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</si>
  <si>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</si>
  <si>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</si>
  <si>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</si>
  <si>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</si>
  <si>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</si>
  <si>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</si>
  <si>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</si>
  <si>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</si>
  <si>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</si>
  <si>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</si>
  <si>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</si>
  <si>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</si>
  <si>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8.99</t>
  </si>
  <si>
    <t>▲ 4.82</t>
  </si>
  <si>
    <t>一般会計</t>
  </si>
  <si>
    <t>下水道事業会計</t>
  </si>
  <si>
    <t>介護保険事業特別会計</t>
  </si>
  <si>
    <t>国民健康保険事業特別会計（事業勘定）</t>
  </si>
  <si>
    <t>後期高齢者医療事業特別会計</t>
  </si>
  <si>
    <t>簡易水道事業会計</t>
  </si>
  <si>
    <t>自動車駐車場事業特別会計</t>
  </si>
  <si>
    <t>国民健康保険事業特別会計（直営診療勘定）</t>
  </si>
  <si>
    <t>その他会計（赤字）</t>
  </si>
  <si>
    <t>その他会計（黒字）</t>
  </si>
  <si>
    <t>R02</t>
    <phoneticPr fontId="5"/>
  </si>
  <si>
    <t>R03</t>
    <phoneticPr fontId="5"/>
  </si>
  <si>
    <t>R04</t>
    <phoneticPr fontId="5"/>
  </si>
  <si>
    <t>R05</t>
    <phoneticPr fontId="5"/>
  </si>
  <si>
    <t>R06</t>
    <phoneticPr fontId="5"/>
  </si>
  <si>
    <t>○</t>
  </si>
  <si>
    <t>相模原市まち・みどり公社</t>
    <rPh sb="0" eb="4">
      <t>サガミハラシ</t>
    </rPh>
    <rPh sb="10" eb="12">
      <t>コウシャ</t>
    </rPh>
    <phoneticPr fontId="2"/>
  </si>
  <si>
    <t>相模原市社会福祉協議会</t>
    <rPh sb="0" eb="4">
      <t>サガミハラシ</t>
    </rPh>
    <rPh sb="4" eb="6">
      <t>シャカイ</t>
    </rPh>
    <rPh sb="6" eb="8">
      <t>フクシ</t>
    </rPh>
    <rPh sb="8" eb="11">
      <t>キョウギカイ</t>
    </rPh>
    <phoneticPr fontId="2"/>
  </si>
  <si>
    <t>相模原市民文化財団</t>
    <rPh sb="0" eb="4">
      <t>サガミハラシ</t>
    </rPh>
    <rPh sb="4" eb="5">
      <t>ミン</t>
    </rPh>
    <rPh sb="5" eb="7">
      <t>ブンカ</t>
    </rPh>
    <rPh sb="7" eb="9">
      <t>ザイダン</t>
    </rPh>
    <phoneticPr fontId="2"/>
  </si>
  <si>
    <t>相模原市スポーツ協会</t>
    <rPh sb="0" eb="4">
      <t>サガミハラシ</t>
    </rPh>
    <rPh sb="8" eb="10">
      <t>キョウカイ</t>
    </rPh>
    <phoneticPr fontId="2"/>
  </si>
  <si>
    <t>相模原市勤労者福祉サービスセンター</t>
    <rPh sb="0" eb="4">
      <t>サガミハラシ</t>
    </rPh>
    <rPh sb="4" eb="7">
      <t>キンロウシャ</t>
    </rPh>
    <rPh sb="7" eb="9">
      <t>フクシ</t>
    </rPh>
    <phoneticPr fontId="2"/>
  </si>
  <si>
    <t>相模原市産業振興財団</t>
    <rPh sb="0" eb="4">
      <t>サガミハラシ</t>
    </rPh>
    <rPh sb="4" eb="6">
      <t>サンギョウ</t>
    </rPh>
    <rPh sb="6" eb="8">
      <t>シンコウ</t>
    </rPh>
    <rPh sb="8" eb="10">
      <t>ザイダン</t>
    </rPh>
    <phoneticPr fontId="2"/>
  </si>
  <si>
    <t>相模原市シルバー人材センター</t>
    <rPh sb="0" eb="4">
      <t>サガミハラシ</t>
    </rPh>
    <rPh sb="8" eb="10">
      <t>ジンザイ</t>
    </rPh>
    <phoneticPr fontId="2"/>
  </si>
  <si>
    <t>さがみはら産業創造センター</t>
    <rPh sb="5" eb="7">
      <t>サンギョウ</t>
    </rPh>
    <rPh sb="7" eb="9">
      <t>ソウゾウ</t>
    </rPh>
    <phoneticPr fontId="2"/>
  </si>
  <si>
    <t>相模原市社会福祉事業団</t>
    <rPh sb="0" eb="4">
      <t>サガミハラシ</t>
    </rPh>
    <rPh sb="4" eb="6">
      <t>シャカイ</t>
    </rPh>
    <rPh sb="6" eb="8">
      <t>フクシ</t>
    </rPh>
    <rPh sb="8" eb="11">
      <t>ジギョウダン</t>
    </rPh>
    <phoneticPr fontId="2"/>
  </si>
  <si>
    <t>相模原市健康福祉財団</t>
    <rPh sb="0" eb="4">
      <t>サガミハラシ</t>
    </rPh>
    <rPh sb="4" eb="6">
      <t>ケンコウ</t>
    </rPh>
    <rPh sb="6" eb="8">
      <t>フクシ</t>
    </rPh>
    <rPh sb="8" eb="10">
      <t>ザイダン</t>
    </rPh>
    <phoneticPr fontId="2"/>
  </si>
  <si>
    <t>出資割合47.4％</t>
    <rPh sb="0" eb="2">
      <t>シュッシ</t>
    </rPh>
    <rPh sb="2" eb="4">
      <t>ワリアイ</t>
    </rPh>
    <phoneticPr fontId="2"/>
  </si>
  <si>
    <t>神奈川県後期高齢者医療広域連合（一般会計）</t>
  </si>
  <si>
    <t>神奈川県後期高齢者医療広域連合（事業会計）</t>
  </si>
  <si>
    <t>市街地整備基金</t>
    <rPh sb="0" eb="3">
      <t>シガイチ</t>
    </rPh>
    <rPh sb="3" eb="7">
      <t>セイビキキン</t>
    </rPh>
    <phoneticPr fontId="5"/>
  </si>
  <si>
    <t>公共施設保全等基金</t>
    <rPh sb="0" eb="4">
      <t>コウキョウシセツ</t>
    </rPh>
    <rPh sb="4" eb="7">
      <t>ホゼントウ</t>
    </rPh>
    <rPh sb="7" eb="9">
      <t>キキン</t>
    </rPh>
    <phoneticPr fontId="5"/>
  </si>
  <si>
    <t>学校施設整備基金</t>
    <rPh sb="0" eb="4">
      <t>ガッコウシセツ</t>
    </rPh>
    <rPh sb="4" eb="8">
      <t>セイビキキン</t>
    </rPh>
    <phoneticPr fontId="5"/>
  </si>
  <si>
    <t>都市交通施設整備基金</t>
    <rPh sb="0" eb="4">
      <t>トシコウツウ</t>
    </rPh>
    <rPh sb="4" eb="6">
      <t>シセツ</t>
    </rPh>
    <rPh sb="6" eb="10">
      <t>セイビキキン</t>
    </rPh>
    <phoneticPr fontId="5"/>
  </si>
  <si>
    <t>まち・ひと・しごと創生基金</t>
    <rPh sb="9" eb="11">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</si>
</sst>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CCB-4348-82E4-AAE8A28C11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29519</c:v>
                </c:pt>
                <c:pt idx="1">
                  <c:v>24332</c:v>
                </c:pt>
                <c:pt idx="2">
                  <c:v>21622</c:v>
                </c:pt>
                <c:pt idx="3">
                  <c:v>29832</c:v>
                </c:pt>
                <c:pt idx="4">
                  <c:v>34152</c:v>
                </c:pt>
              </c:numCache>
            </c:numRef>
          </c:val>
          <c:smooth val="0"/>
          <c:extLst>
            <c:ext xmlns:c16="http://schemas.microsoft.com/office/drawing/2014/chart" uri="{C3380CC4-5D6E-409C-BE32-E72D297353CC}">
              <c16:uniqueId val="{00000001-6CCB-4348-82E4-AAE8A28C11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5.74</c:v>
                </c:pt>
                <c:pt idx="1">
                  <c:v>13.25</c:v>
                </c:pt>
                <c:pt idx="2">
                  <c:v>8.8699999999999992</c:v>
                </c:pt>
                <c:pt idx="3">
                  <c:v>3.82</c:v>
                </c:pt>
                <c:pt idx="4">
                  <c:v>4.87</c:v>
                </c:pt>
              </c:numCache>
            </c:numRef>
          </c:val>
          <c:extLst>
            <c:ext xmlns:c16="http://schemas.microsoft.com/office/drawing/2014/chart" uri="{C3380CC4-5D6E-409C-BE32-E72D297353CC}">
              <c16:uniqueId val="{00000000-74BF-48FC-A6C7-8DE22F5B31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6.21</c:v>
                </c:pt>
                <c:pt idx="1">
                  <c:v>8.6300000000000008</c:v>
                </c:pt>
                <c:pt idx="2">
                  <c:v>11.56</c:v>
                </c:pt>
                <c:pt idx="3">
                  <c:v>15.61</c:v>
                </c:pt>
                <c:pt idx="4">
                  <c:v>14.77</c:v>
                </c:pt>
              </c:numCache>
            </c:numRef>
          </c:val>
          <c:extLst>
            <c:ext xmlns:c16="http://schemas.microsoft.com/office/drawing/2014/chart" uri="{C3380CC4-5D6E-409C-BE32-E72D297353CC}">
              <c16:uniqueId val="{00000001-74BF-48FC-A6C7-8DE22F5B31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7.82</c:v>
                </c:pt>
                <c:pt idx="2">
                  <c:v>-8.99</c:v>
                </c:pt>
                <c:pt idx="3">
                  <c:v>-4.82</c:v>
                </c:pt>
                <c:pt idx="4">
                  <c:v>0.19</c:v>
                </c:pt>
              </c:numCache>
            </c:numRef>
          </c:val>
          <c:smooth val="0"/>
          <c:extLst>
            <c:ext xmlns:c16="http://schemas.microsoft.com/office/drawing/2014/chart" uri="{C3380CC4-5D6E-409C-BE32-E72D297353CC}">
              <c16:uniqueId val="{00000002-74BF-48FC-A6C7-8DE22F5B31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C6-49F1-8F23-A0A046CBC1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C6-49F1-8F23-A0A046CBC1EF}"/>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C6-49F1-8F23-A0A046CBC1EF}"/>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3-77C6-49F1-8F23-A0A046CBC1E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0.16</c:v>
                </c:pt>
                <c:pt idx="8">
                  <c:v>#N/A</c:v>
                </c:pt>
                <c:pt idx="9">
                  <c:v>0.17</c:v>
                </c:pt>
              </c:numCache>
            </c:numRef>
          </c:val>
          <c:extLst>
            <c:ext xmlns:c16="http://schemas.microsoft.com/office/drawing/2014/chart" uri="{C3380CC4-5D6E-409C-BE32-E72D297353CC}">
              <c16:uniqueId val="{00000004-77C6-49F1-8F23-A0A046CBC1E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0.13</c:v>
                </c:pt>
                <c:pt idx="4">
                  <c:v>#N/A</c:v>
                </c:pt>
                <c:pt idx="5">
                  <c:v>0.14000000000000001</c:v>
                </c:pt>
                <c:pt idx="6">
                  <c:v>#N/A</c:v>
                </c:pt>
                <c:pt idx="7">
                  <c:v>0.14000000000000001</c:v>
                </c:pt>
                <c:pt idx="8">
                  <c:v>#N/A</c:v>
                </c:pt>
                <c:pt idx="9">
                  <c:v>0.19</c:v>
                </c:pt>
              </c:numCache>
            </c:numRef>
          </c:val>
          <c:extLst>
            <c:ext xmlns:c16="http://schemas.microsoft.com/office/drawing/2014/chart" uri="{C3380CC4-5D6E-409C-BE32-E72D297353CC}">
              <c16:uniqueId val="{00000005-77C6-49F1-8F23-A0A046CBC1EF}"/>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0.19</c:v>
                </c:pt>
                <c:pt idx="4">
                  <c:v>#N/A</c:v>
                </c:pt>
                <c:pt idx="5">
                  <c:v>0.32</c:v>
                </c:pt>
                <c:pt idx="6">
                  <c:v>#N/A</c:v>
                </c:pt>
                <c:pt idx="7">
                  <c:v>0.21</c:v>
                </c:pt>
                <c:pt idx="8">
                  <c:v>#N/A</c:v>
                </c:pt>
                <c:pt idx="9">
                  <c:v>0.21</c:v>
                </c:pt>
              </c:numCache>
            </c:numRef>
          </c:val>
          <c:extLst>
            <c:ext xmlns:c16="http://schemas.microsoft.com/office/drawing/2014/chart" uri="{C3380CC4-5D6E-409C-BE32-E72D297353CC}">
              <c16:uniqueId val="{00000006-77C6-49F1-8F23-A0A046CBC1E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1.26</c:v>
                </c:pt>
                <c:pt idx="2">
                  <c:v>#N/A</c:v>
                </c:pt>
                <c:pt idx="3">
                  <c:v>0.85</c:v>
                </c:pt>
                <c:pt idx="4">
                  <c:v>#N/A</c:v>
                </c:pt>
                <c:pt idx="5">
                  <c:v>1.08</c:v>
                </c:pt>
                <c:pt idx="6">
                  <c:v>#N/A</c:v>
                </c:pt>
                <c:pt idx="7">
                  <c:v>0.56000000000000005</c:v>
                </c:pt>
                <c:pt idx="8">
                  <c:v>#N/A</c:v>
                </c:pt>
                <c:pt idx="9">
                  <c:v>0.65</c:v>
                </c:pt>
              </c:numCache>
            </c:numRef>
          </c:val>
          <c:extLst>
            <c:ext xmlns:c16="http://schemas.microsoft.com/office/drawing/2014/chart" uri="{C3380CC4-5D6E-409C-BE32-E72D297353CC}">
              <c16:uniqueId val="{00000007-77C6-49F1-8F23-A0A046CBC1E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2.77</c:v>
                </c:pt>
                <c:pt idx="4">
                  <c:v>#N/A</c:v>
                </c:pt>
                <c:pt idx="5">
                  <c:v>3</c:v>
                </c:pt>
                <c:pt idx="6">
                  <c:v>#N/A</c:v>
                </c:pt>
                <c:pt idx="7">
                  <c:v>3.59</c:v>
                </c:pt>
                <c:pt idx="8">
                  <c:v>#N/A</c:v>
                </c:pt>
                <c:pt idx="9">
                  <c:v>4.21</c:v>
                </c:pt>
              </c:numCache>
            </c:numRef>
          </c:val>
          <c:extLst>
            <c:ext xmlns:c16="http://schemas.microsoft.com/office/drawing/2014/chart" uri="{C3380CC4-5D6E-409C-BE32-E72D297353CC}">
              <c16:uniqueId val="{00000008-77C6-49F1-8F23-A0A046CBC1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13.31</c:v>
                </c:pt>
                <c:pt idx="4">
                  <c:v>#N/A</c:v>
                </c:pt>
                <c:pt idx="5">
                  <c:v>8.86</c:v>
                </c:pt>
                <c:pt idx="6">
                  <c:v>#N/A</c:v>
                </c:pt>
                <c:pt idx="7">
                  <c:v>3.81</c:v>
                </c:pt>
                <c:pt idx="8">
                  <c:v>#N/A</c:v>
                </c:pt>
                <c:pt idx="9">
                  <c:v>4.87</c:v>
                </c:pt>
              </c:numCache>
            </c:numRef>
          </c:val>
          <c:extLst>
            <c:ext xmlns:c16="http://schemas.microsoft.com/office/drawing/2014/chart" uri="{C3380CC4-5D6E-409C-BE32-E72D297353CC}">
              <c16:uniqueId val="{00000009-77C6-49F1-8F23-A0A046CBC1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27129</c:v>
                </c:pt>
                <c:pt idx="5">
                  <c:v>26574</c:v>
                </c:pt>
                <c:pt idx="8">
                  <c:v>26635</c:v>
                </c:pt>
                <c:pt idx="11">
                  <c:v>25565</c:v>
                </c:pt>
                <c:pt idx="14">
                  <c:v>24395</c:v>
                </c:pt>
              </c:numCache>
            </c:numRef>
          </c:val>
          <c:extLst>
            <c:ext xmlns:c16="http://schemas.microsoft.com/office/drawing/2014/chart" uri="{C3380CC4-5D6E-409C-BE32-E72D297353CC}">
              <c16:uniqueId val="{00000000-ABC0-4CA5-AB55-D5FBAE40A2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C0-4CA5-AB55-D5FBAE40A2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969</c:v>
                </c:pt>
                <c:pt idx="3">
                  <c:v>903</c:v>
                </c:pt>
                <c:pt idx="6">
                  <c:v>898</c:v>
                </c:pt>
                <c:pt idx="9">
                  <c:v>897</c:v>
                </c:pt>
                <c:pt idx="12">
                  <c:v>889</c:v>
                </c:pt>
              </c:numCache>
            </c:numRef>
          </c:val>
          <c:extLst>
            <c:ext xmlns:c16="http://schemas.microsoft.com/office/drawing/2014/chart" uri="{C3380CC4-5D6E-409C-BE32-E72D297353CC}">
              <c16:uniqueId val="{00000002-ABC0-4CA5-AB55-D5FBAE40A2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C0-4CA5-AB55-D5FBAE40A2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4083</c:v>
                </c:pt>
                <c:pt idx="3">
                  <c:v>3826</c:v>
                </c:pt>
                <c:pt idx="6">
                  <c:v>3728</c:v>
                </c:pt>
                <c:pt idx="9">
                  <c:v>3586</c:v>
                </c:pt>
                <c:pt idx="12">
                  <c:v>3441</c:v>
                </c:pt>
              </c:numCache>
            </c:numRef>
          </c:val>
          <c:extLst>
            <c:ext xmlns:c16="http://schemas.microsoft.com/office/drawing/2014/chart" uri="{C3380CC4-5D6E-409C-BE32-E72D297353CC}">
              <c16:uniqueId val="{00000004-ABC0-4CA5-AB55-D5FBAE40A2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3393</c:v>
                </c:pt>
                <c:pt idx="3">
                  <c:v>3611</c:v>
                </c:pt>
                <c:pt idx="6">
                  <c:v>4056</c:v>
                </c:pt>
                <c:pt idx="9">
                  <c:v>4191</c:v>
                </c:pt>
                <c:pt idx="12">
                  <c:v>4352</c:v>
                </c:pt>
              </c:numCache>
            </c:numRef>
          </c:val>
          <c:extLst>
            <c:ext xmlns:c16="http://schemas.microsoft.com/office/drawing/2014/chart" uri="{C3380CC4-5D6E-409C-BE32-E72D297353CC}">
              <c16:uniqueId val="{00000005-ABC0-4CA5-AB55-D5FBAE40A2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C0-4CA5-AB55-D5FBAE40A2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22906</c:v>
                </c:pt>
                <c:pt idx="3">
                  <c:v>22802</c:v>
                </c:pt>
                <c:pt idx="6">
                  <c:v>22614</c:v>
                </c:pt>
                <c:pt idx="9">
                  <c:v>21658</c:v>
                </c:pt>
                <c:pt idx="12">
                  <c:v>21053</c:v>
                </c:pt>
              </c:numCache>
            </c:numRef>
          </c:val>
          <c:extLst>
            <c:ext xmlns:c16="http://schemas.microsoft.com/office/drawing/2014/chart" uri="{C3380CC4-5D6E-409C-BE32-E72D297353CC}">
              <c16:uniqueId val="{00000007-ABC0-4CA5-AB55-D5FBAE40A2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4222</c:v>
                </c:pt>
                <c:pt idx="2">
                  <c:v>#N/A</c:v>
                </c:pt>
                <c:pt idx="3">
                  <c:v>#N/A</c:v>
                </c:pt>
                <c:pt idx="4">
                  <c:v>4568</c:v>
                </c:pt>
                <c:pt idx="5">
                  <c:v>#N/A</c:v>
                </c:pt>
                <c:pt idx="6">
                  <c:v>#N/A</c:v>
                </c:pt>
                <c:pt idx="7">
                  <c:v>4661</c:v>
                </c:pt>
                <c:pt idx="8">
                  <c:v>#N/A</c:v>
                </c:pt>
                <c:pt idx="9">
                  <c:v>#N/A</c:v>
                </c:pt>
                <c:pt idx="10">
                  <c:v>4767</c:v>
                </c:pt>
                <c:pt idx="11">
                  <c:v>#N/A</c:v>
                </c:pt>
                <c:pt idx="12">
                  <c:v>#N/A</c:v>
                </c:pt>
                <c:pt idx="13">
                  <c:v>5340</c:v>
                </c:pt>
                <c:pt idx="14">
                  <c:v>#N/A</c:v>
                </c:pt>
              </c:numCache>
            </c:numRef>
          </c:val>
          <c:smooth val="0"/>
          <c:extLst>
            <c:ext xmlns:c16="http://schemas.microsoft.com/office/drawing/2014/chart" uri="{C3380CC4-5D6E-409C-BE32-E72D297353CC}">
              <c16:uniqueId val="{00000008-ABC0-4CA5-AB55-D5FBAE40A2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246021</c:v>
                </c:pt>
                <c:pt idx="5">
                  <c:v>251678</c:v>
                </c:pt>
                <c:pt idx="8">
                  <c:v>247168</c:v>
                </c:pt>
                <c:pt idx="11">
                  <c:v>246755</c:v>
                </c:pt>
                <c:pt idx="14">
                  <c:v>240064</c:v>
                </c:pt>
              </c:numCache>
            </c:numRef>
          </c:val>
          <c:extLst>
            <c:ext xmlns:c16="http://schemas.microsoft.com/office/drawing/2014/chart" uri="{C3380CC4-5D6E-409C-BE32-E72D297353CC}">
              <c16:uniqueId val="{00000000-E11F-4BFD-885C-717F0B51F9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64534</c:v>
                </c:pt>
                <c:pt idx="5">
                  <c:v>61770</c:v>
                </c:pt>
                <c:pt idx="8">
                  <c:v>59189</c:v>
                </c:pt>
                <c:pt idx="11">
                  <c:v>55625</c:v>
                </c:pt>
                <c:pt idx="14">
                  <c:v>49391</c:v>
                </c:pt>
              </c:numCache>
            </c:numRef>
          </c:val>
          <c:extLst>
            <c:ext xmlns:c16="http://schemas.microsoft.com/office/drawing/2014/chart" uri="{C3380CC4-5D6E-409C-BE32-E72D297353CC}">
              <c16:uniqueId val="{00000001-E11F-4BFD-885C-717F0B51F9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40440</c:v>
                </c:pt>
                <c:pt idx="5">
                  <c:v>49115</c:v>
                </c:pt>
                <c:pt idx="8">
                  <c:v>65489</c:v>
                </c:pt>
                <c:pt idx="11">
                  <c:v>80318</c:v>
                </c:pt>
                <c:pt idx="14">
                  <c:v>83122</c:v>
                </c:pt>
              </c:numCache>
            </c:numRef>
          </c:val>
          <c:extLst>
            <c:ext xmlns:c16="http://schemas.microsoft.com/office/drawing/2014/chart" uri="{C3380CC4-5D6E-409C-BE32-E72D297353CC}">
              <c16:uniqueId val="{00000002-E11F-4BFD-885C-717F0B51F9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1F-4BFD-885C-717F0B51F9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1F-4BFD-885C-717F0B51F9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1063</c:v>
                </c:pt>
                <c:pt idx="3">
                  <c:v>405</c:v>
                </c:pt>
                <c:pt idx="6">
                  <c:v>350</c:v>
                </c:pt>
                <c:pt idx="9">
                  <c:v>295</c:v>
                </c:pt>
                <c:pt idx="12">
                  <c:v>242</c:v>
                </c:pt>
              </c:numCache>
            </c:numRef>
          </c:val>
          <c:extLst>
            <c:ext xmlns:c16="http://schemas.microsoft.com/office/drawing/2014/chart" uri="{C3380CC4-5D6E-409C-BE32-E72D297353CC}">
              <c16:uniqueId val="{00000005-E11F-4BFD-885C-717F0B51F9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41836</c:v>
                </c:pt>
                <c:pt idx="3">
                  <c:v>42114</c:v>
                </c:pt>
                <c:pt idx="6">
                  <c:v>42049</c:v>
                </c:pt>
                <c:pt idx="9">
                  <c:v>42375</c:v>
                </c:pt>
                <c:pt idx="12">
                  <c:v>42745</c:v>
                </c:pt>
              </c:numCache>
            </c:numRef>
          </c:val>
          <c:extLst>
            <c:ext xmlns:c16="http://schemas.microsoft.com/office/drawing/2014/chart" uri="{C3380CC4-5D6E-409C-BE32-E72D297353CC}">
              <c16:uniqueId val="{00000006-E11F-4BFD-885C-717F0B51F9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1F-4BFD-885C-717F0B51F9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38251</c:v>
                </c:pt>
                <c:pt idx="3">
                  <c:v>37280</c:v>
                </c:pt>
                <c:pt idx="6">
                  <c:v>35991</c:v>
                </c:pt>
                <c:pt idx="9">
                  <c:v>35712</c:v>
                </c:pt>
                <c:pt idx="12">
                  <c:v>36175</c:v>
                </c:pt>
              </c:numCache>
            </c:numRef>
          </c:val>
          <c:extLst>
            <c:ext xmlns:c16="http://schemas.microsoft.com/office/drawing/2014/chart" uri="{C3380CC4-5D6E-409C-BE32-E72D297353CC}">
              <c16:uniqueId val="{00000008-E11F-4BFD-885C-717F0B51F9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17191</c:v>
                </c:pt>
                <c:pt idx="3">
                  <c:v>15081</c:v>
                </c:pt>
                <c:pt idx="6">
                  <c:v>14189</c:v>
                </c:pt>
                <c:pt idx="9">
                  <c:v>13298</c:v>
                </c:pt>
                <c:pt idx="12">
                  <c:v>12414</c:v>
                </c:pt>
              </c:numCache>
            </c:numRef>
          </c:val>
          <c:extLst>
            <c:ext xmlns:c16="http://schemas.microsoft.com/office/drawing/2014/chart" uri="{C3380CC4-5D6E-409C-BE32-E72D297353CC}">
              <c16:uniqueId val="{00000009-E11F-4BFD-885C-717F0B51F9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290404</c:v>
                </c:pt>
                <c:pt idx="3">
                  <c:v>291631</c:v>
                </c:pt>
                <c:pt idx="6">
                  <c:v>282643</c:v>
                </c:pt>
                <c:pt idx="9">
                  <c:v>278000</c:v>
                </c:pt>
                <c:pt idx="12">
                  <c:v>272274</c:v>
                </c:pt>
              </c:numCache>
            </c:numRef>
          </c:val>
          <c:extLst>
            <c:ext xmlns:c16="http://schemas.microsoft.com/office/drawing/2014/chart" uri="{C3380CC4-5D6E-409C-BE32-E72D297353CC}">
              <c16:uniqueId val="{0000000A-E11F-4BFD-885C-717F0B51F9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37749</c:v>
                </c:pt>
                <c:pt idx="2">
                  <c:v>#N/A</c:v>
                </c:pt>
                <c:pt idx="3">
                  <c:v>#N/A</c:v>
                </c:pt>
                <c:pt idx="4">
                  <c:v>23946</c:v>
                </c:pt>
                <c:pt idx="5">
                  <c:v>#N/A</c:v>
                </c:pt>
                <c:pt idx="6">
                  <c:v>#N/A</c:v>
                </c:pt>
                <c:pt idx="7">
                  <c:v>3377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1F-4BFD-885C-717F0B51F9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20841</c:v>
                </c:pt>
                <c:pt idx="1">
                  <c:v>28861</c:v>
                </c:pt>
                <c:pt idx="2">
                  <c:v>27891</c:v>
                </c:pt>
              </c:numCache>
            </c:numRef>
          </c:val>
          <c:extLst>
            <c:ext xmlns:c16="http://schemas.microsoft.com/office/drawing/2014/chart" uri="{C3380CC4-5D6E-409C-BE32-E72D297353CC}">
              <c16:uniqueId val="{00000000-5A4E-4A33-97E2-4203E902D6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479</c:v>
                </c:pt>
                <c:pt idx="1">
                  <c:v>494</c:v>
                </c:pt>
                <c:pt idx="2">
                  <c:v>523</c:v>
                </c:pt>
              </c:numCache>
            </c:numRef>
          </c:val>
          <c:extLst>
            <c:ext xmlns:c16="http://schemas.microsoft.com/office/drawing/2014/chart" uri="{C3380CC4-5D6E-409C-BE32-E72D297353CC}">
              <c16:uniqueId val="{00000001-5A4E-4A33-97E2-4203E902D6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18661</c:v>
                </c:pt>
                <c:pt idx="1">
                  <c:v>24649</c:v>
                </c:pt>
                <c:pt idx="2">
                  <c:v>25941</c:v>
                </c:pt>
              </c:numCache>
            </c:numRef>
          </c:val>
          <c:extLst>
            <c:ext xmlns:c16="http://schemas.microsoft.com/office/drawing/2014/chart" uri="{C3380CC4-5D6E-409C-BE32-E72D297353CC}">
              <c16:uniqueId val="{00000002-5A4E-4A33-97E2-4203E902D6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元利償還金は地方債残高の減少に伴い減少傾向にある一方、満期一括償還地方債に係る年度割相当額は新規発行による残高が増え続けていることから増加傾向にある。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満期一括償還地方債については、毎年度、発行額の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等の必要額を確実に積み立てている。積立不足額は生じていない。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将来負担額については、一般会計等に係る地方債の現在高が減少したこと等に伴い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5,830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充当可能財源等については、充当可能基金が増加した一方、充当可能特定歳入の減少等により、前年度と比べると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将来負担額と充当可能財源等はともに減少したが、全体として将来負担比率の分子はマイナスとなっている。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令和６年度末の基金残高は、前年度末と比較して約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億円減少、その他特定目的基金は公共施設保全等基金が約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億円増加したことや学校給食費調整基金を</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新設したこと等により、約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財政調整基金については、年度間の財源の不均衡調整のほか、経済の不況等による大幅な税収減などの予期せぬ収入減少や大規模災害</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に対応するなど、中長期的に安定した財政運営を行う観点から一定規模の残高を確保していく。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向にあるが、事業の推進に伴い、中長期的には減少していく見込みである。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　　：市街地整備事業の財源とするために設置された基金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○公共施設保全等基金：公共施設の保全及び活用を図る事業の財源とするために設置された基金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　：市が設置する学校施設を整備する事業の財源とするために設置された基金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　　：麻溝台・新磯野第一整備地区土地区画整理事業に要する経費の一部を取り崩したため減少した。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○公共施設保全等基金：公共施設長寿命化事業に要する経費の一部を積み立てたため増加した。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　：学校施設設備に要する経費の一部を積み立てたため増加した。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市街地整備基金や公共施設保全等基金、学校施設整備基金などについては、中長期的には事業の進捗に応じて取り崩すため残高は減少す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財政調整基金については、積立額が取崩額を下回ったため、残高が減少した。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中長期的に安定した財政運営を行う観点から一定規模の残高を確保するとともに、積立目標額を超える金額については、</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今後予定する大規模な建設事業の経費の財源に充てるなど、重点施策の財源として活用していく。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減債基金については、基金運用益の積立により、前年度と比べると約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運用益の積立て及び取崩しにより、残高は状況に応じて増減する見込みである。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なお、この残高には含まれていない満期一括償還に係る基金への積立てについては、各年度における発行額の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を確実に基金へ積み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立てており、また、資金不足による基金の取崩しも行っていないため、償還に対する財源不足は生じていない。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市民税や固定資産税が増加したこと等によって基準財政収入額が増加したが、こども子育て費の創設や給与改定・会計年度任用職員への勤勉手当支給等より基準財政需要額も増加したことから、単年度の財政力指数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、３年平均においては前年度と同じく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また、類似団体内平均値と同値ではあるものの、低下傾向が続いていることから、市税収入の更なる確保策の検討や債権回収の強化等により、引き続き財政基盤の強化に努める。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市税や地方交付税の増加等により経常一般財源等が増加した一方で、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退職手当や人事委員会勧告を踏まえた給与改定等により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経常経費充当一般財源の増加が上回ったことが主な要因である。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直近５年間の推移は、概ね類似団体平均と同じ動きをしているが、今後も経常収支比率に注視しながら財政運営に努める。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950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3305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64</xdr:row>
      <xdr:rowOff>117122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33050"/>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66322</xdr:rowOff>
    </xdr:from>
    <xdr:to>
      <xdr:col>7</xdr:col>
      <xdr:colOff>31750</xdr:colOff>
      <xdr:row>64</xdr:row>
      <xdr:rowOff>167922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152699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175,163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退職手当や人事委員会勧告を踏まえた給与改定による職員給与費の増加が主な要因である。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直近５年間の推移は、概ね類似団体平均と同じ動きをしているが、近年増加傾向にある物件費については、委託事業の見直しや庁舎等施設の維持管理に係る委託料の見直し等により縮減に努める。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13241</xdr:rowOff>
    </xdr:from>
    <xdr:to>
      <xdr:col>23</xdr:col>
      <xdr:colOff>133350</xdr:colOff>
      <xdr:row>90</xdr:row>
      <xdr:rowOff>52591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72141"/>
          <a:ext cx="0" cy="1410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24668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52591</xdr:rowOff>
    </xdr:from>
    <xdr:to>
      <xdr:col>24</xdr:col>
      <xdr:colOff>12700</xdr:colOff>
      <xdr:row>90</xdr:row>
      <xdr:rowOff>52591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99618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13241</xdr:rowOff>
    </xdr:from>
    <xdr:to>
      <xdr:col>24</xdr:col>
      <xdr:colOff>12700</xdr:colOff>
      <xdr:row>82</xdr:row>
      <xdr:rowOff>13241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45103</xdr:rowOff>
    </xdr:from>
    <xdr:to>
      <xdr:col>23</xdr:col>
      <xdr:colOff>133350</xdr:colOff>
      <xdr:row>85</xdr:row>
      <xdr:rowOff>37368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75453"/>
          <a:ext cx="838200" cy="33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100185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73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128108</xdr:rowOff>
    </xdr:from>
    <xdr:to>
      <xdr:col>23</xdr:col>
      <xdr:colOff>184150</xdr:colOff>
      <xdr:row>86</xdr:row>
      <xdr:rowOff>58258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0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45103</xdr:rowOff>
    </xdr:from>
    <xdr:to>
      <xdr:col>19</xdr:col>
      <xdr:colOff>133350</xdr:colOff>
      <xdr:row>83</xdr:row>
      <xdr:rowOff>92225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275453"/>
          <a:ext cx="889000" cy="4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28510</xdr:rowOff>
    </xdr:from>
    <xdr:to>
      <xdr:col>19</xdr:col>
      <xdr:colOff>184150</xdr:colOff>
      <xdr:row>84</xdr:row>
      <xdr:rowOff>130110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3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114887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1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133190</xdr:rowOff>
    </xdr:from>
    <xdr:to>
      <xdr:col>15</xdr:col>
      <xdr:colOff>82550</xdr:colOff>
      <xdr:row>83</xdr:row>
      <xdr:rowOff>92225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0640"/>
          <a:ext cx="889000" cy="30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79814</xdr:rowOff>
    </xdr:from>
    <xdr:to>
      <xdr:col>15</xdr:col>
      <xdr:colOff>133350</xdr:colOff>
      <xdr:row>86</xdr:row>
      <xdr:rowOff>9964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6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7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81173</xdr:rowOff>
    </xdr:from>
    <xdr:to>
      <xdr:col>11</xdr:col>
      <xdr:colOff>31750</xdr:colOff>
      <xdr:row>81</xdr:row>
      <xdr:rowOff>133190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8623"/>
          <a:ext cx="889000" cy="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88835</xdr:rowOff>
    </xdr:from>
    <xdr:to>
      <xdr:col>11</xdr:col>
      <xdr:colOff>82550</xdr:colOff>
      <xdr:row>85</xdr:row>
      <xdr:rowOff>18985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7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160813</xdr:rowOff>
    </xdr:from>
    <xdr:to>
      <xdr:col>7</xdr:col>
      <xdr:colOff>31750</xdr:colOff>
      <xdr:row>82</xdr:row>
      <xdr:rowOff>90963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75740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158018</xdr:rowOff>
    </xdr:from>
    <xdr:to>
      <xdr:col>23</xdr:col>
      <xdr:colOff>184150</xdr:colOff>
      <xdr:row>85</xdr:row>
      <xdr:rowOff>88168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3095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0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165753</xdr:rowOff>
    </xdr:from>
    <xdr:to>
      <xdr:col>19</xdr:col>
      <xdr:colOff>184150</xdr:colOff>
      <xdr:row>83</xdr:row>
      <xdr:rowOff>95903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106080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9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41425</xdr:rowOff>
    </xdr:from>
    <xdr:to>
      <xdr:col>15</xdr:col>
      <xdr:colOff>133350</xdr:colOff>
      <xdr:row>83</xdr:row>
      <xdr:rowOff>143025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153202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82390</xdr:rowOff>
    </xdr:from>
    <xdr:to>
      <xdr:col>11</xdr:col>
      <xdr:colOff>82550</xdr:colOff>
      <xdr:row>82</xdr:row>
      <xdr:rowOff>12540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22717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3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30373</xdr:rowOff>
    </xdr:from>
    <xdr:to>
      <xdr:col>7</xdr:col>
      <xdr:colOff>31750</xdr:colOff>
      <xdr:row>81</xdr:row>
      <xdr:rowOff>131973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142150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8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平成２７年度に給与制度の総合的見直しを実施し、給料表の引下げ改定を行ったことにより、平成２７年度以降、ラスパイレス指数は、１００を下回る水準で推移している。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令和６年度の数値は、前年度より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8121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130629</xdr:rowOff>
    </xdr:from>
    <xdr:to>
      <xdr:col>77</xdr:col>
      <xdr:colOff>44450</xdr:colOff>
      <xdr:row>81</xdr:row>
      <xdr:rowOff>131536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8466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82</xdr:row>
      <xdr:rowOff>29029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132443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79829</xdr:rowOff>
    </xdr:from>
    <xdr:to>
      <xdr:col>77</xdr:col>
      <xdr:colOff>95250</xdr:colOff>
      <xdr:row>81</xdr:row>
      <xdr:rowOff>9979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20156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5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定員管理については、令和３年度に策定した職員定数管理計画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計画期間：令和４年度～令和６年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に基づいた職員定数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令和３年度と同数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を３年間維持することとしており、令和６年度においては、重要施策の推進や職員が育休等が取得しやすく働きやすい環境構築のため、職員数は微増となっている。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引き続き、事務執行体制及び事務事業の見直しや民間活力の導入を推進するとともに、必要度・重要度の高い事業に対し、重点的に職員を配分するなど、適切な定員管理に努める。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37338</xdr:rowOff>
    </xdr:from>
    <xdr:to>
      <xdr:col>81</xdr:col>
      <xdr:colOff>44450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9578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155702</xdr:rowOff>
    </xdr:from>
    <xdr:to>
      <xdr:col>77</xdr:col>
      <xdr:colOff>44450</xdr:colOff>
      <xdr:row>61</xdr:row>
      <xdr:rowOff>37338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427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155702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282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141224</xdr:rowOff>
    </xdr:from>
    <xdr:to>
      <xdr:col>68</xdr:col>
      <xdr:colOff>152400</xdr:colOff>
      <xdr:row>60</xdr:row>
      <xdr:rowOff>141224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2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157988</xdr:rowOff>
    </xdr:from>
    <xdr:to>
      <xdr:col>77</xdr:col>
      <xdr:colOff>95250</xdr:colOff>
      <xdr:row>61</xdr:row>
      <xdr:rowOff>88138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98315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104902</xdr:rowOff>
    </xdr:from>
    <xdr:to>
      <xdr:col>73</xdr:col>
      <xdr:colOff>44450</xdr:colOff>
      <xdr:row>61</xdr:row>
      <xdr:rowOff>35052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45229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実質公債費比率については、令和６年度単年度では前年度から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類似団体平均を大きく下回っている状況であるが、引き続き、実質公債費比率を注視しながら将来にわたり持続可能な財政運営に努める。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40922</xdr:rowOff>
    </xdr:from>
    <xdr:to>
      <xdr:col>81</xdr:col>
      <xdr:colOff>44450</xdr:colOff>
      <xdr:row>38</xdr:row>
      <xdr:rowOff>54328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40922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426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27517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27517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3528</xdr:rowOff>
    </xdr:from>
    <xdr:to>
      <xdr:col>81</xdr:col>
      <xdr:colOff>95250</xdr:colOff>
      <xdr:row>38</xdr:row>
      <xdr:rowOff>105128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20055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161572</xdr:rowOff>
    </xdr:from>
    <xdr:to>
      <xdr:col>77</xdr:col>
      <xdr:colOff>95250</xdr:colOff>
      <xdr:row>38</xdr:row>
      <xdr:rowOff>91722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101899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財政調整基金等の充当可能財源等が将来負担額を上回ったため、将来負担比率は算定されなかった。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地方債現在高が少ないことが類似団体平均を下回る主な要因である。引き続き、将来にわたり持続可能な財政運営に努める。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70104</xdr:rowOff>
    </xdr:from>
    <xdr:to>
      <xdr:col>72</xdr:col>
      <xdr:colOff>203200</xdr:colOff>
      <xdr:row>15</xdr:row>
      <xdr:rowOff>16408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70404"/>
          <a:ext cx="889000" cy="1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16408</xdr:rowOff>
    </xdr:from>
    <xdr:to>
      <xdr:col>68</xdr:col>
      <xdr:colOff>152400</xdr:colOff>
      <xdr:row>15</xdr:row>
      <xdr:rowOff>110033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88158"/>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19304</xdr:rowOff>
    </xdr:from>
    <xdr:to>
      <xdr:col>73</xdr:col>
      <xdr:colOff>44450</xdr:colOff>
      <xdr:row>14</xdr:row>
      <xdr:rowOff>120904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131081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8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137058</xdr:rowOff>
    </xdr:from>
    <xdr:to>
      <xdr:col>68</xdr:col>
      <xdr:colOff>203200</xdr:colOff>
      <xdr:row>15</xdr:row>
      <xdr:rowOff>67208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77385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59233</xdr:rowOff>
    </xdr:from>
    <xdr:to>
      <xdr:col>64</xdr:col>
      <xdr:colOff>152400</xdr:colOff>
      <xdr:row>15</xdr:row>
      <xdr:rowOff>160833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171010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39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40</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13538"/>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26988</xdr:rowOff>
    </xdr:from>
    <xdr:to>
      <xdr:col>19</xdr:col>
      <xdr:colOff>187325</xdr:colOff>
      <xdr:row>40</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135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55563</xdr:rowOff>
    </xdr:from>
    <xdr:to>
      <xdr:col>15</xdr:col>
      <xdr:colOff>98425</xdr:colOff>
      <xdr:row>40</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421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55563</xdr:rowOff>
    </xdr:from>
    <xdr:to>
      <xdr:col>11</xdr:col>
      <xdr:colOff>9525</xdr:colOff>
      <xdr:row>41</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42113"/>
          <a:ext cx="889000" cy="3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119063</xdr:rowOff>
    </xdr:from>
    <xdr:to>
      <xdr:col>24</xdr:col>
      <xdr:colOff>76200</xdr:colOff>
      <xdr:row>41</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27640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8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147638</xdr:rowOff>
    </xdr:from>
    <xdr:to>
      <xdr:col>20</xdr:col>
      <xdr:colOff>38100</xdr:colOff>
      <xdr:row>39</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62565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4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147638</xdr:rowOff>
    </xdr:from>
    <xdr:to>
      <xdr:col>15</xdr:col>
      <xdr:colOff>149225</xdr:colOff>
      <xdr:row>40</xdr:row>
      <xdr:rowOff>77788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62565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4763</xdr:rowOff>
    </xdr:from>
    <xdr:to>
      <xdr:col>11</xdr:col>
      <xdr:colOff>60325</xdr:colOff>
      <xdr:row>39</xdr:row>
      <xdr:rowOff>106363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91140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最低賃金が類似団体より高く、委託料が割高であることが類似団体平均を上回る要因となっている。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委託事業の見直しや庁舎等施設の維持管理に係る委託料の見直し等により、物件費の縮減に努める。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45357</xdr:rowOff>
    </xdr:from>
    <xdr:to>
      <xdr:col>82</xdr:col>
      <xdr:colOff>107950</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314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167821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166007</xdr:rowOff>
    </xdr:from>
    <xdr:to>
      <xdr:col>78</xdr:col>
      <xdr:colOff>120650</xdr:colOff>
      <xdr:row>18</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80934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6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68036</xdr:rowOff>
    </xdr:from>
    <xdr:to>
      <xdr:col>65</xdr:col>
      <xdr:colOff>53975</xdr:colOff>
      <xdr:row>17</xdr:row>
      <xdr:rowOff>169636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154413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令和５年度不足分の国・県負担金が令和６年度に支払われたことが主な要因である。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類似団体平均と同等の割合となっているが、引き続き、市単独事業の扶助費等の適正化を図っていく。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9404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45357</xdr:rowOff>
    </xdr:from>
    <xdr:to>
      <xdr:col>19</xdr:col>
      <xdr:colOff>187325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9894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45357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介護報酬改定等による特別会計への介護保険事業特別会計への繰出金の増加が主な要因である。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類似団体平均を下回る状況が続いているが、今後も特別会計の経営健全化や公共施設の適正な管理に努める。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480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69850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3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56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92710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ポイント下回っており、これまで市債の発行抑制目標等に留意し、適切な市債発行に努めてきたこと等が要因となっている。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引き続き、各財政指標を注視しながら適切な財政運営に努める。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78015</xdr:rowOff>
    </xdr:from>
    <xdr:to>
      <xdr:col>24</xdr:col>
      <xdr:colOff>25400</xdr:colOff>
      <xdr:row>74</xdr:row>
      <xdr:rowOff>143328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765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110672</xdr:rowOff>
    </xdr:from>
    <xdr:to>
      <xdr:col>19</xdr:col>
      <xdr:colOff>187325</xdr:colOff>
      <xdr:row>74</xdr:row>
      <xdr:rowOff>143328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2797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110672</xdr:rowOff>
    </xdr:from>
    <xdr:to>
      <xdr:col>15</xdr:col>
      <xdr:colOff>98425</xdr:colOff>
      <xdr:row>74</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797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27215</xdr:rowOff>
    </xdr:from>
    <xdr:to>
      <xdr:col>24</xdr:col>
      <xdr:colOff>76200</xdr:colOff>
      <xdr:row>74</xdr:row>
      <xdr:rowOff>128815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43742</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55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92528</xdr:rowOff>
    </xdr:from>
    <xdr:to>
      <xdr:col>20</xdr:col>
      <xdr:colOff>38100</xdr:colOff>
      <xdr:row>75</xdr:row>
      <xdr:rowOff>22678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32855</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54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59872</xdr:rowOff>
    </xdr:from>
    <xdr:to>
      <xdr:col>15</xdr:col>
      <xdr:colOff>149225</xdr:colOff>
      <xdr:row>74</xdr:row>
      <xdr:rowOff>161472</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199</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退職手当や人事委員会勧告を踏まえた給与改定による職員給与費の増加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直近５年間の推移は、概ね類似団体平均と同じ動きをしているが、今後も経常収支比率に注視しながら財政運営に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141288</xdr:rowOff>
    </xdr:from>
    <xdr:to>
      <xdr:col>82</xdr:col>
      <xdr:colOff>107950</xdr:colOff>
      <xdr:row>80</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51438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141288</xdr:rowOff>
    </xdr:from>
    <xdr:to>
      <xdr:col>78</xdr:col>
      <xdr:colOff>69850</xdr:colOff>
      <xdr:row>79</xdr:row>
      <xdr:rowOff>127000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4782800" y="1351438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112713</xdr:rowOff>
    </xdr:from>
    <xdr:to>
      <xdr:col>73</xdr:col>
      <xdr:colOff>180975</xdr:colOff>
      <xdr:row>79</xdr:row>
      <xdr:rowOff>127000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3142913"/>
          <a:ext cx="8890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112713</xdr:rowOff>
    </xdr:from>
    <xdr:to>
      <xdr:col>69</xdr:col>
      <xdr:colOff>92075</xdr:colOff>
      <xdr:row>80</xdr:row>
      <xdr:rowOff>26988</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142913"/>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19050</xdr:rowOff>
    </xdr:from>
    <xdr:to>
      <xdr:col>82</xdr:col>
      <xdr:colOff>158750</xdr:colOff>
      <xdr:row>80</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162577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90488</xdr:rowOff>
    </xdr:from>
    <xdr:to>
      <xdr:col>78</xdr:col>
      <xdr:colOff>120650</xdr:colOff>
      <xdr:row>79</xdr:row>
      <xdr:rowOff>20638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4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5415</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549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61913</xdr:rowOff>
    </xdr:from>
    <xdr:to>
      <xdr:col>69</xdr:col>
      <xdr:colOff>142875</xdr:colOff>
      <xdr:row>76</xdr:row>
      <xdr:rowOff>163513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0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148290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17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147638</xdr:rowOff>
    </xdr:from>
    <xdr:to>
      <xdr:col>65</xdr:col>
      <xdr:colOff>53975</xdr:colOff>
      <xdr:row>80</xdr:row>
      <xdr:rowOff>77788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62565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7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156631</xdr:rowOff>
    </xdr:from>
    <xdr:to>
      <xdr:col>29</xdr:col>
      <xdr:colOff>127000</xdr:colOff>
      <xdr:row>16</xdr:row>
      <xdr:rowOff>165383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76006"/>
          <a:ext cx="647700" cy="180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165383</xdr:rowOff>
    </xdr:from>
    <xdr:to>
      <xdr:col>26</xdr:col>
      <xdr:colOff>50800</xdr:colOff>
      <xdr:row>17</xdr:row>
      <xdr:rowOff>45923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6208"/>
          <a:ext cx="698500" cy="5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45923</xdr:rowOff>
    </xdr:from>
    <xdr:to>
      <xdr:col>22</xdr:col>
      <xdr:colOff>114300</xdr:colOff>
      <xdr:row>17</xdr:row>
      <xdr:rowOff>101473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8198"/>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79234</xdr:rowOff>
    </xdr:from>
    <xdr:to>
      <xdr:col>18</xdr:col>
      <xdr:colOff>177800</xdr:colOff>
      <xdr:row>17</xdr:row>
      <xdr:rowOff>101473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1509"/>
          <a:ext cx="698500" cy="22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105831</xdr:rowOff>
    </xdr:from>
    <xdr:to>
      <xdr:col>29</xdr:col>
      <xdr:colOff>177800</xdr:colOff>
      <xdr:row>16</xdr:row>
      <xdr:rowOff>35981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5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77908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114583</xdr:rowOff>
    </xdr:from>
    <xdr:to>
      <xdr:col>26</xdr:col>
      <xdr:colOff>101600</xdr:colOff>
      <xdr:row>17</xdr:row>
      <xdr:rowOff>44733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29510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9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166573</xdr:rowOff>
    </xdr:from>
    <xdr:to>
      <xdr:col>22</xdr:col>
      <xdr:colOff>165100</xdr:colOff>
      <xdr:row>17</xdr:row>
      <xdr:rowOff>96723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81500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50673</xdr:rowOff>
    </xdr:from>
    <xdr:to>
      <xdr:col>19</xdr:col>
      <xdr:colOff>38100</xdr:colOff>
      <xdr:row>17</xdr:row>
      <xdr:rowOff>152273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9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28434</xdr:rowOff>
    </xdr:from>
    <xdr:to>
      <xdr:col>15</xdr:col>
      <xdr:colOff>101600</xdr:colOff>
      <xdr:row>17</xdr:row>
      <xdr:rowOff>130034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114811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7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87648</xdr:rowOff>
    </xdr:from>
    <xdr:to>
      <xdr:col>29</xdr:col>
      <xdr:colOff>127000</xdr:colOff>
      <xdr:row>36</xdr:row>
      <xdr:rowOff>114231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40898"/>
          <a:ext cx="647700" cy="26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114231</xdr:rowOff>
    </xdr:from>
    <xdr:to>
      <xdr:col>26</xdr:col>
      <xdr:colOff>50800</xdr:colOff>
      <xdr:row>36</xdr:row>
      <xdr:rowOff>119424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67481"/>
          <a:ext cx="698500" cy="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119424</xdr:rowOff>
    </xdr:from>
    <xdr:to>
      <xdr:col>22</xdr:col>
      <xdr:colOff>114300</xdr:colOff>
      <xdr:row>36</xdr:row>
      <xdr:rowOff>123603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72674"/>
          <a:ext cx="698500" cy="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123603</xdr:rowOff>
    </xdr:from>
    <xdr:to>
      <xdr:col>18</xdr:col>
      <xdr:colOff>177800</xdr:colOff>
      <xdr:row>36</xdr:row>
      <xdr:rowOff>139247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76853"/>
          <a:ext cx="698500" cy="1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36848</xdr:rowOff>
    </xdr:from>
    <xdr:to>
      <xdr:col>29</xdr:col>
      <xdr:colOff>177800</xdr:colOff>
      <xdr:row>36</xdr:row>
      <xdr:rowOff>138448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90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63431</xdr:rowOff>
    </xdr:from>
    <xdr:to>
      <xdr:col>26</xdr:col>
      <xdr:colOff>101600</xdr:colOff>
      <xdr:row>36</xdr:row>
      <xdr:rowOff>165031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1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149808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0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68624</xdr:rowOff>
    </xdr:from>
    <xdr:to>
      <xdr:col>22</xdr:col>
      <xdr:colOff>165100</xdr:colOff>
      <xdr:row>36</xdr:row>
      <xdr:rowOff>170224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2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155001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72803</xdr:rowOff>
    </xdr:from>
    <xdr:to>
      <xdr:col>19</xdr:col>
      <xdr:colOff>38100</xdr:colOff>
      <xdr:row>37</xdr:row>
      <xdr:rowOff>2953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2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159180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88447</xdr:rowOff>
    </xdr:from>
    <xdr:to>
      <xdr:col>15</xdr:col>
      <xdr:colOff>101600</xdr:colOff>
      <xdr:row>37</xdr:row>
      <xdr:rowOff>18597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4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2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147587</xdr:rowOff>
    </xdr:from>
    <xdr:to>
      <xdr:col>24</xdr:col>
      <xdr:colOff>63500</xdr:colOff>
      <xdr:row>36</xdr:row>
      <xdr:rowOff>155321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6887"/>
          <a:ext cx="838200" cy="3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101067</xdr:rowOff>
    </xdr:from>
    <xdr:to>
      <xdr:col>19</xdr:col>
      <xdr:colOff>177800</xdr:colOff>
      <xdr:row>36</xdr:row>
      <xdr:rowOff>155321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3267"/>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101067</xdr:rowOff>
    </xdr:from>
    <xdr:to>
      <xdr:col>15</xdr:col>
      <xdr:colOff>50800</xdr:colOff>
      <xdr:row>37</xdr:row>
      <xdr:rowOff>28677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326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147206</xdr:rowOff>
    </xdr:from>
    <xdr:to>
      <xdr:col>10</xdr:col>
      <xdr:colOff>114300</xdr:colOff>
      <xdr:row>37</xdr:row>
      <xdr:rowOff>28677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9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96787</xdr:rowOff>
    </xdr:from>
    <xdr:to>
      <xdr:col>24</xdr:col>
      <xdr:colOff>114300</xdr:colOff>
      <xdr:row>35</xdr:row>
      <xdr:rowOff>26937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75214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104521</xdr:rowOff>
    </xdr:from>
    <xdr:to>
      <xdr:col>20</xdr:col>
      <xdr:colOff>38100</xdr:colOff>
      <xdr:row>37</xdr:row>
      <xdr:rowOff>34671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25798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6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50267</xdr:rowOff>
    </xdr:from>
    <xdr:to>
      <xdr:col>15</xdr:col>
      <xdr:colOff>101600</xdr:colOff>
      <xdr:row>36</xdr:row>
      <xdr:rowOff>151867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142994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149327</xdr:rowOff>
    </xdr:from>
    <xdr:to>
      <xdr:col>10</xdr:col>
      <xdr:colOff>165100</xdr:colOff>
      <xdr:row>37</xdr:row>
      <xdr:rowOff>79477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70604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96406</xdr:rowOff>
    </xdr:from>
    <xdr:to>
      <xdr:col>6</xdr:col>
      <xdr:colOff>38100</xdr:colOff>
      <xdr:row>37</xdr:row>
      <xdr:rowOff>26556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17683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141666</xdr:rowOff>
    </xdr:from>
    <xdr:to>
      <xdr:col>24</xdr:col>
      <xdr:colOff>63500</xdr:colOff>
      <xdr:row>55</xdr:row>
      <xdr:rowOff>153828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99966"/>
          <a:ext cx="838200" cy="18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29195</xdr:rowOff>
    </xdr:from>
    <xdr:to>
      <xdr:col>19</xdr:col>
      <xdr:colOff>177800</xdr:colOff>
      <xdr:row>55</xdr:row>
      <xdr:rowOff>153828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58945"/>
          <a:ext cx="8890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29195</xdr:rowOff>
    </xdr:from>
    <xdr:to>
      <xdr:col>15</xdr:col>
      <xdr:colOff>50800</xdr:colOff>
      <xdr:row>56</xdr:row>
      <xdr:rowOff>122418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8945"/>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122418</xdr:rowOff>
    </xdr:from>
    <xdr:to>
      <xdr:col>10</xdr:col>
      <xdr:colOff>114300</xdr:colOff>
      <xdr:row>57</xdr:row>
      <xdr:rowOff>69017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23618"/>
          <a:ext cx="8890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90866</xdr:rowOff>
    </xdr:from>
    <xdr:to>
      <xdr:col>24</xdr:col>
      <xdr:colOff>114300</xdr:colOff>
      <xdr:row>55</xdr:row>
      <xdr:rowOff>21016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69293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103028</xdr:rowOff>
    </xdr:from>
    <xdr:to>
      <xdr:col>20</xdr:col>
      <xdr:colOff>38100</xdr:colOff>
      <xdr:row>56</xdr:row>
      <xdr:rowOff>33178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24305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149845</xdr:rowOff>
    </xdr:from>
    <xdr:to>
      <xdr:col>15</xdr:col>
      <xdr:colOff>101600</xdr:colOff>
      <xdr:row>55</xdr:row>
      <xdr:rowOff>79995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71122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71618</xdr:rowOff>
    </xdr:from>
    <xdr:to>
      <xdr:col>10</xdr:col>
      <xdr:colOff>165100</xdr:colOff>
      <xdr:row>57</xdr:row>
      <xdr:rowOff>1768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18217</xdr:rowOff>
    </xdr:from>
    <xdr:to>
      <xdr:col>6</xdr:col>
      <xdr:colOff>38100</xdr:colOff>
      <xdr:row>57</xdr:row>
      <xdr:rowOff>119817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136344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145143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223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117384</xdr:rowOff>
    </xdr:from>
    <xdr:to>
      <xdr:col>19</xdr:col>
      <xdr:colOff>177800</xdr:colOff>
      <xdr:row>77</xdr:row>
      <xdr:rowOff>145143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9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117384</xdr:rowOff>
    </xdr:from>
    <xdr:to>
      <xdr:col>15</xdr:col>
      <xdr:colOff>50800</xdr:colOff>
      <xdr:row>78</xdr:row>
      <xdr:rowOff>64044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90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15712</xdr:rowOff>
    </xdr:from>
    <xdr:to>
      <xdr:col>10</xdr:col>
      <xdr:colOff>114300</xdr:colOff>
      <xdr:row>78</xdr:row>
      <xdr:rowOff>64044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69850</xdr:rowOff>
    </xdr:from>
    <xdr:to>
      <xdr:col>24</xdr:col>
      <xdr:colOff>114300</xdr:colOff>
      <xdr:row>78</xdr:row>
      <xdr:rowOff>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94343</xdr:rowOff>
    </xdr:from>
    <xdr:to>
      <xdr:col>20</xdr:col>
      <xdr:colOff>38100</xdr:colOff>
      <xdr:row>78</xdr:row>
      <xdr:rowOff>24493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8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66584</xdr:rowOff>
    </xdr:from>
    <xdr:to>
      <xdr:col>15</xdr:col>
      <xdr:colOff>101600</xdr:colOff>
      <xdr:row>77</xdr:row>
      <xdr:rowOff>168184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159311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13244</xdr:rowOff>
    </xdr:from>
    <xdr:to>
      <xdr:col>10</xdr:col>
      <xdr:colOff>165100</xdr:colOff>
      <xdr:row>78</xdr:row>
      <xdr:rowOff>114844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136362</xdr:rowOff>
    </xdr:from>
    <xdr:to>
      <xdr:col>6</xdr:col>
      <xdr:colOff>38100</xdr:colOff>
      <xdr:row>78</xdr:row>
      <xdr:rowOff>66512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57639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144534</xdr:rowOff>
    </xdr:from>
    <xdr:to>
      <xdr:col>24</xdr:col>
      <xdr:colOff>63500</xdr:colOff>
      <xdr:row>97</xdr:row>
      <xdr:rowOff>97399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03734"/>
          <a:ext cx="8382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97399</xdr:rowOff>
    </xdr:from>
    <xdr:to>
      <xdr:col>19</xdr:col>
      <xdr:colOff>177800</xdr:colOff>
      <xdr:row>97</xdr:row>
      <xdr:rowOff>154048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8049"/>
          <a:ext cx="8890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92424</xdr:rowOff>
    </xdr:from>
    <xdr:to>
      <xdr:col>15</xdr:col>
      <xdr:colOff>50800</xdr:colOff>
      <xdr:row>97</xdr:row>
      <xdr:rowOff>154048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23074"/>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92424</xdr:rowOff>
    </xdr:from>
    <xdr:to>
      <xdr:col>10</xdr:col>
      <xdr:colOff>114300</xdr:colOff>
      <xdr:row>99</xdr:row>
      <xdr:rowOff>8255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23074"/>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93734</xdr:rowOff>
    </xdr:from>
    <xdr:to>
      <xdr:col>24</xdr:col>
      <xdr:colOff>114300</xdr:colOff>
      <xdr:row>97</xdr:row>
      <xdr:rowOff>23884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72161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46599</xdr:rowOff>
    </xdr:from>
    <xdr:to>
      <xdr:col>20</xdr:col>
      <xdr:colOff>38100</xdr:colOff>
      <xdr:row>97</xdr:row>
      <xdr:rowOff>148199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139326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6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103248</xdr:rowOff>
    </xdr:from>
    <xdr:to>
      <xdr:col>15</xdr:col>
      <xdr:colOff>101600</xdr:colOff>
      <xdr:row>98</xdr:row>
      <xdr:rowOff>33398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24525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8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41624</xdr:rowOff>
    </xdr:from>
    <xdr:to>
      <xdr:col>10</xdr:col>
      <xdr:colOff>165100</xdr:colOff>
      <xdr:row>97</xdr:row>
      <xdr:rowOff>143224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134351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6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128905</xdr:rowOff>
    </xdr:from>
    <xdr:to>
      <xdr:col>6</xdr:col>
      <xdr:colOff>38100</xdr:colOff>
      <xdr:row>99</xdr:row>
      <xdr:rowOff>59055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50182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2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1539</xdr:rowOff>
    </xdr:from>
    <xdr:to>
      <xdr:col>55</xdr:col>
      <xdr:colOff>0</xdr:colOff>
      <xdr:row>38</xdr:row>
      <xdr:rowOff>44755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16639"/>
          <a:ext cx="8382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147418</xdr:rowOff>
    </xdr:from>
    <xdr:to>
      <xdr:col>50</xdr:col>
      <xdr:colOff>114300</xdr:colOff>
      <xdr:row>38</xdr:row>
      <xdr:rowOff>1539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91068"/>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147418</xdr:rowOff>
    </xdr:from>
    <xdr:to>
      <xdr:col>45</xdr:col>
      <xdr:colOff>177800</xdr:colOff>
      <xdr:row>38</xdr:row>
      <xdr:rowOff>21416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91068"/>
          <a:ext cx="8890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146122</xdr:rowOff>
    </xdr:from>
    <xdr:to>
      <xdr:col>41</xdr:col>
      <xdr:colOff>50800</xdr:colOff>
      <xdr:row>38</xdr:row>
      <xdr:rowOff>21416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165405</xdr:rowOff>
    </xdr:from>
    <xdr:to>
      <xdr:col>55</xdr:col>
      <xdr:colOff>50800</xdr:colOff>
      <xdr:row>38</xdr:row>
      <xdr:rowOff>95555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80332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122189</xdr:rowOff>
    </xdr:from>
    <xdr:to>
      <xdr:col>50</xdr:col>
      <xdr:colOff>165100</xdr:colOff>
      <xdr:row>38</xdr:row>
      <xdr:rowOff>52339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43466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5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96618</xdr:rowOff>
    </xdr:from>
    <xdr:to>
      <xdr:col>46</xdr:col>
      <xdr:colOff>38100</xdr:colOff>
      <xdr:row>38</xdr:row>
      <xdr:rowOff>26768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17895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3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142066</xdr:rowOff>
    </xdr:from>
    <xdr:to>
      <xdr:col>41</xdr:col>
      <xdr:colOff>101600</xdr:colOff>
      <xdr:row>38</xdr:row>
      <xdr:rowOff>72216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63343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95322</xdr:rowOff>
    </xdr:from>
    <xdr:to>
      <xdr:col>36</xdr:col>
      <xdr:colOff>165100</xdr:colOff>
      <xdr:row>32</xdr:row>
      <xdr:rowOff>25472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16599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117754</xdr:rowOff>
    </xdr:from>
    <xdr:to>
      <xdr:col>55</xdr:col>
      <xdr:colOff>0</xdr:colOff>
      <xdr:row>58</xdr:row>
      <xdr:rowOff>28601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90404"/>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28601</xdr:rowOff>
    </xdr:from>
    <xdr:to>
      <xdr:col>50</xdr:col>
      <xdr:colOff>114300</xdr:colOff>
      <xdr:row>59</xdr:row>
      <xdr:rowOff>13551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72701"/>
          <a:ext cx="8890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133376</xdr:rowOff>
    </xdr:from>
    <xdr:to>
      <xdr:col>45</xdr:col>
      <xdr:colOff>177800</xdr:colOff>
      <xdr:row>59</xdr:row>
      <xdr:rowOff>13551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774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34563</xdr:rowOff>
    </xdr:from>
    <xdr:to>
      <xdr:col>41</xdr:col>
      <xdr:colOff>50800</xdr:colOff>
      <xdr:row>58</xdr:row>
      <xdr:rowOff>133376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78663"/>
          <a:ext cx="889000" cy="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66954</xdr:rowOff>
    </xdr:from>
    <xdr:to>
      <xdr:col>55</xdr:col>
      <xdr:colOff>50800</xdr:colOff>
      <xdr:row>57</xdr:row>
      <xdr:rowOff>168554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153331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149251</xdr:rowOff>
    </xdr:from>
    <xdr:to>
      <xdr:col>50</xdr:col>
      <xdr:colOff>165100</xdr:colOff>
      <xdr:row>58</xdr:row>
      <xdr:rowOff>79401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70528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134201</xdr:rowOff>
    </xdr:from>
    <xdr:to>
      <xdr:col>46</xdr:col>
      <xdr:colOff>38100</xdr:colOff>
      <xdr:row>59</xdr:row>
      <xdr:rowOff>64351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55478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82576</xdr:rowOff>
    </xdr:from>
    <xdr:to>
      <xdr:col>41</xdr:col>
      <xdr:colOff>101600</xdr:colOff>
      <xdr:row>59</xdr:row>
      <xdr:rowOff>12726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3853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155213</xdr:rowOff>
    </xdr:from>
    <xdr:to>
      <xdr:col>36</xdr:col>
      <xdr:colOff>165100</xdr:colOff>
      <xdr:row>58</xdr:row>
      <xdr:rowOff>85363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76490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10404</xdr:rowOff>
    </xdr:from>
    <xdr:to>
      <xdr:col>55</xdr:col>
      <xdr:colOff>0</xdr:colOff>
      <xdr:row>76</xdr:row>
      <xdr:rowOff>119811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40604"/>
          <a:ext cx="8382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119811</xdr:rowOff>
    </xdr:from>
    <xdr:to>
      <xdr:col>50</xdr:col>
      <xdr:colOff>114300</xdr:colOff>
      <xdr:row>77</xdr:row>
      <xdr:rowOff>127172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50011"/>
          <a:ext cx="889000" cy="17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105821</xdr:rowOff>
    </xdr:from>
    <xdr:to>
      <xdr:col>45</xdr:col>
      <xdr:colOff>177800</xdr:colOff>
      <xdr:row>77</xdr:row>
      <xdr:rowOff>127172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07471"/>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105821</xdr:rowOff>
    </xdr:from>
    <xdr:to>
      <xdr:col>41</xdr:col>
      <xdr:colOff>50800</xdr:colOff>
      <xdr:row>77</xdr:row>
      <xdr:rowOff>137002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0747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131054</xdr:rowOff>
    </xdr:from>
    <xdr:to>
      <xdr:col>55</xdr:col>
      <xdr:colOff>50800</xdr:colOff>
      <xdr:row>76</xdr:row>
      <xdr:rowOff>61204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109481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6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69011</xdr:rowOff>
    </xdr:from>
    <xdr:to>
      <xdr:col>50</xdr:col>
      <xdr:colOff>165100</xdr:colOff>
      <xdr:row>76</xdr:row>
      <xdr:rowOff>170611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161738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76372</xdr:rowOff>
    </xdr:from>
    <xdr:to>
      <xdr:col>46</xdr:col>
      <xdr:colOff>38100</xdr:colOff>
      <xdr:row>78</xdr:row>
      <xdr:rowOff>6522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169099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55021</xdr:rowOff>
    </xdr:from>
    <xdr:to>
      <xdr:col>41</xdr:col>
      <xdr:colOff>101600</xdr:colOff>
      <xdr:row>77</xdr:row>
      <xdr:rowOff>156621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147748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86202</xdr:rowOff>
    </xdr:from>
    <xdr:to>
      <xdr:col>36</xdr:col>
      <xdr:colOff>165100</xdr:colOff>
      <xdr:row>78</xdr:row>
      <xdr:rowOff>16352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134786</xdr:rowOff>
    </xdr:from>
    <xdr:to>
      <xdr:col>54</xdr:col>
      <xdr:colOff>189865</xdr:colOff>
      <xdr:row>97</xdr:row>
      <xdr:rowOff>57499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736736"/>
          <a:ext cx="1270" cy="9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61326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57499</xdr:rowOff>
    </xdr:from>
    <xdr:to>
      <xdr:col>55</xdr:col>
      <xdr:colOff>88900</xdr:colOff>
      <xdr:row>97</xdr:row>
      <xdr:rowOff>57499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6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81463</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5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134786</xdr:rowOff>
    </xdr:from>
    <xdr:to>
      <xdr:col>55</xdr:col>
      <xdr:colOff>88900</xdr:colOff>
      <xdr:row>91</xdr:row>
      <xdr:rowOff>134786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73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56356</xdr:rowOff>
    </xdr:from>
    <xdr:to>
      <xdr:col>55</xdr:col>
      <xdr:colOff>0</xdr:colOff>
      <xdr:row>97</xdr:row>
      <xdr:rowOff>76206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87006"/>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81830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02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58953</xdr:rowOff>
    </xdr:from>
    <xdr:to>
      <xdr:col>55</xdr:col>
      <xdr:colOff>50800</xdr:colOff>
      <xdr:row>94</xdr:row>
      <xdr:rowOff>160553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76206</xdr:rowOff>
    </xdr:from>
    <xdr:to>
      <xdr:col>50</xdr:col>
      <xdr:colOff>114300</xdr:colOff>
      <xdr:row>97</xdr:row>
      <xdr:rowOff>152673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06856"/>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134677</xdr:rowOff>
    </xdr:from>
    <xdr:to>
      <xdr:col>50</xdr:col>
      <xdr:colOff>165100</xdr:colOff>
      <xdr:row>95</xdr:row>
      <xdr:rowOff>64827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5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81354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135604</xdr:rowOff>
    </xdr:from>
    <xdr:to>
      <xdr:col>45</xdr:col>
      <xdr:colOff>177800</xdr:colOff>
      <xdr:row>97</xdr:row>
      <xdr:rowOff>152673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625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18053</xdr:rowOff>
    </xdr:from>
    <xdr:to>
      <xdr:col>46</xdr:col>
      <xdr:colOff>38100</xdr:colOff>
      <xdr:row>95</xdr:row>
      <xdr:rowOff>119653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136180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90779</xdr:rowOff>
    </xdr:from>
    <xdr:to>
      <xdr:col>41</xdr:col>
      <xdr:colOff>50800</xdr:colOff>
      <xdr:row>97</xdr:row>
      <xdr:rowOff>135604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21429"/>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84462</xdr:rowOff>
    </xdr:from>
    <xdr:to>
      <xdr:col>41</xdr:col>
      <xdr:colOff>101600</xdr:colOff>
      <xdr:row>96</xdr:row>
      <xdr:rowOff>14612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7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31139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98101</xdr:rowOff>
    </xdr:from>
    <xdr:to>
      <xdr:col>36</xdr:col>
      <xdr:colOff>165100</xdr:colOff>
      <xdr:row>96</xdr:row>
      <xdr:rowOff>28251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5556</xdr:rowOff>
    </xdr:from>
    <xdr:to>
      <xdr:col>55</xdr:col>
      <xdr:colOff>50800</xdr:colOff>
      <xdr:row>97</xdr:row>
      <xdr:rowOff>107156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91933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25406</xdr:rowOff>
    </xdr:from>
    <xdr:to>
      <xdr:col>50</xdr:col>
      <xdr:colOff>165100</xdr:colOff>
      <xdr:row>97</xdr:row>
      <xdr:rowOff>127006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101873</xdr:rowOff>
    </xdr:from>
    <xdr:to>
      <xdr:col>46</xdr:col>
      <xdr:colOff>38100</xdr:colOff>
      <xdr:row>98</xdr:row>
      <xdr:rowOff>32023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23150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84804</xdr:rowOff>
    </xdr:from>
    <xdr:to>
      <xdr:col>41</xdr:col>
      <xdr:colOff>101600</xdr:colOff>
      <xdr:row>98</xdr:row>
      <xdr:rowOff>14954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39979</xdr:rowOff>
    </xdr:from>
    <xdr:to>
      <xdr:col>36</xdr:col>
      <xdr:colOff>165100</xdr:colOff>
      <xdr:row>97</xdr:row>
      <xdr:rowOff>141579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132706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155702</xdr:rowOff>
    </xdr:from>
    <xdr:to>
      <xdr:col>85</xdr:col>
      <xdr:colOff>127000</xdr:colOff>
      <xdr:row>39</xdr:row>
      <xdr:rowOff>6350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08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137985</xdr:rowOff>
    </xdr:from>
    <xdr:to>
      <xdr:col>81</xdr:col>
      <xdr:colOff>50800</xdr:colOff>
      <xdr:row>38</xdr:row>
      <xdr:rowOff>155702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30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24447</xdr:rowOff>
    </xdr:from>
    <xdr:to>
      <xdr:col>76</xdr:col>
      <xdr:colOff>114300</xdr:colOff>
      <xdr:row>38</xdr:row>
      <xdr:rowOff>137985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68097"/>
          <a:ext cx="889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9398</xdr:rowOff>
    </xdr:from>
    <xdr:to>
      <xdr:col>71</xdr:col>
      <xdr:colOff>177800</xdr:colOff>
      <xdr:row>37</xdr:row>
      <xdr:rowOff>24447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181598"/>
          <a:ext cx="889000" cy="18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127000</xdr:rowOff>
    </xdr:from>
    <xdr:to>
      <xdr:col>85</xdr:col>
      <xdr:colOff>177800</xdr:colOff>
      <xdr:row>39</xdr:row>
      <xdr:rowOff>57150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41927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5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104902</xdr:rowOff>
    </xdr:from>
    <xdr:to>
      <xdr:col>81</xdr:col>
      <xdr:colOff>101600</xdr:colOff>
      <xdr:row>39</xdr:row>
      <xdr:rowOff>35052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26179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87185</xdr:rowOff>
    </xdr:from>
    <xdr:to>
      <xdr:col>76</xdr:col>
      <xdr:colOff>165100</xdr:colOff>
      <xdr:row>39</xdr:row>
      <xdr:rowOff>17335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8462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145097</xdr:rowOff>
    </xdr:from>
    <xdr:to>
      <xdr:col>72</xdr:col>
      <xdr:colOff>38100</xdr:colOff>
      <xdr:row>37</xdr:row>
      <xdr:rowOff>75247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91774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9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130048</xdr:rowOff>
    </xdr:from>
    <xdr:to>
      <xdr:col>67</xdr:col>
      <xdr:colOff>101600</xdr:colOff>
      <xdr:row>36</xdr:row>
      <xdr:rowOff>60198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76725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107728</xdr:rowOff>
    </xdr:from>
    <xdr:to>
      <xdr:col>85</xdr:col>
      <xdr:colOff>126364</xdr:colOff>
      <xdr:row>77</xdr:row>
      <xdr:rowOff>154983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9228"/>
          <a:ext cx="1269" cy="12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158810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154983</xdr:rowOff>
    </xdr:from>
    <xdr:to>
      <xdr:col>86</xdr:col>
      <xdr:colOff>25400</xdr:colOff>
      <xdr:row>77</xdr:row>
      <xdr:rowOff>154983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5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54405</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107728</xdr:rowOff>
    </xdr:from>
    <xdr:to>
      <xdr:col>86</xdr:col>
      <xdr:colOff>25400</xdr:colOff>
      <xdr:row>70</xdr:row>
      <xdr:rowOff>107728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154983</xdr:rowOff>
    </xdr:from>
    <xdr:to>
      <xdr:col>85</xdr:col>
      <xdr:colOff>127000</xdr:colOff>
      <xdr:row>77</xdr:row>
      <xdr:rowOff>157074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56633"/>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44993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60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22116</xdr:rowOff>
    </xdr:from>
    <xdr:to>
      <xdr:col>85</xdr:col>
      <xdr:colOff>177800</xdr:colOff>
      <xdr:row>74</xdr:row>
      <xdr:rowOff>123716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0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43100</xdr:rowOff>
    </xdr:from>
    <xdr:to>
      <xdr:col>81</xdr:col>
      <xdr:colOff>50800</xdr:colOff>
      <xdr:row>77</xdr:row>
      <xdr:rowOff>157074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44750"/>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163261</xdr:rowOff>
    </xdr:from>
    <xdr:to>
      <xdr:col>81</xdr:col>
      <xdr:colOff>101600</xdr:colOff>
      <xdr:row>74</xdr:row>
      <xdr:rowOff>93411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109938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43100</xdr:rowOff>
    </xdr:from>
    <xdr:to>
      <xdr:col>76</xdr:col>
      <xdr:colOff>114300</xdr:colOff>
      <xdr:row>78</xdr:row>
      <xdr:rowOff>11488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4750"/>
          <a:ext cx="8890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16042</xdr:rowOff>
    </xdr:from>
    <xdr:to>
      <xdr:col>76</xdr:col>
      <xdr:colOff>165100</xdr:colOff>
      <xdr:row>74</xdr:row>
      <xdr:rowOff>117642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134169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11488</xdr:rowOff>
    </xdr:from>
    <xdr:to>
      <xdr:col>71</xdr:col>
      <xdr:colOff>177800</xdr:colOff>
      <xdr:row>78</xdr:row>
      <xdr:rowOff>31474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165253</xdr:rowOff>
    </xdr:from>
    <xdr:to>
      <xdr:col>72</xdr:col>
      <xdr:colOff>38100</xdr:colOff>
      <xdr:row>74</xdr:row>
      <xdr:rowOff>95403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111930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72310</xdr:rowOff>
    </xdr:from>
    <xdr:to>
      <xdr:col>67</xdr:col>
      <xdr:colOff>101600</xdr:colOff>
      <xdr:row>75</xdr:row>
      <xdr:rowOff>2460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18987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104183</xdr:rowOff>
    </xdr:from>
    <xdr:to>
      <xdr:col>85</xdr:col>
      <xdr:colOff>177800</xdr:colOff>
      <xdr:row>78</xdr:row>
      <xdr:rowOff>34333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19110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106274</xdr:rowOff>
    </xdr:from>
    <xdr:to>
      <xdr:col>81</xdr:col>
      <xdr:colOff>101600</xdr:colOff>
      <xdr:row>78</xdr:row>
      <xdr:rowOff>36424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27551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163750</xdr:rowOff>
    </xdr:from>
    <xdr:to>
      <xdr:col>76</xdr:col>
      <xdr:colOff>165100</xdr:colOff>
      <xdr:row>77</xdr:row>
      <xdr:rowOff>93900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85027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132138</xdr:rowOff>
    </xdr:from>
    <xdr:to>
      <xdr:col>72</xdr:col>
      <xdr:colOff>38100</xdr:colOff>
      <xdr:row>78</xdr:row>
      <xdr:rowOff>62288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53415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152124</xdr:rowOff>
    </xdr:from>
    <xdr:to>
      <xdr:col>67</xdr:col>
      <xdr:colOff>101600</xdr:colOff>
      <xdr:row>78</xdr:row>
      <xdr:rowOff>82274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73401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140751</xdr:rowOff>
    </xdr:from>
    <xdr:to>
      <xdr:col>85</xdr:col>
      <xdr:colOff>127000</xdr:colOff>
      <xdr:row>96</xdr:row>
      <xdr:rowOff>161554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28501"/>
          <a:ext cx="838200" cy="1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67142</xdr:rowOff>
    </xdr:from>
    <xdr:to>
      <xdr:col>81</xdr:col>
      <xdr:colOff>50800</xdr:colOff>
      <xdr:row>95</xdr:row>
      <xdr:rowOff>140751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183442"/>
          <a:ext cx="8890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67142</xdr:rowOff>
    </xdr:from>
    <xdr:to>
      <xdr:col>76</xdr:col>
      <xdr:colOff>114300</xdr:colOff>
      <xdr:row>98</xdr:row>
      <xdr:rowOff>45608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183442"/>
          <a:ext cx="889000" cy="6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45608</xdr:rowOff>
    </xdr:from>
    <xdr:to>
      <xdr:col>71</xdr:col>
      <xdr:colOff>177800</xdr:colOff>
      <xdr:row>98</xdr:row>
      <xdr:rowOff>103079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47708"/>
          <a:ext cx="889000" cy="5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110754</xdr:rowOff>
    </xdr:from>
    <xdr:to>
      <xdr:col>85</xdr:col>
      <xdr:colOff>177800</xdr:colOff>
      <xdr:row>97</xdr:row>
      <xdr:rowOff>40904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89181</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4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89951</xdr:rowOff>
    </xdr:from>
    <xdr:to>
      <xdr:col>81</xdr:col>
      <xdr:colOff>101600</xdr:colOff>
      <xdr:row>96</xdr:row>
      <xdr:rowOff>20101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36628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5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16342</xdr:rowOff>
    </xdr:from>
    <xdr:to>
      <xdr:col>76</xdr:col>
      <xdr:colOff>165100</xdr:colOff>
      <xdr:row>94</xdr:row>
      <xdr:rowOff>117942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134469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90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166258</xdr:rowOff>
    </xdr:from>
    <xdr:to>
      <xdr:col>72</xdr:col>
      <xdr:colOff>38100</xdr:colOff>
      <xdr:row>98</xdr:row>
      <xdr:rowOff>96408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87535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8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52279</xdr:rowOff>
    </xdr:from>
    <xdr:to>
      <xdr:col>67</xdr:col>
      <xdr:colOff>101600</xdr:colOff>
      <xdr:row>98</xdr:row>
      <xdr:rowOff>153879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145006</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4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35713</xdr:rowOff>
    </xdr:from>
    <xdr:to>
      <xdr:col>116</xdr:col>
      <xdr:colOff>63500</xdr:colOff>
      <xdr:row>58</xdr:row>
      <xdr:rowOff>36805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79813"/>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36805</xdr:rowOff>
    </xdr:from>
    <xdr:to>
      <xdr:col>111</xdr:col>
      <xdr:colOff>177800</xdr:colOff>
      <xdr:row>58</xdr:row>
      <xdr:rowOff>74803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80905"/>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74803</xdr:rowOff>
    </xdr:from>
    <xdr:to>
      <xdr:col>107</xdr:col>
      <xdr:colOff>50800</xdr:colOff>
      <xdr:row>58</xdr:row>
      <xdr:rowOff>90589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18903"/>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147396</xdr:rowOff>
    </xdr:from>
    <xdr:to>
      <xdr:col>102</xdr:col>
      <xdr:colOff>114300</xdr:colOff>
      <xdr:row>58</xdr:row>
      <xdr:rowOff>90589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20046"/>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156363</xdr:rowOff>
    </xdr:from>
    <xdr:to>
      <xdr:col>116</xdr:col>
      <xdr:colOff>114300</xdr:colOff>
      <xdr:row>58</xdr:row>
      <xdr:rowOff>86513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134790</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157455</xdr:rowOff>
    </xdr:from>
    <xdr:to>
      <xdr:col>112</xdr:col>
      <xdr:colOff>38100</xdr:colOff>
      <xdr:row>58</xdr:row>
      <xdr:rowOff>87605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78732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100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24003</xdr:rowOff>
    </xdr:from>
    <xdr:to>
      <xdr:col>107</xdr:col>
      <xdr:colOff>101600</xdr:colOff>
      <xdr:row>58</xdr:row>
      <xdr:rowOff>125603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116730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10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39789</xdr:rowOff>
    </xdr:from>
    <xdr:to>
      <xdr:col>102</xdr:col>
      <xdr:colOff>165100</xdr:colOff>
      <xdr:row>58</xdr:row>
      <xdr:rowOff>141389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132516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96596</xdr:rowOff>
    </xdr:from>
    <xdr:to>
      <xdr:col>98</xdr:col>
      <xdr:colOff>38100</xdr:colOff>
      <xdr:row>58</xdr:row>
      <xdr:rowOff>26746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17873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9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9947</xdr:rowOff>
    </xdr:from>
    <xdr:to>
      <xdr:col>116</xdr:col>
      <xdr:colOff>63500</xdr:colOff>
      <xdr:row>78</xdr:row>
      <xdr:rowOff>48306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83047"/>
          <a:ext cx="8382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48306</xdr:rowOff>
    </xdr:from>
    <xdr:to>
      <xdr:col>111</xdr:col>
      <xdr:colOff>177800</xdr:colOff>
      <xdr:row>78</xdr:row>
      <xdr:rowOff>99558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21406"/>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99558</xdr:rowOff>
    </xdr:from>
    <xdr:to>
      <xdr:col>107</xdr:col>
      <xdr:colOff>50800</xdr:colOff>
      <xdr:row>79</xdr:row>
      <xdr:rowOff>44968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7265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44968</xdr:rowOff>
    </xdr:from>
    <xdr:to>
      <xdr:col>102</xdr:col>
      <xdr:colOff>114300</xdr:colOff>
      <xdr:row>79</xdr:row>
      <xdr:rowOff>48352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589518"/>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130597</xdr:rowOff>
    </xdr:from>
    <xdr:to>
      <xdr:col>116</xdr:col>
      <xdr:colOff>114300</xdr:colOff>
      <xdr:row>78</xdr:row>
      <xdr:rowOff>60747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3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109024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1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168956</xdr:rowOff>
    </xdr:from>
    <xdr:to>
      <xdr:col>112</xdr:col>
      <xdr:colOff>38100</xdr:colOff>
      <xdr:row>78</xdr:row>
      <xdr:rowOff>99106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90233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6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48758</xdr:rowOff>
    </xdr:from>
    <xdr:to>
      <xdr:col>107</xdr:col>
      <xdr:colOff>101600</xdr:colOff>
      <xdr:row>78</xdr:row>
      <xdr:rowOff>150358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141485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5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165618</xdr:rowOff>
    </xdr:from>
    <xdr:to>
      <xdr:col>102</xdr:col>
      <xdr:colOff>165100</xdr:colOff>
      <xdr:row>79</xdr:row>
      <xdr:rowOff>95768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86895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169002</xdr:rowOff>
    </xdr:from>
    <xdr:to>
      <xdr:col>98</xdr:col>
      <xdr:colOff>38100</xdr:colOff>
      <xdr:row>79</xdr:row>
      <xdr:rowOff>99152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5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90279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6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491,660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％増）となっている。これは低所得世帯・定額減税補足給付金事業費の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％増）となっている。これは麻溝台・新磯野第一整備地区土地区画整理事業費や小・中学校校舎改造事業費の増加等によるものである。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％減）となっている。これは学校施設整備基金積立金や市街地整備基金積立金の減少等によるものである。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151130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775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151130</xdr:rowOff>
    </xdr:from>
    <xdr:to>
      <xdr:col>19</xdr:col>
      <xdr:colOff>177800</xdr:colOff>
      <xdr:row>34</xdr:row>
      <xdr:rowOff>152763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804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152763</xdr:rowOff>
    </xdr:from>
    <xdr:to>
      <xdr:col>15</xdr:col>
      <xdr:colOff>50800</xdr:colOff>
      <xdr:row>34</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82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90714</xdr:rowOff>
    </xdr:from>
    <xdr:to>
      <xdr:col>10</xdr:col>
      <xdr:colOff>114300</xdr:colOff>
      <xdr:row>34</xdr:row>
      <xdr:rowOff>159294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101963</xdr:rowOff>
    </xdr:from>
    <xdr:to>
      <xdr:col>15</xdr:col>
      <xdr:colOff>101600</xdr:colOff>
      <xdr:row>35</xdr:row>
      <xdr:rowOff>32113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0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108494</xdr:rowOff>
    </xdr:from>
    <xdr:to>
      <xdr:col>10</xdr:col>
      <xdr:colOff>165100</xdr:colOff>
      <xdr:row>35</xdr:row>
      <xdr:rowOff>38644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55171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39914</xdr:rowOff>
    </xdr:from>
    <xdr:to>
      <xdr:col>6</xdr:col>
      <xdr:colOff>38100</xdr:colOff>
      <xdr:row>34</xdr:row>
      <xdr:rowOff>141514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158041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79807</xdr:rowOff>
    </xdr:from>
    <xdr:to>
      <xdr:col>24</xdr:col>
      <xdr:colOff>63500</xdr:colOff>
      <xdr:row>58</xdr:row>
      <xdr:rowOff>141275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23907"/>
          <a:ext cx="8382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125933</xdr:rowOff>
    </xdr:from>
    <xdr:to>
      <xdr:col>19</xdr:col>
      <xdr:colOff>177800</xdr:colOff>
      <xdr:row>58</xdr:row>
      <xdr:rowOff>141275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70033"/>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125933</xdr:rowOff>
    </xdr:from>
    <xdr:to>
      <xdr:col>15</xdr:col>
      <xdr:colOff>50800</xdr:colOff>
      <xdr:row>59</xdr:row>
      <xdr:rowOff>31762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70033"/>
          <a:ext cx="8890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120167</xdr:rowOff>
    </xdr:from>
    <xdr:to>
      <xdr:col>10</xdr:col>
      <xdr:colOff>114300</xdr:colOff>
      <xdr:row>59</xdr:row>
      <xdr:rowOff>31762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29007</xdr:rowOff>
    </xdr:from>
    <xdr:to>
      <xdr:col>24</xdr:col>
      <xdr:colOff>114300</xdr:colOff>
      <xdr:row>58</xdr:row>
      <xdr:rowOff>130607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90475</xdr:rowOff>
    </xdr:from>
    <xdr:to>
      <xdr:col>20</xdr:col>
      <xdr:colOff>38100</xdr:colOff>
      <xdr:row>59</xdr:row>
      <xdr:rowOff>20625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11752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75133</xdr:rowOff>
    </xdr:from>
    <xdr:to>
      <xdr:col>15</xdr:col>
      <xdr:colOff>101600</xdr:colOff>
      <xdr:row>59</xdr:row>
      <xdr:rowOff>5283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167860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152412</xdr:rowOff>
    </xdr:from>
    <xdr:to>
      <xdr:col>10</xdr:col>
      <xdr:colOff>165100</xdr:colOff>
      <xdr:row>59</xdr:row>
      <xdr:rowOff>82562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73689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69367</xdr:rowOff>
    </xdr:from>
    <xdr:to>
      <xdr:col>6</xdr:col>
      <xdr:colOff>38100</xdr:colOff>
      <xdr:row>51</xdr:row>
      <xdr:rowOff>170967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162094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60559</xdr:rowOff>
    </xdr:from>
    <xdr:to>
      <xdr:col>24</xdr:col>
      <xdr:colOff>63500</xdr:colOff>
      <xdr:row>76</xdr:row>
      <xdr:rowOff>140043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90759"/>
          <a:ext cx="838200" cy="7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140043</xdr:rowOff>
    </xdr:from>
    <xdr:to>
      <xdr:col>19</xdr:col>
      <xdr:colOff>177800</xdr:colOff>
      <xdr:row>77</xdr:row>
      <xdr:rowOff>37897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70243"/>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32996</xdr:rowOff>
    </xdr:from>
    <xdr:to>
      <xdr:col>15</xdr:col>
      <xdr:colOff>50800</xdr:colOff>
      <xdr:row>77</xdr:row>
      <xdr:rowOff>37897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3464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32996</xdr:rowOff>
    </xdr:from>
    <xdr:to>
      <xdr:col>10</xdr:col>
      <xdr:colOff>114300</xdr:colOff>
      <xdr:row>78</xdr:row>
      <xdr:rowOff>50271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34646"/>
          <a:ext cx="889000" cy="1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9759</xdr:rowOff>
    </xdr:from>
    <xdr:to>
      <xdr:col>24</xdr:col>
      <xdr:colOff>114300</xdr:colOff>
      <xdr:row>76</xdr:row>
      <xdr:rowOff>111359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159636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89243</xdr:rowOff>
    </xdr:from>
    <xdr:to>
      <xdr:col>20</xdr:col>
      <xdr:colOff>38100</xdr:colOff>
      <xdr:row>77</xdr:row>
      <xdr:rowOff>19393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158547</xdr:rowOff>
    </xdr:from>
    <xdr:to>
      <xdr:col>15</xdr:col>
      <xdr:colOff>101600</xdr:colOff>
      <xdr:row>77</xdr:row>
      <xdr:rowOff>88697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79824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8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153646</xdr:rowOff>
    </xdr:from>
    <xdr:to>
      <xdr:col>10</xdr:col>
      <xdr:colOff>165100</xdr:colOff>
      <xdr:row>77</xdr:row>
      <xdr:rowOff>83796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74923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170921</xdr:rowOff>
    </xdr:from>
    <xdr:to>
      <xdr:col>6</xdr:col>
      <xdr:colOff>38100</xdr:colOff>
      <xdr:row>78</xdr:row>
      <xdr:rowOff>101071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92198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6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155473</xdr:rowOff>
    </xdr:from>
    <xdr:to>
      <xdr:col>24</xdr:col>
      <xdr:colOff>63500</xdr:colOff>
      <xdr:row>96</xdr:row>
      <xdr:rowOff>71668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43223"/>
          <a:ext cx="8382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116292</xdr:rowOff>
    </xdr:from>
    <xdr:to>
      <xdr:col>19</xdr:col>
      <xdr:colOff>177800</xdr:colOff>
      <xdr:row>95</xdr:row>
      <xdr:rowOff>155473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61142"/>
          <a:ext cx="889000" cy="3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116292</xdr:rowOff>
    </xdr:from>
    <xdr:to>
      <xdr:col>15</xdr:col>
      <xdr:colOff>50800</xdr:colOff>
      <xdr:row>94</xdr:row>
      <xdr:rowOff>108885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61142"/>
          <a:ext cx="889000" cy="16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108885</xdr:rowOff>
    </xdr:from>
    <xdr:to>
      <xdr:col>10</xdr:col>
      <xdr:colOff>114300</xdr:colOff>
      <xdr:row>96</xdr:row>
      <xdr:rowOff>25264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25185"/>
          <a:ext cx="889000" cy="25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20868</xdr:rowOff>
    </xdr:from>
    <xdr:to>
      <xdr:col>24</xdr:col>
      <xdr:colOff>114300</xdr:colOff>
      <xdr:row>96</xdr:row>
      <xdr:rowOff>122468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170745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104673</xdr:rowOff>
    </xdr:from>
    <xdr:to>
      <xdr:col>20</xdr:col>
      <xdr:colOff>38100</xdr:colOff>
      <xdr:row>96</xdr:row>
      <xdr:rowOff>34823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65492</xdr:rowOff>
    </xdr:from>
    <xdr:to>
      <xdr:col>15</xdr:col>
      <xdr:colOff>101600</xdr:colOff>
      <xdr:row>93</xdr:row>
      <xdr:rowOff>167092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158219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58085</xdr:rowOff>
    </xdr:from>
    <xdr:to>
      <xdr:col>10</xdr:col>
      <xdr:colOff>165100</xdr:colOff>
      <xdr:row>94</xdr:row>
      <xdr:rowOff>159685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150812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145914</xdr:rowOff>
    </xdr:from>
    <xdr:to>
      <xdr:col>6</xdr:col>
      <xdr:colOff>38100</xdr:colOff>
      <xdr:row>96</xdr:row>
      <xdr:rowOff>76064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92591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16692</xdr:rowOff>
    </xdr:from>
    <xdr:to>
      <xdr:col>55</xdr:col>
      <xdr:colOff>0</xdr:colOff>
      <xdr:row>36</xdr:row>
      <xdr:rowOff>56969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188892"/>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56969</xdr:rowOff>
    </xdr:from>
    <xdr:to>
      <xdr:col>50</xdr:col>
      <xdr:colOff>114300</xdr:colOff>
      <xdr:row>36</xdr:row>
      <xdr:rowOff>150586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29169"/>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96701</xdr:rowOff>
    </xdr:from>
    <xdr:to>
      <xdr:col>45</xdr:col>
      <xdr:colOff>177800</xdr:colOff>
      <xdr:row>36</xdr:row>
      <xdr:rowOff>150586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9745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68943</xdr:rowOff>
    </xdr:from>
    <xdr:to>
      <xdr:col>41</xdr:col>
      <xdr:colOff>50800</xdr:colOff>
      <xdr:row>35</xdr:row>
      <xdr:rowOff>96701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89824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137342</xdr:rowOff>
    </xdr:from>
    <xdr:to>
      <xdr:col>55</xdr:col>
      <xdr:colOff>50800</xdr:colOff>
      <xdr:row>36</xdr:row>
      <xdr:rowOff>67492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3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160219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8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6169</xdr:rowOff>
    </xdr:from>
    <xdr:to>
      <xdr:col>50</xdr:col>
      <xdr:colOff>165100</xdr:colOff>
      <xdr:row>36</xdr:row>
      <xdr:rowOff>107769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124296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95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99786</xdr:rowOff>
    </xdr:from>
    <xdr:to>
      <xdr:col>46</xdr:col>
      <xdr:colOff>38100</xdr:colOff>
      <xdr:row>37</xdr:row>
      <xdr:rowOff>29936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46463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4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45901</xdr:rowOff>
    </xdr:from>
    <xdr:to>
      <xdr:col>41</xdr:col>
      <xdr:colOff>101600</xdr:colOff>
      <xdr:row>35</xdr:row>
      <xdr:rowOff>147501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164028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82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18143</xdr:rowOff>
    </xdr:from>
    <xdr:to>
      <xdr:col>36</xdr:col>
      <xdr:colOff>165100</xdr:colOff>
      <xdr:row>34</xdr:row>
      <xdr:rowOff>119743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136270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622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66929</xdr:rowOff>
    </xdr:from>
    <xdr:to>
      <xdr:col>55</xdr:col>
      <xdr:colOff>0</xdr:colOff>
      <xdr:row>58</xdr:row>
      <xdr:rowOff>72644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1102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53467</xdr:rowOff>
    </xdr:from>
    <xdr:to>
      <xdr:col>50</xdr:col>
      <xdr:colOff>114300</xdr:colOff>
      <xdr:row>58</xdr:row>
      <xdr:rowOff>66929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97567"/>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53467</xdr:rowOff>
    </xdr:from>
    <xdr:to>
      <xdr:col>45</xdr:col>
      <xdr:colOff>177800</xdr:colOff>
      <xdr:row>58</xdr:row>
      <xdr:rowOff>87122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97567"/>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87122</xdr:rowOff>
    </xdr:from>
    <xdr:to>
      <xdr:col>41</xdr:col>
      <xdr:colOff>50800</xdr:colOff>
      <xdr:row>58</xdr:row>
      <xdr:rowOff>88138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21844</xdr:rowOff>
    </xdr:from>
    <xdr:to>
      <xdr:col>55</xdr:col>
      <xdr:colOff>50800</xdr:colOff>
      <xdr:row>58</xdr:row>
      <xdr:rowOff>123444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16129</xdr:rowOff>
    </xdr:from>
    <xdr:to>
      <xdr:col>50</xdr:col>
      <xdr:colOff>165100</xdr:colOff>
      <xdr:row>58</xdr:row>
      <xdr:rowOff>117729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108856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2667</xdr:rowOff>
    </xdr:from>
    <xdr:to>
      <xdr:col>46</xdr:col>
      <xdr:colOff>38100</xdr:colOff>
      <xdr:row>58</xdr:row>
      <xdr:rowOff>104267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95394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36322</xdr:rowOff>
    </xdr:from>
    <xdr:to>
      <xdr:col>41</xdr:col>
      <xdr:colOff>101600</xdr:colOff>
      <xdr:row>58</xdr:row>
      <xdr:rowOff>137922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129049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37338</xdr:rowOff>
    </xdr:from>
    <xdr:to>
      <xdr:col>36</xdr:col>
      <xdr:colOff>165100</xdr:colOff>
      <xdr:row>58</xdr:row>
      <xdr:rowOff>138938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130065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xdr:rowOff>
    </xdr:from>
    <xdr:to>
      <xdr:col>55</xdr:col>
      <xdr:colOff>0</xdr:colOff>
      <xdr:row>78</xdr:row>
      <xdr:rowOff>4000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4091"/>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4000</xdr:rowOff>
    </xdr:from>
    <xdr:to>
      <xdr:col>50</xdr:col>
      <xdr:colOff>114300</xdr:colOff>
      <xdr:row>78</xdr:row>
      <xdr:rowOff>10185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77100"/>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10185</xdr:rowOff>
    </xdr:from>
    <xdr:to>
      <xdr:col>45</xdr:col>
      <xdr:colOff>177800</xdr:colOff>
      <xdr:row>78</xdr:row>
      <xdr:rowOff>54775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285"/>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96126</xdr:rowOff>
    </xdr:from>
    <xdr:to>
      <xdr:col>41</xdr:col>
      <xdr:colOff>50800</xdr:colOff>
      <xdr:row>78</xdr:row>
      <xdr:rowOff>54775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97776"/>
          <a:ext cx="889000" cy="1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121641</xdr:rowOff>
    </xdr:from>
    <xdr:to>
      <xdr:col>55</xdr:col>
      <xdr:colOff>50800</xdr:colOff>
      <xdr:row>78</xdr:row>
      <xdr:rowOff>51791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100068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124650</xdr:rowOff>
    </xdr:from>
    <xdr:to>
      <xdr:col>50</xdr:col>
      <xdr:colOff>165100</xdr:colOff>
      <xdr:row>78</xdr:row>
      <xdr:rowOff>54800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130835</xdr:rowOff>
    </xdr:from>
    <xdr:to>
      <xdr:col>46</xdr:col>
      <xdr:colOff>38100</xdr:colOff>
      <xdr:row>78</xdr:row>
      <xdr:rowOff>60985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3975</xdr:rowOff>
    </xdr:from>
    <xdr:to>
      <xdr:col>41</xdr:col>
      <xdr:colOff>101600</xdr:colOff>
      <xdr:row>78</xdr:row>
      <xdr:rowOff>105575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96702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45326</xdr:rowOff>
    </xdr:from>
    <xdr:to>
      <xdr:col>36</xdr:col>
      <xdr:colOff>165100</xdr:colOff>
      <xdr:row>77</xdr:row>
      <xdr:rowOff>146926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138053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7798</xdr:rowOff>
    </xdr:from>
    <xdr:to>
      <xdr:col>54</xdr:col>
      <xdr:colOff>189865</xdr:colOff>
      <xdr:row>97</xdr:row>
      <xdr:rowOff>7950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09748"/>
          <a:ext cx="1270" cy="10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7950</xdr:rowOff>
    </xdr:from>
    <xdr:to>
      <xdr:col>55</xdr:col>
      <xdr:colOff>88900</xdr:colOff>
      <xdr:row>97</xdr:row>
      <xdr:rowOff>7950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3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125925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7798</xdr:rowOff>
    </xdr:from>
    <xdr:to>
      <xdr:col>55</xdr:col>
      <xdr:colOff>88900</xdr:colOff>
      <xdr:row>91</xdr:row>
      <xdr:rowOff>7798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0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7950</xdr:rowOff>
    </xdr:from>
    <xdr:to>
      <xdr:col>55</xdr:col>
      <xdr:colOff>0</xdr:colOff>
      <xdr:row>97</xdr:row>
      <xdr:rowOff>23380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38600"/>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170699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594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147822</xdr:rowOff>
    </xdr:from>
    <xdr:to>
      <xdr:col>55</xdr:col>
      <xdr:colOff>50800</xdr:colOff>
      <xdr:row>94</xdr:row>
      <xdr:rowOff>77972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09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163379</xdr:rowOff>
    </xdr:from>
    <xdr:to>
      <xdr:col>50</xdr:col>
      <xdr:colOff>114300</xdr:colOff>
      <xdr:row>97</xdr:row>
      <xdr:rowOff>23380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2579"/>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168796</xdr:rowOff>
    </xdr:from>
    <xdr:to>
      <xdr:col>50</xdr:col>
      <xdr:colOff>165100</xdr:colOff>
      <xdr:row>94</xdr:row>
      <xdr:rowOff>98946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115473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8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163379</xdr:rowOff>
    </xdr:from>
    <xdr:to>
      <xdr:col>45</xdr:col>
      <xdr:colOff>177800</xdr:colOff>
      <xdr:row>97</xdr:row>
      <xdr:rowOff>138976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2579"/>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144450</xdr:rowOff>
    </xdr:from>
    <xdr:to>
      <xdr:col>46</xdr:col>
      <xdr:colOff>38100</xdr:colOff>
      <xdr:row>94</xdr:row>
      <xdr:rowOff>74600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91127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8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107829</xdr:rowOff>
    </xdr:from>
    <xdr:to>
      <xdr:col>41</xdr:col>
      <xdr:colOff>50800</xdr:colOff>
      <xdr:row>97</xdr:row>
      <xdr:rowOff>138976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95625</xdr:rowOff>
    </xdr:from>
    <xdr:to>
      <xdr:col>41</xdr:col>
      <xdr:colOff>101600</xdr:colOff>
      <xdr:row>94</xdr:row>
      <xdr:rowOff>25775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42302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19483</xdr:rowOff>
    </xdr:from>
    <xdr:to>
      <xdr:col>36</xdr:col>
      <xdr:colOff>165100</xdr:colOff>
      <xdr:row>94</xdr:row>
      <xdr:rowOff>121083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137610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128600</xdr:rowOff>
    </xdr:from>
    <xdr:to>
      <xdr:col>55</xdr:col>
      <xdr:colOff>50800</xdr:colOff>
      <xdr:row>97</xdr:row>
      <xdr:rowOff>58750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43527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144030</xdr:rowOff>
    </xdr:from>
    <xdr:to>
      <xdr:col>50</xdr:col>
      <xdr:colOff>165100</xdr:colOff>
      <xdr:row>97</xdr:row>
      <xdr:rowOff>74180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112579</xdr:rowOff>
    </xdr:from>
    <xdr:to>
      <xdr:col>46</xdr:col>
      <xdr:colOff>38100</xdr:colOff>
      <xdr:row>97</xdr:row>
      <xdr:rowOff>42729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33856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88176</xdr:rowOff>
    </xdr:from>
    <xdr:to>
      <xdr:col>41</xdr:col>
      <xdr:colOff>101600</xdr:colOff>
      <xdr:row>98</xdr:row>
      <xdr:rowOff>18326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57029</xdr:rowOff>
    </xdr:from>
    <xdr:to>
      <xdr:col>36</xdr:col>
      <xdr:colOff>165100</xdr:colOff>
      <xdr:row>97</xdr:row>
      <xdr:rowOff>158629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149756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140335</xdr:rowOff>
    </xdr:from>
    <xdr:to>
      <xdr:col>85</xdr:col>
      <xdr:colOff>127000</xdr:colOff>
      <xdr:row>35</xdr:row>
      <xdr:rowOff>145923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41085"/>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140335</xdr:rowOff>
    </xdr:from>
    <xdr:to>
      <xdr:col>81</xdr:col>
      <xdr:colOff>50800</xdr:colOff>
      <xdr:row>36</xdr:row>
      <xdr:rowOff>131699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41085"/>
          <a:ext cx="88900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131699</xdr:rowOff>
    </xdr:from>
    <xdr:to>
      <xdr:col>76</xdr:col>
      <xdr:colOff>114300</xdr:colOff>
      <xdr:row>37</xdr:row>
      <xdr:rowOff>50673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03899"/>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50673</xdr:rowOff>
    </xdr:from>
    <xdr:to>
      <xdr:col>71</xdr:col>
      <xdr:colOff>177800</xdr:colOff>
      <xdr:row>37</xdr:row>
      <xdr:rowOff>126238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94323"/>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95123</xdr:rowOff>
    </xdr:from>
    <xdr:to>
      <xdr:col>85</xdr:col>
      <xdr:colOff>177800</xdr:colOff>
      <xdr:row>36</xdr:row>
      <xdr:rowOff>25273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73550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89535</xdr:rowOff>
    </xdr:from>
    <xdr:to>
      <xdr:col>81</xdr:col>
      <xdr:colOff>101600</xdr:colOff>
      <xdr:row>36</xdr:row>
      <xdr:rowOff>19685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36212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80899</xdr:rowOff>
    </xdr:from>
    <xdr:to>
      <xdr:col>76</xdr:col>
      <xdr:colOff>165100</xdr:colOff>
      <xdr:row>37</xdr:row>
      <xdr:rowOff>11049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27576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171323</xdr:rowOff>
    </xdr:from>
    <xdr:to>
      <xdr:col>72</xdr:col>
      <xdr:colOff>38100</xdr:colOff>
      <xdr:row>37</xdr:row>
      <xdr:rowOff>101473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92600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75438</xdr:rowOff>
    </xdr:from>
    <xdr:to>
      <xdr:col>67</xdr:col>
      <xdr:colOff>101600</xdr:colOff>
      <xdr:row>38</xdr:row>
      <xdr:rowOff>5588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168165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154951</xdr:rowOff>
    </xdr:from>
    <xdr:to>
      <xdr:col>85</xdr:col>
      <xdr:colOff>127000</xdr:colOff>
      <xdr:row>58</xdr:row>
      <xdr:rowOff>57796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56151"/>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57796</xdr:rowOff>
    </xdr:from>
    <xdr:to>
      <xdr:col>81</xdr:col>
      <xdr:colOff>50800</xdr:colOff>
      <xdr:row>59</xdr:row>
      <xdr:rowOff>75235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001896"/>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75235</xdr:rowOff>
    </xdr:from>
    <xdr:to>
      <xdr:col>76</xdr:col>
      <xdr:colOff>114300</xdr:colOff>
      <xdr:row>59</xdr:row>
      <xdr:rowOff>160176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190785"/>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165597</xdr:rowOff>
    </xdr:from>
    <xdr:to>
      <xdr:col>71</xdr:col>
      <xdr:colOff>177800</xdr:colOff>
      <xdr:row>59</xdr:row>
      <xdr:rowOff>160176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109697"/>
          <a:ext cx="889000" cy="16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19078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6996</xdr:rowOff>
    </xdr:from>
    <xdr:to>
      <xdr:col>81</xdr:col>
      <xdr:colOff>101600</xdr:colOff>
      <xdr:row>58</xdr:row>
      <xdr:rowOff>108596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99723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4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24435</xdr:rowOff>
    </xdr:from>
    <xdr:to>
      <xdr:col>76</xdr:col>
      <xdr:colOff>165100</xdr:colOff>
      <xdr:row>59</xdr:row>
      <xdr:rowOff>126035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117162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109376</xdr:rowOff>
    </xdr:from>
    <xdr:to>
      <xdr:col>72</xdr:col>
      <xdr:colOff>38100</xdr:colOff>
      <xdr:row>60</xdr:row>
      <xdr:rowOff>39526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2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30653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31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114797</xdr:rowOff>
    </xdr:from>
    <xdr:to>
      <xdr:col>67</xdr:col>
      <xdr:colOff>101600</xdr:colOff>
      <xdr:row>59</xdr:row>
      <xdr:rowOff>44947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36074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155702</xdr:rowOff>
    </xdr:from>
    <xdr:to>
      <xdr:col>85</xdr:col>
      <xdr:colOff>127000</xdr:colOff>
      <xdr:row>79</xdr:row>
      <xdr:rowOff>6350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288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137985</xdr:rowOff>
    </xdr:from>
    <xdr:to>
      <xdr:col>81</xdr:col>
      <xdr:colOff>50800</xdr:colOff>
      <xdr:row>78</xdr:row>
      <xdr:rowOff>155702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110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24448</xdr:rowOff>
    </xdr:from>
    <xdr:to>
      <xdr:col>76</xdr:col>
      <xdr:colOff>114300</xdr:colOff>
      <xdr:row>78</xdr:row>
      <xdr:rowOff>137985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226098"/>
          <a:ext cx="889000" cy="28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9398</xdr:rowOff>
    </xdr:from>
    <xdr:to>
      <xdr:col>71</xdr:col>
      <xdr:colOff>177800</xdr:colOff>
      <xdr:row>77</xdr:row>
      <xdr:rowOff>24448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039598"/>
          <a:ext cx="889000" cy="18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127000</xdr:rowOff>
    </xdr:from>
    <xdr:to>
      <xdr:col>85</xdr:col>
      <xdr:colOff>177800</xdr:colOff>
      <xdr:row>79</xdr:row>
      <xdr:rowOff>57150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41927</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104902</xdr:rowOff>
    </xdr:from>
    <xdr:to>
      <xdr:col>81</xdr:col>
      <xdr:colOff>101600</xdr:colOff>
      <xdr:row>79</xdr:row>
      <xdr:rowOff>35052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26179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57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87185</xdr:rowOff>
    </xdr:from>
    <xdr:to>
      <xdr:col>76</xdr:col>
      <xdr:colOff>165100</xdr:colOff>
      <xdr:row>79</xdr:row>
      <xdr:rowOff>17335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8462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5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145098</xdr:rowOff>
    </xdr:from>
    <xdr:to>
      <xdr:col>72</xdr:col>
      <xdr:colOff>38100</xdr:colOff>
      <xdr:row>77</xdr:row>
      <xdr:rowOff>75248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91774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9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130048</xdr:rowOff>
    </xdr:from>
    <xdr:to>
      <xdr:col>67</xdr:col>
      <xdr:colOff>101600</xdr:colOff>
      <xdr:row>76</xdr:row>
      <xdr:rowOff>60198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76725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7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94633</xdr:rowOff>
    </xdr:from>
    <xdr:to>
      <xdr:col>85</xdr:col>
      <xdr:colOff>126364</xdr:colOff>
      <xdr:row>97</xdr:row>
      <xdr:rowOff>152273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25133"/>
          <a:ext cx="1269" cy="125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156100</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152273</xdr:rowOff>
    </xdr:from>
    <xdr:to>
      <xdr:col>86</xdr:col>
      <xdr:colOff>25400</xdr:colOff>
      <xdr:row>97</xdr:row>
      <xdr:rowOff>152273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41310</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94633</xdr:rowOff>
    </xdr:from>
    <xdr:to>
      <xdr:col>86</xdr:col>
      <xdr:colOff>25400</xdr:colOff>
      <xdr:row>90</xdr:row>
      <xdr:rowOff>94633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152273</xdr:rowOff>
    </xdr:from>
    <xdr:to>
      <xdr:col>85</xdr:col>
      <xdr:colOff>127000</xdr:colOff>
      <xdr:row>97</xdr:row>
      <xdr:rowOff>154200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82923"/>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39767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98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16890</xdr:rowOff>
    </xdr:from>
    <xdr:to>
      <xdr:col>85</xdr:col>
      <xdr:colOff>177800</xdr:colOff>
      <xdr:row>94</xdr:row>
      <xdr:rowOff>118490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1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40227</xdr:rowOff>
    </xdr:from>
    <xdr:to>
      <xdr:col>81</xdr:col>
      <xdr:colOff>50800</xdr:colOff>
      <xdr:row>97</xdr:row>
      <xdr:rowOff>154200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670877"/>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157840</xdr:rowOff>
    </xdr:from>
    <xdr:to>
      <xdr:col>81</xdr:col>
      <xdr:colOff>101600</xdr:colOff>
      <xdr:row>94</xdr:row>
      <xdr:rowOff>87990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10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104517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40227</xdr:rowOff>
    </xdr:from>
    <xdr:to>
      <xdr:col>76</xdr:col>
      <xdr:colOff>114300</xdr:colOff>
      <xdr:row>98</xdr:row>
      <xdr:rowOff>7700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70877"/>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10424</xdr:rowOff>
    </xdr:from>
    <xdr:to>
      <xdr:col>76</xdr:col>
      <xdr:colOff>165100</xdr:colOff>
      <xdr:row>94</xdr:row>
      <xdr:rowOff>112024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128551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7700</xdr:rowOff>
    </xdr:from>
    <xdr:to>
      <xdr:col>71</xdr:col>
      <xdr:colOff>177800</xdr:colOff>
      <xdr:row>98</xdr:row>
      <xdr:rowOff>28502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157970</xdr:rowOff>
    </xdr:from>
    <xdr:to>
      <xdr:col>72</xdr:col>
      <xdr:colOff>38100</xdr:colOff>
      <xdr:row>94</xdr:row>
      <xdr:rowOff>88120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104647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65419</xdr:rowOff>
    </xdr:from>
    <xdr:to>
      <xdr:col>67</xdr:col>
      <xdr:colOff>101600</xdr:colOff>
      <xdr:row>94</xdr:row>
      <xdr:rowOff>167019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101473</xdr:rowOff>
    </xdr:from>
    <xdr:to>
      <xdr:col>85</xdr:col>
      <xdr:colOff>177800</xdr:colOff>
      <xdr:row>98</xdr:row>
      <xdr:rowOff>31623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7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16400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103400</xdr:rowOff>
    </xdr:from>
    <xdr:to>
      <xdr:col>81</xdr:col>
      <xdr:colOff>101600</xdr:colOff>
      <xdr:row>98</xdr:row>
      <xdr:rowOff>33550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24677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8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160877</xdr:rowOff>
    </xdr:from>
    <xdr:to>
      <xdr:col>76</xdr:col>
      <xdr:colOff>165100</xdr:colOff>
      <xdr:row>97</xdr:row>
      <xdr:rowOff>91027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82154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128350</xdr:rowOff>
    </xdr:from>
    <xdr:to>
      <xdr:col>72</xdr:col>
      <xdr:colOff>38100</xdr:colOff>
      <xdr:row>98</xdr:row>
      <xdr:rowOff>58500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49627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149152</xdr:rowOff>
    </xdr:from>
    <xdr:to>
      <xdr:col>67</xdr:col>
      <xdr:colOff>101600</xdr:colOff>
      <xdr:row>98</xdr:row>
      <xdr:rowOff>79302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70429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各指標の住民一人当たりのコストは、議会費及び労働費以外の項目は類似団体平均より下回っている状況である。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となっている。これは低所得世帯・定額減税補足給付金事業費の増加等によるものである。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％増）となっている。これは退職手当の増加や人事委員会勧告を踏まえた給与改定等による職員給与費の増加等によるものである。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％減）となっている。これは新型コロナウイルスワクチン接種事業費の減少等によるものである。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財政調整基金残高について、令和２年度から概ね増加傾向となり、令和６年度は約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実質収支額は、定額減税を考慮した実質的な市税収入の増加や財政調整基金及び退職手当調整基金からの繰入金の増加等により約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財政の健全性の維持し、将来の財政需要の変化にも柔軟に対応できる安定した行財政基盤の構築に努める。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対象となる全ての会計において、赤字額及び資金不足額は生じていないことから、連結実質赤字比率は算定されていない。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今後についても、一般会計から他会計への繰出金や受益者負担の適正化を図ることなどにより、持続可能な財政運営に努める。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362646868</v>
      </c>
      <c r="BO4" s="358"/>
      <c r="BP4" s="358"/>
      <c r="BQ4" s="358"/>
      <c r="BR4" s="358"/>
      <c r="BS4" s="358"/>
      <c r="BT4" s="358"/>
      <c r="BU4" s="359"/>
      <c r="BV4" s="357">
        <v>345888993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4.9000000000000004</v>
      </c>
      <c r="CU4" s="364"/>
      <c r="CV4" s="364"/>
      <c r="CW4" s="364"/>
      <c r="CX4" s="364"/>
      <c r="CY4" s="364"/>
      <c r="CZ4" s="364"/>
      <c r="DA4" s="365"/>
      <c r="DB4" s="363">
        <v>3.8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352271790</v>
      </c>
      <c r="BO5" s="395"/>
      <c r="BP5" s="395"/>
      <c r="BQ5" s="395"/>
      <c r="BR5" s="395"/>
      <c r="BS5" s="395"/>
      <c r="BT5" s="395"/>
      <c r="BU5" s="396"/>
      <c r="BV5" s="394">
        <v>337235774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97.5</v>
      </c>
      <c r="CU5" s="392"/>
      <c r="CV5" s="392"/>
      <c r="CW5" s="392"/>
      <c r="CX5" s="392"/>
      <c r="CY5" s="392"/>
      <c r="CZ5" s="392"/>
      <c r="DA5" s="393"/>
      <c r="DB5" s="391">
        <v>96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10375078</v>
      </c>
      <c r="BO6" s="395"/>
      <c r="BP6" s="395"/>
      <c r="BQ6" s="395"/>
      <c r="BR6" s="395"/>
      <c r="BS6" s="395"/>
      <c r="BT6" s="395"/>
      <c r="BU6" s="396"/>
      <c r="BV6" s="394">
        <v>8653219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99.2</v>
      </c>
      <c r="CU6" s="432"/>
      <c r="CV6" s="432"/>
      <c r="CW6" s="432"/>
      <c r="CX6" s="432"/>
      <c r="CY6" s="432"/>
      <c r="CZ6" s="432"/>
      <c r="DA6" s="433"/>
      <c r="DB6" s="431">
        <v>99.9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1177410</v>
      </c>
      <c r="BO7" s="395"/>
      <c r="BP7" s="395"/>
      <c r="BQ7" s="395"/>
      <c r="BR7" s="395"/>
      <c r="BS7" s="395"/>
      <c r="BT7" s="395"/>
      <c r="BU7" s="396"/>
      <c r="BV7" s="394">
        <v>1592841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188825625</v>
      </c>
      <c r="CU7" s="395"/>
      <c r="CV7" s="395"/>
      <c r="CW7" s="395"/>
      <c r="CX7" s="395"/>
      <c r="CY7" s="395"/>
      <c r="CZ7" s="395"/>
      <c r="DA7" s="396"/>
      <c r="DB7" s="394">
        <v>184939705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9197668</v>
      </c>
      <c r="BO8" s="395"/>
      <c r="BP8" s="395"/>
      <c r="BQ8" s="395"/>
      <c r="BR8" s="395"/>
      <c r="BS8" s="395"/>
      <c r="BT8" s="395"/>
      <c r="BU8" s="396"/>
      <c r="BV8" s="394">
        <v>7060378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0.83</v>
      </c>
      <c r="CU8" s="435"/>
      <c r="CV8" s="435"/>
      <c r="CW8" s="435"/>
      <c r="CX8" s="435"/>
      <c r="CY8" s="435"/>
      <c r="CZ8" s="435"/>
      <c r="DA8" s="436"/>
      <c r="DB8" s="434">
        <v>0.83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725489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2137290</v>
      </c>
      <c r="BO9" s="395"/>
      <c r="BP9" s="395"/>
      <c r="BQ9" s="395"/>
      <c r="BR9" s="395"/>
      <c r="BS9" s="395"/>
      <c r="BT9" s="395"/>
      <c r="BU9" s="396"/>
      <c r="BV9" s="394">
        <v>-8928903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11.7</v>
      </c>
      <c r="CU9" s="392"/>
      <c r="CV9" s="392"/>
      <c r="CW9" s="392"/>
      <c r="CX9" s="392"/>
      <c r="CY9" s="392"/>
      <c r="CZ9" s="392"/>
      <c r="DA9" s="393"/>
      <c r="DB9" s="391">
        <v>12.1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720775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30000</v>
      </c>
      <c r="BO10" s="395"/>
      <c r="BP10" s="395"/>
      <c r="BQ10" s="395"/>
      <c r="BR10" s="395"/>
      <c r="BS10" s="395"/>
      <c r="BT10" s="395"/>
      <c r="BU10" s="396"/>
      <c r="BV10" s="394">
        <v>20000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101</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716494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695979</v>
      </c>
      <c r="S13" s="479"/>
      <c r="T13" s="479"/>
      <c r="U13" s="479"/>
      <c r="V13" s="480"/>
      <c r="W13" s="410" t="s">
        <v>131</v>
      </c>
      <c r="X13" s="411"/>
      <c r="Y13" s="411"/>
      <c r="Z13" s="411"/>
      <c r="AA13" s="411"/>
      <c r="AB13" s="401"/>
      <c r="AC13" s="445">
        <v>1896</v>
      </c>
      <c r="AD13" s="446"/>
      <c r="AE13" s="446"/>
      <c r="AF13" s="446"/>
      <c r="AG13" s="488"/>
      <c r="AH13" s="445">
        <v>1995</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367290</v>
      </c>
      <c r="BO13" s="395"/>
      <c r="BP13" s="395"/>
      <c r="BQ13" s="395"/>
      <c r="BR13" s="395"/>
      <c r="BS13" s="395"/>
      <c r="BT13" s="395"/>
      <c r="BU13" s="396"/>
      <c r="BV13" s="394">
        <v>-8908903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2.9</v>
      </c>
      <c r="CU13" s="392"/>
      <c r="CV13" s="392"/>
      <c r="CW13" s="392"/>
      <c r="CX13" s="392"/>
      <c r="CY13" s="392"/>
      <c r="CZ13" s="392"/>
      <c r="DA13" s="393"/>
      <c r="DB13" s="391">
        <v>2.8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717861</v>
      </c>
      <c r="S14" s="479"/>
      <c r="T14" s="479"/>
      <c r="U14" s="479"/>
      <c r="V14" s="480"/>
      <c r="W14" s="384"/>
      <c r="X14" s="385"/>
      <c r="Y14" s="385"/>
      <c r="Z14" s="385"/>
      <c r="AA14" s="385"/>
      <c r="AB14" s="374"/>
      <c r="AC14" s="481">
        <v>0.6</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699153</v>
      </c>
      <c r="S15" s="479"/>
      <c r="T15" s="479"/>
      <c r="U15" s="479"/>
      <c r="V15" s="480"/>
      <c r="W15" s="410" t="s">
        <v>137</v>
      </c>
      <c r="X15" s="411"/>
      <c r="Y15" s="411"/>
      <c r="Z15" s="411"/>
      <c r="AA15" s="411"/>
      <c r="AB15" s="401"/>
      <c r="AC15" s="445">
        <v>70092</v>
      </c>
      <c r="AD15" s="446"/>
      <c r="AE15" s="446"/>
      <c r="AF15" s="446"/>
      <c r="AG15" s="488"/>
      <c r="AH15" s="445">
        <v>74224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126406514</v>
      </c>
      <c r="BO15" s="358"/>
      <c r="BP15" s="358"/>
      <c r="BQ15" s="358"/>
      <c r="BR15" s="358"/>
      <c r="BS15" s="358"/>
      <c r="BT15" s="358"/>
      <c r="BU15" s="359"/>
      <c r="BV15" s="357">
        <v>122444390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22.6</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155286117</v>
      </c>
      <c r="BO16" s="395"/>
      <c r="BP16" s="395"/>
      <c r="BQ16" s="395"/>
      <c r="BR16" s="395"/>
      <c r="BS16" s="395"/>
      <c r="BT16" s="395"/>
      <c r="BU16" s="396"/>
      <c r="BV16" s="394">
        <v>147778578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238594</v>
      </c>
      <c r="AD17" s="446"/>
      <c r="AE17" s="446"/>
      <c r="AF17" s="446"/>
      <c r="AG17" s="488"/>
      <c r="AH17" s="445">
        <v>227592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157086593</v>
      </c>
      <c r="BO17" s="395"/>
      <c r="BP17" s="395"/>
      <c r="BQ17" s="395"/>
      <c r="BR17" s="395"/>
      <c r="BS17" s="395"/>
      <c r="BT17" s="395"/>
      <c r="BU17" s="396"/>
      <c r="BV17" s="394">
        <v>152069299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328.91</v>
      </c>
      <c r="M18" s="518"/>
      <c r="N18" s="518"/>
      <c r="O18" s="518"/>
      <c r="P18" s="518"/>
      <c r="Q18" s="518"/>
      <c r="R18" s="519"/>
      <c r="S18" s="519"/>
      <c r="T18" s="519"/>
      <c r="U18" s="519"/>
      <c r="V18" s="520"/>
      <c r="W18" s="412"/>
      <c r="X18" s="413"/>
      <c r="Y18" s="413"/>
      <c r="Z18" s="413"/>
      <c r="AA18" s="413"/>
      <c r="AB18" s="404"/>
      <c r="AC18" s="521">
        <v>76.8</v>
      </c>
      <c r="AD18" s="522"/>
      <c r="AE18" s="522"/>
      <c r="AF18" s="522"/>
      <c r="AG18" s="523"/>
      <c r="AH18" s="521">
        <v>74.900000000000006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190070888</v>
      </c>
      <c r="BO18" s="395"/>
      <c r="BP18" s="395"/>
      <c r="BQ18" s="395"/>
      <c r="BR18" s="395"/>
      <c r="BS18" s="395"/>
      <c r="BT18" s="395"/>
      <c r="BU18" s="396"/>
      <c r="BV18" s="394">
        <v>182474669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2206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232087045</v>
      </c>
      <c r="BO19" s="395"/>
      <c r="BP19" s="395"/>
      <c r="BQ19" s="395"/>
      <c r="BR19" s="395"/>
      <c r="BS19" s="395"/>
      <c r="BT19" s="395"/>
      <c r="BU19" s="396"/>
      <c r="BV19" s="394">
        <v>224028731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332770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250017788</v>
      </c>
      <c r="BO22" s="358"/>
      <c r="BP22" s="358"/>
      <c r="BQ22" s="358"/>
      <c r="BR22" s="358"/>
      <c r="BS22" s="358"/>
      <c r="BT22" s="358"/>
      <c r="BU22" s="359"/>
      <c r="BV22" s="357">
        <v>258186998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38900589</v>
      </c>
      <c r="BO23" s="395"/>
      <c r="BP23" s="395"/>
      <c r="BQ23" s="395"/>
      <c r="BR23" s="395"/>
      <c r="BS23" s="395"/>
      <c r="BT23" s="395"/>
      <c r="BU23" s="396"/>
      <c r="BV23" s="394">
        <v>46010756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11420</v>
      </c>
      <c r="R24" s="446"/>
      <c r="S24" s="446"/>
      <c r="T24" s="446"/>
      <c r="U24" s="446"/>
      <c r="V24" s="488"/>
      <c r="W24" s="540"/>
      <c r="X24" s="541"/>
      <c r="Y24" s="542"/>
      <c r="Z24" s="444" t="s">
        <v>162</v>
      </c>
      <c r="AA24" s="424"/>
      <c r="AB24" s="424"/>
      <c r="AC24" s="424"/>
      <c r="AD24" s="424"/>
      <c r="AE24" s="424"/>
      <c r="AF24" s="424"/>
      <c r="AG24" s="425"/>
      <c r="AH24" s="445">
        <v>4657</v>
      </c>
      <c r="AI24" s="446"/>
      <c r="AJ24" s="446"/>
      <c r="AK24" s="446"/>
      <c r="AL24" s="488"/>
      <c r="AM24" s="445">
        <v>14455328</v>
      </c>
      <c r="AN24" s="446"/>
      <c r="AO24" s="446"/>
      <c r="AP24" s="446"/>
      <c r="AQ24" s="446"/>
      <c r="AR24" s="488"/>
      <c r="AS24" s="445">
        <v>3104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109044672</v>
      </c>
      <c r="BO24" s="395"/>
      <c r="BP24" s="395"/>
      <c r="BQ24" s="395"/>
      <c r="BR24" s="395"/>
      <c r="BS24" s="395"/>
      <c r="BT24" s="395"/>
      <c r="BU24" s="396"/>
      <c r="BV24" s="394">
        <v>109819061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3</v>
      </c>
      <c r="M25" s="446"/>
      <c r="N25" s="446"/>
      <c r="O25" s="446"/>
      <c r="P25" s="488"/>
      <c r="Q25" s="445">
        <v>9350</v>
      </c>
      <c r="R25" s="446"/>
      <c r="S25" s="446"/>
      <c r="T25" s="446"/>
      <c r="U25" s="446"/>
      <c r="V25" s="488"/>
      <c r="W25" s="540"/>
      <c r="X25" s="541"/>
      <c r="Y25" s="542"/>
      <c r="Z25" s="444" t="s">
        <v>165</v>
      </c>
      <c r="AA25" s="424"/>
      <c r="AB25" s="424"/>
      <c r="AC25" s="424"/>
      <c r="AD25" s="424"/>
      <c r="AE25" s="424"/>
      <c r="AF25" s="424"/>
      <c r="AG25" s="425"/>
      <c r="AH25" s="445">
        <v>755</v>
      </c>
      <c r="AI25" s="446"/>
      <c r="AJ25" s="446"/>
      <c r="AK25" s="446"/>
      <c r="AL25" s="488"/>
      <c r="AM25" s="445">
        <v>2403165</v>
      </c>
      <c r="AN25" s="446"/>
      <c r="AO25" s="446"/>
      <c r="AP25" s="446"/>
      <c r="AQ25" s="446"/>
      <c r="AR25" s="488"/>
      <c r="AS25" s="445">
        <v>3183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79869538</v>
      </c>
      <c r="BO25" s="358"/>
      <c r="BP25" s="358"/>
      <c r="BQ25" s="358"/>
      <c r="BR25" s="358"/>
      <c r="BS25" s="358"/>
      <c r="BT25" s="358"/>
      <c r="BU25" s="359"/>
      <c r="BV25" s="357">
        <v>58558075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8040</v>
      </c>
      <c r="R26" s="446"/>
      <c r="S26" s="446"/>
      <c r="T26" s="446"/>
      <c r="U26" s="446"/>
      <c r="V26" s="488"/>
      <c r="W26" s="540"/>
      <c r="X26" s="541"/>
      <c r="Y26" s="542"/>
      <c r="Z26" s="444" t="s">
        <v>168</v>
      </c>
      <c r="AA26" s="546"/>
      <c r="AB26" s="546"/>
      <c r="AC26" s="546"/>
      <c r="AD26" s="546"/>
      <c r="AE26" s="546"/>
      <c r="AF26" s="546"/>
      <c r="AG26" s="547"/>
      <c r="AH26" s="445">
        <v>283</v>
      </c>
      <c r="AI26" s="446"/>
      <c r="AJ26" s="446"/>
      <c r="AK26" s="446"/>
      <c r="AL26" s="488"/>
      <c r="AM26" s="445">
        <v>824945</v>
      </c>
      <c r="AN26" s="446"/>
      <c r="AO26" s="446"/>
      <c r="AP26" s="446"/>
      <c r="AQ26" s="446"/>
      <c r="AR26" s="488"/>
      <c r="AS26" s="445">
        <v>2915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1132616</v>
      </c>
      <c r="BO26" s="395"/>
      <c r="BP26" s="395"/>
      <c r="BQ26" s="395"/>
      <c r="BR26" s="395"/>
      <c r="BS26" s="395"/>
      <c r="BT26" s="395"/>
      <c r="BU26" s="396"/>
      <c r="BV26" s="394">
        <v>1088950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7790</v>
      </c>
      <c r="R27" s="446"/>
      <c r="S27" s="446"/>
      <c r="T27" s="446"/>
      <c r="U27" s="446"/>
      <c r="V27" s="488"/>
      <c r="W27" s="540"/>
      <c r="X27" s="541"/>
      <c r="Y27" s="542"/>
      <c r="Z27" s="444" t="s">
        <v>171</v>
      </c>
      <c r="AA27" s="424"/>
      <c r="AB27" s="424"/>
      <c r="AC27" s="424"/>
      <c r="AD27" s="424"/>
      <c r="AE27" s="424"/>
      <c r="AF27" s="424"/>
      <c r="AG27" s="425"/>
      <c r="AH27" s="445">
        <v>2954</v>
      </c>
      <c r="AI27" s="446"/>
      <c r="AJ27" s="446"/>
      <c r="AK27" s="446"/>
      <c r="AL27" s="488"/>
      <c r="AM27" s="445">
        <v>10242306</v>
      </c>
      <c r="AN27" s="446"/>
      <c r="AO27" s="446"/>
      <c r="AP27" s="446"/>
      <c r="AQ27" s="446"/>
      <c r="AR27" s="488"/>
      <c r="AS27" s="445">
        <v>3467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2000000</v>
      </c>
      <c r="BO27" s="514"/>
      <c r="BP27" s="514"/>
      <c r="BQ27" s="514"/>
      <c r="BR27" s="514"/>
      <c r="BS27" s="514"/>
      <c r="BT27" s="514"/>
      <c r="BU27" s="515"/>
      <c r="BV27" s="513">
        <v>2000000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7130</v>
      </c>
      <c r="R28" s="446"/>
      <c r="S28" s="446"/>
      <c r="T28" s="446"/>
      <c r="U28" s="446"/>
      <c r="V28" s="488"/>
      <c r="W28" s="540"/>
      <c r="X28" s="541"/>
      <c r="Y28" s="542"/>
      <c r="Z28" s="444" t="s">
        <v>174</v>
      </c>
      <c r="AA28" s="424"/>
      <c r="AB28" s="424"/>
      <c r="AC28" s="424"/>
      <c r="AD28" s="424"/>
      <c r="AE28" s="424"/>
      <c r="AF28" s="424"/>
      <c r="AG28" s="425"/>
      <c r="AH28" s="445">
        <v>306</v>
      </c>
      <c r="AI28" s="446"/>
      <c r="AJ28" s="446"/>
      <c r="AK28" s="446"/>
      <c r="AL28" s="488"/>
      <c r="AM28" s="445">
        <v>837828</v>
      </c>
      <c r="AN28" s="446"/>
      <c r="AO28" s="446"/>
      <c r="AP28" s="446"/>
      <c r="AQ28" s="446"/>
      <c r="AR28" s="488"/>
      <c r="AS28" s="445">
        <v>2738</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27890635</v>
      </c>
      <c r="BO28" s="358"/>
      <c r="BP28" s="358"/>
      <c r="BQ28" s="358"/>
      <c r="BR28" s="358"/>
      <c r="BS28" s="358"/>
      <c r="BT28" s="358"/>
      <c r="BU28" s="359"/>
      <c r="BV28" s="357">
        <v>28860635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44</v>
      </c>
      <c r="M29" s="446"/>
      <c r="N29" s="446"/>
      <c r="O29" s="446"/>
      <c r="P29" s="488"/>
      <c r="Q29" s="445">
        <v>6700</v>
      </c>
      <c r="R29" s="446"/>
      <c r="S29" s="446"/>
      <c r="T29" s="446"/>
      <c r="U29" s="446"/>
      <c r="V29" s="488"/>
      <c r="W29" s="543"/>
      <c r="X29" s="544"/>
      <c r="Y29" s="545"/>
      <c r="Z29" s="444" t="s">
        <v>177</v>
      </c>
      <c r="AA29" s="424"/>
      <c r="AB29" s="424"/>
      <c r="AC29" s="424"/>
      <c r="AD29" s="424"/>
      <c r="AE29" s="424"/>
      <c r="AF29" s="424"/>
      <c r="AG29" s="425"/>
      <c r="AH29" s="445">
        <v>7917</v>
      </c>
      <c r="AI29" s="446"/>
      <c r="AJ29" s="446"/>
      <c r="AK29" s="446"/>
      <c r="AL29" s="488"/>
      <c r="AM29" s="445">
        <v>25535462</v>
      </c>
      <c r="AN29" s="446"/>
      <c r="AO29" s="446"/>
      <c r="AP29" s="446"/>
      <c r="AQ29" s="446"/>
      <c r="AR29" s="488"/>
      <c r="AS29" s="445">
        <v>3225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523245</v>
      </c>
      <c r="BO29" s="395"/>
      <c r="BP29" s="395"/>
      <c r="BQ29" s="395"/>
      <c r="BR29" s="395"/>
      <c r="BS29" s="395"/>
      <c r="BT29" s="395"/>
      <c r="BU29" s="396"/>
      <c r="BV29" s="394">
        <v>493903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25941027</v>
      </c>
      <c r="BO30" s="514"/>
      <c r="BP30" s="514"/>
      <c r="BQ30" s="514"/>
      <c r="BR30" s="514"/>
      <c r="BS30" s="514"/>
      <c r="BT30" s="514"/>
      <c r="BU30" s="515"/>
      <c r="BV30" s="513">
        <v>24649447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神奈川県後期高齢者医療広域連合（一般会計）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相模原市まち・みどり公社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国民健康保険事業特別会計（直営診療勘定）</v>
      </c>
      <c r="X35" s="585"/>
      <c r="Y35" s="585"/>
      <c r="Z35" s="585"/>
      <c r="AA35" s="585"/>
      <c r="AB35" s="585"/>
      <c r="AC35" s="585"/>
      <c r="AD35" s="585"/>
      <c r="AE35" s="585"/>
      <c r="AF35" s="585"/>
      <c r="AG35" s="585"/>
      <c r="AH35" s="585"/>
      <c r="AI35" s="585"/>
      <c r="AJ35" s="585"/>
      <c r="AK35" s="585"/>
      <c r="AL35" s="163"/>
      <c r="AM35" s="584">
        <f t="shared" ref="AM35:AM43" si="0">IF(AO35="","",AM34+1)</f>
        <v>12</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神奈川県後期高齢者医療広域連合（事業会計）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相模原市社会福祉協議会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公債管理特別会計</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自動車駐車場事業特別会計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相模原市民文化財団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公共用地先行取得事業特別会計</v>
      </c>
      <c r="F37" s="585"/>
      <c r="G37" s="585"/>
      <c r="H37" s="585"/>
      <c r="I37" s="585"/>
      <c r="J37" s="585"/>
      <c r="K37" s="585"/>
      <c r="L37" s="585"/>
      <c r="M37" s="585"/>
      <c r="N37" s="585"/>
      <c r="O37" s="585"/>
      <c r="P37" s="585"/>
      <c r="Q37" s="585"/>
      <c r="R37" s="585"/>
      <c r="S37" s="585"/>
      <c r="T37" s="163"/>
      <c r="U37" s="584">
        <f t="shared" si="4"/>
        <v>9</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相模原市スポーツ協会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5">IF(E38="","",C37+1)</f>
        <v>5</v>
      </c>
      <c r="D38" s="584"/>
      <c r="E38" s="585" t="str">
        <f>IF('各会計、関係団体の財政状況及び健全化判断比率'!B11="","",'各会計、関係団体の財政状況及び健全化判断比率'!B11)</f>
        <v>麻溝台・新磯野第一整備地区土地区画整理事業特別会計</v>
      </c>
      <c r="F38" s="585"/>
      <c r="G38" s="585"/>
      <c r="H38" s="585"/>
      <c r="I38" s="585"/>
      <c r="J38" s="585"/>
      <c r="K38" s="585"/>
      <c r="L38" s="585"/>
      <c r="M38" s="585"/>
      <c r="N38" s="585"/>
      <c r="O38" s="585"/>
      <c r="P38" s="585"/>
      <c r="Q38" s="585"/>
      <c r="R38" s="585"/>
      <c r="S38" s="585"/>
      <c r="T38" s="163"/>
      <c r="U38" s="584">
        <f t="shared" si="4"/>
        <v>10</v>
      </c>
      <c r="V38" s="584"/>
      <c r="W38" s="585" t="str">
        <f>IF('各会計、関係団体の財政状況及び健全化判断比率'!B32="","",'各会計、関係団体の財政状況及び健全化判断比率'!B32)</f>
        <v>後期高齢者医療事業特別会計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相模原市勤労者福祉サービスセンター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20</v>
      </c>
      <c r="CP39" s="584"/>
      <c r="CQ39" s="585" t="str">
        <f>IF('各会計、関係団体の財政状況及び健全化判断比率'!BS12="","",'各会計、関係団体の財政状況及び健全化判断比率'!BS12)</f>
        <v>相模原市産業振興財団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21</v>
      </c>
      <c r="CP40" s="584"/>
      <c r="CQ40" s="585" t="str">
        <f>IF('各会計、関係団体の財政状況及び健全化判断比率'!BS13="","",'各会計、関係団体の財政状況及び健全化判断比率'!BS13)</f>
        <v>相模原市シルバー人材センター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22</v>
      </c>
      <c r="CP41" s="584"/>
      <c r="CQ41" s="585" t="str">
        <f>IF('各会計、関係団体の財政状況及び健全化判断比率'!BS14="","",'各会計、関係団体の財政状況及び健全化判断比率'!BS14)</f>
        <v>さがみはら産業創造センター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23</v>
      </c>
      <c r="CP42" s="584"/>
      <c r="CQ42" s="585" t="str">
        <f>IF('各会計、関係団体の財政状況及び健全化判断比率'!BS15="","",'各会計、関係団体の財政状況及び健全化判断比率'!BS15)</f>
        <v>相模原市社会福祉事業団</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24</v>
      </c>
      <c r="CP43" s="584"/>
      <c r="CQ43" s="585" t="str">
        <f>IF('各会計、関係団体の財政状況及び健全化判断比率'!BS16="","",'各会計、関係団体の財政状況及び健全化判断比率'!BS16)</f>
        <v>相模原市健康福祉財団</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KqNx7Zin3A/5DylLNVlgeL8DqVNxbv/sbVlRj/FUu2hC634QIQgQJx2Duc4dC7kjxnqHVubkr9gK94c+w4Mjcw==" saltValue="CzxZnSFm+Cq4znhUB0xa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5.71</v>
      </c>
      <c r="G34" s="33">
        <v>13.31</v>
      </c>
      <c r="H34" s="33">
        <v>8.86</v>
      </c>
      <c r="I34" s="33">
        <v>3.81</v>
      </c>
      <c r="J34" s="34">
        <v>4.87</v>
      </c>
      <c r="K34" s="22"/>
      <c r="L34" s="22"/>
      <c r="M34" s="22"/>
      <c r="N34" s="22"/>
      <c r="O34" s="22"/>
      <c r="P34" s="22"/>
    </row>
    <row r="35" spans="1:16" ht="39" customHeight="1" x14ac:dyDescent="0.2">
      <c r="A35" s="22"/>
      <c r="B35" s="35"/>
      <c r="C35" s="1132" t="s">
        <v>538</v>
      </c>
      <c r="D35" s="1132"/>
      <c r="E35" s="1133"/>
      <c r="F35" s="36">
        <v>2.4</v>
      </c>
      <c r="G35" s="37">
        <v>2.77</v>
      </c>
      <c r="H35" s="37">
        <v>3</v>
      </c>
      <c r="I35" s="37">
        <v>3.59</v>
      </c>
      <c r="J35" s="38">
        <v>4.21</v>
      </c>
      <c r="K35" s="22"/>
      <c r="L35" s="22"/>
      <c r="M35" s="22"/>
      <c r="N35" s="22"/>
      <c r="O35" s="22"/>
      <c r="P35" s="22"/>
    </row>
    <row r="36" spans="1:16" ht="39" customHeight="1" x14ac:dyDescent="0.2">
      <c r="A36" s="22"/>
      <c r="B36" s="35"/>
      <c r="C36" s="1132" t="s">
        <v>539</v>
      </c>
      <c r="D36" s="1132"/>
      <c r="E36" s="1133"/>
      <c r="F36" s="36">
        <v>1.26</v>
      </c>
      <c r="G36" s="37">
        <v>0.85</v>
      </c>
      <c r="H36" s="37">
        <v>1.08</v>
      </c>
      <c r="I36" s="37">
        <v>0.56000000000000005</v>
      </c>
      <c r="J36" s="38">
        <v>0.65</v>
      </c>
      <c r="K36" s="22"/>
      <c r="L36" s="22"/>
      <c r="M36" s="22"/>
      <c r="N36" s="22"/>
      <c r="O36" s="22"/>
      <c r="P36" s="22"/>
    </row>
    <row r="37" spans="1:16" ht="39" customHeight="1" x14ac:dyDescent="0.2">
      <c r="A37" s="22"/>
      <c r="B37" s="35"/>
      <c r="C37" s="1132" t="s">
        <v>540</v>
      </c>
      <c r="D37" s="1132"/>
      <c r="E37" s="1133"/>
      <c r="F37" s="36">
        <v>1.51</v>
      </c>
      <c r="G37" s="37">
        <v>0.19</v>
      </c>
      <c r="H37" s="37">
        <v>0.32</v>
      </c>
      <c r="I37" s="37">
        <v>0.21</v>
      </c>
      <c r="J37" s="38">
        <v>0.21</v>
      </c>
      <c r="K37" s="22"/>
      <c r="L37" s="22"/>
      <c r="M37" s="22"/>
      <c r="N37" s="22"/>
      <c r="O37" s="22"/>
      <c r="P37" s="22"/>
    </row>
    <row r="38" spans="1:16" ht="39" customHeight="1" x14ac:dyDescent="0.2">
      <c r="A38" s="22"/>
      <c r="B38" s="35"/>
      <c r="C38" s="1132" t="s">
        <v>541</v>
      </c>
      <c r="D38" s="1132"/>
      <c r="E38" s="1133"/>
      <c r="F38" s="36">
        <v>0.13</v>
      </c>
      <c r="G38" s="37">
        <v>0.13</v>
      </c>
      <c r="H38" s="37">
        <v>0.14000000000000001</v>
      </c>
      <c r="I38" s="37">
        <v>0.14000000000000001</v>
      </c>
      <c r="J38" s="38">
        <v>0.19</v>
      </c>
      <c r="K38" s="22"/>
      <c r="L38" s="22"/>
      <c r="M38" s="22"/>
      <c r="N38" s="22"/>
      <c r="O38" s="22"/>
      <c r="P38" s="22"/>
    </row>
    <row r="39" spans="1:16" ht="39" customHeight="1" x14ac:dyDescent="0.2">
      <c r="A39" s="22"/>
      <c r="B39" s="35"/>
      <c r="C39" s="1132" t="s">
        <v>542</v>
      </c>
      <c r="D39" s="1132"/>
      <c r="E39" s="1133"/>
      <c r="F39" s="36">
        <v>0.09</v>
      </c>
      <c r="G39" s="37">
        <v>0.08</v>
      </c>
      <c r="H39" s="37">
        <v>0.1</v>
      </c>
      <c r="I39" s="37">
        <v>0.16</v>
      </c>
      <c r="J39" s="38">
        <v>0.17</v>
      </c>
      <c r="K39" s="22"/>
      <c r="L39" s="22"/>
      <c r="M39" s="22"/>
      <c r="N39" s="22"/>
      <c r="O39" s="22"/>
      <c r="P39" s="22"/>
    </row>
    <row r="40" spans="1:16" ht="39" customHeight="1" x14ac:dyDescent="0.2">
      <c r="A40" s="22"/>
      <c r="B40" s="35"/>
      <c r="C40" s="1132" t="s">
        <v>543</v>
      </c>
      <c r="D40" s="1132"/>
      <c r="E40" s="1133"/>
      <c r="F40" s="36">
        <v>0.02</v>
      </c>
      <c r="G40" s="37">
        <v>0.02</v>
      </c>
      <c r="H40" s="37">
        <v>0.01</v>
      </c>
      <c r="I40" s="37">
        <v>0.02</v>
      </c>
      <c r="J40" s="38">
        <v>0.01</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0.02</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JtRaW+beBaGsi8OdWwASly2kSvxsgh0rsOipJbR1bAbY0XYyWiYNDhhpJJhWHLr2FpM0Zu8x2L7jdgm5Xl8JA==" saltValue="+8wwH+xJSr8LbL8k94Jx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22906</v>
      </c>
      <c r="L45" s="58">
        <v>22802</v>
      </c>
      <c r="M45" s="58">
        <v>22614</v>
      </c>
      <c r="N45" s="58">
        <v>21658</v>
      </c>
      <c r="O45" s="59">
        <v>21053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v>3393</v>
      </c>
      <c r="L47" s="62">
        <v>3611</v>
      </c>
      <c r="M47" s="62">
        <v>4056</v>
      </c>
      <c r="N47" s="62">
        <v>4191</v>
      </c>
      <c r="O47" s="63">
        <v>4352</v>
      </c>
      <c r="P47" s="46"/>
      <c r="Q47" s="46"/>
      <c r="R47" s="46"/>
      <c r="S47" s="46"/>
      <c r="T47" s="46"/>
      <c r="U47" s="46"/>
    </row>
    <row r="48" spans="1:21" ht="30.75" customHeight="1" x14ac:dyDescent="0.2">
      <c r="A48" s="46"/>
      <c r="B48" s="1140"/>
      <c r="C48" s="1141"/>
      <c r="D48" s="60"/>
      <c r="E48" s="1146" t="s">
        <v>13</v>
      </c>
      <c r="F48" s="1146"/>
      <c r="G48" s="1146"/>
      <c r="H48" s="1146"/>
      <c r="I48" s="1146"/>
      <c r="J48" s="1147"/>
      <c r="K48" s="61">
        <v>4083</v>
      </c>
      <c r="L48" s="62">
        <v>3826</v>
      </c>
      <c r="M48" s="62">
        <v>3728</v>
      </c>
      <c r="N48" s="62">
        <v>3586</v>
      </c>
      <c r="O48" s="63">
        <v>3441</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x14ac:dyDescent="0.2">
      <c r="A50" s="46"/>
      <c r="B50" s="1140"/>
      <c r="C50" s="1141"/>
      <c r="D50" s="60"/>
      <c r="E50" s="1146" t="s">
        <v>15</v>
      </c>
      <c r="F50" s="1146"/>
      <c r="G50" s="1146"/>
      <c r="H50" s="1146"/>
      <c r="I50" s="1146"/>
      <c r="J50" s="1147"/>
      <c r="K50" s="61">
        <v>969</v>
      </c>
      <c r="L50" s="62">
        <v>903</v>
      </c>
      <c r="M50" s="62">
        <v>898</v>
      </c>
      <c r="N50" s="62">
        <v>897</v>
      </c>
      <c r="O50" s="63">
        <v>889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27129</v>
      </c>
      <c r="L52" s="62">
        <v>26574</v>
      </c>
      <c r="M52" s="62">
        <v>26635</v>
      </c>
      <c r="N52" s="62">
        <v>25565</v>
      </c>
      <c r="O52" s="63">
        <v>24395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4222</v>
      </c>
      <c r="L53" s="67">
        <v>4568</v>
      </c>
      <c r="M53" s="67">
        <v>4661</v>
      </c>
      <c r="N53" s="67">
        <v>4767</v>
      </c>
      <c r="O53" s="68">
        <v>5340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IMUkkW8aBP8Ioi5ffMJRUISWYOg3IRM7XFq8DXIg0ByG+dPSWJW+eL/Gm84WXZ7T7OWQPqV1SgpW09bK7yBUPQ==" saltValue="8fj/Av3Y7AWdtXydjhce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290404</v>
      </c>
      <c r="J41" s="331">
        <v>291631</v>
      </c>
      <c r="K41" s="331">
        <v>282643</v>
      </c>
      <c r="L41" s="331">
        <v>278000</v>
      </c>
      <c r="M41" s="332">
        <v>272274</v>
      </c>
    </row>
    <row r="42" spans="2:13" ht="27.75" customHeight="1" x14ac:dyDescent="0.2">
      <c r="B42" s="1171"/>
      <c r="C42" s="1172"/>
      <c r="D42" s="104"/>
      <c r="E42" s="1177" t="s">
        <v>32</v>
      </c>
      <c r="F42" s="1177"/>
      <c r="G42" s="1177"/>
      <c r="H42" s="1178"/>
      <c r="I42" s="333">
        <v>17191</v>
      </c>
      <c r="J42" s="334">
        <v>15081</v>
      </c>
      <c r="K42" s="334">
        <v>14189</v>
      </c>
      <c r="L42" s="334">
        <v>13298</v>
      </c>
      <c r="M42" s="335">
        <v>12414</v>
      </c>
    </row>
    <row r="43" spans="2:13" ht="27.75" customHeight="1" x14ac:dyDescent="0.2">
      <c r="B43" s="1171"/>
      <c r="C43" s="1172"/>
      <c r="D43" s="104"/>
      <c r="E43" s="1177" t="s">
        <v>33</v>
      </c>
      <c r="F43" s="1177"/>
      <c r="G43" s="1177"/>
      <c r="H43" s="1178"/>
      <c r="I43" s="333">
        <v>38251</v>
      </c>
      <c r="J43" s="334">
        <v>37280</v>
      </c>
      <c r="K43" s="334">
        <v>35991</v>
      </c>
      <c r="L43" s="334">
        <v>35712</v>
      </c>
      <c r="M43" s="335">
        <v>36175</v>
      </c>
    </row>
    <row r="44" spans="2:13" ht="27.75" customHeight="1" x14ac:dyDescent="0.2">
      <c r="B44" s="1171"/>
      <c r="C44" s="1172"/>
      <c r="D44" s="104"/>
      <c r="E44" s="1177" t="s">
        <v>34</v>
      </c>
      <c r="F44" s="1177"/>
      <c r="G44" s="1177"/>
      <c r="H44" s="1178"/>
      <c r="I44" s="333" t="s">
        <v>492</v>
      </c>
      <c r="J44" s="334" t="s">
        <v>492</v>
      </c>
      <c r="K44" s="334" t="s">
        <v>492</v>
      </c>
      <c r="L44" s="334" t="s">
        <v>492</v>
      </c>
      <c r="M44" s="335" t="s">
        <v>492</v>
      </c>
    </row>
    <row r="45" spans="2:13" ht="27.75" customHeight="1" x14ac:dyDescent="0.2">
      <c r="B45" s="1171"/>
      <c r="C45" s="1172"/>
      <c r="D45" s="104"/>
      <c r="E45" s="1177" t="s">
        <v>35</v>
      </c>
      <c r="F45" s="1177"/>
      <c r="G45" s="1177"/>
      <c r="H45" s="1178"/>
      <c r="I45" s="333">
        <v>41836</v>
      </c>
      <c r="J45" s="334">
        <v>42114</v>
      </c>
      <c r="K45" s="334">
        <v>42049</v>
      </c>
      <c r="L45" s="334">
        <v>42375</v>
      </c>
      <c r="M45" s="335">
        <v>42745</v>
      </c>
    </row>
    <row r="46" spans="2:13" ht="27.75" customHeight="1" x14ac:dyDescent="0.2">
      <c r="B46" s="1171"/>
      <c r="C46" s="1172"/>
      <c r="D46" s="105"/>
      <c r="E46" s="1177" t="s">
        <v>36</v>
      </c>
      <c r="F46" s="1177"/>
      <c r="G46" s="1177"/>
      <c r="H46" s="1178"/>
      <c r="I46" s="333">
        <v>1063</v>
      </c>
      <c r="J46" s="334">
        <v>405</v>
      </c>
      <c r="K46" s="334">
        <v>350</v>
      </c>
      <c r="L46" s="334">
        <v>295</v>
      </c>
      <c r="M46" s="335">
        <v>242</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40440</v>
      </c>
      <c r="J50" s="334">
        <v>49115</v>
      </c>
      <c r="K50" s="334">
        <v>65489</v>
      </c>
      <c r="L50" s="334">
        <v>80318</v>
      </c>
      <c r="M50" s="335">
        <v>83122</v>
      </c>
    </row>
    <row r="51" spans="2:13" ht="27.75" customHeight="1" x14ac:dyDescent="0.2">
      <c r="B51" s="1171"/>
      <c r="C51" s="1172"/>
      <c r="D51" s="104"/>
      <c r="E51" s="1177" t="s">
        <v>42</v>
      </c>
      <c r="F51" s="1177"/>
      <c r="G51" s="1177"/>
      <c r="H51" s="1178"/>
      <c r="I51" s="333">
        <v>64534</v>
      </c>
      <c r="J51" s="334">
        <v>61770</v>
      </c>
      <c r="K51" s="334">
        <v>59189</v>
      </c>
      <c r="L51" s="334">
        <v>55625</v>
      </c>
      <c r="M51" s="335">
        <v>49391</v>
      </c>
    </row>
    <row r="52" spans="2:13" ht="27.75" customHeight="1" x14ac:dyDescent="0.2">
      <c r="B52" s="1173"/>
      <c r="C52" s="1174"/>
      <c r="D52" s="104"/>
      <c r="E52" s="1177" t="s">
        <v>43</v>
      </c>
      <c r="F52" s="1177"/>
      <c r="G52" s="1177"/>
      <c r="H52" s="1178"/>
      <c r="I52" s="333">
        <v>246021</v>
      </c>
      <c r="J52" s="334">
        <v>251678</v>
      </c>
      <c r="K52" s="334">
        <v>247168</v>
      </c>
      <c r="L52" s="334">
        <v>246755</v>
      </c>
      <c r="M52" s="335">
        <v>240064</v>
      </c>
    </row>
    <row r="53" spans="2:13" ht="27.75" customHeight="1" thickBot="1" x14ac:dyDescent="0.25">
      <c r="B53" s="1184" t="s">
        <v>19</v>
      </c>
      <c r="C53" s="1185"/>
      <c r="D53" s="108"/>
      <c r="E53" s="1186" t="s">
        <v>44</v>
      </c>
      <c r="F53" s="1186"/>
      <c r="G53" s="1186"/>
      <c r="H53" s="1187"/>
      <c r="I53" s="336">
        <v>37749</v>
      </c>
      <c r="J53" s="337">
        <v>23946</v>
      </c>
      <c r="K53" s="337">
        <v>3377</v>
      </c>
      <c r="L53" s="337">
        <v>-13018</v>
      </c>
      <c r="M53" s="338">
        <v>-8726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DLD86MCN3Ni6bZaqw10Ifn000kYzZFBwsGilIcfos9f1BZF41HYH9MgF9uDcUq+87F8SNFT+kl7xbcYhRZ8vQ==" saltValue="dswLZgXpTPkwf4DxxiZH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20841</v>
      </c>
      <c r="G55" s="339">
        <v>28861</v>
      </c>
      <c r="H55" s="340">
        <v>27891</v>
      </c>
    </row>
    <row r="56" spans="2:8" ht="52.5" customHeight="1" x14ac:dyDescent="0.2">
      <c r="B56" s="120"/>
      <c r="C56" s="1198" t="s">
        <v>47</v>
      </c>
      <c r="D56" s="1198"/>
      <c r="E56" s="1199"/>
      <c r="F56" s="341">
        <v>479</v>
      </c>
      <c r="G56" s="341">
        <v>494</v>
      </c>
      <c r="H56" s="342">
        <v>523</v>
      </c>
    </row>
    <row r="57" spans="2:8" ht="53.25" customHeight="1" x14ac:dyDescent="0.2">
      <c r="B57" s="120"/>
      <c r="C57" s="1200" t="s">
        <v>48</v>
      </c>
      <c r="D57" s="1200"/>
      <c r="E57" s="1201"/>
      <c r="F57" s="343">
        <v>18661</v>
      </c>
      <c r="G57" s="343">
        <v>24649</v>
      </c>
      <c r="H57" s="344">
        <v>25941</v>
      </c>
    </row>
    <row r="58" spans="2:8" ht="45.75" customHeight="1" x14ac:dyDescent="0.2">
      <c r="B58" s="121"/>
      <c r="C58" s="1188" t="s">
        <v>566</v>
      </c>
      <c r="D58" s="1189"/>
      <c r="E58" s="1190"/>
      <c r="F58" s="345">
        <v>7533</v>
      </c>
      <c r="G58" s="345">
        <v>8813</v>
      </c>
      <c r="H58" s="346">
        <v>7910</v>
      </c>
    </row>
    <row r="59" spans="2:8" ht="45.75" customHeight="1" x14ac:dyDescent="0.2">
      <c r="B59" s="121"/>
      <c r="C59" s="1188" t="s">
        <v>567</v>
      </c>
      <c r="D59" s="1189"/>
      <c r="E59" s="1190"/>
      <c r="F59" s="345">
        <v>3455</v>
      </c>
      <c r="G59" s="345">
        <v>4321</v>
      </c>
      <c r="H59" s="346">
        <v>6123</v>
      </c>
    </row>
    <row r="60" spans="2:8" ht="45.75" customHeight="1" x14ac:dyDescent="0.2">
      <c r="B60" s="121"/>
      <c r="C60" s="1188" t="s">
        <v>568</v>
      </c>
      <c r="D60" s="1189"/>
      <c r="E60" s="1190"/>
      <c r="F60" s="345">
        <v>416</v>
      </c>
      <c r="G60" s="345">
        <v>2517</v>
      </c>
      <c r="H60" s="346">
        <v>2530</v>
      </c>
    </row>
    <row r="61" spans="2:8" ht="45.75" customHeight="1" x14ac:dyDescent="0.2">
      <c r="B61" s="121"/>
      <c r="C61" s="1188" t="s">
        <v>569</v>
      </c>
      <c r="D61" s="1189"/>
      <c r="E61" s="1190"/>
      <c r="F61" s="345">
        <v>1909</v>
      </c>
      <c r="G61" s="345">
        <v>1904</v>
      </c>
      <c r="H61" s="346">
        <v>1896</v>
      </c>
    </row>
    <row r="62" spans="2:8" ht="45.75" customHeight="1" thickBot="1" x14ac:dyDescent="0.25">
      <c r="B62" s="122"/>
      <c r="C62" s="1191" t="s">
        <v>570</v>
      </c>
      <c r="D62" s="1192"/>
      <c r="E62" s="1193"/>
      <c r="F62" s="347">
        <v>1423</v>
      </c>
      <c r="G62" s="347">
        <v>1635</v>
      </c>
      <c r="H62" s="348">
        <v>1864</v>
      </c>
    </row>
    <row r="63" spans="2:8" ht="52.5" customHeight="1" thickBot="1" x14ac:dyDescent="0.25">
      <c r="B63" s="123"/>
      <c r="C63" s="1194" t="s">
        <v>49</v>
      </c>
      <c r="D63" s="1194"/>
      <c r="E63" s="1195"/>
      <c r="F63" s="349">
        <v>39980</v>
      </c>
      <c r="G63" s="349">
        <v>54004</v>
      </c>
      <c r="H63" s="350">
        <v>54355</v>
      </c>
    </row>
    <row r="64" spans="2:8" ht="13" x14ac:dyDescent="0.2"/>
    <row r="65" s="1" customFormat="1" ht="13.5" hidden="1" customHeight="1" x14ac:dyDescent="0.2"/>
  </sheetData>
  <sheetProtection algorithmName="SHA-512" hashValue="GU5eluLmql7zW//FJiLZorT7Gc7wjoDVsQ2F2pRRgrGvqIVvfu/QkL3QANINmIoqXo0AiCyU7ywJxwHudVQTfg==" saltValue="VMdvW83nt5S8V584zW/t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29519</v>
      </c>
      <c r="E3" s="142"/>
      <c r="F3" s="143">
        <v>58766</v>
      </c>
      <c r="G3" s="144"/>
      <c r="H3" s="145"/>
    </row>
    <row r="4" spans="1:8" x14ac:dyDescent="0.2">
      <c r="A4" s="146"/>
      <c r="B4" s="147"/>
      <c r="C4" s="148"/>
      <c r="D4" s="149">
        <v>14536</v>
      </c>
      <c r="E4" s="150"/>
      <c r="F4" s="151">
        <v>29363</v>
      </c>
      <c r="G4" s="152"/>
      <c r="H4" s="153"/>
    </row>
    <row r="5" spans="1:8" x14ac:dyDescent="0.2">
      <c r="A5" s="134" t="s">
        <v>524</v>
      </c>
      <c r="B5" s="139"/>
      <c r="C5" s="140"/>
      <c r="D5" s="141">
        <v>24332</v>
      </c>
      <c r="E5" s="142"/>
      <c r="F5" s="143">
        <v>62482</v>
      </c>
      <c r="G5" s="144"/>
      <c r="H5" s="145"/>
    </row>
    <row r="6" spans="1:8" x14ac:dyDescent="0.2">
      <c r="A6" s="146"/>
      <c r="B6" s="147"/>
      <c r="C6" s="148"/>
      <c r="D6" s="149">
        <v>15595</v>
      </c>
      <c r="E6" s="150"/>
      <c r="F6" s="151">
        <v>34626</v>
      </c>
      <c r="G6" s="152"/>
      <c r="H6" s="153"/>
    </row>
    <row r="7" spans="1:8" x14ac:dyDescent="0.2">
      <c r="A7" s="134" t="s">
        <v>525</v>
      </c>
      <c r="B7" s="139"/>
      <c r="C7" s="140"/>
      <c r="D7" s="141">
        <v>21622</v>
      </c>
      <c r="E7" s="142"/>
      <c r="F7" s="143">
        <v>59288</v>
      </c>
      <c r="G7" s="144"/>
      <c r="H7" s="145"/>
    </row>
    <row r="8" spans="1:8" x14ac:dyDescent="0.2">
      <c r="A8" s="146"/>
      <c r="B8" s="147"/>
      <c r="C8" s="148"/>
      <c r="D8" s="149">
        <v>15146</v>
      </c>
      <c r="E8" s="150"/>
      <c r="F8" s="151">
        <v>32670</v>
      </c>
      <c r="G8" s="152"/>
      <c r="H8" s="153"/>
    </row>
    <row r="9" spans="1:8" x14ac:dyDescent="0.2">
      <c r="A9" s="134" t="s">
        <v>526</v>
      </c>
      <c r="B9" s="139"/>
      <c r="C9" s="140"/>
      <c r="D9" s="141">
        <v>29832</v>
      </c>
      <c r="E9" s="142"/>
      <c r="F9" s="143">
        <v>63490</v>
      </c>
      <c r="G9" s="144"/>
      <c r="H9" s="145"/>
    </row>
    <row r="10" spans="1:8" x14ac:dyDescent="0.2">
      <c r="A10" s="146"/>
      <c r="B10" s="147"/>
      <c r="C10" s="148"/>
      <c r="D10" s="149">
        <v>23281</v>
      </c>
      <c r="E10" s="150"/>
      <c r="F10" s="151">
        <v>35347</v>
      </c>
      <c r="G10" s="152"/>
      <c r="H10" s="153"/>
    </row>
    <row r="11" spans="1:8" x14ac:dyDescent="0.2">
      <c r="A11" s="134" t="s">
        <v>527</v>
      </c>
      <c r="B11" s="139"/>
      <c r="C11" s="140"/>
      <c r="D11" s="141">
        <v>34152</v>
      </c>
      <c r="E11" s="142"/>
      <c r="F11" s="143">
        <v>68481</v>
      </c>
      <c r="G11" s="144"/>
      <c r="H11" s="145"/>
    </row>
    <row r="12" spans="1:8" x14ac:dyDescent="0.2">
      <c r="A12" s="146"/>
      <c r="B12" s="147"/>
      <c r="C12" s="154"/>
      <c r="D12" s="149">
        <v>27612</v>
      </c>
      <c r="E12" s="150"/>
      <c r="F12" s="151">
        <v>38966</v>
      </c>
      <c r="G12" s="152"/>
      <c r="H12" s="153"/>
    </row>
    <row r="13" spans="1:8" x14ac:dyDescent="0.2">
      <c r="A13" s="134"/>
      <c r="B13" s="139"/>
      <c r="C13" s="140"/>
      <c r="D13" s="141">
        <v>27891</v>
      </c>
      <c r="E13" s="142"/>
      <c r="F13" s="143">
        <v>62501</v>
      </c>
      <c r="G13" s="155"/>
      <c r="H13" s="145"/>
    </row>
    <row r="14" spans="1:8" x14ac:dyDescent="0.2">
      <c r="A14" s="146"/>
      <c r="B14" s="147"/>
      <c r="C14" s="148"/>
      <c r="D14" s="149">
        <v>19234</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5.74</v>
      </c>
      <c r="C19" s="156">
        <f>ROUND(VALUE(SUBSTITUTE(実質収支比率等に係る経年分析!G$48,"▲","-")),2)</f>
        <v>13.25</v>
      </c>
      <c r="D19" s="156">
        <f>ROUND(VALUE(SUBSTITUTE(実質収支比率等に係る経年分析!H$48,"▲","-")),2)</f>
        <v>8.8699999999999992</v>
      </c>
      <c r="E19" s="156">
        <f>ROUND(VALUE(SUBSTITUTE(実質収支比率等に係る経年分析!I$48,"▲","-")),2)</f>
        <v>3.82</v>
      </c>
      <c r="F19" s="156">
        <f>ROUND(VALUE(SUBSTITUTE(実質収支比率等に係る経年分析!J$48,"▲","-")),2)</f>
        <v>4.87</v>
      </c>
    </row>
    <row r="20" spans="1:11" x14ac:dyDescent="0.2">
      <c r="A20" s="156" t="s">
        <v>53</v>
      </c>
      <c r="B20" s="156">
        <f>ROUND(VALUE(SUBSTITUTE(実質収支比率等に係る経年分析!F$47,"▲","-")),2)</f>
        <v>6.21</v>
      </c>
      <c r="C20" s="156">
        <f>ROUND(VALUE(SUBSTITUTE(実質収支比率等に係る経年分析!G$47,"▲","-")),2)</f>
        <v>8.6300000000000008</v>
      </c>
      <c r="D20" s="156">
        <f>ROUND(VALUE(SUBSTITUTE(実質収支比率等に係る経年分析!H$47,"▲","-")),2)</f>
        <v>11.56</v>
      </c>
      <c r="E20" s="156">
        <f>ROUND(VALUE(SUBSTITUTE(実質収支比率等に係る経年分析!I$47,"▲","-")),2)</f>
        <v>15.61</v>
      </c>
      <c r="F20" s="156">
        <f>ROUND(VALUE(SUBSTITUTE(実質収支比率等に係る経年分析!J$47,"▲","-")),2)</f>
        <v>14.77</v>
      </c>
    </row>
    <row r="21" spans="1:11" x14ac:dyDescent="0.2">
      <c r="A21" s="156" t="s">
        <v>54</v>
      </c>
      <c r="B21" s="156">
        <f>IF(ISNUMBER(VALUE(SUBSTITUTE(実質収支比率等に係る経年分析!F$49,"▲","-"))),ROUND(VALUE(SUBSTITUTE(実質収支比率等に係る経年分析!F$49,"▲","-")),2),NA())</f>
        <v>0.35</v>
      </c>
      <c r="C21" s="156">
        <f>IF(ISNUMBER(VALUE(SUBSTITUTE(実質収支比率等に係る経年分析!G$49,"▲","-"))),ROUND(VALUE(SUBSTITUTE(実質収支比率等に係る経年分析!G$49,"▲","-")),2),NA())</f>
        <v>7.82</v>
      </c>
      <c r="D21" s="156">
        <f>IF(ISNUMBER(VALUE(SUBSTITUTE(実質収支比率等に係る経年分析!H$49,"▲","-"))),ROUND(VALUE(SUBSTITUTE(実質収支比率等に係る経年分析!H$49,"▲","-")),2),NA())</f>
        <v>-8.99</v>
      </c>
      <c r="E21" s="156">
        <f>IF(ISNUMBER(VALUE(SUBSTITUTE(実質収支比率等に係る経年分析!I$49,"▲","-"))),ROUND(VALUE(SUBSTITUTE(実質収支比率等に係る経年分析!I$49,"▲","-")),2),NA())</f>
        <v>-4.82</v>
      </c>
      <c r="F21" s="156">
        <f>IF(ISNUMBER(VALUE(SUBSTITUTE(実質収支比率等に係る経年分析!J$49,"▲","-"))),ROUND(VALUE(SUBSTITUTE(実質収支比率等に係る経年分析!J$49,"▲","-")),2),NA())</f>
        <v>0.19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国民健康保険事業特別会計（直営診療勘定）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自動車駐車場事業特別会計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2">
      <c r="A33" s="157" t="str">
        <f>IF(連結実質赤字比率に係る赤字・黒字の構成分析!C$37="",NA(),連結実質赤字比率に係る赤字・黒字の構成分析!C$37)</f>
        <v>国民健康保険事業特別会計（事業勘定）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0.21</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0.56000000000000005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4.21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27129</v>
      </c>
      <c r="E42" s="158"/>
      <c r="F42" s="158"/>
      <c r="G42" s="158">
        <f>'実質公債費比率（分子）の構造'!L$52</f>
        <v>26574</v>
      </c>
      <c r="H42" s="158"/>
      <c r="I42" s="158"/>
      <c r="J42" s="158">
        <f>'実質公債費比率（分子）の構造'!M$52</f>
        <v>26635</v>
      </c>
      <c r="K42" s="158"/>
      <c r="L42" s="158"/>
      <c r="M42" s="158">
        <f>'実質公債費比率（分子）の構造'!N$52</f>
        <v>25565</v>
      </c>
      <c r="N42" s="158"/>
      <c r="O42" s="158"/>
      <c r="P42" s="158">
        <f>'実質公債費比率（分子）の構造'!O$52</f>
        <v>24395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969</v>
      </c>
      <c r="C44" s="158"/>
      <c r="D44" s="158"/>
      <c r="E44" s="158">
        <f>'実質公債費比率（分子）の構造'!L$50</f>
        <v>903</v>
      </c>
      <c r="F44" s="158"/>
      <c r="G44" s="158"/>
      <c r="H44" s="158">
        <f>'実質公債費比率（分子）の構造'!M$50</f>
        <v>898</v>
      </c>
      <c r="I44" s="158"/>
      <c r="J44" s="158"/>
      <c r="K44" s="158">
        <f>'実質公債費比率（分子）の構造'!N$50</f>
        <v>897</v>
      </c>
      <c r="L44" s="158"/>
      <c r="M44" s="158"/>
      <c r="N44" s="158">
        <f>'実質公債費比率（分子）の構造'!O$50</f>
        <v>889</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4083</v>
      </c>
      <c r="C46" s="158"/>
      <c r="D46" s="158"/>
      <c r="E46" s="158">
        <f>'実質公債費比率（分子）の構造'!L$48</f>
        <v>3826</v>
      </c>
      <c r="F46" s="158"/>
      <c r="G46" s="158"/>
      <c r="H46" s="158">
        <f>'実質公債費比率（分子）の構造'!M$48</f>
        <v>3728</v>
      </c>
      <c r="I46" s="158"/>
      <c r="J46" s="158"/>
      <c r="K46" s="158">
        <f>'実質公債費比率（分子）の構造'!N$48</f>
        <v>3586</v>
      </c>
      <c r="L46" s="158"/>
      <c r="M46" s="158"/>
      <c r="N46" s="158">
        <f>'実質公債費比率（分子）の構造'!O$48</f>
        <v>3441</v>
      </c>
      <c r="O46" s="158"/>
      <c r="P46" s="158"/>
    </row>
    <row r="47" spans="1:16" x14ac:dyDescent="0.2">
      <c r="A47" s="158" t="s">
        <v>12</v>
      </c>
      <c r="B47" s="158">
        <f>'実質公債費比率（分子）の構造'!K$47</f>
        <v>3393</v>
      </c>
      <c r="C47" s="158"/>
      <c r="D47" s="158"/>
      <c r="E47" s="158">
        <f>'実質公債費比率（分子）の構造'!L$47</f>
        <v>3611</v>
      </c>
      <c r="F47" s="158"/>
      <c r="G47" s="158"/>
      <c r="H47" s="158">
        <f>'実質公債費比率（分子）の構造'!M$47</f>
        <v>4056</v>
      </c>
      <c r="I47" s="158"/>
      <c r="J47" s="158"/>
      <c r="K47" s="158">
        <f>'実質公債費比率（分子）の構造'!N$47</f>
        <v>4191</v>
      </c>
      <c r="L47" s="158"/>
      <c r="M47" s="158"/>
      <c r="N47" s="158">
        <f>'実質公債費比率（分子）の構造'!O$47</f>
        <v>4352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22906</v>
      </c>
      <c r="C49" s="158"/>
      <c r="D49" s="158"/>
      <c r="E49" s="158">
        <f>'実質公債費比率（分子）の構造'!L$45</f>
        <v>22802</v>
      </c>
      <c r="F49" s="158"/>
      <c r="G49" s="158"/>
      <c r="H49" s="158">
        <f>'実質公債費比率（分子）の構造'!M$45</f>
        <v>22614</v>
      </c>
      <c r="I49" s="158"/>
      <c r="J49" s="158"/>
      <c r="K49" s="158">
        <f>'実質公債費比率（分子）の構造'!N$45</f>
        <v>21658</v>
      </c>
      <c r="L49" s="158"/>
      <c r="M49" s="158"/>
      <c r="N49" s="158">
        <f>'実質公債費比率（分子）の構造'!O$45</f>
        <v>21053</v>
      </c>
      <c r="O49" s="158"/>
      <c r="P49" s="158"/>
    </row>
    <row r="50" spans="1:16" x14ac:dyDescent="0.2">
      <c r="A50" s="158" t="s">
        <v>67</v>
      </c>
      <c r="B50" s="158" t="e">
        <f>NA()</f>
        <v>#N/A</v>
      </c>
      <c r="C50" s="158">
        <f>IF(ISNUMBER('実質公債費比率（分子）の構造'!K$53),'実質公債費比率（分子）の構造'!K$53,NA())</f>
        <v>4222</v>
      </c>
      <c r="D50" s="158" t="e">
        <f>NA()</f>
        <v>#N/A</v>
      </c>
      <c r="E50" s="158" t="e">
        <f>NA()</f>
        <v>#N/A</v>
      </c>
      <c r="F50" s="158">
        <f>IF(ISNUMBER('実質公債費比率（分子）の構造'!L$53),'実質公債費比率（分子）の構造'!L$53,NA())</f>
        <v>4568</v>
      </c>
      <c r="G50" s="158" t="e">
        <f>NA()</f>
        <v>#N/A</v>
      </c>
      <c r="H50" s="158" t="e">
        <f>NA()</f>
        <v>#N/A</v>
      </c>
      <c r="I50" s="158">
        <f>IF(ISNUMBER('実質公債費比率（分子）の構造'!M$53),'実質公債費比率（分子）の構造'!M$53,NA())</f>
        <v>4661</v>
      </c>
      <c r="J50" s="158" t="e">
        <f>NA()</f>
        <v>#N/A</v>
      </c>
      <c r="K50" s="158" t="e">
        <f>NA()</f>
        <v>#N/A</v>
      </c>
      <c r="L50" s="158">
        <f>IF(ISNUMBER('実質公債費比率（分子）の構造'!N$53),'実質公債費比率（分子）の構造'!N$53,NA())</f>
        <v>4767</v>
      </c>
      <c r="M50" s="158" t="e">
        <f>NA()</f>
        <v>#N/A</v>
      </c>
      <c r="N50" s="158" t="e">
        <f>NA()</f>
        <v>#N/A</v>
      </c>
      <c r="O50" s="158">
        <f>IF(ISNUMBER('実質公債費比率（分子）の構造'!O$53),'実質公債費比率（分子）の構造'!O$53,NA())</f>
        <v>5340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246021</v>
      </c>
      <c r="E56" s="157"/>
      <c r="F56" s="157"/>
      <c r="G56" s="157">
        <f>'将来負担比率（分子）の構造'!J$52</f>
        <v>251678</v>
      </c>
      <c r="H56" s="157"/>
      <c r="I56" s="157"/>
      <c r="J56" s="157">
        <f>'将来負担比率（分子）の構造'!K$52</f>
        <v>247168</v>
      </c>
      <c r="K56" s="157"/>
      <c r="L56" s="157"/>
      <c r="M56" s="157">
        <f>'将来負担比率（分子）の構造'!L$52</f>
        <v>246755</v>
      </c>
      <c r="N56" s="157"/>
      <c r="O56" s="157"/>
      <c r="P56" s="157">
        <f>'将来負担比率（分子）の構造'!M$52</f>
        <v>240064</v>
      </c>
    </row>
    <row r="57" spans="1:16" x14ac:dyDescent="0.2">
      <c r="A57" s="157" t="s">
        <v>42</v>
      </c>
      <c r="B57" s="157"/>
      <c r="C57" s="157"/>
      <c r="D57" s="157">
        <f>'将来負担比率（分子）の構造'!I$51</f>
        <v>64534</v>
      </c>
      <c r="E57" s="157"/>
      <c r="F57" s="157"/>
      <c r="G57" s="157">
        <f>'将来負担比率（分子）の構造'!J$51</f>
        <v>61770</v>
      </c>
      <c r="H57" s="157"/>
      <c r="I57" s="157"/>
      <c r="J57" s="157">
        <f>'将来負担比率（分子）の構造'!K$51</f>
        <v>59189</v>
      </c>
      <c r="K57" s="157"/>
      <c r="L57" s="157"/>
      <c r="M57" s="157">
        <f>'将来負担比率（分子）の構造'!L$51</f>
        <v>55625</v>
      </c>
      <c r="N57" s="157"/>
      <c r="O57" s="157"/>
      <c r="P57" s="157">
        <f>'将来負担比率（分子）の構造'!M$51</f>
        <v>49391</v>
      </c>
    </row>
    <row r="58" spans="1:16" x14ac:dyDescent="0.2">
      <c r="A58" s="157" t="s">
        <v>41</v>
      </c>
      <c r="B58" s="157"/>
      <c r="C58" s="157"/>
      <c r="D58" s="157">
        <f>'将来負担比率（分子）の構造'!I$50</f>
        <v>40440</v>
      </c>
      <c r="E58" s="157"/>
      <c r="F58" s="157"/>
      <c r="G58" s="157">
        <f>'将来負担比率（分子）の構造'!J$50</f>
        <v>49115</v>
      </c>
      <c r="H58" s="157"/>
      <c r="I58" s="157"/>
      <c r="J58" s="157">
        <f>'将来負担比率（分子）の構造'!K$50</f>
        <v>65489</v>
      </c>
      <c r="K58" s="157"/>
      <c r="L58" s="157"/>
      <c r="M58" s="157">
        <f>'将来負担比率（分子）の構造'!L$50</f>
        <v>80318</v>
      </c>
      <c r="N58" s="157"/>
      <c r="O58" s="157"/>
      <c r="P58" s="157">
        <f>'将来負担比率（分子）の構造'!M$50</f>
        <v>83122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1063</v>
      </c>
      <c r="C61" s="157"/>
      <c r="D61" s="157"/>
      <c r="E61" s="157">
        <f>'将来負担比率（分子）の構造'!J$46</f>
        <v>405</v>
      </c>
      <c r="F61" s="157"/>
      <c r="G61" s="157"/>
      <c r="H61" s="157">
        <f>'将来負担比率（分子）の構造'!K$46</f>
        <v>350</v>
      </c>
      <c r="I61" s="157"/>
      <c r="J61" s="157"/>
      <c r="K61" s="157">
        <f>'将来負担比率（分子）の構造'!L$46</f>
        <v>295</v>
      </c>
      <c r="L61" s="157"/>
      <c r="M61" s="157"/>
      <c r="N61" s="157">
        <f>'将来負担比率（分子）の構造'!M$46</f>
        <v>242</v>
      </c>
      <c r="O61" s="157"/>
      <c r="P61" s="157"/>
    </row>
    <row r="62" spans="1:16" x14ac:dyDescent="0.2">
      <c r="A62" s="157" t="s">
        <v>35</v>
      </c>
      <c r="B62" s="157">
        <f>'将来負担比率（分子）の構造'!I$45</f>
        <v>41836</v>
      </c>
      <c r="C62" s="157"/>
      <c r="D62" s="157"/>
      <c r="E62" s="157">
        <f>'将来負担比率（分子）の構造'!J$45</f>
        <v>42114</v>
      </c>
      <c r="F62" s="157"/>
      <c r="G62" s="157"/>
      <c r="H62" s="157">
        <f>'将来負担比率（分子）の構造'!K$45</f>
        <v>42049</v>
      </c>
      <c r="I62" s="157"/>
      <c r="J62" s="157"/>
      <c r="K62" s="157">
        <f>'将来負担比率（分子）の構造'!L$45</f>
        <v>42375</v>
      </c>
      <c r="L62" s="157"/>
      <c r="M62" s="157"/>
      <c r="N62" s="157">
        <f>'将来負担比率（分子）の構造'!M$45</f>
        <v>42745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38251</v>
      </c>
      <c r="C64" s="157"/>
      <c r="D64" s="157"/>
      <c r="E64" s="157">
        <f>'将来負担比率（分子）の構造'!J$43</f>
        <v>37280</v>
      </c>
      <c r="F64" s="157"/>
      <c r="G64" s="157"/>
      <c r="H64" s="157">
        <f>'将来負担比率（分子）の構造'!K$43</f>
        <v>35991</v>
      </c>
      <c r="I64" s="157"/>
      <c r="J64" s="157"/>
      <c r="K64" s="157">
        <f>'将来負担比率（分子）の構造'!L$43</f>
        <v>35712</v>
      </c>
      <c r="L64" s="157"/>
      <c r="M64" s="157"/>
      <c r="N64" s="157">
        <f>'将来負担比率（分子）の構造'!M$43</f>
        <v>36175</v>
      </c>
      <c r="O64" s="157"/>
      <c r="P64" s="157"/>
    </row>
    <row r="65" spans="1:16" x14ac:dyDescent="0.2">
      <c r="A65" s="157" t="s">
        <v>32</v>
      </c>
      <c r="B65" s="157">
        <f>'将来負担比率（分子）の構造'!I$42</f>
        <v>17191</v>
      </c>
      <c r="C65" s="157"/>
      <c r="D65" s="157"/>
      <c r="E65" s="157">
        <f>'将来負担比率（分子）の構造'!J$42</f>
        <v>15081</v>
      </c>
      <c r="F65" s="157"/>
      <c r="G65" s="157"/>
      <c r="H65" s="157">
        <f>'将来負担比率（分子）の構造'!K$42</f>
        <v>14189</v>
      </c>
      <c r="I65" s="157"/>
      <c r="J65" s="157"/>
      <c r="K65" s="157">
        <f>'将来負担比率（分子）の構造'!L$42</f>
        <v>13298</v>
      </c>
      <c r="L65" s="157"/>
      <c r="M65" s="157"/>
      <c r="N65" s="157">
        <f>'将来負担比率（分子）の構造'!M$42</f>
        <v>12414</v>
      </c>
      <c r="O65" s="157"/>
      <c r="P65" s="157"/>
    </row>
    <row r="66" spans="1:16" x14ac:dyDescent="0.2">
      <c r="A66" s="157" t="s">
        <v>31</v>
      </c>
      <c r="B66" s="157">
        <f>'将来負担比率（分子）の構造'!I$41</f>
        <v>290404</v>
      </c>
      <c r="C66" s="157"/>
      <c r="D66" s="157"/>
      <c r="E66" s="157">
        <f>'将来負担比率（分子）の構造'!J$41</f>
        <v>291631</v>
      </c>
      <c r="F66" s="157"/>
      <c r="G66" s="157"/>
      <c r="H66" s="157">
        <f>'将来負担比率（分子）の構造'!K$41</f>
        <v>282643</v>
      </c>
      <c r="I66" s="157"/>
      <c r="J66" s="157"/>
      <c r="K66" s="157">
        <f>'将来負担比率（分子）の構造'!L$41</f>
        <v>278000</v>
      </c>
      <c r="L66" s="157"/>
      <c r="M66" s="157"/>
      <c r="N66" s="157">
        <f>'将来負担比率（分子）の構造'!M$41</f>
        <v>272274</v>
      </c>
      <c r="O66" s="157"/>
      <c r="P66" s="157"/>
    </row>
    <row r="67" spans="1:16" x14ac:dyDescent="0.2">
      <c r="A67" s="157" t="s">
        <v>71</v>
      </c>
      <c r="B67" s="157" t="e">
        <f>NA()</f>
        <v>#N/A</v>
      </c>
      <c r="C67" s="157">
        <f>IF(ISNUMBER('将来負担比率（分子）の構造'!I$53), IF('将来負担比率（分子）の構造'!I$53 &lt; 0, 0, '将来負担比率（分子）の構造'!I$53), NA())</f>
        <v>37749</v>
      </c>
      <c r="D67" s="157" t="e">
        <f>NA()</f>
        <v>#N/A</v>
      </c>
      <c r="E67" s="157" t="e">
        <f>NA()</f>
        <v>#N/A</v>
      </c>
      <c r="F67" s="157">
        <f>IF(ISNUMBER('将来負担比率（分子）の構造'!J$53), IF('将来負担比率（分子）の構造'!J$53 &lt; 0, 0, '将来負担比率（分子）の構造'!J$53), NA())</f>
        <v>23946</v>
      </c>
      <c r="G67" s="157" t="e">
        <f>NA()</f>
        <v>#N/A</v>
      </c>
      <c r="H67" s="157" t="e">
        <f>NA()</f>
        <v>#N/A</v>
      </c>
      <c r="I67" s="157">
        <f>IF(ISNUMBER('将来負担比率（分子）の構造'!K$53), IF('将来負担比率（分子）の構造'!K$53 &lt; 0, 0, '将来負担比率（分子）の構造'!K$53), NA())</f>
        <v>3377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20841</v>
      </c>
      <c r="C72" s="161">
        <f>基金残高に係る経年分析!G55</f>
        <v>28861</v>
      </c>
      <c r="D72" s="161">
        <f>基金残高に係る経年分析!H55</f>
        <v>27891</v>
      </c>
    </row>
    <row r="73" spans="1:16" x14ac:dyDescent="0.2">
      <c r="A73" s="160" t="s">
        <v>74</v>
      </c>
      <c r="B73" s="161">
        <f>基金残高に係る経年分析!F56</f>
        <v>479</v>
      </c>
      <c r="C73" s="161">
        <f>基金残高に係る経年分析!G56</f>
        <v>494</v>
      </c>
      <c r="D73" s="161">
        <f>基金残高に係る経年分析!H56</f>
        <v>523</v>
      </c>
    </row>
    <row r="74" spans="1:16" x14ac:dyDescent="0.2">
      <c r="A74" s="160" t="s">
        <v>75</v>
      </c>
      <c r="B74" s="161">
        <f>基金残高に係る経年分析!F57</f>
        <v>18661</v>
      </c>
      <c r="C74" s="161">
        <f>基金残高に係る経年分析!G57</f>
        <v>24649</v>
      </c>
      <c r="D74" s="161">
        <f>基金残高に係る経年分析!H57</f>
        <v>25941</v>
      </c>
    </row>
  </sheetData>
  <sheetProtection algorithmName="SHA-512" hashValue="goq8j19grkdMqHJrIeWupQI7ttMJlP1GHdiUkNhl1le8UZFfix1c1JOFk5XHIX3Vgv9ahHzWc7icHvD4V/WlPw==" saltValue="6gZleUjCguLiyOC+bUJKg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137316400</v>
      </c>
      <c r="S5" s="600"/>
      <c r="T5" s="600"/>
      <c r="U5" s="600"/>
      <c r="V5" s="600"/>
      <c r="W5" s="600"/>
      <c r="X5" s="600"/>
      <c r="Y5" s="601"/>
      <c r="Z5" s="602">
        <v>37.9</v>
      </c>
      <c r="AA5" s="602"/>
      <c r="AB5" s="602"/>
      <c r="AC5" s="602"/>
      <c r="AD5" s="603">
        <v>127312958</v>
      </c>
      <c r="AE5" s="603"/>
      <c r="AF5" s="603"/>
      <c r="AG5" s="603"/>
      <c r="AH5" s="603"/>
      <c r="AI5" s="603"/>
      <c r="AJ5" s="603"/>
      <c r="AK5" s="603"/>
      <c r="AL5" s="604">
        <v>66.400000000000006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124005346</v>
      </c>
      <c r="BH5" s="611"/>
      <c r="BI5" s="611"/>
      <c r="BJ5" s="611"/>
      <c r="BK5" s="611"/>
      <c r="BL5" s="611"/>
      <c r="BM5" s="611"/>
      <c r="BN5" s="612"/>
      <c r="BO5" s="613">
        <v>90.3</v>
      </c>
      <c r="BP5" s="613"/>
      <c r="BQ5" s="613"/>
      <c r="BR5" s="613"/>
      <c r="BS5" s="614">
        <v>457580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1744207</v>
      </c>
      <c r="S6" s="611"/>
      <c r="T6" s="611"/>
      <c r="U6" s="611"/>
      <c r="V6" s="611"/>
      <c r="W6" s="611"/>
      <c r="X6" s="611"/>
      <c r="Y6" s="612"/>
      <c r="Z6" s="613">
        <v>0.5</v>
      </c>
      <c r="AA6" s="613"/>
      <c r="AB6" s="613"/>
      <c r="AC6" s="613"/>
      <c r="AD6" s="614">
        <v>1744207</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124005346</v>
      </c>
      <c r="BH6" s="611"/>
      <c r="BI6" s="611"/>
      <c r="BJ6" s="611"/>
      <c r="BK6" s="611"/>
      <c r="BL6" s="611"/>
      <c r="BM6" s="611"/>
      <c r="BN6" s="612"/>
      <c r="BO6" s="613">
        <v>90.3</v>
      </c>
      <c r="BP6" s="613"/>
      <c r="BQ6" s="613"/>
      <c r="BR6" s="613"/>
      <c r="BS6" s="614">
        <v>457580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971493</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970852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53806</v>
      </c>
      <c r="S7" s="611"/>
      <c r="T7" s="611"/>
      <c r="U7" s="611"/>
      <c r="V7" s="611"/>
      <c r="W7" s="611"/>
      <c r="X7" s="611"/>
      <c r="Y7" s="612"/>
      <c r="Z7" s="613">
        <v>0</v>
      </c>
      <c r="AA7" s="613"/>
      <c r="AB7" s="613"/>
      <c r="AC7" s="613"/>
      <c r="AD7" s="614">
        <v>53806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67033975</v>
      </c>
      <c r="BH7" s="611"/>
      <c r="BI7" s="611"/>
      <c r="BJ7" s="611"/>
      <c r="BK7" s="611"/>
      <c r="BL7" s="611"/>
      <c r="BM7" s="611"/>
      <c r="BN7" s="612"/>
      <c r="BO7" s="613">
        <v>48.8</v>
      </c>
      <c r="BP7" s="613"/>
      <c r="BQ7" s="613"/>
      <c r="BR7" s="613"/>
      <c r="BS7" s="614">
        <v>457580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29173026</v>
      </c>
      <c r="CS7" s="611"/>
      <c r="CT7" s="611"/>
      <c r="CU7" s="611"/>
      <c r="CV7" s="611"/>
      <c r="CW7" s="611"/>
      <c r="CX7" s="611"/>
      <c r="CY7" s="612"/>
      <c r="CZ7" s="613">
        <v>8.3000000000000007</v>
      </c>
      <c r="DA7" s="613"/>
      <c r="DB7" s="613"/>
      <c r="DC7" s="613"/>
      <c r="DD7" s="619">
        <v>481569</v>
      </c>
      <c r="DE7" s="611"/>
      <c r="DF7" s="611"/>
      <c r="DG7" s="611"/>
      <c r="DH7" s="611"/>
      <c r="DI7" s="611"/>
      <c r="DJ7" s="611"/>
      <c r="DK7" s="611"/>
      <c r="DL7" s="611"/>
      <c r="DM7" s="611"/>
      <c r="DN7" s="611"/>
      <c r="DO7" s="611"/>
      <c r="DP7" s="612"/>
      <c r="DQ7" s="619">
        <v>24357249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1230143</v>
      </c>
      <c r="S8" s="611"/>
      <c r="T8" s="611"/>
      <c r="U8" s="611"/>
      <c r="V8" s="611"/>
      <c r="W8" s="611"/>
      <c r="X8" s="611"/>
      <c r="Y8" s="612"/>
      <c r="Z8" s="613">
        <v>0.3</v>
      </c>
      <c r="AA8" s="613"/>
      <c r="AB8" s="613"/>
      <c r="AC8" s="613"/>
      <c r="AD8" s="614">
        <v>1230143</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1157969</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154322741</v>
      </c>
      <c r="CS8" s="611"/>
      <c r="CT8" s="611"/>
      <c r="CU8" s="611"/>
      <c r="CV8" s="611"/>
      <c r="CW8" s="611"/>
      <c r="CX8" s="611"/>
      <c r="CY8" s="612"/>
      <c r="CZ8" s="613">
        <v>43.8</v>
      </c>
      <c r="DA8" s="613"/>
      <c r="DB8" s="613"/>
      <c r="DC8" s="613"/>
      <c r="DD8" s="619">
        <v>422499</v>
      </c>
      <c r="DE8" s="611"/>
      <c r="DF8" s="611"/>
      <c r="DG8" s="611"/>
      <c r="DH8" s="611"/>
      <c r="DI8" s="611"/>
      <c r="DJ8" s="611"/>
      <c r="DK8" s="611"/>
      <c r="DL8" s="611"/>
      <c r="DM8" s="611"/>
      <c r="DN8" s="611"/>
      <c r="DO8" s="611"/>
      <c r="DP8" s="612"/>
      <c r="DQ8" s="619">
        <v>74959034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1763690</v>
      </c>
      <c r="S9" s="611"/>
      <c r="T9" s="611"/>
      <c r="U9" s="611"/>
      <c r="V9" s="611"/>
      <c r="W9" s="611"/>
      <c r="X9" s="611"/>
      <c r="Y9" s="612"/>
      <c r="Z9" s="613">
        <v>0.5</v>
      </c>
      <c r="AA9" s="613"/>
      <c r="AB9" s="613"/>
      <c r="AC9" s="613"/>
      <c r="AD9" s="614">
        <v>1763690</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59694274</v>
      </c>
      <c r="BH9" s="611"/>
      <c r="BI9" s="611"/>
      <c r="BJ9" s="611"/>
      <c r="BK9" s="611"/>
      <c r="BL9" s="611"/>
      <c r="BM9" s="611"/>
      <c r="BN9" s="612"/>
      <c r="BO9" s="613">
        <v>43.5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27934891</v>
      </c>
      <c r="CS9" s="611"/>
      <c r="CT9" s="611"/>
      <c r="CU9" s="611"/>
      <c r="CV9" s="611"/>
      <c r="CW9" s="611"/>
      <c r="CX9" s="611"/>
      <c r="CY9" s="612"/>
      <c r="CZ9" s="613">
        <v>7.9</v>
      </c>
      <c r="DA9" s="613"/>
      <c r="DB9" s="613"/>
      <c r="DC9" s="613"/>
      <c r="DD9" s="619">
        <v>913146</v>
      </c>
      <c r="DE9" s="611"/>
      <c r="DF9" s="611"/>
      <c r="DG9" s="611"/>
      <c r="DH9" s="611"/>
      <c r="DI9" s="611"/>
      <c r="DJ9" s="611"/>
      <c r="DK9" s="611"/>
      <c r="DL9" s="611"/>
      <c r="DM9" s="611"/>
      <c r="DN9" s="611"/>
      <c r="DO9" s="611"/>
      <c r="DP9" s="612"/>
      <c r="DQ9" s="619">
        <v>21138179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v>120465</v>
      </c>
      <c r="S10" s="611"/>
      <c r="T10" s="611"/>
      <c r="U10" s="611"/>
      <c r="V10" s="611"/>
      <c r="W10" s="611"/>
      <c r="X10" s="611"/>
      <c r="Y10" s="612"/>
      <c r="Z10" s="613">
        <v>0</v>
      </c>
      <c r="AA10" s="613"/>
      <c r="AB10" s="613"/>
      <c r="AC10" s="613"/>
      <c r="AD10" s="614">
        <v>120465</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1853643</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392985</v>
      </c>
      <c r="CS10" s="611"/>
      <c r="CT10" s="611"/>
      <c r="CU10" s="611"/>
      <c r="CV10" s="611"/>
      <c r="CW10" s="611"/>
      <c r="CX10" s="611"/>
      <c r="CY10" s="612"/>
      <c r="CZ10" s="613">
        <v>0.1</v>
      </c>
      <c r="DA10" s="613"/>
      <c r="DB10" s="613"/>
      <c r="DC10" s="613"/>
      <c r="DD10" s="619">
        <v>20940</v>
      </c>
      <c r="DE10" s="611"/>
      <c r="DF10" s="611"/>
      <c r="DG10" s="611"/>
      <c r="DH10" s="611"/>
      <c r="DI10" s="611"/>
      <c r="DJ10" s="611"/>
      <c r="DK10" s="611"/>
      <c r="DL10" s="611"/>
      <c r="DM10" s="611"/>
      <c r="DN10" s="611"/>
      <c r="DO10" s="611"/>
      <c r="DP10" s="612"/>
      <c r="DQ10" s="619">
        <v>236069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17226035</v>
      </c>
      <c r="S11" s="611"/>
      <c r="T11" s="611"/>
      <c r="U11" s="611"/>
      <c r="V11" s="611"/>
      <c r="W11" s="611"/>
      <c r="X11" s="611"/>
      <c r="Y11" s="612"/>
      <c r="Z11" s="615">
        <v>4.8</v>
      </c>
      <c r="AA11" s="616"/>
      <c r="AB11" s="616"/>
      <c r="AC11" s="622"/>
      <c r="AD11" s="619">
        <v>17226035</v>
      </c>
      <c r="AE11" s="611"/>
      <c r="AF11" s="611"/>
      <c r="AG11" s="611"/>
      <c r="AH11" s="611"/>
      <c r="AI11" s="611"/>
      <c r="AJ11" s="611"/>
      <c r="AK11" s="612"/>
      <c r="AL11" s="615">
        <v>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4328089</v>
      </c>
      <c r="BH11" s="611"/>
      <c r="BI11" s="611"/>
      <c r="BJ11" s="611"/>
      <c r="BK11" s="611"/>
      <c r="BL11" s="611"/>
      <c r="BM11" s="611"/>
      <c r="BN11" s="612"/>
      <c r="BO11" s="613">
        <v>3.2</v>
      </c>
      <c r="BP11" s="613"/>
      <c r="BQ11" s="613"/>
      <c r="BR11" s="613"/>
      <c r="BS11" s="614">
        <v>457580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808359</v>
      </c>
      <c r="CS11" s="611"/>
      <c r="CT11" s="611"/>
      <c r="CU11" s="611"/>
      <c r="CV11" s="611"/>
      <c r="CW11" s="611"/>
      <c r="CX11" s="611"/>
      <c r="CY11" s="612"/>
      <c r="CZ11" s="613">
        <v>0.2</v>
      </c>
      <c r="DA11" s="613"/>
      <c r="DB11" s="613"/>
      <c r="DC11" s="613"/>
      <c r="DD11" s="619">
        <v>20472</v>
      </c>
      <c r="DE11" s="611"/>
      <c r="DF11" s="611"/>
      <c r="DG11" s="611"/>
      <c r="DH11" s="611"/>
      <c r="DI11" s="611"/>
      <c r="DJ11" s="611"/>
      <c r="DK11" s="611"/>
      <c r="DL11" s="611"/>
      <c r="DM11" s="611"/>
      <c r="DN11" s="611"/>
      <c r="DO11" s="611"/>
      <c r="DP11" s="612"/>
      <c r="DQ11" s="619">
        <v>672212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166755</v>
      </c>
      <c r="S12" s="611"/>
      <c r="T12" s="611"/>
      <c r="U12" s="611"/>
      <c r="V12" s="611"/>
      <c r="W12" s="611"/>
      <c r="X12" s="611"/>
      <c r="Y12" s="612"/>
      <c r="Z12" s="613">
        <v>0</v>
      </c>
      <c r="AA12" s="613"/>
      <c r="AB12" s="613"/>
      <c r="AC12" s="613"/>
      <c r="AD12" s="614">
        <v>166755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50644142</v>
      </c>
      <c r="BH12" s="611"/>
      <c r="BI12" s="611"/>
      <c r="BJ12" s="611"/>
      <c r="BK12" s="611"/>
      <c r="BL12" s="611"/>
      <c r="BM12" s="611"/>
      <c r="BN12" s="612"/>
      <c r="BO12" s="613">
        <v>36.9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12124523</v>
      </c>
      <c r="CS12" s="611"/>
      <c r="CT12" s="611"/>
      <c r="CU12" s="611"/>
      <c r="CV12" s="611"/>
      <c r="CW12" s="611"/>
      <c r="CX12" s="611"/>
      <c r="CY12" s="612"/>
      <c r="CZ12" s="613">
        <v>3.4</v>
      </c>
      <c r="DA12" s="613"/>
      <c r="DB12" s="613"/>
      <c r="DC12" s="613"/>
      <c r="DD12" s="619">
        <v>345810</v>
      </c>
      <c r="DE12" s="611"/>
      <c r="DF12" s="611"/>
      <c r="DG12" s="611"/>
      <c r="DH12" s="611"/>
      <c r="DI12" s="611"/>
      <c r="DJ12" s="611"/>
      <c r="DK12" s="611"/>
      <c r="DL12" s="611"/>
      <c r="DM12" s="611"/>
      <c r="DN12" s="611"/>
      <c r="DO12" s="611"/>
      <c r="DP12" s="612"/>
      <c r="DQ12" s="619">
        <v>2033478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49560949</v>
      </c>
      <c r="BH13" s="611"/>
      <c r="BI13" s="611"/>
      <c r="BJ13" s="611"/>
      <c r="BK13" s="611"/>
      <c r="BL13" s="611"/>
      <c r="BM13" s="611"/>
      <c r="BN13" s="612"/>
      <c r="BO13" s="613">
        <v>36.1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28599815</v>
      </c>
      <c r="CS13" s="611"/>
      <c r="CT13" s="611"/>
      <c r="CU13" s="611"/>
      <c r="CV13" s="611"/>
      <c r="CW13" s="611"/>
      <c r="CX13" s="611"/>
      <c r="CY13" s="612"/>
      <c r="CZ13" s="613">
        <v>8.1</v>
      </c>
      <c r="DA13" s="613"/>
      <c r="DB13" s="613"/>
      <c r="DC13" s="613"/>
      <c r="DD13" s="619">
        <v>14220077</v>
      </c>
      <c r="DE13" s="611"/>
      <c r="DF13" s="611"/>
      <c r="DG13" s="611"/>
      <c r="DH13" s="611"/>
      <c r="DI13" s="611"/>
      <c r="DJ13" s="611"/>
      <c r="DK13" s="611"/>
      <c r="DL13" s="611"/>
      <c r="DM13" s="611"/>
      <c r="DN13" s="611"/>
      <c r="DO13" s="611"/>
      <c r="DP13" s="612"/>
      <c r="DQ13" s="619">
        <v>17669187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3202373</v>
      </c>
      <c r="S14" s="611"/>
      <c r="T14" s="611"/>
      <c r="U14" s="611"/>
      <c r="V14" s="611"/>
      <c r="W14" s="611"/>
      <c r="X14" s="611"/>
      <c r="Y14" s="612"/>
      <c r="Z14" s="613">
        <v>0.9</v>
      </c>
      <c r="AA14" s="613"/>
      <c r="AB14" s="613"/>
      <c r="AC14" s="613"/>
      <c r="AD14" s="614">
        <v>3202373</v>
      </c>
      <c r="AE14" s="614"/>
      <c r="AF14" s="614"/>
      <c r="AG14" s="614"/>
      <c r="AH14" s="614"/>
      <c r="AI14" s="614"/>
      <c r="AJ14" s="614"/>
      <c r="AK14" s="614"/>
      <c r="AL14" s="615">
        <v>1.7</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1303964</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9745336</v>
      </c>
      <c r="CS14" s="611"/>
      <c r="CT14" s="611"/>
      <c r="CU14" s="611"/>
      <c r="CV14" s="611"/>
      <c r="CW14" s="611"/>
      <c r="CX14" s="611"/>
      <c r="CY14" s="612"/>
      <c r="CZ14" s="613">
        <v>2.8</v>
      </c>
      <c r="DA14" s="613"/>
      <c r="DB14" s="613"/>
      <c r="DC14" s="613"/>
      <c r="DD14" s="619">
        <v>1999086</v>
      </c>
      <c r="DE14" s="611"/>
      <c r="DF14" s="611"/>
      <c r="DG14" s="611"/>
      <c r="DH14" s="611"/>
      <c r="DI14" s="611"/>
      <c r="DJ14" s="611"/>
      <c r="DK14" s="611"/>
      <c r="DL14" s="611"/>
      <c r="DM14" s="611"/>
      <c r="DN14" s="611"/>
      <c r="DO14" s="611"/>
      <c r="DP14" s="612"/>
      <c r="DQ14" s="619">
        <v>8058164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729067</v>
      </c>
      <c r="S15" s="611"/>
      <c r="T15" s="611"/>
      <c r="U15" s="611"/>
      <c r="V15" s="611"/>
      <c r="W15" s="611"/>
      <c r="X15" s="611"/>
      <c r="Y15" s="612"/>
      <c r="Z15" s="613">
        <v>0.2</v>
      </c>
      <c r="AA15" s="613"/>
      <c r="AB15" s="613"/>
      <c r="AC15" s="613"/>
      <c r="AD15" s="614">
        <v>729067</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5023265</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60208884</v>
      </c>
      <c r="CS15" s="611"/>
      <c r="CT15" s="611"/>
      <c r="CU15" s="611"/>
      <c r="CV15" s="611"/>
      <c r="CW15" s="611"/>
      <c r="CX15" s="611"/>
      <c r="CY15" s="612"/>
      <c r="CZ15" s="613">
        <v>17.100000000000001</v>
      </c>
      <c r="DA15" s="613"/>
      <c r="DB15" s="613"/>
      <c r="DC15" s="613"/>
      <c r="DD15" s="619">
        <v>6046039</v>
      </c>
      <c r="DE15" s="611"/>
      <c r="DF15" s="611"/>
      <c r="DG15" s="611"/>
      <c r="DH15" s="611"/>
      <c r="DI15" s="611"/>
      <c r="DJ15" s="611"/>
      <c r="DK15" s="611"/>
      <c r="DL15" s="611"/>
      <c r="DM15" s="611"/>
      <c r="DN15" s="611"/>
      <c r="DO15" s="611"/>
      <c r="DP15" s="612"/>
      <c r="DQ15" s="619">
        <v>44344952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1702800</v>
      </c>
      <c r="S16" s="611"/>
      <c r="T16" s="611"/>
      <c r="U16" s="611"/>
      <c r="V16" s="611"/>
      <c r="W16" s="611"/>
      <c r="X16" s="611"/>
      <c r="Y16" s="612"/>
      <c r="Z16" s="613">
        <v>0.5</v>
      </c>
      <c r="AA16" s="613"/>
      <c r="AB16" s="613"/>
      <c r="AC16" s="613"/>
      <c r="AD16" s="614">
        <v>1702800</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143242</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12541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5491556</v>
      </c>
      <c r="S17" s="611"/>
      <c r="T17" s="611"/>
      <c r="U17" s="611"/>
      <c r="V17" s="611"/>
      <c r="W17" s="611"/>
      <c r="X17" s="611"/>
      <c r="Y17" s="612"/>
      <c r="Z17" s="613">
        <v>1.5</v>
      </c>
      <c r="AA17" s="613"/>
      <c r="AB17" s="613"/>
      <c r="AC17" s="613"/>
      <c r="AD17" s="614">
        <v>5491556</v>
      </c>
      <c r="AE17" s="614"/>
      <c r="AF17" s="614"/>
      <c r="AG17" s="614"/>
      <c r="AH17" s="614"/>
      <c r="AI17" s="614"/>
      <c r="AJ17" s="614"/>
      <c r="AK17" s="614"/>
      <c r="AL17" s="615">
        <v>2.9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27846495</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27260050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990208</v>
      </c>
      <c r="S18" s="611"/>
      <c r="T18" s="611"/>
      <c r="U18" s="611"/>
      <c r="V18" s="611"/>
      <c r="W18" s="611"/>
      <c r="X18" s="611"/>
      <c r="Y18" s="612"/>
      <c r="Z18" s="613">
        <v>0.3</v>
      </c>
      <c r="AA18" s="613"/>
      <c r="AB18" s="613"/>
      <c r="AC18" s="613"/>
      <c r="AD18" s="614">
        <v>990208</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4451123</v>
      </c>
      <c r="S19" s="611"/>
      <c r="T19" s="611"/>
      <c r="U19" s="611"/>
      <c r="V19" s="611"/>
      <c r="W19" s="611"/>
      <c r="X19" s="611"/>
      <c r="Y19" s="612"/>
      <c r="Z19" s="613">
        <v>1.2</v>
      </c>
      <c r="AA19" s="613"/>
      <c r="AB19" s="613"/>
      <c r="AC19" s="613"/>
      <c r="AD19" s="614">
        <v>4451123</v>
      </c>
      <c r="AE19" s="614"/>
      <c r="AF19" s="614"/>
      <c r="AG19" s="614"/>
      <c r="AH19" s="614"/>
      <c r="AI19" s="614"/>
      <c r="AJ19" s="614"/>
      <c r="AK19" s="614"/>
      <c r="AL19" s="615">
        <v>2.2999999999999998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13311054</v>
      </c>
      <c r="BH19" s="611"/>
      <c r="BI19" s="611"/>
      <c r="BJ19" s="611"/>
      <c r="BK19" s="611"/>
      <c r="BL19" s="611"/>
      <c r="BM19" s="611"/>
      <c r="BN19" s="612"/>
      <c r="BO19" s="613">
        <v>9.6999999999999993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50225</v>
      </c>
      <c r="S20" s="611"/>
      <c r="T20" s="611"/>
      <c r="U20" s="611"/>
      <c r="V20" s="611"/>
      <c r="W20" s="611"/>
      <c r="X20" s="611"/>
      <c r="Y20" s="612"/>
      <c r="Z20" s="613">
        <v>0</v>
      </c>
      <c r="AA20" s="613"/>
      <c r="AB20" s="613"/>
      <c r="AC20" s="613"/>
      <c r="AD20" s="614">
        <v>50225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13311054</v>
      </c>
      <c r="BH20" s="611"/>
      <c r="BI20" s="611"/>
      <c r="BJ20" s="611"/>
      <c r="BK20" s="611"/>
      <c r="BL20" s="611"/>
      <c r="BM20" s="611"/>
      <c r="BN20" s="612"/>
      <c r="BO20" s="613">
        <v>9.6999999999999993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352271790</v>
      </c>
      <c r="CS20" s="611"/>
      <c r="CT20" s="611"/>
      <c r="CU20" s="611"/>
      <c r="CV20" s="611"/>
      <c r="CW20" s="611"/>
      <c r="CX20" s="611"/>
      <c r="CY20" s="612"/>
      <c r="CZ20" s="613">
        <v>100</v>
      </c>
      <c r="DA20" s="613"/>
      <c r="DB20" s="613"/>
      <c r="DC20" s="613"/>
      <c r="DD20" s="619">
        <v>24469638</v>
      </c>
      <c r="DE20" s="611"/>
      <c r="DF20" s="611"/>
      <c r="DG20" s="611"/>
      <c r="DH20" s="611"/>
      <c r="DI20" s="611"/>
      <c r="DJ20" s="611"/>
      <c r="DK20" s="611"/>
      <c r="DL20" s="611"/>
      <c r="DM20" s="611"/>
      <c r="DN20" s="611"/>
      <c r="DO20" s="611"/>
      <c r="DP20" s="612"/>
      <c r="DQ20" s="619">
        <v>221711967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29606311</v>
      </c>
      <c r="S21" s="611"/>
      <c r="T21" s="611"/>
      <c r="U21" s="611"/>
      <c r="V21" s="611"/>
      <c r="W21" s="611"/>
      <c r="X21" s="611"/>
      <c r="Y21" s="612"/>
      <c r="Z21" s="613">
        <v>8.1999999999999993</v>
      </c>
      <c r="AA21" s="613"/>
      <c r="AB21" s="613"/>
      <c r="AC21" s="613"/>
      <c r="AD21" s="614">
        <v>28356348</v>
      </c>
      <c r="AE21" s="614"/>
      <c r="AF21" s="614"/>
      <c r="AG21" s="614"/>
      <c r="AH21" s="614"/>
      <c r="AI21" s="614"/>
      <c r="AJ21" s="614"/>
      <c r="AK21" s="614"/>
      <c r="AL21" s="615">
        <v>14.8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28356348</v>
      </c>
      <c r="S22" s="611"/>
      <c r="T22" s="611"/>
      <c r="U22" s="611"/>
      <c r="V22" s="611"/>
      <c r="W22" s="611"/>
      <c r="X22" s="611"/>
      <c r="Y22" s="612"/>
      <c r="Z22" s="613">
        <v>7.8</v>
      </c>
      <c r="AA22" s="613"/>
      <c r="AB22" s="613"/>
      <c r="AC22" s="613"/>
      <c r="AD22" s="614">
        <v>28356348</v>
      </c>
      <c r="AE22" s="614"/>
      <c r="AF22" s="614"/>
      <c r="AG22" s="614"/>
      <c r="AH22" s="614"/>
      <c r="AI22" s="614"/>
      <c r="AJ22" s="614"/>
      <c r="AK22" s="614"/>
      <c r="AL22" s="615">
        <v>14.8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3307612</v>
      </c>
      <c r="BH22" s="611"/>
      <c r="BI22" s="611"/>
      <c r="BJ22" s="611"/>
      <c r="BK22" s="611"/>
      <c r="BL22" s="611"/>
      <c r="BM22" s="611"/>
      <c r="BN22" s="612"/>
      <c r="BO22" s="613">
        <v>2.4</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1249849</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10003442</v>
      </c>
      <c r="BH23" s="611"/>
      <c r="BI23" s="611"/>
      <c r="BJ23" s="611"/>
      <c r="BK23" s="611"/>
      <c r="BL23" s="611"/>
      <c r="BM23" s="611"/>
      <c r="BN23" s="612"/>
      <c r="BO23" s="613">
        <v>7.3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114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223282254</v>
      </c>
      <c r="CS24" s="600"/>
      <c r="CT24" s="600"/>
      <c r="CU24" s="600"/>
      <c r="CV24" s="600"/>
      <c r="CW24" s="600"/>
      <c r="CX24" s="600"/>
      <c r="CY24" s="601"/>
      <c r="CZ24" s="604">
        <v>63.4</v>
      </c>
      <c r="DA24" s="605"/>
      <c r="DB24" s="605"/>
      <c r="DC24" s="621"/>
      <c r="DD24" s="642">
        <v>138517919</v>
      </c>
      <c r="DE24" s="600"/>
      <c r="DF24" s="600"/>
      <c r="DG24" s="600"/>
      <c r="DH24" s="600"/>
      <c r="DI24" s="600"/>
      <c r="DJ24" s="600"/>
      <c r="DK24" s="601"/>
      <c r="DL24" s="642">
        <v>128529500</v>
      </c>
      <c r="DM24" s="600"/>
      <c r="DN24" s="600"/>
      <c r="DO24" s="600"/>
      <c r="DP24" s="600"/>
      <c r="DQ24" s="600"/>
      <c r="DR24" s="600"/>
      <c r="DS24" s="600"/>
      <c r="DT24" s="600"/>
      <c r="DU24" s="600"/>
      <c r="DV24" s="601"/>
      <c r="DW24" s="604">
        <v>65.900000000000006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200353608</v>
      </c>
      <c r="S25" s="611"/>
      <c r="T25" s="611"/>
      <c r="U25" s="611"/>
      <c r="V25" s="611"/>
      <c r="W25" s="611"/>
      <c r="X25" s="611"/>
      <c r="Y25" s="612"/>
      <c r="Z25" s="613">
        <v>55.2</v>
      </c>
      <c r="AA25" s="613"/>
      <c r="AB25" s="613"/>
      <c r="AC25" s="613"/>
      <c r="AD25" s="614">
        <v>189100203</v>
      </c>
      <c r="AE25" s="614"/>
      <c r="AF25" s="614"/>
      <c r="AG25" s="614"/>
      <c r="AH25" s="614"/>
      <c r="AI25" s="614"/>
      <c r="AJ25" s="614"/>
      <c r="AK25" s="614"/>
      <c r="AL25" s="615">
        <v>98.7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78666379</v>
      </c>
      <c r="CS25" s="631"/>
      <c r="CT25" s="631"/>
      <c r="CU25" s="631"/>
      <c r="CV25" s="631"/>
      <c r="CW25" s="631"/>
      <c r="CX25" s="631"/>
      <c r="CY25" s="632"/>
      <c r="CZ25" s="615">
        <v>22.3</v>
      </c>
      <c r="DA25" s="643"/>
      <c r="DB25" s="643"/>
      <c r="DC25" s="645"/>
      <c r="DD25" s="619">
        <v>67036687</v>
      </c>
      <c r="DE25" s="631"/>
      <c r="DF25" s="631"/>
      <c r="DG25" s="631"/>
      <c r="DH25" s="631"/>
      <c r="DI25" s="631"/>
      <c r="DJ25" s="631"/>
      <c r="DK25" s="632"/>
      <c r="DL25" s="619">
        <v>66951962</v>
      </c>
      <c r="DM25" s="631"/>
      <c r="DN25" s="631"/>
      <c r="DO25" s="631"/>
      <c r="DP25" s="631"/>
      <c r="DQ25" s="631"/>
      <c r="DR25" s="631"/>
      <c r="DS25" s="631"/>
      <c r="DT25" s="631"/>
      <c r="DU25" s="631"/>
      <c r="DV25" s="632"/>
      <c r="DW25" s="615">
        <v>34.299999999999997</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170100</v>
      </c>
      <c r="S26" s="611"/>
      <c r="T26" s="611"/>
      <c r="U26" s="611"/>
      <c r="V26" s="611"/>
      <c r="W26" s="611"/>
      <c r="X26" s="611"/>
      <c r="Y26" s="612"/>
      <c r="Z26" s="613">
        <v>0</v>
      </c>
      <c r="AA26" s="613"/>
      <c r="AB26" s="613"/>
      <c r="AC26" s="613"/>
      <c r="AD26" s="614">
        <v>170100</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54042642</v>
      </c>
      <c r="CS26" s="611"/>
      <c r="CT26" s="611"/>
      <c r="CU26" s="611"/>
      <c r="CV26" s="611"/>
      <c r="CW26" s="611"/>
      <c r="CX26" s="611"/>
      <c r="CY26" s="612"/>
      <c r="CZ26" s="615">
        <v>15.3</v>
      </c>
      <c r="DA26" s="643"/>
      <c r="DB26" s="643"/>
      <c r="DC26" s="645"/>
      <c r="DD26" s="619">
        <v>44459490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849109</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137316400</v>
      </c>
      <c r="BH27" s="611"/>
      <c r="BI27" s="611"/>
      <c r="BJ27" s="611"/>
      <c r="BK27" s="611"/>
      <c r="BL27" s="611"/>
      <c r="BM27" s="611"/>
      <c r="BN27" s="612"/>
      <c r="BO27" s="613">
        <v>100</v>
      </c>
      <c r="BP27" s="613"/>
      <c r="BQ27" s="613"/>
      <c r="BR27" s="613"/>
      <c r="BS27" s="614">
        <v>457580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116828981</v>
      </c>
      <c r="CS27" s="631"/>
      <c r="CT27" s="631"/>
      <c r="CU27" s="631"/>
      <c r="CV27" s="631"/>
      <c r="CW27" s="631"/>
      <c r="CX27" s="631"/>
      <c r="CY27" s="632"/>
      <c r="CZ27" s="615">
        <v>33.200000000000003</v>
      </c>
      <c r="DA27" s="643"/>
      <c r="DB27" s="643"/>
      <c r="DC27" s="645"/>
      <c r="DD27" s="619">
        <v>44280783</v>
      </c>
      <c r="DE27" s="631"/>
      <c r="DF27" s="631"/>
      <c r="DG27" s="631"/>
      <c r="DH27" s="631"/>
      <c r="DI27" s="631"/>
      <c r="DJ27" s="631"/>
      <c r="DK27" s="632"/>
      <c r="DL27" s="619">
        <v>34377089</v>
      </c>
      <c r="DM27" s="631"/>
      <c r="DN27" s="631"/>
      <c r="DO27" s="631"/>
      <c r="DP27" s="631"/>
      <c r="DQ27" s="631"/>
      <c r="DR27" s="631"/>
      <c r="DS27" s="631"/>
      <c r="DT27" s="631"/>
      <c r="DU27" s="631"/>
      <c r="DV27" s="632"/>
      <c r="DW27" s="615">
        <v>17.600000000000001</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2863389</v>
      </c>
      <c r="S28" s="611"/>
      <c r="T28" s="611"/>
      <c r="U28" s="611"/>
      <c r="V28" s="611"/>
      <c r="W28" s="611"/>
      <c r="X28" s="611"/>
      <c r="Y28" s="612"/>
      <c r="Z28" s="613">
        <v>0.8</v>
      </c>
      <c r="AA28" s="613"/>
      <c r="AB28" s="613"/>
      <c r="AC28" s="613"/>
      <c r="AD28" s="614">
        <v>924807</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27786894</v>
      </c>
      <c r="CS28" s="611"/>
      <c r="CT28" s="611"/>
      <c r="CU28" s="611"/>
      <c r="CV28" s="611"/>
      <c r="CW28" s="611"/>
      <c r="CX28" s="611"/>
      <c r="CY28" s="612"/>
      <c r="CZ28" s="615">
        <v>7.9</v>
      </c>
      <c r="DA28" s="643"/>
      <c r="DB28" s="643"/>
      <c r="DC28" s="645"/>
      <c r="DD28" s="619">
        <v>27200449</v>
      </c>
      <c r="DE28" s="611"/>
      <c r="DF28" s="611"/>
      <c r="DG28" s="611"/>
      <c r="DH28" s="611"/>
      <c r="DI28" s="611"/>
      <c r="DJ28" s="611"/>
      <c r="DK28" s="612"/>
      <c r="DL28" s="619">
        <v>27200449</v>
      </c>
      <c r="DM28" s="611"/>
      <c r="DN28" s="611"/>
      <c r="DO28" s="611"/>
      <c r="DP28" s="611"/>
      <c r="DQ28" s="611"/>
      <c r="DR28" s="611"/>
      <c r="DS28" s="611"/>
      <c r="DT28" s="611"/>
      <c r="DU28" s="611"/>
      <c r="DV28" s="612"/>
      <c r="DW28" s="615">
        <v>13.9</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1810546</v>
      </c>
      <c r="S29" s="611"/>
      <c r="T29" s="611"/>
      <c r="U29" s="611"/>
      <c r="V29" s="611"/>
      <c r="W29" s="611"/>
      <c r="X29" s="611"/>
      <c r="Y29" s="612"/>
      <c r="Z29" s="613">
        <v>0.5</v>
      </c>
      <c r="AA29" s="613"/>
      <c r="AB29" s="613"/>
      <c r="AC29" s="613"/>
      <c r="AD29" s="614">
        <v>7514</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27786894</v>
      </c>
      <c r="CS29" s="631"/>
      <c r="CT29" s="631"/>
      <c r="CU29" s="631"/>
      <c r="CV29" s="631"/>
      <c r="CW29" s="631"/>
      <c r="CX29" s="631"/>
      <c r="CY29" s="632"/>
      <c r="CZ29" s="615">
        <v>7.9</v>
      </c>
      <c r="DA29" s="643"/>
      <c r="DB29" s="643"/>
      <c r="DC29" s="645"/>
      <c r="DD29" s="619">
        <v>27200449</v>
      </c>
      <c r="DE29" s="631"/>
      <c r="DF29" s="631"/>
      <c r="DG29" s="631"/>
      <c r="DH29" s="631"/>
      <c r="DI29" s="631"/>
      <c r="DJ29" s="631"/>
      <c r="DK29" s="632"/>
      <c r="DL29" s="619">
        <v>27200449</v>
      </c>
      <c r="DM29" s="631"/>
      <c r="DN29" s="631"/>
      <c r="DO29" s="631"/>
      <c r="DP29" s="631"/>
      <c r="DQ29" s="631"/>
      <c r="DR29" s="631"/>
      <c r="DS29" s="631"/>
      <c r="DT29" s="631"/>
      <c r="DU29" s="631"/>
      <c r="DV29" s="632"/>
      <c r="DW29" s="615">
        <v>13.9</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81469009</v>
      </c>
      <c r="S30" s="611"/>
      <c r="T30" s="611"/>
      <c r="U30" s="611"/>
      <c r="V30" s="611"/>
      <c r="W30" s="611"/>
      <c r="X30" s="611"/>
      <c r="Y30" s="612"/>
      <c r="Z30" s="613">
        <v>22.5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26772210</v>
      </c>
      <c r="CS30" s="611"/>
      <c r="CT30" s="611"/>
      <c r="CU30" s="611"/>
      <c r="CV30" s="611"/>
      <c r="CW30" s="611"/>
      <c r="CX30" s="611"/>
      <c r="CY30" s="612"/>
      <c r="CZ30" s="615">
        <v>7.6</v>
      </c>
      <c r="DA30" s="643"/>
      <c r="DB30" s="643"/>
      <c r="DC30" s="645"/>
      <c r="DD30" s="619">
        <v>26193869</v>
      </c>
      <c r="DE30" s="611"/>
      <c r="DF30" s="611"/>
      <c r="DG30" s="611"/>
      <c r="DH30" s="611"/>
      <c r="DI30" s="611"/>
      <c r="DJ30" s="611"/>
      <c r="DK30" s="612"/>
      <c r="DL30" s="619">
        <v>26193869</v>
      </c>
      <c r="DM30" s="611"/>
      <c r="DN30" s="611"/>
      <c r="DO30" s="611"/>
      <c r="DP30" s="611"/>
      <c r="DQ30" s="611"/>
      <c r="DR30" s="611"/>
      <c r="DS30" s="611"/>
      <c r="DT30" s="611"/>
      <c r="DU30" s="611"/>
      <c r="DV30" s="612"/>
      <c r="DW30" s="615">
        <v>13.4</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v>1335778</v>
      </c>
      <c r="S31" s="611"/>
      <c r="T31" s="611"/>
      <c r="U31" s="611"/>
      <c r="V31" s="611"/>
      <c r="W31" s="611"/>
      <c r="X31" s="611"/>
      <c r="Y31" s="612"/>
      <c r="Z31" s="613">
        <v>0.4</v>
      </c>
      <c r="AA31" s="613"/>
      <c r="AB31" s="613"/>
      <c r="AC31" s="613"/>
      <c r="AD31" s="614">
        <v>1335778</v>
      </c>
      <c r="AE31" s="614"/>
      <c r="AF31" s="614"/>
      <c r="AG31" s="614"/>
      <c r="AH31" s="614"/>
      <c r="AI31" s="614"/>
      <c r="AJ31" s="614"/>
      <c r="AK31" s="614"/>
      <c r="AL31" s="615">
        <v>0.7</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98.1</v>
      </c>
      <c r="BN31" s="654"/>
      <c r="BO31" s="654"/>
      <c r="BP31" s="654"/>
      <c r="BQ31" s="655"/>
      <c r="BR31" s="657">
        <v>99.3</v>
      </c>
      <c r="BS31" s="654"/>
      <c r="BT31" s="654"/>
      <c r="BU31" s="654"/>
      <c r="BV31" s="654"/>
      <c r="BW31" s="654"/>
      <c r="BX31" s="605">
        <v>98.1</v>
      </c>
      <c r="BY31" s="654"/>
      <c r="BZ31" s="654"/>
      <c r="CA31" s="654"/>
      <c r="CB31" s="655"/>
      <c r="CD31" s="650"/>
      <c r="CE31" s="651"/>
      <c r="CF31" s="607" t="s">
        <v>300</v>
      </c>
      <c r="CG31" s="608"/>
      <c r="CH31" s="608"/>
      <c r="CI31" s="608"/>
      <c r="CJ31" s="608"/>
      <c r="CK31" s="608"/>
      <c r="CL31" s="608"/>
      <c r="CM31" s="608"/>
      <c r="CN31" s="608"/>
      <c r="CO31" s="608"/>
      <c r="CP31" s="608"/>
      <c r="CQ31" s="609"/>
      <c r="CR31" s="610">
        <v>1014684</v>
      </c>
      <c r="CS31" s="631"/>
      <c r="CT31" s="631"/>
      <c r="CU31" s="631"/>
      <c r="CV31" s="631"/>
      <c r="CW31" s="631"/>
      <c r="CX31" s="631"/>
      <c r="CY31" s="632"/>
      <c r="CZ31" s="615">
        <v>0.3</v>
      </c>
      <c r="DA31" s="643"/>
      <c r="DB31" s="643"/>
      <c r="DC31" s="645"/>
      <c r="DD31" s="619">
        <v>1006580</v>
      </c>
      <c r="DE31" s="631"/>
      <c r="DF31" s="631"/>
      <c r="DG31" s="631"/>
      <c r="DH31" s="631"/>
      <c r="DI31" s="631"/>
      <c r="DJ31" s="631"/>
      <c r="DK31" s="632"/>
      <c r="DL31" s="619">
        <v>1006580</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21824286</v>
      </c>
      <c r="S32" s="611"/>
      <c r="T32" s="611"/>
      <c r="U32" s="611"/>
      <c r="V32" s="611"/>
      <c r="W32" s="611"/>
      <c r="X32" s="611"/>
      <c r="Y32" s="612"/>
      <c r="Z32" s="613">
        <v>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97.1</v>
      </c>
      <c r="BN32" s="631"/>
      <c r="BO32" s="631"/>
      <c r="BP32" s="631"/>
      <c r="BQ32" s="656"/>
      <c r="BR32" s="667">
        <v>98.9</v>
      </c>
      <c r="BS32" s="631"/>
      <c r="BT32" s="631"/>
      <c r="BU32" s="631"/>
      <c r="BV32" s="631"/>
      <c r="BW32" s="631"/>
      <c r="BX32" s="616">
        <v>97.1</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784056</v>
      </c>
      <c r="S33" s="611"/>
      <c r="T33" s="611"/>
      <c r="U33" s="611"/>
      <c r="V33" s="611"/>
      <c r="W33" s="611"/>
      <c r="X33" s="611"/>
      <c r="Y33" s="612"/>
      <c r="Z33" s="613">
        <v>0.2</v>
      </c>
      <c r="AA33" s="613"/>
      <c r="AB33" s="613"/>
      <c r="AC33" s="613"/>
      <c r="AD33" s="614">
        <v>78605</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99.7</v>
      </c>
      <c r="BH33" s="669"/>
      <c r="BI33" s="669"/>
      <c r="BJ33" s="669"/>
      <c r="BK33" s="669"/>
      <c r="BL33" s="669"/>
      <c r="BM33" s="670">
        <v>99.1</v>
      </c>
      <c r="BN33" s="669"/>
      <c r="BO33" s="669"/>
      <c r="BP33" s="669"/>
      <c r="BQ33" s="671"/>
      <c r="BR33" s="668">
        <v>99.7</v>
      </c>
      <c r="BS33" s="669"/>
      <c r="BT33" s="669"/>
      <c r="BU33" s="669"/>
      <c r="BV33" s="669"/>
      <c r="BW33" s="669"/>
      <c r="BX33" s="670">
        <v>99.1</v>
      </c>
      <c r="BY33" s="669"/>
      <c r="BZ33" s="669"/>
      <c r="CA33" s="669"/>
      <c r="CB33" s="671"/>
      <c r="CD33" s="607" t="s">
        <v>307</v>
      </c>
      <c r="CE33" s="608"/>
      <c r="CF33" s="608"/>
      <c r="CG33" s="608"/>
      <c r="CH33" s="608"/>
      <c r="CI33" s="608"/>
      <c r="CJ33" s="608"/>
      <c r="CK33" s="608"/>
      <c r="CL33" s="608"/>
      <c r="CM33" s="608"/>
      <c r="CN33" s="608"/>
      <c r="CO33" s="608"/>
      <c r="CP33" s="608"/>
      <c r="CQ33" s="609"/>
      <c r="CR33" s="610">
        <v>104376656</v>
      </c>
      <c r="CS33" s="631"/>
      <c r="CT33" s="631"/>
      <c r="CU33" s="631"/>
      <c r="CV33" s="631"/>
      <c r="CW33" s="631"/>
      <c r="CX33" s="631"/>
      <c r="CY33" s="632"/>
      <c r="CZ33" s="615">
        <v>29.6</v>
      </c>
      <c r="DA33" s="643"/>
      <c r="DB33" s="643"/>
      <c r="DC33" s="645"/>
      <c r="DD33" s="619">
        <v>76508058</v>
      </c>
      <c r="DE33" s="631"/>
      <c r="DF33" s="631"/>
      <c r="DG33" s="631"/>
      <c r="DH33" s="631"/>
      <c r="DI33" s="631"/>
      <c r="DJ33" s="631"/>
      <c r="DK33" s="632"/>
      <c r="DL33" s="619">
        <v>61541388</v>
      </c>
      <c r="DM33" s="631"/>
      <c r="DN33" s="631"/>
      <c r="DO33" s="631"/>
      <c r="DP33" s="631"/>
      <c r="DQ33" s="631"/>
      <c r="DR33" s="631"/>
      <c r="DS33" s="631"/>
      <c r="DT33" s="631"/>
      <c r="DU33" s="631"/>
      <c r="DV33" s="632"/>
      <c r="DW33" s="615">
        <v>31.6</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1053990</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46541330</v>
      </c>
      <c r="CS34" s="611"/>
      <c r="CT34" s="611"/>
      <c r="CU34" s="611"/>
      <c r="CV34" s="611"/>
      <c r="CW34" s="611"/>
      <c r="CX34" s="611"/>
      <c r="CY34" s="612"/>
      <c r="CZ34" s="615">
        <v>13.2</v>
      </c>
      <c r="DA34" s="643"/>
      <c r="DB34" s="643"/>
      <c r="DC34" s="645"/>
      <c r="DD34" s="619">
        <v>35729521</v>
      </c>
      <c r="DE34" s="611"/>
      <c r="DF34" s="611"/>
      <c r="DG34" s="611"/>
      <c r="DH34" s="611"/>
      <c r="DI34" s="611"/>
      <c r="DJ34" s="611"/>
      <c r="DK34" s="612"/>
      <c r="DL34" s="619">
        <v>31251072</v>
      </c>
      <c r="DM34" s="611"/>
      <c r="DN34" s="611"/>
      <c r="DO34" s="611"/>
      <c r="DP34" s="611"/>
      <c r="DQ34" s="611"/>
      <c r="DR34" s="611"/>
      <c r="DS34" s="611"/>
      <c r="DT34" s="611"/>
      <c r="DU34" s="611"/>
      <c r="DV34" s="612"/>
      <c r="DW34" s="615">
        <v>16</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5553035</v>
      </c>
      <c r="S35" s="611"/>
      <c r="T35" s="611"/>
      <c r="U35" s="611"/>
      <c r="V35" s="611"/>
      <c r="W35" s="611"/>
      <c r="X35" s="611"/>
      <c r="Y35" s="612"/>
      <c r="Z35" s="613">
        <v>1.5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4263474</v>
      </c>
      <c r="CS35" s="631"/>
      <c r="CT35" s="631"/>
      <c r="CU35" s="631"/>
      <c r="CV35" s="631"/>
      <c r="CW35" s="631"/>
      <c r="CX35" s="631"/>
      <c r="CY35" s="632"/>
      <c r="CZ35" s="615">
        <v>1.2</v>
      </c>
      <c r="DA35" s="643"/>
      <c r="DB35" s="643"/>
      <c r="DC35" s="645"/>
      <c r="DD35" s="619">
        <v>3906254</v>
      </c>
      <c r="DE35" s="631"/>
      <c r="DF35" s="631"/>
      <c r="DG35" s="631"/>
      <c r="DH35" s="631"/>
      <c r="DI35" s="631"/>
      <c r="DJ35" s="631"/>
      <c r="DK35" s="632"/>
      <c r="DL35" s="619">
        <v>3906177</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7853219</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27840821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398331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14847029</v>
      </c>
      <c r="CS36" s="611"/>
      <c r="CT36" s="611"/>
      <c r="CU36" s="611"/>
      <c r="CV36" s="611"/>
      <c r="CW36" s="611"/>
      <c r="CX36" s="611"/>
      <c r="CY36" s="612"/>
      <c r="CZ36" s="615">
        <v>4.2</v>
      </c>
      <c r="DA36" s="643"/>
      <c r="DB36" s="643"/>
      <c r="DC36" s="645"/>
      <c r="DD36" s="619">
        <v>13020790</v>
      </c>
      <c r="DE36" s="611"/>
      <c r="DF36" s="611"/>
      <c r="DG36" s="611"/>
      <c r="DH36" s="611"/>
      <c r="DI36" s="611"/>
      <c r="DJ36" s="611"/>
      <c r="DK36" s="612"/>
      <c r="DL36" s="619">
        <v>9626027</v>
      </c>
      <c r="DM36" s="611"/>
      <c r="DN36" s="611"/>
      <c r="DO36" s="611"/>
      <c r="DP36" s="611"/>
      <c r="DQ36" s="611"/>
      <c r="DR36" s="611"/>
      <c r="DS36" s="611"/>
      <c r="DT36" s="611"/>
      <c r="DU36" s="611"/>
      <c r="DV36" s="612"/>
      <c r="DW36" s="615">
        <v>4.9000000000000004</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18123743</v>
      </c>
      <c r="S37" s="611"/>
      <c r="T37" s="611"/>
      <c r="U37" s="611"/>
      <c r="V37" s="611"/>
      <c r="W37" s="611"/>
      <c r="X37" s="611"/>
      <c r="Y37" s="612"/>
      <c r="Z37" s="613">
        <v>5</v>
      </c>
      <c r="AA37" s="613"/>
      <c r="AB37" s="613"/>
      <c r="AC37" s="613"/>
      <c r="AD37" s="614">
        <v>4737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4130000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-1227927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22875</v>
      </c>
      <c r="CS37" s="631"/>
      <c r="CT37" s="631"/>
      <c r="CU37" s="631"/>
      <c r="CV37" s="631"/>
      <c r="CW37" s="631"/>
      <c r="CX37" s="631"/>
      <c r="CY37" s="632"/>
      <c r="CZ37" s="615">
        <v>0</v>
      </c>
      <c r="DA37" s="643"/>
      <c r="DB37" s="643"/>
      <c r="DC37" s="645"/>
      <c r="DD37" s="619">
        <v>22875</v>
      </c>
      <c r="DE37" s="631"/>
      <c r="DF37" s="631"/>
      <c r="DG37" s="631"/>
      <c r="DH37" s="631"/>
      <c r="DI37" s="631"/>
      <c r="DJ37" s="631"/>
      <c r="DK37" s="632"/>
      <c r="DL37" s="619">
        <v>22875</v>
      </c>
      <c r="DM37" s="631"/>
      <c r="DN37" s="631"/>
      <c r="DO37" s="631"/>
      <c r="DP37" s="631"/>
      <c r="DQ37" s="631"/>
      <c r="DR37" s="631"/>
      <c r="DS37" s="631"/>
      <c r="DT37" s="631"/>
      <c r="DU37" s="631"/>
      <c r="DV37" s="632"/>
      <c r="DW37" s="615">
        <v>0</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18603000</v>
      </c>
      <c r="S38" s="611"/>
      <c r="T38" s="611"/>
      <c r="U38" s="611"/>
      <c r="V38" s="611"/>
      <c r="W38" s="611"/>
      <c r="X38" s="611"/>
      <c r="Y38" s="612"/>
      <c r="Z38" s="613">
        <v>5.0999999999999996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349984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89549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23528021</v>
      </c>
      <c r="CS38" s="611"/>
      <c r="CT38" s="611"/>
      <c r="CU38" s="611"/>
      <c r="CV38" s="611"/>
      <c r="CW38" s="611"/>
      <c r="CX38" s="611"/>
      <c r="CY38" s="612"/>
      <c r="CZ38" s="615">
        <v>6.7</v>
      </c>
      <c r="DA38" s="643"/>
      <c r="DB38" s="643"/>
      <c r="DC38" s="645"/>
      <c r="DD38" s="619">
        <v>19474425</v>
      </c>
      <c r="DE38" s="611"/>
      <c r="DF38" s="611"/>
      <c r="DG38" s="611"/>
      <c r="DH38" s="611"/>
      <c r="DI38" s="611"/>
      <c r="DJ38" s="611"/>
      <c r="DK38" s="612"/>
      <c r="DL38" s="619">
        <v>16666712</v>
      </c>
      <c r="DM38" s="611"/>
      <c r="DN38" s="611"/>
      <c r="DO38" s="611"/>
      <c r="DP38" s="611"/>
      <c r="DQ38" s="611"/>
      <c r="DR38" s="611"/>
      <c r="DS38" s="611"/>
      <c r="DT38" s="611"/>
      <c r="DU38" s="611"/>
      <c r="DV38" s="612"/>
      <c r="DW38" s="615">
        <v>8.5</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182800</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126297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5031045</v>
      </c>
      <c r="CS39" s="631"/>
      <c r="CT39" s="631"/>
      <c r="CU39" s="631"/>
      <c r="CV39" s="631"/>
      <c r="CW39" s="631"/>
      <c r="CX39" s="631"/>
      <c r="CY39" s="632"/>
      <c r="CZ39" s="615">
        <v>1.4</v>
      </c>
      <c r="DA39" s="643"/>
      <c r="DB39" s="643"/>
      <c r="DC39" s="645"/>
      <c r="DD39" s="619">
        <v>4285668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3382600</v>
      </c>
      <c r="S40" s="611"/>
      <c r="T40" s="611"/>
      <c r="U40" s="611"/>
      <c r="V40" s="611"/>
      <c r="W40" s="611"/>
      <c r="X40" s="611"/>
      <c r="Y40" s="612"/>
      <c r="Z40" s="613">
        <v>0.9</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10165757</v>
      </c>
      <c r="CS40" s="611"/>
      <c r="CT40" s="611"/>
      <c r="CU40" s="611"/>
      <c r="CV40" s="611"/>
      <c r="CW40" s="611"/>
      <c r="CX40" s="611"/>
      <c r="CY40" s="612"/>
      <c r="CZ40" s="615">
        <v>2.9</v>
      </c>
      <c r="DA40" s="643"/>
      <c r="DB40" s="643"/>
      <c r="DC40" s="645"/>
      <c r="DD40" s="619">
        <v>91400</v>
      </c>
      <c r="DE40" s="611"/>
      <c r="DF40" s="611"/>
      <c r="DG40" s="611"/>
      <c r="DH40" s="611"/>
      <c r="DI40" s="611"/>
      <c r="DJ40" s="611"/>
      <c r="DK40" s="612"/>
      <c r="DL40" s="619">
        <v>91400</v>
      </c>
      <c r="DM40" s="611"/>
      <c r="DN40" s="611"/>
      <c r="DO40" s="611"/>
      <c r="DP40" s="611"/>
      <c r="DQ40" s="611"/>
      <c r="DR40" s="611"/>
      <c r="DS40" s="611"/>
      <c r="DT40" s="611"/>
      <c r="DU40" s="611"/>
      <c r="DV40" s="612"/>
      <c r="DW40" s="615">
        <v>0</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362646868</v>
      </c>
      <c r="S41" s="683"/>
      <c r="T41" s="683"/>
      <c r="U41" s="683"/>
      <c r="V41" s="683"/>
      <c r="W41" s="683"/>
      <c r="X41" s="683"/>
      <c r="Y41" s="687"/>
      <c r="Z41" s="688">
        <v>100</v>
      </c>
      <c r="AA41" s="688"/>
      <c r="AB41" s="688"/>
      <c r="AC41" s="688"/>
      <c r="AD41" s="689">
        <v>191621744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5772220</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17405817</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349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24612880</v>
      </c>
      <c r="CS42" s="631"/>
      <c r="CT42" s="631"/>
      <c r="CU42" s="631"/>
      <c r="CV42" s="631"/>
      <c r="CW42" s="631"/>
      <c r="CX42" s="631"/>
      <c r="CY42" s="632"/>
      <c r="CZ42" s="615">
        <v>7</v>
      </c>
      <c r="DA42" s="643"/>
      <c r="DB42" s="643"/>
      <c r="DC42" s="645"/>
      <c r="DD42" s="619">
        <v>6685990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821487</v>
      </c>
      <c r="CS43" s="631"/>
      <c r="CT43" s="631"/>
      <c r="CU43" s="631"/>
      <c r="CV43" s="631"/>
      <c r="CW43" s="631"/>
      <c r="CX43" s="631"/>
      <c r="CY43" s="632"/>
      <c r="CZ43" s="615">
        <v>0.2</v>
      </c>
      <c r="DA43" s="643"/>
      <c r="DB43" s="643"/>
      <c r="DC43" s="645"/>
      <c r="DD43" s="619">
        <v>819506</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24469638</v>
      </c>
      <c r="CS44" s="611"/>
      <c r="CT44" s="611"/>
      <c r="CU44" s="611"/>
      <c r="CV44" s="611"/>
      <c r="CW44" s="611"/>
      <c r="CX44" s="611"/>
      <c r="CY44" s="612"/>
      <c r="CZ44" s="615">
        <v>6.9</v>
      </c>
      <c r="DA44" s="616"/>
      <c r="DB44" s="616"/>
      <c r="DC44" s="622"/>
      <c r="DD44" s="619">
        <v>6673449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3735748</v>
      </c>
      <c r="CS45" s="631"/>
      <c r="CT45" s="631"/>
      <c r="CU45" s="631"/>
      <c r="CV45" s="631"/>
      <c r="CW45" s="631"/>
      <c r="CX45" s="631"/>
      <c r="CY45" s="632"/>
      <c r="CZ45" s="615">
        <v>1.1000000000000001</v>
      </c>
      <c r="DA45" s="643"/>
      <c r="DB45" s="643"/>
      <c r="DC45" s="645"/>
      <c r="DD45" s="619">
        <v>361598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19783913</v>
      </c>
      <c r="CS46" s="611"/>
      <c r="CT46" s="611"/>
      <c r="CU46" s="611"/>
      <c r="CV46" s="611"/>
      <c r="CW46" s="611"/>
      <c r="CX46" s="611"/>
      <c r="CY46" s="612"/>
      <c r="CZ46" s="615">
        <v>5.6</v>
      </c>
      <c r="DA46" s="616"/>
      <c r="DB46" s="616"/>
      <c r="DC46" s="622"/>
      <c r="DD46" s="619">
        <v>5616574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143242</v>
      </c>
      <c r="CS47" s="631"/>
      <c r="CT47" s="631"/>
      <c r="CU47" s="631"/>
      <c r="CV47" s="631"/>
      <c r="CW47" s="631"/>
      <c r="CX47" s="631"/>
      <c r="CY47" s="632"/>
      <c r="CZ47" s="615">
        <v>0</v>
      </c>
      <c r="DA47" s="643"/>
      <c r="DB47" s="643"/>
      <c r="DC47" s="645"/>
      <c r="DD47" s="619">
        <v>12541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352271790</v>
      </c>
      <c r="CS49" s="669"/>
      <c r="CT49" s="669"/>
      <c r="CU49" s="669"/>
      <c r="CV49" s="669"/>
      <c r="CW49" s="669"/>
      <c r="CX49" s="669"/>
      <c r="CY49" s="698"/>
      <c r="CZ49" s="690">
        <v>100</v>
      </c>
      <c r="DA49" s="699"/>
      <c r="DB49" s="699"/>
      <c r="DC49" s="700"/>
      <c r="DD49" s="701">
        <v>221711967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34K3rH9wuhtVw4I5DAlPoPywGoXCaQMxkU1HkrbBcI3eLbl1tTI85XRyRcSWFSO3Rztl63Sj6u16JJ5bnleXw==" saltValue="9oREr3lY3P9ktqaMbgiP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359795</v>
      </c>
      <c r="R7" s="740"/>
      <c r="S7" s="740"/>
      <c r="T7" s="740"/>
      <c r="U7" s="740"/>
      <c r="V7" s="740">
        <v>349625</v>
      </c>
      <c r="W7" s="740"/>
      <c r="X7" s="740"/>
      <c r="Y7" s="740"/>
      <c r="Z7" s="740"/>
      <c r="AA7" s="740">
        <v>10170</v>
      </c>
      <c r="AB7" s="740"/>
      <c r="AC7" s="740"/>
      <c r="AD7" s="740"/>
      <c r="AE7" s="741"/>
      <c r="AF7" s="742">
        <v>9198</v>
      </c>
      <c r="AG7" s="743"/>
      <c r="AH7" s="743"/>
      <c r="AI7" s="743"/>
      <c r="AJ7" s="744"/>
      <c r="AK7" s="745">
        <v>72</v>
      </c>
      <c r="AL7" s="746"/>
      <c r="AM7" s="746"/>
      <c r="AN7" s="746"/>
      <c r="AO7" s="746"/>
      <c r="AP7" s="746">
        <v>264149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552</v>
      </c>
      <c r="BS7" s="733" t="s">
        <v>553</v>
      </c>
      <c r="BT7" s="734"/>
      <c r="BU7" s="734"/>
      <c r="BV7" s="734"/>
      <c r="BW7" s="734"/>
      <c r="BX7" s="734"/>
      <c r="BY7" s="734"/>
      <c r="BZ7" s="734"/>
      <c r="CA7" s="734"/>
      <c r="CB7" s="734"/>
      <c r="CC7" s="734"/>
      <c r="CD7" s="734"/>
      <c r="CE7" s="734"/>
      <c r="CF7" s="734"/>
      <c r="CG7" s="749"/>
      <c r="CH7" s="730">
        <v>-97</v>
      </c>
      <c r="CI7" s="731"/>
      <c r="CJ7" s="731"/>
      <c r="CK7" s="731"/>
      <c r="CL7" s="732"/>
      <c r="CM7" s="730">
        <v>4722</v>
      </c>
      <c r="CN7" s="731"/>
      <c r="CO7" s="731"/>
      <c r="CP7" s="731"/>
      <c r="CQ7" s="732"/>
      <c r="CR7" s="730">
        <v>0</v>
      </c>
      <c r="CS7" s="731"/>
      <c r="CT7" s="731"/>
      <c r="CU7" s="731"/>
      <c r="CV7" s="732"/>
      <c r="CW7" s="730">
        <v>53</v>
      </c>
      <c r="CX7" s="731"/>
      <c r="CY7" s="731"/>
      <c r="CZ7" s="731"/>
      <c r="DA7" s="732"/>
      <c r="DB7" s="730">
        <v>0</v>
      </c>
      <c r="DC7" s="731"/>
      <c r="DD7" s="731"/>
      <c r="DE7" s="731"/>
      <c r="DF7" s="732"/>
      <c r="DG7" s="730">
        <v>0</v>
      </c>
      <c r="DH7" s="731"/>
      <c r="DI7" s="731"/>
      <c r="DJ7" s="731"/>
      <c r="DK7" s="732"/>
      <c r="DL7" s="730">
        <v>190</v>
      </c>
      <c r="DM7" s="731"/>
      <c r="DN7" s="731"/>
      <c r="DO7" s="731"/>
      <c r="DP7" s="732"/>
      <c r="DQ7" s="730">
        <v>6</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431</v>
      </c>
      <c r="R8" s="771"/>
      <c r="S8" s="771"/>
      <c r="T8" s="771"/>
      <c r="U8" s="771"/>
      <c r="V8" s="771">
        <v>226</v>
      </c>
      <c r="W8" s="771"/>
      <c r="X8" s="771"/>
      <c r="Y8" s="771"/>
      <c r="Z8" s="771"/>
      <c r="AA8" s="771">
        <v>205</v>
      </c>
      <c r="AB8" s="771"/>
      <c r="AC8" s="771"/>
      <c r="AD8" s="771"/>
      <c r="AE8" s="772"/>
      <c r="AF8" s="773" t="s">
        <v>122</v>
      </c>
      <c r="AG8" s="774"/>
      <c r="AH8" s="774"/>
      <c r="AI8" s="774"/>
      <c r="AJ8" s="775"/>
      <c r="AK8" s="756">
        <v>0</v>
      </c>
      <c r="AL8" s="757"/>
      <c r="AM8" s="757"/>
      <c r="AN8" s="757"/>
      <c r="AO8" s="757"/>
      <c r="AP8" s="757">
        <v>817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t="s">
        <v>552</v>
      </c>
      <c r="BS8" s="760" t="s">
        <v>554</v>
      </c>
      <c r="BT8" s="761"/>
      <c r="BU8" s="761"/>
      <c r="BV8" s="761"/>
      <c r="BW8" s="761"/>
      <c r="BX8" s="761"/>
      <c r="BY8" s="761"/>
      <c r="BZ8" s="761"/>
      <c r="CA8" s="761"/>
      <c r="CB8" s="761"/>
      <c r="CC8" s="761"/>
      <c r="CD8" s="761"/>
      <c r="CE8" s="761"/>
      <c r="CF8" s="761"/>
      <c r="CG8" s="762"/>
      <c r="CH8" s="763">
        <v>-50</v>
      </c>
      <c r="CI8" s="764"/>
      <c r="CJ8" s="764"/>
      <c r="CK8" s="764"/>
      <c r="CL8" s="765"/>
      <c r="CM8" s="763">
        <v>1133</v>
      </c>
      <c r="CN8" s="764"/>
      <c r="CO8" s="764"/>
      <c r="CP8" s="764"/>
      <c r="CQ8" s="765"/>
      <c r="CR8" s="763">
        <v>0</v>
      </c>
      <c r="CS8" s="764"/>
      <c r="CT8" s="764"/>
      <c r="CU8" s="764"/>
      <c r="CV8" s="765"/>
      <c r="CW8" s="763">
        <v>560</v>
      </c>
      <c r="CX8" s="764"/>
      <c r="CY8" s="764"/>
      <c r="CZ8" s="764"/>
      <c r="DA8" s="765"/>
      <c r="DB8" s="763">
        <v>0</v>
      </c>
      <c r="DC8" s="764"/>
      <c r="DD8" s="764"/>
      <c r="DE8" s="764"/>
      <c r="DF8" s="765"/>
      <c r="DG8" s="763">
        <v>0</v>
      </c>
      <c r="DH8" s="764"/>
      <c r="DI8" s="764"/>
      <c r="DJ8" s="764"/>
      <c r="DK8" s="765"/>
      <c r="DL8" s="763">
        <v>248</v>
      </c>
      <c r="DM8" s="764"/>
      <c r="DN8" s="764"/>
      <c r="DO8" s="764"/>
      <c r="DP8" s="765"/>
      <c r="DQ8" s="763">
        <v>0</v>
      </c>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50728</v>
      </c>
      <c r="R9" s="771"/>
      <c r="S9" s="771"/>
      <c r="T9" s="771"/>
      <c r="U9" s="771"/>
      <c r="V9" s="771">
        <v>50728</v>
      </c>
      <c r="W9" s="771"/>
      <c r="X9" s="771"/>
      <c r="Y9" s="771"/>
      <c r="Z9" s="771"/>
      <c r="AA9" s="771">
        <v>0</v>
      </c>
      <c r="AB9" s="771"/>
      <c r="AC9" s="771"/>
      <c r="AD9" s="771"/>
      <c r="AE9" s="772"/>
      <c r="AF9" s="773" t="s">
        <v>122</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555</v>
      </c>
      <c r="BT9" s="761"/>
      <c r="BU9" s="761"/>
      <c r="BV9" s="761"/>
      <c r="BW9" s="761"/>
      <c r="BX9" s="761"/>
      <c r="BY9" s="761"/>
      <c r="BZ9" s="761"/>
      <c r="CA9" s="761"/>
      <c r="CB9" s="761"/>
      <c r="CC9" s="761"/>
      <c r="CD9" s="761"/>
      <c r="CE9" s="761"/>
      <c r="CF9" s="761"/>
      <c r="CG9" s="762"/>
      <c r="CH9" s="763">
        <v>-7</v>
      </c>
      <c r="CI9" s="764"/>
      <c r="CJ9" s="764"/>
      <c r="CK9" s="764"/>
      <c r="CL9" s="765"/>
      <c r="CM9" s="763">
        <v>540</v>
      </c>
      <c r="CN9" s="764"/>
      <c r="CO9" s="764"/>
      <c r="CP9" s="764"/>
      <c r="CQ9" s="765"/>
      <c r="CR9" s="763">
        <v>0</v>
      </c>
      <c r="CS9" s="764"/>
      <c r="CT9" s="764"/>
      <c r="CU9" s="764"/>
      <c r="CV9" s="765"/>
      <c r="CW9" s="763">
        <v>71</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2">
      <c r="A10" s="221">
        <v>4</v>
      </c>
      <c r="B10" s="767" t="s">
        <v>377</v>
      </c>
      <c r="C10" s="768"/>
      <c r="D10" s="768"/>
      <c r="E10" s="768"/>
      <c r="F10" s="768"/>
      <c r="G10" s="768"/>
      <c r="H10" s="768"/>
      <c r="I10" s="768"/>
      <c r="J10" s="768"/>
      <c r="K10" s="768"/>
      <c r="L10" s="768"/>
      <c r="M10" s="768"/>
      <c r="N10" s="768"/>
      <c r="O10" s="768"/>
      <c r="P10" s="769"/>
      <c r="Q10" s="770">
        <v>3487</v>
      </c>
      <c r="R10" s="771"/>
      <c r="S10" s="771"/>
      <c r="T10" s="771"/>
      <c r="U10" s="771"/>
      <c r="V10" s="771">
        <v>3487</v>
      </c>
      <c r="W10" s="771"/>
      <c r="X10" s="771"/>
      <c r="Y10" s="771"/>
      <c r="Z10" s="771"/>
      <c r="AA10" s="771">
        <v>0</v>
      </c>
      <c r="AB10" s="771"/>
      <c r="AC10" s="771"/>
      <c r="AD10" s="771"/>
      <c r="AE10" s="772"/>
      <c r="AF10" s="773" t="s">
        <v>122</v>
      </c>
      <c r="AG10" s="774"/>
      <c r="AH10" s="774"/>
      <c r="AI10" s="774"/>
      <c r="AJ10" s="775"/>
      <c r="AK10" s="756">
        <v>5</v>
      </c>
      <c r="AL10" s="757"/>
      <c r="AM10" s="757"/>
      <c r="AN10" s="757"/>
      <c r="AO10" s="757"/>
      <c r="AP10" s="757">
        <v>6266</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556</v>
      </c>
      <c r="BT10" s="761"/>
      <c r="BU10" s="761"/>
      <c r="BV10" s="761"/>
      <c r="BW10" s="761"/>
      <c r="BX10" s="761"/>
      <c r="BY10" s="761"/>
      <c r="BZ10" s="761"/>
      <c r="CA10" s="761"/>
      <c r="CB10" s="761"/>
      <c r="CC10" s="761"/>
      <c r="CD10" s="761"/>
      <c r="CE10" s="761"/>
      <c r="CF10" s="761"/>
      <c r="CG10" s="762"/>
      <c r="CH10" s="763">
        <v>10</v>
      </c>
      <c r="CI10" s="764"/>
      <c r="CJ10" s="764"/>
      <c r="CK10" s="764"/>
      <c r="CL10" s="765"/>
      <c r="CM10" s="763">
        <v>272</v>
      </c>
      <c r="CN10" s="764"/>
      <c r="CO10" s="764"/>
      <c r="CP10" s="764"/>
      <c r="CQ10" s="765"/>
      <c r="CR10" s="763">
        <v>0</v>
      </c>
      <c r="CS10" s="764"/>
      <c r="CT10" s="764"/>
      <c r="CU10" s="764"/>
      <c r="CV10" s="765"/>
      <c r="CW10" s="763">
        <v>57</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17"/>
    </row>
    <row r="11" spans="1:131" s="218" customFormat="1" ht="26.25" customHeight="1" x14ac:dyDescent="0.2">
      <c r="A11" s="221">
        <v>5</v>
      </c>
      <c r="B11" s="767" t="s">
        <v>378</v>
      </c>
      <c r="C11" s="768"/>
      <c r="D11" s="768"/>
      <c r="E11" s="768"/>
      <c r="F11" s="768"/>
      <c r="G11" s="768"/>
      <c r="H11" s="768"/>
      <c r="I11" s="768"/>
      <c r="J11" s="768"/>
      <c r="K11" s="768"/>
      <c r="L11" s="768"/>
      <c r="M11" s="768"/>
      <c r="N11" s="768"/>
      <c r="O11" s="768"/>
      <c r="P11" s="769"/>
      <c r="Q11" s="770">
        <v>2330</v>
      </c>
      <c r="R11" s="771"/>
      <c r="S11" s="771"/>
      <c r="T11" s="771"/>
      <c r="U11" s="771"/>
      <c r="V11" s="771">
        <v>2330</v>
      </c>
      <c r="W11" s="771"/>
      <c r="X11" s="771"/>
      <c r="Y11" s="771"/>
      <c r="Z11" s="771"/>
      <c r="AA11" s="771">
        <v>0</v>
      </c>
      <c r="AB11" s="771"/>
      <c r="AC11" s="771"/>
      <c r="AD11" s="771"/>
      <c r="AE11" s="772"/>
      <c r="AF11" s="773">
        <v>0</v>
      </c>
      <c r="AG11" s="774"/>
      <c r="AH11" s="774"/>
      <c r="AI11" s="774"/>
      <c r="AJ11" s="775"/>
      <c r="AK11" s="756">
        <v>2161</v>
      </c>
      <c r="AL11" s="757"/>
      <c r="AM11" s="757"/>
      <c r="AN11" s="757"/>
      <c r="AO11" s="757"/>
      <c r="AP11" s="757">
        <v>1043</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557</v>
      </c>
      <c r="BT11" s="761"/>
      <c r="BU11" s="761"/>
      <c r="BV11" s="761"/>
      <c r="BW11" s="761"/>
      <c r="BX11" s="761"/>
      <c r="BY11" s="761"/>
      <c r="BZ11" s="761"/>
      <c r="CA11" s="761"/>
      <c r="CB11" s="761"/>
      <c r="CC11" s="761"/>
      <c r="CD11" s="761"/>
      <c r="CE11" s="761"/>
      <c r="CF11" s="761"/>
      <c r="CG11" s="762"/>
      <c r="CH11" s="763">
        <v>12</v>
      </c>
      <c r="CI11" s="764"/>
      <c r="CJ11" s="764"/>
      <c r="CK11" s="764"/>
      <c r="CL11" s="765"/>
      <c r="CM11" s="763">
        <v>516</v>
      </c>
      <c r="CN11" s="764"/>
      <c r="CO11" s="764"/>
      <c r="CP11" s="764"/>
      <c r="CQ11" s="765"/>
      <c r="CR11" s="763">
        <v>0</v>
      </c>
      <c r="CS11" s="764"/>
      <c r="CT11" s="764"/>
      <c r="CU11" s="764"/>
      <c r="CV11" s="765"/>
      <c r="CW11" s="763">
        <v>32</v>
      </c>
      <c r="CX11" s="764"/>
      <c r="CY11" s="764"/>
      <c r="CZ11" s="764"/>
      <c r="DA11" s="765"/>
      <c r="DB11" s="763">
        <v>0</v>
      </c>
      <c r="DC11" s="764"/>
      <c r="DD11" s="764"/>
      <c r="DE11" s="764"/>
      <c r="DF11" s="765"/>
      <c r="DG11" s="763">
        <v>0</v>
      </c>
      <c r="DH11" s="764"/>
      <c r="DI11" s="764"/>
      <c r="DJ11" s="764"/>
      <c r="DK11" s="765"/>
      <c r="DL11" s="763">
        <v>0</v>
      </c>
      <c r="DM11" s="764"/>
      <c r="DN11" s="764"/>
      <c r="DO11" s="764"/>
      <c r="DP11" s="765"/>
      <c r="DQ11" s="763">
        <v>1</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558</v>
      </c>
      <c r="BT12" s="761"/>
      <c r="BU12" s="761"/>
      <c r="BV12" s="761"/>
      <c r="BW12" s="761"/>
      <c r="BX12" s="761"/>
      <c r="BY12" s="761"/>
      <c r="BZ12" s="761"/>
      <c r="CA12" s="761"/>
      <c r="CB12" s="761"/>
      <c r="CC12" s="761"/>
      <c r="CD12" s="761"/>
      <c r="CE12" s="761"/>
      <c r="CF12" s="761"/>
      <c r="CG12" s="762"/>
      <c r="CH12" s="763">
        <v>-2</v>
      </c>
      <c r="CI12" s="764"/>
      <c r="CJ12" s="764"/>
      <c r="CK12" s="764"/>
      <c r="CL12" s="765"/>
      <c r="CM12" s="763">
        <v>246</v>
      </c>
      <c r="CN12" s="764"/>
      <c r="CO12" s="764"/>
      <c r="CP12" s="764"/>
      <c r="CQ12" s="765"/>
      <c r="CR12" s="763">
        <v>0</v>
      </c>
      <c r="CS12" s="764"/>
      <c r="CT12" s="764"/>
      <c r="CU12" s="764"/>
      <c r="CV12" s="765"/>
      <c r="CW12" s="763">
        <v>70</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94</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559</v>
      </c>
      <c r="BT13" s="761"/>
      <c r="BU13" s="761"/>
      <c r="BV13" s="761"/>
      <c r="BW13" s="761"/>
      <c r="BX13" s="761"/>
      <c r="BY13" s="761"/>
      <c r="BZ13" s="761"/>
      <c r="CA13" s="761"/>
      <c r="CB13" s="761"/>
      <c r="CC13" s="761"/>
      <c r="CD13" s="761"/>
      <c r="CE13" s="761"/>
      <c r="CF13" s="761"/>
      <c r="CG13" s="762"/>
      <c r="CH13" s="763">
        <v>3</v>
      </c>
      <c r="CI13" s="764"/>
      <c r="CJ13" s="764"/>
      <c r="CK13" s="764"/>
      <c r="CL13" s="765"/>
      <c r="CM13" s="763">
        <v>87</v>
      </c>
      <c r="CN13" s="764"/>
      <c r="CO13" s="764"/>
      <c r="CP13" s="764"/>
      <c r="CQ13" s="765"/>
      <c r="CR13" s="763">
        <v>0</v>
      </c>
      <c r="CS13" s="764"/>
      <c r="CT13" s="764"/>
      <c r="CU13" s="764"/>
      <c r="CV13" s="765"/>
      <c r="CW13" s="763">
        <v>63</v>
      </c>
      <c r="CX13" s="764"/>
      <c r="CY13" s="764"/>
      <c r="CZ13" s="764"/>
      <c r="DA13" s="765"/>
      <c r="DB13" s="763">
        <v>20</v>
      </c>
      <c r="DC13" s="764"/>
      <c r="DD13" s="764"/>
      <c r="DE13" s="764"/>
      <c r="DF13" s="765"/>
      <c r="DG13" s="763">
        <v>0</v>
      </c>
      <c r="DH13" s="764"/>
      <c r="DI13" s="764"/>
      <c r="DJ13" s="764"/>
      <c r="DK13" s="765"/>
      <c r="DL13" s="763">
        <v>0</v>
      </c>
      <c r="DM13" s="764"/>
      <c r="DN13" s="764"/>
      <c r="DO13" s="764"/>
      <c r="DP13" s="765"/>
      <c r="DQ13" s="763">
        <v>0</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560</v>
      </c>
      <c r="BT14" s="761"/>
      <c r="BU14" s="761"/>
      <c r="BV14" s="761"/>
      <c r="BW14" s="761"/>
      <c r="BX14" s="761"/>
      <c r="BY14" s="761"/>
      <c r="BZ14" s="761"/>
      <c r="CA14" s="761"/>
      <c r="CB14" s="761"/>
      <c r="CC14" s="761"/>
      <c r="CD14" s="761"/>
      <c r="CE14" s="761"/>
      <c r="CF14" s="761"/>
      <c r="CG14" s="762"/>
      <c r="CH14" s="763">
        <v>20.781599999999997</v>
      </c>
      <c r="CI14" s="764"/>
      <c r="CJ14" s="764"/>
      <c r="CK14" s="764"/>
      <c r="CL14" s="765"/>
      <c r="CM14" s="763">
        <v>2854.8008</v>
      </c>
      <c r="CN14" s="764"/>
      <c r="CO14" s="764"/>
      <c r="CP14" s="764"/>
      <c r="CQ14" s="765"/>
      <c r="CR14" s="763">
        <v>0</v>
      </c>
      <c r="CS14" s="764"/>
      <c r="CT14" s="764"/>
      <c r="CU14" s="764"/>
      <c r="CV14" s="765"/>
      <c r="CW14" s="763">
        <v>0</v>
      </c>
      <c r="CX14" s="764"/>
      <c r="CY14" s="764"/>
      <c r="CZ14" s="764"/>
      <c r="DA14" s="765"/>
      <c r="DB14" s="763">
        <v>0</v>
      </c>
      <c r="DC14" s="764"/>
      <c r="DD14" s="764"/>
      <c r="DE14" s="764"/>
      <c r="DF14" s="765"/>
      <c r="DG14" s="763">
        <v>0</v>
      </c>
      <c r="DH14" s="764"/>
      <c r="DI14" s="764"/>
      <c r="DJ14" s="764"/>
      <c r="DK14" s="765"/>
      <c r="DL14" s="763">
        <v>0</v>
      </c>
      <c r="DM14" s="764"/>
      <c r="DN14" s="764"/>
      <c r="DO14" s="764"/>
      <c r="DP14" s="765"/>
      <c r="DQ14" s="763">
        <v>33.784999999999997</v>
      </c>
      <c r="DR14" s="764"/>
      <c r="DS14" s="764"/>
      <c r="DT14" s="764"/>
      <c r="DU14" s="765"/>
      <c r="DV14" s="760" t="s">
        <v>563</v>
      </c>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561</v>
      </c>
      <c r="BT15" s="761"/>
      <c r="BU15" s="761"/>
      <c r="BV15" s="761"/>
      <c r="BW15" s="761"/>
      <c r="BX15" s="761"/>
      <c r="BY15" s="761"/>
      <c r="BZ15" s="761"/>
      <c r="CA15" s="761"/>
      <c r="CB15" s="761"/>
      <c r="CC15" s="761"/>
      <c r="CD15" s="761"/>
      <c r="CE15" s="761"/>
      <c r="CF15" s="761"/>
      <c r="CG15" s="762"/>
      <c r="CH15" s="763">
        <v>5</v>
      </c>
      <c r="CI15" s="764"/>
      <c r="CJ15" s="764"/>
      <c r="CK15" s="764"/>
      <c r="CL15" s="765"/>
      <c r="CM15" s="763">
        <v>466</v>
      </c>
      <c r="CN15" s="764"/>
      <c r="CO15" s="764"/>
      <c r="CP15" s="764"/>
      <c r="CQ15" s="765"/>
      <c r="CR15" s="763">
        <v>0</v>
      </c>
      <c r="CS15" s="764"/>
      <c r="CT15" s="764"/>
      <c r="CU15" s="764"/>
      <c r="CV15" s="765"/>
      <c r="CW15" s="763">
        <v>44</v>
      </c>
      <c r="CX15" s="764"/>
      <c r="CY15" s="764"/>
      <c r="CZ15" s="764"/>
      <c r="DA15" s="765"/>
      <c r="DB15" s="763">
        <v>0</v>
      </c>
      <c r="DC15" s="764"/>
      <c r="DD15" s="764"/>
      <c r="DE15" s="764"/>
      <c r="DF15" s="765"/>
      <c r="DG15" s="763">
        <v>0</v>
      </c>
      <c r="DH15" s="764"/>
      <c r="DI15" s="764"/>
      <c r="DJ15" s="764"/>
      <c r="DK15" s="765"/>
      <c r="DL15" s="763">
        <v>0</v>
      </c>
      <c r="DM15" s="764"/>
      <c r="DN15" s="764"/>
      <c r="DO15" s="764"/>
      <c r="DP15" s="765"/>
      <c r="DQ15" s="763">
        <v>423</v>
      </c>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562</v>
      </c>
      <c r="BT16" s="761"/>
      <c r="BU16" s="761"/>
      <c r="BV16" s="761"/>
      <c r="BW16" s="761"/>
      <c r="BX16" s="761"/>
      <c r="BY16" s="761"/>
      <c r="BZ16" s="761"/>
      <c r="CA16" s="761"/>
      <c r="CB16" s="761"/>
      <c r="CC16" s="761"/>
      <c r="CD16" s="761"/>
      <c r="CE16" s="761"/>
      <c r="CF16" s="761"/>
      <c r="CG16" s="762"/>
      <c r="CH16" s="763">
        <v>1.7</v>
      </c>
      <c r="CI16" s="764"/>
      <c r="CJ16" s="764"/>
      <c r="CK16" s="764"/>
      <c r="CL16" s="765"/>
      <c r="CM16" s="763">
        <v>305</v>
      </c>
      <c r="CN16" s="764"/>
      <c r="CO16" s="764"/>
      <c r="CP16" s="764"/>
      <c r="CQ16" s="765"/>
      <c r="CR16" s="763">
        <v>0</v>
      </c>
      <c r="CS16" s="764"/>
      <c r="CT16" s="764"/>
      <c r="CU16" s="764"/>
      <c r="CV16" s="765"/>
      <c r="CW16" s="763">
        <v>115</v>
      </c>
      <c r="CX16" s="764"/>
      <c r="CY16" s="764"/>
      <c r="CZ16" s="764"/>
      <c r="DA16" s="765"/>
      <c r="DB16" s="763">
        <v>0</v>
      </c>
      <c r="DC16" s="764"/>
      <c r="DD16" s="764"/>
      <c r="DE16" s="764"/>
      <c r="DF16" s="765"/>
      <c r="DG16" s="763">
        <v>0</v>
      </c>
      <c r="DH16" s="764"/>
      <c r="DI16" s="764"/>
      <c r="DJ16" s="764"/>
      <c r="DK16" s="765"/>
      <c r="DL16" s="763">
        <v>0</v>
      </c>
      <c r="DM16" s="764"/>
      <c r="DN16" s="764"/>
      <c r="DO16" s="764"/>
      <c r="DP16" s="765"/>
      <c r="DQ16" s="763">
        <v>0</v>
      </c>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380</v>
      </c>
      <c r="B23" s="776" t="s">
        <v>381</v>
      </c>
      <c r="C23" s="777"/>
      <c r="D23" s="777"/>
      <c r="E23" s="777"/>
      <c r="F23" s="777"/>
      <c r="G23" s="777"/>
      <c r="H23" s="777"/>
      <c r="I23" s="777"/>
      <c r="J23" s="777"/>
      <c r="K23" s="777"/>
      <c r="L23" s="777"/>
      <c r="M23" s="777"/>
      <c r="N23" s="777"/>
      <c r="O23" s="777"/>
      <c r="P23" s="778"/>
      <c r="Q23" s="779">
        <v>386618</v>
      </c>
      <c r="R23" s="780"/>
      <c r="S23" s="780"/>
      <c r="T23" s="780"/>
      <c r="U23" s="780"/>
      <c r="V23" s="780">
        <v>376243</v>
      </c>
      <c r="W23" s="780"/>
      <c r="X23" s="780"/>
      <c r="Y23" s="780"/>
      <c r="Z23" s="780"/>
      <c r="AA23" s="780">
        <v>10375</v>
      </c>
      <c r="AB23" s="780"/>
      <c r="AC23" s="780"/>
      <c r="AD23" s="780"/>
      <c r="AE23" s="781"/>
      <c r="AF23" s="782">
        <v>9198</v>
      </c>
      <c r="AG23" s="780"/>
      <c r="AH23" s="780"/>
      <c r="AI23" s="780"/>
      <c r="AJ23" s="783"/>
      <c r="AK23" s="784"/>
      <c r="AL23" s="785"/>
      <c r="AM23" s="785"/>
      <c r="AN23" s="785"/>
      <c r="AO23" s="785"/>
      <c r="AP23" s="780">
        <v>272275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392</v>
      </c>
      <c r="C28" s="737"/>
      <c r="D28" s="737"/>
      <c r="E28" s="737"/>
      <c r="F28" s="737"/>
      <c r="G28" s="737"/>
      <c r="H28" s="737"/>
      <c r="I28" s="737"/>
      <c r="J28" s="737"/>
      <c r="K28" s="737"/>
      <c r="L28" s="737"/>
      <c r="M28" s="737"/>
      <c r="N28" s="737"/>
      <c r="O28" s="737"/>
      <c r="P28" s="738"/>
      <c r="Q28" s="809">
        <v>66915</v>
      </c>
      <c r="R28" s="810"/>
      <c r="S28" s="810"/>
      <c r="T28" s="810"/>
      <c r="U28" s="810"/>
      <c r="V28" s="810">
        <v>66517</v>
      </c>
      <c r="W28" s="810"/>
      <c r="X28" s="810"/>
      <c r="Y28" s="810"/>
      <c r="Z28" s="810"/>
      <c r="AA28" s="810">
        <v>398</v>
      </c>
      <c r="AB28" s="810"/>
      <c r="AC28" s="810"/>
      <c r="AD28" s="810"/>
      <c r="AE28" s="811"/>
      <c r="AF28" s="812">
        <v>398</v>
      </c>
      <c r="AG28" s="810"/>
      <c r="AH28" s="810"/>
      <c r="AI28" s="810"/>
      <c r="AJ28" s="813"/>
      <c r="AK28" s="814">
        <v>5692</v>
      </c>
      <c r="AL28" s="815"/>
      <c r="AM28" s="815"/>
      <c r="AN28" s="815"/>
      <c r="AO28" s="815"/>
      <c r="AP28" s="815">
        <v>0</v>
      </c>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393</v>
      </c>
      <c r="C29" s="768"/>
      <c r="D29" s="768"/>
      <c r="E29" s="768"/>
      <c r="F29" s="768"/>
      <c r="G29" s="768"/>
      <c r="H29" s="768"/>
      <c r="I29" s="768"/>
      <c r="J29" s="768"/>
      <c r="K29" s="768"/>
      <c r="L29" s="768"/>
      <c r="M29" s="768"/>
      <c r="N29" s="768"/>
      <c r="O29" s="768"/>
      <c r="P29" s="769"/>
      <c r="Q29" s="770">
        <v>222</v>
      </c>
      <c r="R29" s="771"/>
      <c r="S29" s="771"/>
      <c r="T29" s="771"/>
      <c r="U29" s="771"/>
      <c r="V29" s="771">
        <v>219</v>
      </c>
      <c r="W29" s="771"/>
      <c r="X29" s="771"/>
      <c r="Y29" s="771"/>
      <c r="Z29" s="771"/>
      <c r="AA29" s="771">
        <v>3</v>
      </c>
      <c r="AB29" s="771"/>
      <c r="AC29" s="771"/>
      <c r="AD29" s="771"/>
      <c r="AE29" s="772"/>
      <c r="AF29" s="773">
        <v>3</v>
      </c>
      <c r="AG29" s="774"/>
      <c r="AH29" s="774"/>
      <c r="AI29" s="774"/>
      <c r="AJ29" s="775"/>
      <c r="AK29" s="821">
        <v>87</v>
      </c>
      <c r="AL29" s="817"/>
      <c r="AM29" s="817"/>
      <c r="AN29" s="817"/>
      <c r="AO29" s="817"/>
      <c r="AP29" s="817">
        <v>14</v>
      </c>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394</v>
      </c>
      <c r="C30" s="768"/>
      <c r="D30" s="768"/>
      <c r="E30" s="768"/>
      <c r="F30" s="768"/>
      <c r="G30" s="768"/>
      <c r="H30" s="768"/>
      <c r="I30" s="768"/>
      <c r="J30" s="768"/>
      <c r="K30" s="768"/>
      <c r="L30" s="768"/>
      <c r="M30" s="768"/>
      <c r="N30" s="768"/>
      <c r="O30" s="768"/>
      <c r="P30" s="769"/>
      <c r="Q30" s="770">
        <v>958</v>
      </c>
      <c r="R30" s="771"/>
      <c r="S30" s="771"/>
      <c r="T30" s="771"/>
      <c r="U30" s="771"/>
      <c r="V30" s="771">
        <v>926</v>
      </c>
      <c r="W30" s="771"/>
      <c r="X30" s="771"/>
      <c r="Y30" s="771"/>
      <c r="Z30" s="771"/>
      <c r="AA30" s="771">
        <v>32</v>
      </c>
      <c r="AB30" s="771"/>
      <c r="AC30" s="771"/>
      <c r="AD30" s="771"/>
      <c r="AE30" s="772"/>
      <c r="AF30" s="773">
        <v>32</v>
      </c>
      <c r="AG30" s="774"/>
      <c r="AH30" s="774"/>
      <c r="AI30" s="774"/>
      <c r="AJ30" s="775"/>
      <c r="AK30" s="821">
        <v>350</v>
      </c>
      <c r="AL30" s="817"/>
      <c r="AM30" s="817"/>
      <c r="AN30" s="817"/>
      <c r="AO30" s="817"/>
      <c r="AP30" s="817">
        <v>3039</v>
      </c>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395</v>
      </c>
      <c r="C31" s="768"/>
      <c r="D31" s="768"/>
      <c r="E31" s="768"/>
      <c r="F31" s="768"/>
      <c r="G31" s="768"/>
      <c r="H31" s="768"/>
      <c r="I31" s="768"/>
      <c r="J31" s="768"/>
      <c r="K31" s="768"/>
      <c r="L31" s="768"/>
      <c r="M31" s="768"/>
      <c r="N31" s="768"/>
      <c r="O31" s="768"/>
      <c r="P31" s="769"/>
      <c r="Q31" s="770">
        <v>61777</v>
      </c>
      <c r="R31" s="771"/>
      <c r="S31" s="771"/>
      <c r="T31" s="771"/>
      <c r="U31" s="771"/>
      <c r="V31" s="771">
        <v>60537</v>
      </c>
      <c r="W31" s="771"/>
      <c r="X31" s="771"/>
      <c r="Y31" s="771"/>
      <c r="Z31" s="771"/>
      <c r="AA31" s="771">
        <v>1240</v>
      </c>
      <c r="AB31" s="771"/>
      <c r="AC31" s="771"/>
      <c r="AD31" s="771"/>
      <c r="AE31" s="772"/>
      <c r="AF31" s="773">
        <v>1240</v>
      </c>
      <c r="AG31" s="774"/>
      <c r="AH31" s="774"/>
      <c r="AI31" s="774"/>
      <c r="AJ31" s="775"/>
      <c r="AK31" s="821">
        <v>8924</v>
      </c>
      <c r="AL31" s="817"/>
      <c r="AM31" s="817"/>
      <c r="AN31" s="817"/>
      <c r="AO31" s="817"/>
      <c r="AP31" s="817">
        <v>0</v>
      </c>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396</v>
      </c>
      <c r="C32" s="768"/>
      <c r="D32" s="768"/>
      <c r="E32" s="768"/>
      <c r="F32" s="768"/>
      <c r="G32" s="768"/>
      <c r="H32" s="768"/>
      <c r="I32" s="768"/>
      <c r="J32" s="768"/>
      <c r="K32" s="768"/>
      <c r="L32" s="768"/>
      <c r="M32" s="768"/>
      <c r="N32" s="768"/>
      <c r="O32" s="768"/>
      <c r="P32" s="769"/>
      <c r="Q32" s="770">
        <v>12505</v>
      </c>
      <c r="R32" s="771"/>
      <c r="S32" s="771"/>
      <c r="T32" s="771"/>
      <c r="U32" s="771"/>
      <c r="V32" s="771">
        <v>12127</v>
      </c>
      <c r="W32" s="771"/>
      <c r="X32" s="771"/>
      <c r="Y32" s="771"/>
      <c r="Z32" s="771"/>
      <c r="AA32" s="771">
        <v>378</v>
      </c>
      <c r="AB32" s="771"/>
      <c r="AC32" s="771"/>
      <c r="AD32" s="771"/>
      <c r="AE32" s="772"/>
      <c r="AF32" s="773">
        <v>378</v>
      </c>
      <c r="AG32" s="774"/>
      <c r="AH32" s="774"/>
      <c r="AI32" s="774"/>
      <c r="AJ32" s="775"/>
      <c r="AK32" s="821">
        <v>1802</v>
      </c>
      <c r="AL32" s="817"/>
      <c r="AM32" s="817"/>
      <c r="AN32" s="817"/>
      <c r="AO32" s="817"/>
      <c r="AP32" s="817">
        <v>0</v>
      </c>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397</v>
      </c>
      <c r="C33" s="768"/>
      <c r="D33" s="768"/>
      <c r="E33" s="768"/>
      <c r="F33" s="768"/>
      <c r="G33" s="768"/>
      <c r="H33" s="768"/>
      <c r="I33" s="768"/>
      <c r="J33" s="768"/>
      <c r="K33" s="768"/>
      <c r="L33" s="768"/>
      <c r="M33" s="768"/>
      <c r="N33" s="768"/>
      <c r="O33" s="768"/>
      <c r="P33" s="769"/>
      <c r="Q33" s="770">
        <v>298</v>
      </c>
      <c r="R33" s="771"/>
      <c r="S33" s="771"/>
      <c r="T33" s="771"/>
      <c r="U33" s="771"/>
      <c r="V33" s="771">
        <v>298</v>
      </c>
      <c r="W33" s="771"/>
      <c r="X33" s="771"/>
      <c r="Y33" s="771"/>
      <c r="Z33" s="771"/>
      <c r="AA33" s="771">
        <v>0</v>
      </c>
      <c r="AB33" s="771"/>
      <c r="AC33" s="771"/>
      <c r="AD33" s="771"/>
      <c r="AE33" s="772"/>
      <c r="AF33" s="773">
        <v>322</v>
      </c>
      <c r="AG33" s="774"/>
      <c r="AH33" s="774"/>
      <c r="AI33" s="774"/>
      <c r="AJ33" s="775"/>
      <c r="AK33" s="821">
        <v>183</v>
      </c>
      <c r="AL33" s="817"/>
      <c r="AM33" s="817"/>
      <c r="AN33" s="817"/>
      <c r="AO33" s="817"/>
      <c r="AP33" s="817">
        <v>1624</v>
      </c>
      <c r="AQ33" s="817"/>
      <c r="AR33" s="817"/>
      <c r="AS33" s="817"/>
      <c r="AT33" s="817"/>
      <c r="AU33" s="817"/>
      <c r="AV33" s="817"/>
      <c r="AW33" s="817"/>
      <c r="AX33" s="817"/>
      <c r="AY33" s="817"/>
      <c r="AZ33" s="818"/>
      <c r="BA33" s="818"/>
      <c r="BB33" s="818"/>
      <c r="BC33" s="818"/>
      <c r="BD33" s="818"/>
      <c r="BE33" s="819" t="s">
        <v>398</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399</v>
      </c>
      <c r="C34" s="768"/>
      <c r="D34" s="768"/>
      <c r="E34" s="768"/>
      <c r="F34" s="768"/>
      <c r="G34" s="768"/>
      <c r="H34" s="768"/>
      <c r="I34" s="768"/>
      <c r="J34" s="768"/>
      <c r="K34" s="768"/>
      <c r="L34" s="768"/>
      <c r="M34" s="768"/>
      <c r="N34" s="768"/>
      <c r="O34" s="768"/>
      <c r="P34" s="769"/>
      <c r="Q34" s="770">
        <v>14956</v>
      </c>
      <c r="R34" s="771"/>
      <c r="S34" s="771"/>
      <c r="T34" s="771"/>
      <c r="U34" s="771"/>
      <c r="V34" s="771">
        <v>14814</v>
      </c>
      <c r="W34" s="771"/>
      <c r="X34" s="771"/>
      <c r="Y34" s="771"/>
      <c r="Z34" s="771"/>
      <c r="AA34" s="771">
        <v>142</v>
      </c>
      <c r="AB34" s="771"/>
      <c r="AC34" s="771"/>
      <c r="AD34" s="771"/>
      <c r="AE34" s="772"/>
      <c r="AF34" s="773">
        <v>7954</v>
      </c>
      <c r="AG34" s="774"/>
      <c r="AH34" s="774"/>
      <c r="AI34" s="774"/>
      <c r="AJ34" s="775"/>
      <c r="AK34" s="821">
        <v>4130</v>
      </c>
      <c r="AL34" s="817"/>
      <c r="AM34" s="817"/>
      <c r="AN34" s="817"/>
      <c r="AO34" s="817"/>
      <c r="AP34" s="817">
        <v>72480</v>
      </c>
      <c r="AQ34" s="817"/>
      <c r="AR34" s="817"/>
      <c r="AS34" s="817"/>
      <c r="AT34" s="817"/>
      <c r="AU34" s="817"/>
      <c r="AV34" s="817"/>
      <c r="AW34" s="817"/>
      <c r="AX34" s="817"/>
      <c r="AY34" s="817"/>
      <c r="AZ34" s="818"/>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380</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10327</v>
      </c>
      <c r="AG63" s="831"/>
      <c r="AH63" s="831"/>
      <c r="AI63" s="831"/>
      <c r="AJ63" s="832"/>
      <c r="AK63" s="833"/>
      <c r="AL63" s="828"/>
      <c r="AM63" s="828"/>
      <c r="AN63" s="828"/>
      <c r="AO63" s="828"/>
      <c r="AP63" s="831">
        <v>77157</v>
      </c>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564</v>
      </c>
      <c r="C68" s="857"/>
      <c r="D68" s="857"/>
      <c r="E68" s="857"/>
      <c r="F68" s="857"/>
      <c r="G68" s="857"/>
      <c r="H68" s="857"/>
      <c r="I68" s="857"/>
      <c r="J68" s="857"/>
      <c r="K68" s="857"/>
      <c r="L68" s="857"/>
      <c r="M68" s="857"/>
      <c r="N68" s="857"/>
      <c r="O68" s="857"/>
      <c r="P68" s="858"/>
      <c r="Q68" s="859">
        <v>5236</v>
      </c>
      <c r="R68" s="853"/>
      <c r="S68" s="853"/>
      <c r="T68" s="853"/>
      <c r="U68" s="853"/>
      <c r="V68" s="853">
        <v>4899</v>
      </c>
      <c r="W68" s="853"/>
      <c r="X68" s="853"/>
      <c r="Y68" s="853"/>
      <c r="Z68" s="853"/>
      <c r="AA68" s="853">
        <v>337</v>
      </c>
      <c r="AB68" s="853"/>
      <c r="AC68" s="853"/>
      <c r="AD68" s="853"/>
      <c r="AE68" s="853"/>
      <c r="AF68" s="853">
        <v>337</v>
      </c>
      <c r="AG68" s="853"/>
      <c r="AH68" s="853"/>
      <c r="AI68" s="853"/>
      <c r="AJ68" s="853"/>
      <c r="AK68" s="853"/>
      <c r="AL68" s="853"/>
      <c r="AM68" s="853"/>
      <c r="AN68" s="853"/>
      <c r="AO68" s="853"/>
      <c r="AP68" s="853">
        <v>0</v>
      </c>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565</v>
      </c>
      <c r="C69" s="861"/>
      <c r="D69" s="861"/>
      <c r="E69" s="861"/>
      <c r="F69" s="861"/>
      <c r="G69" s="861"/>
      <c r="H69" s="861"/>
      <c r="I69" s="861"/>
      <c r="J69" s="861"/>
      <c r="K69" s="861"/>
      <c r="L69" s="861"/>
      <c r="M69" s="861"/>
      <c r="N69" s="861"/>
      <c r="O69" s="861"/>
      <c r="P69" s="862"/>
      <c r="Q69" s="863">
        <v>1148479</v>
      </c>
      <c r="R69" s="817"/>
      <c r="S69" s="817"/>
      <c r="T69" s="817"/>
      <c r="U69" s="817"/>
      <c r="V69" s="817">
        <v>1132469</v>
      </c>
      <c r="W69" s="817"/>
      <c r="X69" s="817"/>
      <c r="Y69" s="817"/>
      <c r="Z69" s="817"/>
      <c r="AA69" s="817">
        <v>16010</v>
      </c>
      <c r="AB69" s="817"/>
      <c r="AC69" s="817"/>
      <c r="AD69" s="817"/>
      <c r="AE69" s="817"/>
      <c r="AF69" s="817">
        <v>16010</v>
      </c>
      <c r="AG69" s="817"/>
      <c r="AH69" s="817"/>
      <c r="AI69" s="817"/>
      <c r="AJ69" s="817"/>
      <c r="AK69" s="817"/>
      <c r="AL69" s="817"/>
      <c r="AM69" s="817"/>
      <c r="AN69" s="817"/>
      <c r="AO69" s="817"/>
      <c r="AP69" s="817">
        <v>0</v>
      </c>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380</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16347</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0</v>
      </c>
      <c r="CS102" s="839"/>
      <c r="CT102" s="839"/>
      <c r="CU102" s="839"/>
      <c r="CV102" s="878"/>
      <c r="CW102" s="877">
        <v>1065</v>
      </c>
      <c r="CX102" s="839"/>
      <c r="CY102" s="839"/>
      <c r="CZ102" s="839"/>
      <c r="DA102" s="878"/>
      <c r="DB102" s="877">
        <v>20</v>
      </c>
      <c r="DC102" s="839"/>
      <c r="DD102" s="839"/>
      <c r="DE102" s="839"/>
      <c r="DF102" s="878"/>
      <c r="DG102" s="877">
        <v>0</v>
      </c>
      <c r="DH102" s="839"/>
      <c r="DI102" s="839"/>
      <c r="DJ102" s="839"/>
      <c r="DK102" s="878"/>
      <c r="DL102" s="877">
        <v>438</v>
      </c>
      <c r="DM102" s="839"/>
      <c r="DN102" s="839"/>
      <c r="DO102" s="839"/>
      <c r="DP102" s="878"/>
      <c r="DQ102" s="877">
        <v>557.78499999999997</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294</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294</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294</v>
      </c>
      <c r="DR109" s="880"/>
      <c r="DS109" s="880"/>
      <c r="DT109" s="880"/>
      <c r="DU109" s="881"/>
      <c r="DV109" s="879" t="s">
        <v>416</v>
      </c>
      <c r="DW109" s="880"/>
      <c r="DX109" s="880"/>
      <c r="DY109" s="880"/>
      <c r="DZ109" s="882"/>
    </row>
    <row r="110" spans="1:131" s="212" customFormat="1" ht="26.25" customHeight="1" x14ac:dyDescent="0.2">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22614189</v>
      </c>
      <c r="AB110" s="887"/>
      <c r="AC110" s="887"/>
      <c r="AD110" s="887"/>
      <c r="AE110" s="888"/>
      <c r="AF110" s="889">
        <v>21657815</v>
      </c>
      <c r="AG110" s="887"/>
      <c r="AH110" s="887"/>
      <c r="AI110" s="887"/>
      <c r="AJ110" s="888"/>
      <c r="AK110" s="889">
        <v>21052782</v>
      </c>
      <c r="AL110" s="887"/>
      <c r="AM110" s="887"/>
      <c r="AN110" s="887"/>
      <c r="AO110" s="888"/>
      <c r="AP110" s="890">
        <v>12.2</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282643230</v>
      </c>
      <c r="BR110" s="918"/>
      <c r="BS110" s="918"/>
      <c r="BT110" s="918"/>
      <c r="BU110" s="918"/>
      <c r="BV110" s="918">
        <v>278000298</v>
      </c>
      <c r="BW110" s="918"/>
      <c r="BX110" s="918"/>
      <c r="BY110" s="918"/>
      <c r="BZ110" s="918"/>
      <c r="CA110" s="918">
        <v>272274300</v>
      </c>
      <c r="CB110" s="918"/>
      <c r="CC110" s="918"/>
      <c r="CD110" s="918"/>
      <c r="CE110" s="918"/>
      <c r="CF110" s="931">
        <v>157.9</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14189498</v>
      </c>
      <c r="BR111" s="913"/>
      <c r="BS111" s="913"/>
      <c r="BT111" s="913"/>
      <c r="BU111" s="913"/>
      <c r="BV111" s="913">
        <v>13298402</v>
      </c>
      <c r="BW111" s="913"/>
      <c r="BX111" s="913"/>
      <c r="BY111" s="913"/>
      <c r="BZ111" s="913"/>
      <c r="CA111" s="913">
        <v>12413502</v>
      </c>
      <c r="CB111" s="913"/>
      <c r="CC111" s="913"/>
      <c r="CD111" s="913"/>
      <c r="CE111" s="913"/>
      <c r="CF111" s="907">
        <v>7.2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4055553</v>
      </c>
      <c r="AB112" s="946"/>
      <c r="AC112" s="946"/>
      <c r="AD112" s="946"/>
      <c r="AE112" s="947"/>
      <c r="AF112" s="948">
        <v>4191108</v>
      </c>
      <c r="AG112" s="946"/>
      <c r="AH112" s="946"/>
      <c r="AI112" s="946"/>
      <c r="AJ112" s="947"/>
      <c r="AK112" s="948">
        <v>4352218</v>
      </c>
      <c r="AL112" s="946"/>
      <c r="AM112" s="946"/>
      <c r="AN112" s="946"/>
      <c r="AO112" s="947"/>
      <c r="AP112" s="949">
        <v>2.5</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35990713</v>
      </c>
      <c r="BR112" s="913"/>
      <c r="BS112" s="913"/>
      <c r="BT112" s="913"/>
      <c r="BU112" s="913"/>
      <c r="BV112" s="913">
        <v>35712470</v>
      </c>
      <c r="BW112" s="913"/>
      <c r="BX112" s="913"/>
      <c r="BY112" s="913"/>
      <c r="BZ112" s="913"/>
      <c r="CA112" s="913">
        <v>36175174</v>
      </c>
      <c r="CB112" s="913"/>
      <c r="CC112" s="913"/>
      <c r="CD112" s="913"/>
      <c r="CE112" s="913"/>
      <c r="CF112" s="907">
        <v>21</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3727940</v>
      </c>
      <c r="AB113" s="925"/>
      <c r="AC113" s="925"/>
      <c r="AD113" s="925"/>
      <c r="AE113" s="926"/>
      <c r="AF113" s="927">
        <v>3586176</v>
      </c>
      <c r="AG113" s="925"/>
      <c r="AH113" s="925"/>
      <c r="AI113" s="925"/>
      <c r="AJ113" s="926"/>
      <c r="AK113" s="927">
        <v>3441457</v>
      </c>
      <c r="AL113" s="925"/>
      <c r="AM113" s="925"/>
      <c r="AN113" s="925"/>
      <c r="AO113" s="926"/>
      <c r="AP113" s="928">
        <v>2</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42049393</v>
      </c>
      <c r="BR114" s="913"/>
      <c r="BS114" s="913"/>
      <c r="BT114" s="913"/>
      <c r="BU114" s="913"/>
      <c r="BV114" s="913">
        <v>42374654</v>
      </c>
      <c r="BW114" s="913"/>
      <c r="BX114" s="913"/>
      <c r="BY114" s="913"/>
      <c r="BZ114" s="913"/>
      <c r="CA114" s="913">
        <v>42745236</v>
      </c>
      <c r="CB114" s="913"/>
      <c r="CC114" s="913"/>
      <c r="CD114" s="913"/>
      <c r="CE114" s="913"/>
      <c r="CF114" s="907">
        <v>24.8</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898327</v>
      </c>
      <c r="AB115" s="925"/>
      <c r="AC115" s="925"/>
      <c r="AD115" s="925"/>
      <c r="AE115" s="926"/>
      <c r="AF115" s="927">
        <v>896669</v>
      </c>
      <c r="AG115" s="925"/>
      <c r="AH115" s="925"/>
      <c r="AI115" s="925"/>
      <c r="AJ115" s="926"/>
      <c r="AK115" s="927">
        <v>888828</v>
      </c>
      <c r="AL115" s="925"/>
      <c r="AM115" s="925"/>
      <c r="AN115" s="925"/>
      <c r="AO115" s="926"/>
      <c r="AP115" s="928">
        <v>0.5</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v>349998</v>
      </c>
      <c r="BR115" s="913"/>
      <c r="BS115" s="913"/>
      <c r="BT115" s="913"/>
      <c r="BU115" s="913"/>
      <c r="BV115" s="913">
        <v>294889</v>
      </c>
      <c r="BW115" s="913"/>
      <c r="BX115" s="913"/>
      <c r="BY115" s="913"/>
      <c r="BZ115" s="913"/>
      <c r="CA115" s="913">
        <v>242428</v>
      </c>
      <c r="CB115" s="913"/>
      <c r="CC115" s="913"/>
      <c r="CD115" s="913"/>
      <c r="CE115" s="913"/>
      <c r="CF115" s="907">
        <v>0.1</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31296009</v>
      </c>
      <c r="AB117" s="966"/>
      <c r="AC117" s="966"/>
      <c r="AD117" s="966"/>
      <c r="AE117" s="967"/>
      <c r="AF117" s="968">
        <v>30331768</v>
      </c>
      <c r="AG117" s="966"/>
      <c r="AH117" s="966"/>
      <c r="AI117" s="966"/>
      <c r="AJ117" s="967"/>
      <c r="AK117" s="968">
        <v>29735285</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294</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446</v>
      </c>
      <c r="BP119" s="992"/>
      <c r="BQ119" s="986">
        <v>375222832</v>
      </c>
      <c r="BR119" s="987"/>
      <c r="BS119" s="987"/>
      <c r="BT119" s="987"/>
      <c r="BU119" s="987"/>
      <c r="BV119" s="987">
        <v>369680713</v>
      </c>
      <c r="BW119" s="987"/>
      <c r="BX119" s="987"/>
      <c r="BY119" s="987"/>
      <c r="BZ119" s="987"/>
      <c r="CA119" s="987">
        <v>363850640</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14189498</v>
      </c>
      <c r="DH119" s="973"/>
      <c r="DI119" s="973"/>
      <c r="DJ119" s="973"/>
      <c r="DK119" s="974"/>
      <c r="DL119" s="972">
        <v>13298402</v>
      </c>
      <c r="DM119" s="973"/>
      <c r="DN119" s="973"/>
      <c r="DO119" s="973"/>
      <c r="DP119" s="974"/>
      <c r="DQ119" s="972">
        <v>12413502</v>
      </c>
      <c r="DR119" s="973"/>
      <c r="DS119" s="973"/>
      <c r="DT119" s="973"/>
      <c r="DU119" s="974"/>
      <c r="DV119" s="975">
        <v>7.2</v>
      </c>
      <c r="DW119" s="976"/>
      <c r="DX119" s="976"/>
      <c r="DY119" s="976"/>
      <c r="DZ119" s="977"/>
    </row>
    <row r="120" spans="1:130" s="212" customFormat="1" ht="26.25" customHeight="1" x14ac:dyDescent="0.2">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65488524</v>
      </c>
      <c r="BR120" s="918"/>
      <c r="BS120" s="918"/>
      <c r="BT120" s="918"/>
      <c r="BU120" s="918"/>
      <c r="BV120" s="918">
        <v>80318469</v>
      </c>
      <c r="BW120" s="918"/>
      <c r="BX120" s="918"/>
      <c r="BY120" s="918"/>
      <c r="BZ120" s="918"/>
      <c r="CA120" s="918">
        <v>83121904</v>
      </c>
      <c r="CB120" s="918"/>
      <c r="CC120" s="918"/>
      <c r="CD120" s="918"/>
      <c r="CE120" s="918"/>
      <c r="CF120" s="931">
        <v>48.2</v>
      </c>
      <c r="CG120" s="932"/>
      <c r="CH120" s="932"/>
      <c r="CI120" s="932"/>
      <c r="CJ120" s="932"/>
      <c r="CK120" s="993" t="s">
        <v>450</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32600179</v>
      </c>
      <c r="DH120" s="918"/>
      <c r="DI120" s="918"/>
      <c r="DJ120" s="918"/>
      <c r="DK120" s="918"/>
      <c r="DL120" s="918">
        <v>32483240</v>
      </c>
      <c r="DM120" s="918"/>
      <c r="DN120" s="918"/>
      <c r="DO120" s="918"/>
      <c r="DP120" s="918"/>
      <c r="DQ120" s="918">
        <v>33195982</v>
      </c>
      <c r="DR120" s="918"/>
      <c r="DS120" s="918"/>
      <c r="DT120" s="918"/>
      <c r="DU120" s="918"/>
      <c r="DV120" s="919">
        <v>19.2</v>
      </c>
      <c r="DW120" s="919"/>
      <c r="DX120" s="919"/>
      <c r="DY120" s="919"/>
      <c r="DZ120" s="920"/>
    </row>
    <row r="121" spans="1:130" s="212" customFormat="1" ht="26.25" customHeight="1" x14ac:dyDescent="0.2">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59189292</v>
      </c>
      <c r="BR121" s="913"/>
      <c r="BS121" s="913"/>
      <c r="BT121" s="913"/>
      <c r="BU121" s="913"/>
      <c r="BV121" s="913">
        <v>55624941</v>
      </c>
      <c r="BW121" s="913"/>
      <c r="BX121" s="913"/>
      <c r="BY121" s="913"/>
      <c r="BZ121" s="913"/>
      <c r="CA121" s="913">
        <v>49390778</v>
      </c>
      <c r="CB121" s="913"/>
      <c r="CC121" s="913"/>
      <c r="CD121" s="913"/>
      <c r="CE121" s="913"/>
      <c r="CF121" s="907">
        <v>28.6</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1446326</v>
      </c>
      <c r="DH121" s="913"/>
      <c r="DI121" s="913"/>
      <c r="DJ121" s="913"/>
      <c r="DK121" s="913"/>
      <c r="DL121" s="913">
        <v>1572435</v>
      </c>
      <c r="DM121" s="913"/>
      <c r="DN121" s="913"/>
      <c r="DO121" s="913"/>
      <c r="DP121" s="913"/>
      <c r="DQ121" s="913">
        <v>1607975</v>
      </c>
      <c r="DR121" s="913"/>
      <c r="DS121" s="913"/>
      <c r="DT121" s="913"/>
      <c r="DU121" s="913"/>
      <c r="DV121" s="914">
        <v>0.9</v>
      </c>
      <c r="DW121" s="914"/>
      <c r="DX121" s="914"/>
      <c r="DY121" s="914"/>
      <c r="DZ121" s="915"/>
    </row>
    <row r="122" spans="1:130" s="212" customFormat="1" ht="26.25" customHeight="1" x14ac:dyDescent="0.2">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247168323</v>
      </c>
      <c r="BR122" s="987"/>
      <c r="BS122" s="987"/>
      <c r="BT122" s="987"/>
      <c r="BU122" s="987"/>
      <c r="BV122" s="987">
        <v>246755238</v>
      </c>
      <c r="BW122" s="987"/>
      <c r="BX122" s="987"/>
      <c r="BY122" s="987"/>
      <c r="BZ122" s="987"/>
      <c r="CA122" s="987">
        <v>240063792</v>
      </c>
      <c r="CB122" s="987"/>
      <c r="CC122" s="987"/>
      <c r="CD122" s="987"/>
      <c r="CE122" s="987"/>
      <c r="CF122" s="1004">
        <v>139.19999999999999</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1930260</v>
      </c>
      <c r="DH122" s="913"/>
      <c r="DI122" s="913"/>
      <c r="DJ122" s="913"/>
      <c r="DK122" s="913"/>
      <c r="DL122" s="913">
        <v>1644776</v>
      </c>
      <c r="DM122" s="913"/>
      <c r="DN122" s="913"/>
      <c r="DO122" s="913"/>
      <c r="DP122" s="913"/>
      <c r="DQ122" s="913">
        <v>1361261</v>
      </c>
      <c r="DR122" s="913"/>
      <c r="DS122" s="913"/>
      <c r="DT122" s="913"/>
      <c r="DU122" s="913"/>
      <c r="DV122" s="914">
        <v>0.8</v>
      </c>
      <c r="DW122" s="914"/>
      <c r="DX122" s="914"/>
      <c r="DY122" s="914"/>
      <c r="DZ122" s="915"/>
    </row>
    <row r="123" spans="1:130" s="212" customFormat="1" ht="26.25" customHeight="1" x14ac:dyDescent="0.2">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454</v>
      </c>
      <c r="BP123" s="992"/>
      <c r="BQ123" s="1050">
        <v>371846139</v>
      </c>
      <c r="BR123" s="1051"/>
      <c r="BS123" s="1051"/>
      <c r="BT123" s="1051"/>
      <c r="BU123" s="1051"/>
      <c r="BV123" s="1051">
        <v>382698648</v>
      </c>
      <c r="BW123" s="1051"/>
      <c r="BX123" s="1051"/>
      <c r="BY123" s="1051"/>
      <c r="BZ123" s="1051"/>
      <c r="CA123" s="1051">
        <v>372576474</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13948</v>
      </c>
      <c r="DH123" s="946"/>
      <c r="DI123" s="946"/>
      <c r="DJ123" s="946"/>
      <c r="DK123" s="947"/>
      <c r="DL123" s="948">
        <v>12019</v>
      </c>
      <c r="DM123" s="946"/>
      <c r="DN123" s="946"/>
      <c r="DO123" s="946"/>
      <c r="DP123" s="947"/>
      <c r="DQ123" s="948">
        <v>9956</v>
      </c>
      <c r="DR123" s="946"/>
      <c r="DS123" s="946"/>
      <c r="DT123" s="946"/>
      <c r="DU123" s="947"/>
      <c r="DV123" s="949">
        <v>0</v>
      </c>
      <c r="DW123" s="950"/>
      <c r="DX123" s="950"/>
      <c r="DY123" s="950"/>
      <c r="DZ123" s="951"/>
    </row>
    <row r="124" spans="1:130" s="212" customFormat="1" ht="26.25" customHeight="1" thickBot="1" x14ac:dyDescent="0.25">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898327</v>
      </c>
      <c r="AB126" s="946"/>
      <c r="AC126" s="946"/>
      <c r="AD126" s="946"/>
      <c r="AE126" s="947"/>
      <c r="AF126" s="948">
        <v>896669</v>
      </c>
      <c r="AG126" s="946"/>
      <c r="AH126" s="946"/>
      <c r="AI126" s="946"/>
      <c r="AJ126" s="947"/>
      <c r="AK126" s="948">
        <v>888828</v>
      </c>
      <c r="AL126" s="946"/>
      <c r="AM126" s="946"/>
      <c r="AN126" s="946"/>
      <c r="AO126" s="947"/>
      <c r="AP126" s="949">
        <v>0.5</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9119328</v>
      </c>
      <c r="AB128" s="1033"/>
      <c r="AC128" s="1033"/>
      <c r="AD128" s="1033"/>
      <c r="AE128" s="1034"/>
      <c r="AF128" s="1035">
        <v>7834849</v>
      </c>
      <c r="AG128" s="1033"/>
      <c r="AH128" s="1033"/>
      <c r="AI128" s="1033"/>
      <c r="AJ128" s="1034"/>
      <c r="AK128" s="1035">
        <v>8042734</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v>349998</v>
      </c>
      <c r="DH128" s="1025"/>
      <c r="DI128" s="1025"/>
      <c r="DJ128" s="1025"/>
      <c r="DK128" s="1025"/>
      <c r="DL128" s="1025">
        <v>294889</v>
      </c>
      <c r="DM128" s="1025"/>
      <c r="DN128" s="1025"/>
      <c r="DO128" s="1025"/>
      <c r="DP128" s="1025"/>
      <c r="DQ128" s="1025">
        <v>242428</v>
      </c>
      <c r="DR128" s="1025"/>
      <c r="DS128" s="1025"/>
      <c r="DT128" s="1025"/>
      <c r="DU128" s="1025"/>
      <c r="DV128" s="1026">
        <v>0.1</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180308481</v>
      </c>
      <c r="AB129" s="946"/>
      <c r="AC129" s="946"/>
      <c r="AD129" s="946"/>
      <c r="AE129" s="947"/>
      <c r="AF129" s="948">
        <v>184939705</v>
      </c>
      <c r="AG129" s="946"/>
      <c r="AH129" s="946"/>
      <c r="AI129" s="946"/>
      <c r="AJ129" s="947"/>
      <c r="AK129" s="948">
        <v>188825625</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17515449</v>
      </c>
      <c r="AB130" s="946"/>
      <c r="AC130" s="946"/>
      <c r="AD130" s="946"/>
      <c r="AE130" s="947"/>
      <c r="AF130" s="948">
        <v>17729317</v>
      </c>
      <c r="AG130" s="946"/>
      <c r="AH130" s="946"/>
      <c r="AI130" s="946"/>
      <c r="AJ130" s="947"/>
      <c r="AK130" s="948">
        <v>16351259</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2.9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162793032</v>
      </c>
      <c r="AB131" s="973"/>
      <c r="AC131" s="973"/>
      <c r="AD131" s="973"/>
      <c r="AE131" s="974"/>
      <c r="AF131" s="972">
        <v>167210388</v>
      </c>
      <c r="AG131" s="973"/>
      <c r="AH131" s="973"/>
      <c r="AI131" s="973"/>
      <c r="AJ131" s="974"/>
      <c r="AK131" s="972">
        <v>172474366</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122</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2.863287331</v>
      </c>
      <c r="AB132" s="1084"/>
      <c r="AC132" s="1084"/>
      <c r="AD132" s="1084"/>
      <c r="AE132" s="1085"/>
      <c r="AF132" s="1086">
        <v>2.8512593110000002</v>
      </c>
      <c r="AG132" s="1084"/>
      <c r="AH132" s="1084"/>
      <c r="AI132" s="1084"/>
      <c r="AJ132" s="1085"/>
      <c r="AK132" s="1086">
        <v>3.0968613619999998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2.7</v>
      </c>
      <c r="AB133" s="1067"/>
      <c r="AC133" s="1067"/>
      <c r="AD133" s="1067"/>
      <c r="AE133" s="1068"/>
      <c r="AF133" s="1066">
        <v>2.8</v>
      </c>
      <c r="AG133" s="1067"/>
      <c r="AH133" s="1067"/>
      <c r="AI133" s="1067"/>
      <c r="AJ133" s="1068"/>
      <c r="AK133" s="1066">
        <v>2.9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3uYlOEqaJdKwIbC5TQdfRDgfSqpLRz03JvBEfKGQcjCo/CyYwYdPr3vFJZejm2Zjj0+g9DVD28Ex1kwlt8uRQ==" saltValue="ickA5LMTK5cIL36njtyT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HJzr/ooFCJnO41jZxExEDxrN/v+WW4C8fliQxeSnF6muM9CSW3ypebMwRgRS/atFJAGcWt2c+swb+AhXsPJ6Q==" saltValue="9jrM8/p3V2x3pkEEPVwJm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zWeaaTHcq/nmwL4BNyEm982/VQ3BYlrPDMY68CG7jRg4QYVEtKm6khF/Ux+z6tO568NQuQ9xKdf/nysKlKzJw==" saltValue="1vHGYRVPLGe+xxS8AbbH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 x14ac:dyDescent="0.2">
      <c r="A8" s="247"/>
      <c r="AK8" s="256"/>
      <c r="AL8" s="257"/>
      <c r="AM8" s="257"/>
      <c r="AN8" s="258"/>
      <c r="AO8" s="1102"/>
      <c r="AP8" s="259" t="s">
        <v>485</v>
      </c>
      <c r="AQ8" s="260" t="s">
        <v>486</v>
      </c>
      <c r="AR8" s="261" t="s">
        <v>487</v>
      </c>
    </row>
    <row r="9" spans="1:46" ht="13" x14ac:dyDescent="0.2">
      <c r="A9" s="247"/>
      <c r="AK9" s="1103" t="s">
        <v>488</v>
      </c>
      <c r="AL9" s="1104"/>
      <c r="AM9" s="1104"/>
      <c r="AN9" s="1105"/>
      <c r="AO9" s="262">
        <v>78666379</v>
      </c>
      <c r="AP9" s="262">
        <v>109793</v>
      </c>
      <c r="AQ9" s="263">
        <v>112291</v>
      </c>
      <c r="AR9" s="264">
        <v>-2.2000000000000002</v>
      </c>
    </row>
    <row r="10" spans="1:46" ht="13.5" customHeight="1" x14ac:dyDescent="0.2">
      <c r="A10" s="247"/>
      <c r="AK10" s="1103" t="s">
        <v>489</v>
      </c>
      <c r="AL10" s="1104"/>
      <c r="AM10" s="1104"/>
      <c r="AN10" s="1105"/>
      <c r="AO10" s="265">
        <v>68</v>
      </c>
      <c r="AP10" s="265">
        <v>0</v>
      </c>
      <c r="AQ10" s="266">
        <v>121</v>
      </c>
      <c r="AR10" s="267">
        <v>-100</v>
      </c>
    </row>
    <row r="11" spans="1:46" ht="13.5" customHeight="1" x14ac:dyDescent="0.2">
      <c r="A11" s="247"/>
      <c r="AK11" s="1103" t="s">
        <v>490</v>
      </c>
      <c r="AL11" s="1104"/>
      <c r="AM11" s="1104"/>
      <c r="AN11" s="1105"/>
      <c r="AO11" s="265">
        <v>159632</v>
      </c>
      <c r="AP11" s="265">
        <v>223</v>
      </c>
      <c r="AQ11" s="266">
        <v>1235</v>
      </c>
      <c r="AR11" s="267">
        <v>-81.900000000000006</v>
      </c>
    </row>
    <row r="12" spans="1:46" ht="13.5" customHeight="1" x14ac:dyDescent="0.2">
      <c r="A12" s="247"/>
      <c r="AK12" s="1103" t="s">
        <v>491</v>
      </c>
      <c r="AL12" s="1104"/>
      <c r="AM12" s="1104"/>
      <c r="AN12" s="1105"/>
      <c r="AO12" s="265" t="s">
        <v>492</v>
      </c>
      <c r="AP12" s="265" t="s">
        <v>492</v>
      </c>
      <c r="AQ12" s="266">
        <v>3</v>
      </c>
      <c r="AR12" s="267" t="s">
        <v>492</v>
      </c>
    </row>
    <row r="13" spans="1:46" ht="13.5" customHeight="1" x14ac:dyDescent="0.2">
      <c r="A13" s="247"/>
      <c r="AK13" s="1103" t="s">
        <v>493</v>
      </c>
      <c r="AL13" s="1104"/>
      <c r="AM13" s="1104"/>
      <c r="AN13" s="1105"/>
      <c r="AO13" s="265">
        <v>768809</v>
      </c>
      <c r="AP13" s="265">
        <v>1073</v>
      </c>
      <c r="AQ13" s="266">
        <v>2021</v>
      </c>
      <c r="AR13" s="267">
        <v>-46.9</v>
      </c>
    </row>
    <row r="14" spans="1:46" ht="13.5" customHeight="1" x14ac:dyDescent="0.2">
      <c r="A14" s="247"/>
      <c r="AK14" s="1103" t="s">
        <v>494</v>
      </c>
      <c r="AL14" s="1104"/>
      <c r="AM14" s="1104"/>
      <c r="AN14" s="1105"/>
      <c r="AO14" s="265">
        <v>821487</v>
      </c>
      <c r="AP14" s="265">
        <v>1147</v>
      </c>
      <c r="AQ14" s="266">
        <v>1404</v>
      </c>
      <c r="AR14" s="267">
        <v>-18.3</v>
      </c>
    </row>
    <row r="15" spans="1:46" ht="13.5" customHeight="1" x14ac:dyDescent="0.2">
      <c r="A15" s="247"/>
      <c r="AK15" s="1106" t="s">
        <v>495</v>
      </c>
      <c r="AL15" s="1107"/>
      <c r="AM15" s="1107"/>
      <c r="AN15" s="1108"/>
      <c r="AO15" s="265">
        <v>-4789553</v>
      </c>
      <c r="AP15" s="265">
        <v>-6685</v>
      </c>
      <c r="AQ15" s="266">
        <v>-7200</v>
      </c>
      <c r="AR15" s="267">
        <v>-7.2</v>
      </c>
    </row>
    <row r="16" spans="1:46" ht="13" x14ac:dyDescent="0.2">
      <c r="A16" s="247"/>
      <c r="AK16" s="1106" t="s">
        <v>177</v>
      </c>
      <c r="AL16" s="1107"/>
      <c r="AM16" s="1107"/>
      <c r="AN16" s="1108"/>
      <c r="AO16" s="265">
        <v>75626822</v>
      </c>
      <c r="AP16" s="265">
        <v>105551</v>
      </c>
      <c r="AQ16" s="266">
        <v>109874</v>
      </c>
      <c r="AR16" s="267">
        <v>-3.9</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09" t="s">
        <v>500</v>
      </c>
      <c r="AL21" s="1110"/>
      <c r="AM21" s="1110"/>
      <c r="AN21" s="1111"/>
      <c r="AO21" s="277">
        <v>11.05</v>
      </c>
      <c r="AP21" s="278">
        <v>11.47</v>
      </c>
      <c r="AQ21" s="279">
        <v>-0.42</v>
      </c>
      <c r="AS21" s="280"/>
      <c r="AT21" s="276"/>
    </row>
    <row r="22" spans="1:46" s="248" customFormat="1" ht="13" x14ac:dyDescent="0.2">
      <c r="A22" s="276"/>
      <c r="AK22" s="1109" t="s">
        <v>501</v>
      </c>
      <c r="AL22" s="1110"/>
      <c r="AM22" s="1110"/>
      <c r="AN22" s="1111"/>
      <c r="AO22" s="281">
        <v>98.2</v>
      </c>
      <c r="AP22" s="282">
        <v>99.8</v>
      </c>
      <c r="AQ22" s="283">
        <v>-1.6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1" t="s">
        <v>483</v>
      </c>
      <c r="AP30" s="253"/>
      <c r="AQ30" s="254" t="s">
        <v>484</v>
      </c>
      <c r="AR30" s="255"/>
    </row>
    <row r="31" spans="1:46" ht="13" x14ac:dyDescent="0.2">
      <c r="A31" s="247"/>
      <c r="AK31" s="256"/>
      <c r="AL31" s="257"/>
      <c r="AM31" s="257"/>
      <c r="AN31" s="258"/>
      <c r="AO31" s="1102"/>
      <c r="AP31" s="259" t="s">
        <v>485</v>
      </c>
      <c r="AQ31" s="260" t="s">
        <v>486</v>
      </c>
      <c r="AR31" s="261" t="s">
        <v>487</v>
      </c>
    </row>
    <row r="32" spans="1:46" ht="27" customHeight="1" x14ac:dyDescent="0.2">
      <c r="A32" s="247"/>
      <c r="AK32" s="1117" t="s">
        <v>505</v>
      </c>
      <c r="AL32" s="1118"/>
      <c r="AM32" s="1118"/>
      <c r="AN32" s="1119"/>
      <c r="AO32" s="291">
        <v>21052782</v>
      </c>
      <c r="AP32" s="291">
        <v>29383</v>
      </c>
      <c r="AQ32" s="292">
        <v>29025</v>
      </c>
      <c r="AR32" s="293">
        <v>1.2</v>
      </c>
    </row>
    <row r="33" spans="1:46" ht="13.5" customHeight="1" x14ac:dyDescent="0.2">
      <c r="A33" s="247"/>
      <c r="AK33" s="1117" t="s">
        <v>506</v>
      </c>
      <c r="AL33" s="1118"/>
      <c r="AM33" s="1118"/>
      <c r="AN33" s="1119"/>
      <c r="AO33" s="291" t="s">
        <v>492</v>
      </c>
      <c r="AP33" s="291" t="s">
        <v>492</v>
      </c>
      <c r="AQ33" s="292">
        <v>2558</v>
      </c>
      <c r="AR33" s="293" t="s">
        <v>492</v>
      </c>
    </row>
    <row r="34" spans="1:46" ht="27" customHeight="1" x14ac:dyDescent="0.2">
      <c r="A34" s="247"/>
      <c r="AK34" s="1117" t="s">
        <v>507</v>
      </c>
      <c r="AL34" s="1118"/>
      <c r="AM34" s="1118"/>
      <c r="AN34" s="1119"/>
      <c r="AO34" s="291">
        <v>4352218</v>
      </c>
      <c r="AP34" s="291">
        <v>6074</v>
      </c>
      <c r="AQ34" s="292">
        <v>21936</v>
      </c>
      <c r="AR34" s="293">
        <v>-72.3</v>
      </c>
    </row>
    <row r="35" spans="1:46" ht="27" customHeight="1" x14ac:dyDescent="0.2">
      <c r="A35" s="247"/>
      <c r="AK35" s="1117" t="s">
        <v>508</v>
      </c>
      <c r="AL35" s="1118"/>
      <c r="AM35" s="1118"/>
      <c r="AN35" s="1119"/>
      <c r="AO35" s="291">
        <v>3441457</v>
      </c>
      <c r="AP35" s="291">
        <v>4803</v>
      </c>
      <c r="AQ35" s="292">
        <v>9222</v>
      </c>
      <c r="AR35" s="293">
        <v>-47.9</v>
      </c>
    </row>
    <row r="36" spans="1:46" ht="27" customHeight="1" x14ac:dyDescent="0.2">
      <c r="A36" s="247"/>
      <c r="AK36" s="1117" t="s">
        <v>509</v>
      </c>
      <c r="AL36" s="1118"/>
      <c r="AM36" s="1118"/>
      <c r="AN36" s="1119"/>
      <c r="AO36" s="291" t="s">
        <v>492</v>
      </c>
      <c r="AP36" s="291" t="s">
        <v>492</v>
      </c>
      <c r="AQ36" s="292">
        <v>155</v>
      </c>
      <c r="AR36" s="293" t="s">
        <v>492</v>
      </c>
    </row>
    <row r="37" spans="1:46" ht="13.5" customHeight="1" x14ac:dyDescent="0.2">
      <c r="A37" s="247"/>
      <c r="AK37" s="1117" t="s">
        <v>510</v>
      </c>
      <c r="AL37" s="1118"/>
      <c r="AM37" s="1118"/>
      <c r="AN37" s="1119"/>
      <c r="AO37" s="291">
        <v>888828</v>
      </c>
      <c r="AP37" s="291">
        <v>1241</v>
      </c>
      <c r="AQ37" s="292">
        <v>1054</v>
      </c>
      <c r="AR37" s="293">
        <v>17.7</v>
      </c>
    </row>
    <row r="38" spans="1:46" ht="27" customHeight="1" x14ac:dyDescent="0.2">
      <c r="A38" s="247"/>
      <c r="AK38" s="1120" t="s">
        <v>511</v>
      </c>
      <c r="AL38" s="1121"/>
      <c r="AM38" s="1121"/>
      <c r="AN38" s="1122"/>
      <c r="AO38" s="294" t="s">
        <v>492</v>
      </c>
      <c r="AP38" s="294" t="s">
        <v>492</v>
      </c>
      <c r="AQ38" s="295">
        <v>1</v>
      </c>
      <c r="AR38" s="283" t="s">
        <v>492</v>
      </c>
      <c r="AS38" s="290"/>
    </row>
    <row r="39" spans="1:46" ht="13" x14ac:dyDescent="0.2">
      <c r="A39" s="247"/>
      <c r="AK39" s="1120" t="s">
        <v>512</v>
      </c>
      <c r="AL39" s="1121"/>
      <c r="AM39" s="1121"/>
      <c r="AN39" s="1122"/>
      <c r="AO39" s="291">
        <v>-8042734</v>
      </c>
      <c r="AP39" s="291">
        <v>-11225</v>
      </c>
      <c r="AQ39" s="292">
        <v>-17788</v>
      </c>
      <c r="AR39" s="293">
        <v>-36.9</v>
      </c>
      <c r="AS39" s="290"/>
    </row>
    <row r="40" spans="1:46" ht="27" customHeight="1" x14ac:dyDescent="0.2">
      <c r="A40" s="247"/>
      <c r="AK40" s="1117" t="s">
        <v>513</v>
      </c>
      <c r="AL40" s="1118"/>
      <c r="AM40" s="1118"/>
      <c r="AN40" s="1119"/>
      <c r="AO40" s="291">
        <v>-16351259</v>
      </c>
      <c r="AP40" s="291">
        <v>-22821</v>
      </c>
      <c r="AQ40" s="292">
        <v>-29583</v>
      </c>
      <c r="AR40" s="293">
        <v>-22.9</v>
      </c>
      <c r="AS40" s="290"/>
    </row>
    <row r="41" spans="1:46" ht="13" x14ac:dyDescent="0.2">
      <c r="A41" s="247"/>
      <c r="AK41" s="1123" t="s">
        <v>287</v>
      </c>
      <c r="AL41" s="1124"/>
      <c r="AM41" s="1124"/>
      <c r="AN41" s="1125"/>
      <c r="AO41" s="291">
        <v>5341292</v>
      </c>
      <c r="AP41" s="291">
        <v>7455</v>
      </c>
      <c r="AQ41" s="292">
        <v>16580</v>
      </c>
      <c r="AR41" s="293">
        <v>-55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 x14ac:dyDescent="0.2">
      <c r="A50" s="247"/>
      <c r="AK50" s="305"/>
      <c r="AL50" s="306"/>
      <c r="AM50" s="1113"/>
      <c r="AN50" s="307" t="s">
        <v>517</v>
      </c>
      <c r="AO50" s="308" t="s">
        <v>518</v>
      </c>
      <c r="AP50" s="309" t="s">
        <v>519</v>
      </c>
      <c r="AQ50" s="310" t="s">
        <v>520</v>
      </c>
      <c r="AR50" s="311" t="s">
        <v>521</v>
      </c>
    </row>
    <row r="51" spans="1:44" ht="13" x14ac:dyDescent="0.2">
      <c r="A51" s="247"/>
      <c r="AK51" s="303" t="s">
        <v>522</v>
      </c>
      <c r="AL51" s="304"/>
      <c r="AM51" s="312">
        <v>21212388</v>
      </c>
      <c r="AN51" s="313">
        <v>29519</v>
      </c>
      <c r="AO51" s="314">
        <v>-3.6</v>
      </c>
      <c r="AP51" s="315">
        <v>58766</v>
      </c>
      <c r="AQ51" s="316">
        <v>2.9</v>
      </c>
      <c r="AR51" s="317">
        <v>-6.5</v>
      </c>
    </row>
    <row r="52" spans="1:44" ht="13" x14ac:dyDescent="0.2">
      <c r="A52" s="247"/>
      <c r="AK52" s="318"/>
      <c r="AL52" s="319" t="s">
        <v>523</v>
      </c>
      <c r="AM52" s="320">
        <v>10445644</v>
      </c>
      <c r="AN52" s="321">
        <v>14536</v>
      </c>
      <c r="AO52" s="322">
        <v>7.8</v>
      </c>
      <c r="AP52" s="323">
        <v>29363</v>
      </c>
      <c r="AQ52" s="324">
        <v>-2.5</v>
      </c>
      <c r="AR52" s="325">
        <v>10.3</v>
      </c>
    </row>
    <row r="53" spans="1:44" ht="13" x14ac:dyDescent="0.2">
      <c r="A53" s="247"/>
      <c r="AK53" s="303" t="s">
        <v>524</v>
      </c>
      <c r="AL53" s="304"/>
      <c r="AM53" s="312">
        <v>17497153</v>
      </c>
      <c r="AN53" s="313">
        <v>24332</v>
      </c>
      <c r="AO53" s="314">
        <v>-17.600000000000001</v>
      </c>
      <c r="AP53" s="315">
        <v>62482</v>
      </c>
      <c r="AQ53" s="316">
        <v>6.3</v>
      </c>
      <c r="AR53" s="317">
        <v>-23.9</v>
      </c>
    </row>
    <row r="54" spans="1:44" ht="13" x14ac:dyDescent="0.2">
      <c r="A54" s="247"/>
      <c r="AK54" s="318"/>
      <c r="AL54" s="319" t="s">
        <v>523</v>
      </c>
      <c r="AM54" s="320">
        <v>11214665</v>
      </c>
      <c r="AN54" s="321">
        <v>15595</v>
      </c>
      <c r="AO54" s="322">
        <v>7.3</v>
      </c>
      <c r="AP54" s="323">
        <v>34626</v>
      </c>
      <c r="AQ54" s="324">
        <v>17.899999999999999</v>
      </c>
      <c r="AR54" s="325">
        <v>-10.6</v>
      </c>
    </row>
    <row r="55" spans="1:44" ht="13" x14ac:dyDescent="0.2">
      <c r="A55" s="247"/>
      <c r="AK55" s="303" t="s">
        <v>525</v>
      </c>
      <c r="AL55" s="304"/>
      <c r="AM55" s="312">
        <v>15548846</v>
      </c>
      <c r="AN55" s="313">
        <v>21622</v>
      </c>
      <c r="AO55" s="314">
        <v>-11.1</v>
      </c>
      <c r="AP55" s="315">
        <v>59288</v>
      </c>
      <c r="AQ55" s="316">
        <v>-5.0999999999999996</v>
      </c>
      <c r="AR55" s="317">
        <v>-6</v>
      </c>
    </row>
    <row r="56" spans="1:44" ht="13" x14ac:dyDescent="0.2">
      <c r="A56" s="247"/>
      <c r="AK56" s="318"/>
      <c r="AL56" s="319" t="s">
        <v>523</v>
      </c>
      <c r="AM56" s="320">
        <v>10891725</v>
      </c>
      <c r="AN56" s="321">
        <v>15146</v>
      </c>
      <c r="AO56" s="322">
        <v>-2.9</v>
      </c>
      <c r="AP56" s="323">
        <v>32670</v>
      </c>
      <c r="AQ56" s="324">
        <v>-5.6</v>
      </c>
      <c r="AR56" s="325">
        <v>2.7</v>
      </c>
    </row>
    <row r="57" spans="1:44" ht="13" x14ac:dyDescent="0.2">
      <c r="A57" s="247"/>
      <c r="AK57" s="303" t="s">
        <v>526</v>
      </c>
      <c r="AL57" s="304"/>
      <c r="AM57" s="312">
        <v>21415536</v>
      </c>
      <c r="AN57" s="313">
        <v>29832</v>
      </c>
      <c r="AO57" s="314">
        <v>38</v>
      </c>
      <c r="AP57" s="315">
        <v>63490</v>
      </c>
      <c r="AQ57" s="316">
        <v>7.1</v>
      </c>
      <c r="AR57" s="317">
        <v>30.9</v>
      </c>
    </row>
    <row r="58" spans="1:44" ht="13" x14ac:dyDescent="0.2">
      <c r="A58" s="247"/>
      <c r="AK58" s="318"/>
      <c r="AL58" s="319" t="s">
        <v>523</v>
      </c>
      <c r="AM58" s="320">
        <v>16712465</v>
      </c>
      <c r="AN58" s="321">
        <v>23281</v>
      </c>
      <c r="AO58" s="322">
        <v>53.7</v>
      </c>
      <c r="AP58" s="323">
        <v>35347</v>
      </c>
      <c r="AQ58" s="324">
        <v>8.1999999999999993</v>
      </c>
      <c r="AR58" s="325">
        <v>45.5</v>
      </c>
    </row>
    <row r="59" spans="1:44" ht="13" x14ac:dyDescent="0.2">
      <c r="A59" s="247"/>
      <c r="AK59" s="303" t="s">
        <v>527</v>
      </c>
      <c r="AL59" s="304"/>
      <c r="AM59" s="312">
        <v>24469638</v>
      </c>
      <c r="AN59" s="313">
        <v>34152</v>
      </c>
      <c r="AO59" s="314">
        <v>14.5</v>
      </c>
      <c r="AP59" s="315">
        <v>68481</v>
      </c>
      <c r="AQ59" s="316">
        <v>7.9</v>
      </c>
      <c r="AR59" s="317">
        <v>6.6</v>
      </c>
    </row>
    <row r="60" spans="1:44" ht="13" x14ac:dyDescent="0.2">
      <c r="A60" s="247"/>
      <c r="AK60" s="318"/>
      <c r="AL60" s="319" t="s">
        <v>523</v>
      </c>
      <c r="AM60" s="320">
        <v>19783913</v>
      </c>
      <c r="AN60" s="321">
        <v>27612</v>
      </c>
      <c r="AO60" s="322">
        <v>18.600000000000001</v>
      </c>
      <c r="AP60" s="323">
        <v>38966</v>
      </c>
      <c r="AQ60" s="324">
        <v>10.199999999999999</v>
      </c>
      <c r="AR60" s="325">
        <v>8.4</v>
      </c>
    </row>
    <row r="61" spans="1:44" ht="13" x14ac:dyDescent="0.2">
      <c r="A61" s="247"/>
      <c r="AK61" s="303" t="s">
        <v>528</v>
      </c>
      <c r="AL61" s="326"/>
      <c r="AM61" s="312">
        <v>20028712</v>
      </c>
      <c r="AN61" s="313">
        <v>27891</v>
      </c>
      <c r="AO61" s="314">
        <v>4</v>
      </c>
      <c r="AP61" s="315">
        <v>62501</v>
      </c>
      <c r="AQ61" s="327">
        <v>3.8</v>
      </c>
      <c r="AR61" s="317">
        <v>0.2</v>
      </c>
    </row>
    <row r="62" spans="1:44" ht="13" x14ac:dyDescent="0.2">
      <c r="A62" s="247"/>
      <c r="AK62" s="318"/>
      <c r="AL62" s="319" t="s">
        <v>523</v>
      </c>
      <c r="AM62" s="320">
        <v>13809682</v>
      </c>
      <c r="AN62" s="321">
        <v>19234</v>
      </c>
      <c r="AO62" s="322">
        <v>16.899999999999999</v>
      </c>
      <c r="AP62" s="323">
        <v>34194</v>
      </c>
      <c r="AQ62" s="324">
        <v>5.6</v>
      </c>
      <c r="AR62" s="325">
        <v>11.3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4EY67goHYJpY0szh0LSQrigdNRsHJLxIYuIxz9pZtVSVWoBp3G34E/EQpmK3BYXx9RGDbNbnADl5CwBRMt3eQ==" saltValue="Azd6YeVe79bvsxnI+YEw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EbaWWwSYgXt0HIh1BqOJWCSRyt5LPzhyXXbpFBO2nUt2ag+xHq83UMSYJ+EHMdt1qfmy93lYrZh03UKMRqHaDw==" saltValue="qjhFhpmPSqyxA1JSUrs7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8JJQJFyismP5imSPEYFAa90fUJoE+KVyQ4OkW+zQXAkPdOSsL3BEkAgrfJLbNq795prGdNzKsvVlpor6KxIYfg==" saltValue="+Id80kpq5/EQbKnZ/81f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6.21</v>
      </c>
      <c r="G47" s="12">
        <v>8.6300000000000008</v>
      </c>
      <c r="H47" s="12">
        <v>11.56</v>
      </c>
      <c r="I47" s="12">
        <v>15.61</v>
      </c>
      <c r="J47" s="13">
        <v>14.77</v>
      </c>
    </row>
    <row r="48" spans="2:10" ht="57.75" customHeight="1" x14ac:dyDescent="0.2">
      <c r="B48" s="14"/>
      <c r="C48" s="1128" t="s">
        <v>4</v>
      </c>
      <c r="D48" s="1128"/>
      <c r="E48" s="1129"/>
      <c r="F48" s="15">
        <v>5.74</v>
      </c>
      <c r="G48" s="16">
        <v>13.25</v>
      </c>
      <c r="H48" s="16">
        <v>8.8699999999999992</v>
      </c>
      <c r="I48" s="16">
        <v>3.82</v>
      </c>
      <c r="J48" s="17">
        <v>4.87</v>
      </c>
    </row>
    <row r="49" spans="2:10" ht="57.75" customHeight="1" thickBot="1" x14ac:dyDescent="0.25">
      <c r="B49" s="18"/>
      <c r="C49" s="1130" t="s">
        <v>5</v>
      </c>
      <c r="D49" s="1130"/>
      <c r="E49" s="1131"/>
      <c r="F49" s="19">
        <v>0.35</v>
      </c>
      <c r="G49" s="20">
        <v>7.82</v>
      </c>
      <c r="H49" s="20" t="s">
        <v>535</v>
      </c>
      <c r="I49" s="20" t="s">
        <v>536</v>
      </c>
      <c r="J49" s="21">
        <v>0.19</v>
      </c>
    </row>
    <row r="50" spans="2:10" ht="13" x14ac:dyDescent="0.2"/>
  </sheetData>
  <sheetProtection algorithmName="SHA-512" hashValue="Oj9YK/33aTdXpRL1Gh7jZ8ZMUsTpBAA6X3TCzSmuhiXEr3SvPSRYNZYzvghMZDRsRO0hnk6escOyXMUmMWuh4Q==" saltValue="8rPg258zIfPuZGSzejHX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2026-02-23T06:01:10Z</dcterms:created>
  <dcterms:modified xsi:type="dcterms:W3CDTF">2026-03-10T01:00:34Z</dcterms:modified>
</cp:coreProperties>
</file>