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1\"/>
    </mc:Choice>
  </mc:AlternateContent>
  <workbookProtection workbookAlgorithmName="SHA-512" workbookHashValue="KTw/+tl/c/8b8Raz5r/WvQkJnsV+nFv62ww2KLovVFBjc4R9kGAZguXlTNPw6zwRVESvq7cUGtB4M/+EZc4E4A==" workbookSaltValue="Ig3srKm8tX6YQM+uYhkBN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I10" i="4"/>
  <c r="B10" i="4"/>
  <c r="BB8" i="4"/>
  <c r="AT8" i="4"/>
  <c r="AD8" i="4"/>
  <c r="W8" i="4"/>
  <c r="I8" i="4"/>
  <c r="B8" i="4"/>
  <c r="B6" i="4"/>
</calcChain>
</file>

<file path=xl/sharedStrings.xml><?xml version="1.0" encoding="utf-8"?>
<sst xmlns="http://schemas.openxmlformats.org/spreadsheetml/2006/main" count="254" uniqueCount="117">
  <si>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</si>
  <si>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</si>
  <si>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</si>
  <si>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</si>
  <si>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</si>
  <si>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</si>
  <si>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</si>
  <si>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</si>
  <si>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</si>
  <si>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</si>
  <si>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</si>
  <si>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</si>
  <si>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</si>
  <si>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</si>
  <si>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</si>
  <si>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</si>
  <si>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</si>
  <si>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</si>
  <si>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</si>
  <si>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</si>
  <si>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</si>
  <si>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</si>
  <si>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</si>
  <si>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</si>
  <si>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</si>
  <si>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</si>
  <si>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</si>
  <si>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</si>
  <si>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</si>
  <si>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</si>
  <si>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</si>
  <si>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</si>
  <si>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</si>
  <si>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</si>
  <si>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</si>
  <si>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</si>
  <si>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</si>
  <si>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</si>
  <si>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</si>
  <si>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</si>
  <si>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</si>
  <si>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</si>
  <si>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</si>
  <si>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</si>
  <si>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</si>
  <si>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</si>
  <si>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</si>
  <si>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</si>
  <si>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</si>
  <si>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</si>
  <si>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</si>
  <si>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</si>
  <si>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</si>
  <si>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</si>
  <si>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</si>
  <si>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</si>
  <si>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</si>
  <si>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</si>
  <si>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</si>
  <si>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</si>
  <si>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</si>
  <si>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</si>
  <si>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</si>
  <si>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</si>
  <si>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</si>
  <si>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</si>
  <si>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</si>
  <si>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</si>
  <si>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</si>
  <si>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</si>
  <si>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</si>
  <si>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</si>
  <si>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</si>
  <si>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</si>
  <si>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</si>
  <si>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</si>
  <si>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</si>
  <si>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</si>
  <si>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</si>
  <si>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</si>
  <si>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</si>
  <si>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</si>
  <si>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</si>
  <si>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</si>
  <si>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</si>
  <si>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</si>
  <si>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</si>
  <si>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</si>
  <si>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</si>
  <si>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</si>
  <si>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</si>
  <si>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</si>
  <si>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</si>
  <si>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</si>
  <si>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</si>
  <si>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</si>
  <si>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</si>
  <si>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</si>
  <si>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</si>
  <si>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</si>
  <si>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</si>
  <si>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</si>
  <si>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</si>
  <si>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</si>
  <si>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</si>
  <si>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</si>
  <si>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</si>
  <si>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</si>
  <si>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</si>
  <si>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</si>
  <si>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</si>
  <si>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</si>
  <si>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</si>
  <si>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</si>
  <si>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本市の特定地域生活排水処理施設事業（以下、市設置高度処理型浄化槽事業という）は、ダム集水域における水源環境の保全を目的として、平成２１年度より事業に着手しました。
　本市では、ほかに公共下水道事業・農業集落排水施設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な括りでは収支が均衡している状況です。
　本事業については今後も拡大していく見通しですが、本事業の収支状況が下水道事業会計全体の収支を悪化させることが無いよう、保守・点検の発注方式の見直し等コスト抑制の取組みを徹底してまいり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</si>
  <si>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</si>
  <si>
    <t>　事業開始から１０年以上が経過しているものの、市設置高度処理型浄化槽事業においては、現時点では設備の老朽化については問題ありません。
　しかしながら、標準耐用期間をすでに１/３経過していることから、適正な維持管理をしていく中で、設備の劣化状況等を見ながら、老朽化対策を検討してまいります。</t>
    <rPh sb="1" eb="3">
      <t>ジギョウ</t>
    </rPh>
    <rPh sb="3" eb="5">
      <t>カイシ</t>
    </rPh>
    <rPh sb="9" eb="12">
      <t>ネンイジョウ</t>
    </rPh>
    <rPh sb="13" eb="15">
      <t>ケイカ</t>
    </rPh>
    <rPh sb="23" eb="24">
      <t>シ</t>
    </rPh>
    <rPh sb="24" eb="26">
      <t>セッチ</t>
    </rPh>
    <rPh sb="26" eb="28">
      <t>コウド</t>
    </rPh>
    <rPh sb="28" eb="31">
      <t>ショリガタ</t>
    </rPh>
    <rPh sb="31" eb="34">
      <t>ジョウカソウ</t>
    </rPh>
    <rPh sb="34" eb="36">
      <t>ジギョウ</t>
    </rPh>
    <rPh sb="42" eb="45">
      <t>ゲンジテン</t>
    </rPh>
    <rPh sb="47" eb="49">
      <t>セツビ</t>
    </rPh>
    <rPh sb="50" eb="53">
      <t>ロウキュウカ</t>
    </rPh>
    <rPh sb="58" eb="60">
      <t>モンダイ</t>
    </rPh>
    <rPh sb="75" eb="77">
      <t>ヒョウジュン</t>
    </rPh>
    <rPh sb="77" eb="79">
      <t>タイヨウ</t>
    </rPh>
    <rPh sb="79" eb="81">
      <t>キカン</t>
    </rPh>
    <rPh sb="88" eb="90">
      <t>ケイカ</t>
    </rPh>
    <rPh sb="99" eb="101">
      <t>テキセイ</t>
    </rPh>
    <rPh sb="102" eb="104">
      <t>イジ</t>
    </rPh>
    <rPh sb="104" eb="106">
      <t>カンリ</t>
    </rPh>
    <rPh sb="111" eb="112">
      <t>ナカ</t>
    </rPh>
    <rPh sb="114" eb="116">
      <t>セツビ</t>
    </rPh>
    <rPh sb="117" eb="119">
      <t>レッカ</t>
    </rPh>
    <rPh sb="119" eb="121">
      <t>ジョウキョウ</t>
    </rPh>
    <rPh sb="121" eb="122">
      <t>トウ</t>
    </rPh>
    <rPh sb="123" eb="124">
      <t>ミ</t>
    </rPh>
    <rPh sb="128" eb="131">
      <t>ロウキュウカ</t>
    </rPh>
    <rPh sb="131" eb="133">
      <t>タイサク</t>
    </rPh>
    <rPh sb="134" eb="13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</si>
</sst>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01-4887-B1BB-AEFA143881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01-4887-B1BB-AEFA143881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41.7</c:v>
                </c:pt>
                <c:pt idx="2">
                  <c:v>45.67</c:v>
                </c:pt>
                <c:pt idx="3">
                  <c:v>45.48</c:v>
                </c:pt>
                <c:pt idx="4">
                  <c:v>47.92</c:v>
                </c:pt>
              </c:numCache>
            </c:numRef>
          </c:val>
          <c:extLst>
            <c:ext xmlns:c16="http://schemas.microsoft.com/office/drawing/2014/chart" uri="{C3380CC4-5D6E-409C-BE32-E72D297353CC}">
              <c16:uniqueId val="{00000000-FD69-4F5A-B6E8-3E9CDD8DA1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FD69-4F5A-B6E8-3E9CDD8DA1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F11-4C3E-B1E7-5223DCD459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8F11-4C3E-B1E7-5223DCD459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54.69</c:v>
                </c:pt>
                <c:pt idx="1">
                  <c:v>51.91</c:v>
                </c:pt>
                <c:pt idx="2">
                  <c:v>58.17</c:v>
                </c:pt>
                <c:pt idx="3">
                  <c:v>59.87</c:v>
                </c:pt>
                <c:pt idx="4">
                  <c:v>59.9</c:v>
                </c:pt>
              </c:numCache>
            </c:numRef>
          </c:val>
          <c:extLst>
            <c:ext xmlns:c16="http://schemas.microsoft.com/office/drawing/2014/chart" uri="{C3380CC4-5D6E-409C-BE32-E72D297353CC}">
              <c16:uniqueId val="{00000000-C030-403E-AFD2-ADDEE347CA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89.69</c:v>
                </c:pt>
                <c:pt idx="1">
                  <c:v>85.72</c:v>
                </c:pt>
                <c:pt idx="2">
                  <c:v>93.44</c:v>
                </c:pt>
                <c:pt idx="3">
                  <c:v>90.02</c:v>
                </c:pt>
                <c:pt idx="4">
                  <c:v>93.76</c:v>
                </c:pt>
              </c:numCache>
            </c:numRef>
          </c:val>
          <c:smooth val="0"/>
          <c:extLst>
            <c:ext xmlns:c16="http://schemas.microsoft.com/office/drawing/2014/chart" uri="{C3380CC4-5D6E-409C-BE32-E72D297353CC}">
              <c16:uniqueId val="{00000001-C030-403E-AFD2-ADDEE347CA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6.42</c:v>
                </c:pt>
                <c:pt idx="1">
                  <c:v>8.15</c:v>
                </c:pt>
                <c:pt idx="2">
                  <c:v>9.6300000000000008</c:v>
                </c:pt>
                <c:pt idx="3">
                  <c:v>11.08</c:v>
                </c:pt>
                <c:pt idx="4">
                  <c:v>12.6</c:v>
                </c:pt>
              </c:numCache>
            </c:numRef>
          </c:val>
          <c:extLst>
            <c:ext xmlns:c16="http://schemas.microsoft.com/office/drawing/2014/chart" uri="{C3380CC4-5D6E-409C-BE32-E72D297353CC}">
              <c16:uniqueId val="{00000000-AFE5-4117-B990-95EDA335BE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14.97</c:v>
                </c:pt>
                <c:pt idx="1">
                  <c:v>16.16</c:v>
                </c:pt>
                <c:pt idx="2">
                  <c:v>16.420000000000002</c:v>
                </c:pt>
                <c:pt idx="3">
                  <c:v>16.41</c:v>
                </c:pt>
                <c:pt idx="4">
                  <c:v>16.63</c:v>
                </c:pt>
              </c:numCache>
            </c:numRef>
          </c:val>
          <c:smooth val="0"/>
          <c:extLst>
            <c:ext xmlns:c16="http://schemas.microsoft.com/office/drawing/2014/chart" uri="{C3380CC4-5D6E-409C-BE32-E72D297353CC}">
              <c16:uniqueId val="{00000001-AFE5-4117-B990-95EDA335BE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E6-496E-93F6-D8A6CBD29F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E6-496E-93F6-D8A6CBD29F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906.3</c:v>
                </c:pt>
                <c:pt idx="1">
                  <c:v>1187.45</c:v>
                </c:pt>
                <c:pt idx="2">
                  <c:v>1220.71</c:v>
                </c:pt>
                <c:pt idx="3">
                  <c:v>1423.94</c:v>
                </c:pt>
                <c:pt idx="4">
                  <c:v>1514.43</c:v>
                </c:pt>
              </c:numCache>
            </c:numRef>
          </c:val>
          <c:extLst>
            <c:ext xmlns:c16="http://schemas.microsoft.com/office/drawing/2014/chart" uri="{C3380CC4-5D6E-409C-BE32-E72D297353CC}">
              <c16:uniqueId val="{00000000-0186-43D5-BBE6-3906C107ED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124.89</c:v>
                </c:pt>
                <c:pt idx="1">
                  <c:v>129.72999999999999</c:v>
                </c:pt>
                <c:pt idx="2">
                  <c:v>123.58</c:v>
                </c:pt>
                <c:pt idx="3">
                  <c:v>221.28</c:v>
                </c:pt>
                <c:pt idx="4">
                  <c:v>173.09</c:v>
                </c:pt>
              </c:numCache>
            </c:numRef>
          </c:val>
          <c:smooth val="0"/>
          <c:extLst>
            <c:ext xmlns:c16="http://schemas.microsoft.com/office/drawing/2014/chart" uri="{C3380CC4-5D6E-409C-BE32-E72D297353CC}">
              <c16:uniqueId val="{00000001-0186-43D5-BBE6-3906C107ED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6.15</c:v>
                </c:pt>
                <c:pt idx="1">
                  <c:v>16.18</c:v>
                </c:pt>
                <c:pt idx="2">
                  <c:v>-39.409999999999997</c:v>
                </c:pt>
                <c:pt idx="3">
                  <c:v>-88.98</c:v>
                </c:pt>
                <c:pt idx="4">
                  <c:v>-96.08</c:v>
                </c:pt>
              </c:numCache>
            </c:numRef>
          </c:val>
          <c:extLst>
            <c:ext xmlns:c16="http://schemas.microsoft.com/office/drawing/2014/chart" uri="{C3380CC4-5D6E-409C-BE32-E72D297353CC}">
              <c16:uniqueId val="{00000000-E54E-4FAB-BF5A-0B8D5B5897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221.76</c:v>
                </c:pt>
                <c:pt idx="1">
                  <c:v>180.07</c:v>
                </c:pt>
                <c:pt idx="2">
                  <c:v>172.39</c:v>
                </c:pt>
                <c:pt idx="3">
                  <c:v>113.42</c:v>
                </c:pt>
                <c:pt idx="4">
                  <c:v>117.39</c:v>
                </c:pt>
              </c:numCache>
            </c:numRef>
          </c:val>
          <c:smooth val="0"/>
          <c:extLst>
            <c:ext xmlns:c16="http://schemas.microsoft.com/office/drawing/2014/chart" uri="{C3380CC4-5D6E-409C-BE32-E72D297353CC}">
              <c16:uniqueId val="{00000001-E54E-4FAB-BF5A-0B8D5B5897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176.97</c:v>
                </c:pt>
                <c:pt idx="1">
                  <c:v>462.43</c:v>
                </c:pt>
                <c:pt idx="2">
                  <c:v>580.23</c:v>
                </c:pt>
                <c:pt idx="3" formatCode="#,##0.00;&quot;△&quot;#,##0.00">
                  <c:v>0</c:v>
                </c:pt>
                <c:pt idx="4">
                  <c:v>887.12</c:v>
                </c:pt>
              </c:numCache>
            </c:numRef>
          </c:val>
          <c:extLst>
            <c:ext xmlns:c16="http://schemas.microsoft.com/office/drawing/2014/chart" uri="{C3380CC4-5D6E-409C-BE32-E72D297353CC}">
              <c16:uniqueId val="{00000000-68CD-44B4-82CE-13B6DADCE6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68CD-44B4-82CE-13B6DADCE6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21.08</c:v>
                </c:pt>
                <c:pt idx="1">
                  <c:v>20.79</c:v>
                </c:pt>
                <c:pt idx="2">
                  <c:v>24.86</c:v>
                </c:pt>
                <c:pt idx="3">
                  <c:v>24.9</c:v>
                </c:pt>
                <c:pt idx="4">
                  <c:v>24.73</c:v>
                </c:pt>
              </c:numCache>
            </c:numRef>
          </c:val>
          <c:extLst>
            <c:ext xmlns:c16="http://schemas.microsoft.com/office/drawing/2014/chart" uri="{C3380CC4-5D6E-409C-BE32-E72D297353CC}">
              <c16:uniqueId val="{00000000-722A-44A0-B0D3-6674D07DEB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722A-44A0-B0D3-6674D07DEB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562.08000000000004</c:v>
                </c:pt>
                <c:pt idx="1">
                  <c:v>530.98</c:v>
                </c:pt>
                <c:pt idx="2">
                  <c:v>466.19</c:v>
                </c:pt>
                <c:pt idx="3">
                  <c:v>456.65</c:v>
                </c:pt>
                <c:pt idx="4">
                  <c:v>473.37</c:v>
                </c:pt>
              </c:numCache>
            </c:numRef>
          </c:val>
          <c:extLst>
            <c:ext xmlns:c16="http://schemas.microsoft.com/office/drawing/2014/chart" uri="{C3380CC4-5D6E-409C-BE32-E72D297353CC}">
              <c16:uniqueId val="{00000000-4998-4610-B8E4-42F8747F7A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4998-4610-B8E4-42F8747F7A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【103.18】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718300</v>
      </c>
      <c r="AM8" s="69"/>
      <c r="AN8" s="69"/>
      <c r="AO8" s="69"/>
      <c r="AP8" s="69"/>
      <c r="AQ8" s="69"/>
      <c r="AR8" s="69"/>
      <c r="AS8" s="69"/>
      <c r="AT8" s="68">
        <f>データ!T6</f>
        <v>328.91</v>
      </c>
      <c r="AU8" s="68"/>
      <c r="AV8" s="68"/>
      <c r="AW8" s="68"/>
      <c r="AX8" s="68"/>
      <c r="AY8" s="68"/>
      <c r="AZ8" s="68"/>
      <c r="BA8" s="68"/>
      <c r="BB8" s="68">
        <f>データ!U6</f>
        <v>2183.88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61.82</v>
      </c>
      <c r="J10" s="68"/>
      <c r="K10" s="68"/>
      <c r="L10" s="68"/>
      <c r="M10" s="68"/>
      <c r="N10" s="68"/>
      <c r="O10" s="68"/>
      <c r="P10" s="68">
        <f>データ!P6</f>
        <v>0.37</v>
      </c>
      <c r="Q10" s="68"/>
      <c r="R10" s="68"/>
      <c r="S10" s="68"/>
      <c r="T10" s="68"/>
      <c r="U10" s="68"/>
      <c r="V10" s="68"/>
      <c r="W10" s="68">
        <f>データ!Q6</f>
        <v>100</v>
      </c>
      <c r="X10" s="68"/>
      <c r="Y10" s="68"/>
      <c r="Z10" s="68"/>
      <c r="AA10" s="68"/>
      <c r="AB10" s="68"/>
      <c r="AC10" s="68"/>
      <c r="AD10" s="69">
        <f>データ!R6</f>
        <v>2036</v>
      </c>
      <c r="AE10" s="69"/>
      <c r="AF10" s="69"/>
      <c r="AG10" s="69"/>
      <c r="AH10" s="69"/>
      <c r="AI10" s="69"/>
      <c r="AJ10" s="69"/>
      <c r="AK10" s="2"/>
      <c r="AL10" s="69">
        <f>データ!V6</f>
        <v>2643</v>
      </c>
      <c r="AM10" s="69"/>
      <c r="AN10" s="69"/>
      <c r="AO10" s="69"/>
      <c r="AP10" s="69"/>
      <c r="AQ10" s="69"/>
      <c r="AR10" s="69"/>
      <c r="AS10" s="69"/>
      <c r="AT10" s="68">
        <f>データ!W6</f>
        <v>0.49</v>
      </c>
      <c r="AU10" s="68"/>
      <c r="AV10" s="68"/>
      <c r="AW10" s="68"/>
      <c r="AX10" s="68"/>
      <c r="AY10" s="68"/>
      <c r="AZ10" s="68"/>
      <c r="BA10" s="68"/>
      <c r="BB10" s="68">
        <f>データ!X6</f>
        <v>5393.88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【95.06】</v>
      </c>
      <c r="F85" s="26" t="str">
        <f>データ!AT6</f>
        <v>【144.21】</v>
      </c>
      <c r="G85" s="26" t="str">
        <f>データ!BE6</f>
        <v>【103.18】</v>
      </c>
      <c r="H85" s="26" t="str">
        <f>データ!BP6</f>
        <v>【307.23】</v>
      </c>
      <c r="I85" s="26" t="str">
        <f>データ!CA6</f>
        <v>【59.98】</v>
      </c>
      <c r="J85" s="26" t="str">
        <f>データ!CL6</f>
        <v>【272.98】</v>
      </c>
      <c r="K85" s="26" t="str">
        <f>データ!CW6</f>
        <v>【58.71】</v>
      </c>
      <c r="L85" s="26" t="str">
        <f>データ!DH6</f>
        <v>【79.51】</v>
      </c>
      <c r="M85" s="26" t="str">
        <f>データ!DS6</f>
        <v>【20.31】</v>
      </c>
      <c r="N85" s="26" t="str">
        <f>データ!ED6</f>
        <v>【-】</v>
      </c>
      <c r="O85" s="26" t="str">
        <f>データ!EO6</f>
        <v>【-】</v>
      </c>
    </row>
  </sheetData>
  <sheetProtection algorithmName="SHA-512" hashValue="6KVje9AAHRtUseF+aWLpyaLJNyDAwZzkuRJSGuazBdxsVJxk7dcvOEEL9ivJhrmVdvPLmHgZeEyBSPMOrUr9iw==" saltValue="BUU/GVRS3yS+7mQlB8/eg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141500</v>
      </c>
      <c r="D6" s="33">
        <f t="shared" si="3"/>
        <v>46</v>
      </c>
      <c r="E6" s="33">
        <f t="shared" si="3"/>
        <v>18</v>
      </c>
      <c r="F6" s="33">
        <f t="shared" si="3"/>
        <v>0</v>
      </c>
      <c r="G6" s="33">
        <f t="shared" si="3"/>
        <v>0</v>
      </c>
      <c r="H6" s="33" t="str">
        <f t="shared" si="3"/>
        <v>神奈川県　相模原市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61.82</v>
      </c>
      <c r="P6" s="34">
        <f t="shared" si="3"/>
        <v>0.37</v>
      </c>
      <c r="Q6" s="34">
        <f t="shared" si="3"/>
        <v>100</v>
      </c>
      <c r="R6" s="34">
        <f t="shared" si="3"/>
        <v>2036</v>
      </c>
      <c r="S6" s="34">
        <f t="shared" si="3"/>
        <v>718300</v>
      </c>
      <c r="T6" s="34">
        <f t="shared" si="3"/>
        <v>328.91</v>
      </c>
      <c r="U6" s="34">
        <f t="shared" si="3"/>
        <v>2183.88</v>
      </c>
      <c r="V6" s="34">
        <f t="shared" si="3"/>
        <v>2643</v>
      </c>
      <c r="W6" s="34">
        <f t="shared" si="3"/>
        <v>0.49</v>
      </c>
      <c r="X6" s="34">
        <f t="shared" si="3"/>
        <v>5393.88</v>
      </c>
      <c r="Y6" s="35">
        <f>IF(Y7="",NA(),Y7)</f>
        <v>54.69</v>
      </c>
      <c r="Z6" s="35">
        <f t="shared" ref="Z6:AH6" si="4">IF(Z7="",NA(),Z7)</f>
        <v>51.91</v>
      </c>
      <c r="AA6" s="35">
        <f t="shared" si="4"/>
        <v>58.17</v>
      </c>
      <c r="AB6" s="35">
        <f t="shared" si="4"/>
        <v>59.87</v>
      </c>
      <c r="AC6" s="35">
        <f t="shared" si="4"/>
        <v>59.9</v>
      </c>
      <c r="AD6" s="35">
        <f t="shared" si="4"/>
        <v>89.69</v>
      </c>
      <c r="AE6" s="35">
        <f t="shared" si="4"/>
        <v>85.72</v>
      </c>
      <c r="AF6" s="35">
        <f t="shared" si="4"/>
        <v>93.44</v>
      </c>
      <c r="AG6" s="35">
        <f t="shared" si="4"/>
        <v>90.02</v>
      </c>
      <c r="AH6" s="35">
        <f t="shared" si="4"/>
        <v>93.76</v>
      </c>
      <c r="AI6" s="34" t="str">
        <f>IF(AI7="","",IF(AI7="-","【-】","【"&amp;SUBSTITUTE(TEXT(AI7,"#,##0.00"),"-","△")&amp;"】"))</f>
        <v>【95.06】</v>
      </c>
      <c r="AJ6" s="35">
        <f>IF(AJ7="",NA(),AJ7)</f>
        <v>906.3</v>
      </c>
      <c r="AK6" s="35">
        <f t="shared" ref="AK6:AS6" si="5">IF(AK7="",NA(),AK7)</f>
        <v>1187.45</v>
      </c>
      <c r="AL6" s="35">
        <f t="shared" si="5"/>
        <v>1220.71</v>
      </c>
      <c r="AM6" s="35">
        <f t="shared" si="5"/>
        <v>1423.94</v>
      </c>
      <c r="AN6" s="35">
        <f t="shared" si="5"/>
        <v>1514.43</v>
      </c>
      <c r="AO6" s="35">
        <f t="shared" si="5"/>
        <v>124.89</v>
      </c>
      <c r="AP6" s="35">
        <f t="shared" si="5"/>
        <v>129.72999999999999</v>
      </c>
      <c r="AQ6" s="35">
        <f t="shared" si="5"/>
        <v>123.58</v>
      </c>
      <c r="AR6" s="35">
        <f t="shared" si="5"/>
        <v>221.28</v>
      </c>
      <c r="AS6" s="35">
        <f t="shared" si="5"/>
        <v>173.09</v>
      </c>
      <c r="AT6" s="34" t="str">
        <f>IF(AT7="","",IF(AT7="-","【-】","【"&amp;SUBSTITUTE(TEXT(AT7,"#,##0.00"),"-","△")&amp;"】"))</f>
        <v>【144.21】</v>
      </c>
      <c r="AU6" s="35">
        <f>IF(AU7="",NA(),AU7)</f>
        <v>6.15</v>
      </c>
      <c r="AV6" s="35">
        <f t="shared" ref="AV6:BD6" si="6">IF(AV7="",NA(),AV7)</f>
        <v>16.18</v>
      </c>
      <c r="AW6" s="35">
        <f t="shared" si="6"/>
        <v>-39.409999999999997</v>
      </c>
      <c r="AX6" s="35">
        <f t="shared" si="6"/>
        <v>-88.98</v>
      </c>
      <c r="AY6" s="35">
        <f t="shared" si="6"/>
        <v>-96.08</v>
      </c>
      <c r="AZ6" s="35">
        <f t="shared" si="6"/>
        <v>221.76</v>
      </c>
      <c r="BA6" s="35">
        <f t="shared" si="6"/>
        <v>180.07</v>
      </c>
      <c r="BB6" s="35">
        <f t="shared" si="6"/>
        <v>172.39</v>
      </c>
      <c r="BC6" s="35">
        <f t="shared" si="6"/>
        <v>113.42</v>
      </c>
      <c r="BD6" s="35">
        <f t="shared" si="6"/>
        <v>117.39</v>
      </c>
      <c r="BE6" s="34" t="str">
        <f>IF(BE7="","",IF(BE7="-","【-】","【"&amp;SUBSTITUTE(TEXT(BE7,"#,##0.00"),"-","△")&amp;"】"))</f>
        <v>【103.18】</v>
      </c>
      <c r="BF6" s="35">
        <f>IF(BF7="",NA(),BF7)</f>
        <v>176.97</v>
      </c>
      <c r="BG6" s="35">
        <f t="shared" ref="BG6:BO6" si="7">IF(BG7="",NA(),BG7)</f>
        <v>462.43</v>
      </c>
      <c r="BH6" s="35">
        <f t="shared" si="7"/>
        <v>580.23</v>
      </c>
      <c r="BI6" s="34">
        <f t="shared" si="7"/>
        <v>0</v>
      </c>
      <c r="BJ6" s="35">
        <f t="shared" si="7"/>
        <v>887.12</v>
      </c>
      <c r="BK6" s="35">
        <f t="shared" si="7"/>
        <v>392.19</v>
      </c>
      <c r="BL6" s="35">
        <f t="shared" si="7"/>
        <v>413.5</v>
      </c>
      <c r="BM6" s="35">
        <f t="shared" si="7"/>
        <v>407.42</v>
      </c>
      <c r="BN6" s="35">
        <f t="shared" si="7"/>
        <v>386.46</v>
      </c>
      <c r="BO6" s="35">
        <f t="shared" si="7"/>
        <v>421.25</v>
      </c>
      <c r="BP6" s="34" t="str">
        <f>IF(BP7="","",IF(BP7="-","【-】","【"&amp;SUBSTITUTE(TEXT(BP7,"#,##0.00"),"-","△")&amp;"】"))</f>
        <v>【307.23】</v>
      </c>
      <c r="BQ6" s="35">
        <f>IF(BQ7="",NA(),BQ7)</f>
        <v>21.08</v>
      </c>
      <c r="BR6" s="35">
        <f t="shared" ref="BR6:BZ6" si="8">IF(BR7="",NA(),BR7)</f>
        <v>20.79</v>
      </c>
      <c r="BS6" s="35">
        <f t="shared" si="8"/>
        <v>24.86</v>
      </c>
      <c r="BT6" s="35">
        <f t="shared" si="8"/>
        <v>24.9</v>
      </c>
      <c r="BU6" s="35">
        <f t="shared" si="8"/>
        <v>24.73</v>
      </c>
      <c r="BV6" s="35">
        <f t="shared" si="8"/>
        <v>57.03</v>
      </c>
      <c r="BW6" s="35">
        <f t="shared" si="8"/>
        <v>55.84</v>
      </c>
      <c r="BX6" s="35">
        <f t="shared" si="8"/>
        <v>57.08</v>
      </c>
      <c r="BY6" s="35">
        <f t="shared" si="8"/>
        <v>55.85</v>
      </c>
      <c r="BZ6" s="35">
        <f t="shared" si="8"/>
        <v>53.23</v>
      </c>
      <c r="CA6" s="34" t="str">
        <f>IF(CA7="","",IF(CA7="-","【-】","【"&amp;SUBSTITUTE(TEXT(CA7,"#,##0.00"),"-","△")&amp;"】"))</f>
        <v>【59.98】</v>
      </c>
      <c r="CB6" s="35">
        <f>IF(CB7="",NA(),CB7)</f>
        <v>562.08000000000004</v>
      </c>
      <c r="CC6" s="35">
        <f t="shared" ref="CC6:CK6" si="9">IF(CC7="",NA(),CC7)</f>
        <v>530.98</v>
      </c>
      <c r="CD6" s="35">
        <f t="shared" si="9"/>
        <v>466.19</v>
      </c>
      <c r="CE6" s="35">
        <f t="shared" si="9"/>
        <v>456.65</v>
      </c>
      <c r="CF6" s="35">
        <f t="shared" si="9"/>
        <v>473.37</v>
      </c>
      <c r="CG6" s="35">
        <f t="shared" si="9"/>
        <v>283.73</v>
      </c>
      <c r="CH6" s="35">
        <f t="shared" si="9"/>
        <v>287.57</v>
      </c>
      <c r="CI6" s="35">
        <f t="shared" si="9"/>
        <v>286.86</v>
      </c>
      <c r="CJ6" s="35">
        <f t="shared" si="9"/>
        <v>287.91000000000003</v>
      </c>
      <c r="CK6" s="35">
        <f t="shared" si="9"/>
        <v>283.3</v>
      </c>
      <c r="CL6" s="34" t="str">
        <f>IF(CL7="","",IF(CL7="-","【-】","【"&amp;SUBSTITUTE(TEXT(CL7,"#,##0.00"),"-","△")&amp;"】"))</f>
        <v>【272.98】</v>
      </c>
      <c r="CM6" s="35" t="str">
        <f>IF(CM7="",NA(),CM7)</f>
        <v>-</v>
      </c>
      <c r="CN6" s="35">
        <f t="shared" ref="CN6:CV6" si="10">IF(CN7="",NA(),CN7)</f>
        <v>41.7</v>
      </c>
      <c r="CO6" s="35">
        <f t="shared" si="10"/>
        <v>45.67</v>
      </c>
      <c r="CP6" s="35">
        <f t="shared" si="10"/>
        <v>45.48</v>
      </c>
      <c r="CQ6" s="35">
        <f t="shared" si="10"/>
        <v>47.92</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5">
        <f>IF(DI7="",NA(),DI7)</f>
        <v>6.42</v>
      </c>
      <c r="DJ6" s="35">
        <f t="shared" ref="DJ6:DR6" si="12">IF(DJ7="",NA(),DJ7)</f>
        <v>8.15</v>
      </c>
      <c r="DK6" s="35">
        <f t="shared" si="12"/>
        <v>9.6300000000000008</v>
      </c>
      <c r="DL6" s="35">
        <f t="shared" si="12"/>
        <v>11.08</v>
      </c>
      <c r="DM6" s="35">
        <f t="shared" si="12"/>
        <v>12.6</v>
      </c>
      <c r="DN6" s="35">
        <f t="shared" si="12"/>
        <v>14.97</v>
      </c>
      <c r="DO6" s="35">
        <f t="shared" si="12"/>
        <v>16.16</v>
      </c>
      <c r="DP6" s="35">
        <f t="shared" si="12"/>
        <v>16.420000000000002</v>
      </c>
      <c r="DQ6" s="35">
        <f t="shared" si="12"/>
        <v>16.41</v>
      </c>
      <c r="DR6" s="35">
        <f t="shared" si="12"/>
        <v>16.63</v>
      </c>
      <c r="DS6" s="34" t="str">
        <f>IF(DS7="","",IF(DS7="-","【-】","【"&amp;SUBSTITUTE(TEXT(DS7,"#,##0.00"),"-","△")&amp;"】"))</f>
        <v>【20.31】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141500</v>
      </c>
      <c r="D7" s="37">
        <v>46</v>
      </c>
      <c r="E7" s="37">
        <v>18</v>
      </c>
      <c r="F7" s="37">
        <v>0</v>
      </c>
      <c r="G7" s="37">
        <v>0</v>
      </c>
      <c r="H7" s="37" t="s">
        <v>96</v>
      </c>
      <c r="I7" s="37" t="s">
        <v>97</v>
      </c>
      <c r="J7" s="37" t="s">
        <v>98</v>
      </c>
      <c r="K7" s="37" t="s">
        <v>99</v>
      </c>
      <c r="L7" s="37" t="s">
        <v>100</v>
      </c>
      <c r="M7" s="37" t="s">
        <v>101</v>
      </c>
      <c r="N7" s="38" t="s">
        <v>102</v>
      </c>
      <c r="O7" s="38">
        <v>61.82</v>
      </c>
      <c r="P7" s="38">
        <v>0.37</v>
      </c>
      <c r="Q7" s="38">
        <v>100</v>
      </c>
      <c r="R7" s="38">
        <v>2036</v>
      </c>
      <c r="S7" s="38">
        <v>718300</v>
      </c>
      <c r="T7" s="38">
        <v>328.91</v>
      </c>
      <c r="U7" s="38">
        <v>2183.88</v>
      </c>
      <c r="V7" s="38">
        <v>2643</v>
      </c>
      <c r="W7" s="38">
        <v>0.49</v>
      </c>
      <c r="X7" s="38">
        <v>5393.88</v>
      </c>
      <c r="Y7" s="38">
        <v>54.69</v>
      </c>
      <c r="Z7" s="38">
        <v>51.91</v>
      </c>
      <c r="AA7" s="38">
        <v>58.17</v>
      </c>
      <c r="AB7" s="38">
        <v>59.87</v>
      </c>
      <c r="AC7" s="38">
        <v>59.9</v>
      </c>
      <c r="AD7" s="38">
        <v>89.69</v>
      </c>
      <c r="AE7" s="38">
        <v>85.72</v>
      </c>
      <c r="AF7" s="38">
        <v>93.44</v>
      </c>
      <c r="AG7" s="38">
        <v>90.02</v>
      </c>
      <c r="AH7" s="38">
        <v>93.76</v>
      </c>
      <c r="AI7" s="38">
        <v>95.06</v>
      </c>
      <c r="AJ7" s="38">
        <v>906.3</v>
      </c>
      <c r="AK7" s="38">
        <v>1187.45</v>
      </c>
      <c r="AL7" s="38">
        <v>1220.71</v>
      </c>
      <c r="AM7" s="38">
        <v>1423.94</v>
      </c>
      <c r="AN7" s="38">
        <v>1514.43</v>
      </c>
      <c r="AO7" s="38">
        <v>124.89</v>
      </c>
      <c r="AP7" s="38">
        <v>129.72999999999999</v>
      </c>
      <c r="AQ7" s="38">
        <v>123.58</v>
      </c>
      <c r="AR7" s="38">
        <v>221.28</v>
      </c>
      <c r="AS7" s="38">
        <v>173.09</v>
      </c>
      <c r="AT7" s="38">
        <v>144.21</v>
      </c>
      <c r="AU7" s="38">
        <v>6.15</v>
      </c>
      <c r="AV7" s="38">
        <v>16.18</v>
      </c>
      <c r="AW7" s="38">
        <v>-39.409999999999997</v>
      </c>
      <c r="AX7" s="38">
        <v>-88.98</v>
      </c>
      <c r="AY7" s="38">
        <v>-96.08</v>
      </c>
      <c r="AZ7" s="38">
        <v>221.76</v>
      </c>
      <c r="BA7" s="38">
        <v>180.07</v>
      </c>
      <c r="BB7" s="38">
        <v>172.39</v>
      </c>
      <c r="BC7" s="38">
        <v>113.42</v>
      </c>
      <c r="BD7" s="38">
        <v>117.39</v>
      </c>
      <c r="BE7" s="38">
        <v>103.18</v>
      </c>
      <c r="BF7" s="38">
        <v>176.97</v>
      </c>
      <c r="BG7" s="38">
        <v>462.43</v>
      </c>
      <c r="BH7" s="38">
        <v>580.23</v>
      </c>
      <c r="BI7" s="38">
        <v>0</v>
      </c>
      <c r="BJ7" s="38">
        <v>887.12</v>
      </c>
      <c r="BK7" s="38">
        <v>392.19</v>
      </c>
      <c r="BL7" s="38">
        <v>413.5</v>
      </c>
      <c r="BM7" s="38">
        <v>407.42</v>
      </c>
      <c r="BN7" s="38">
        <v>386.46</v>
      </c>
      <c r="BO7" s="38">
        <v>421.25</v>
      </c>
      <c r="BP7" s="38">
        <v>307.23</v>
      </c>
      <c r="BQ7" s="38">
        <v>21.08</v>
      </c>
      <c r="BR7" s="38">
        <v>20.79</v>
      </c>
      <c r="BS7" s="38">
        <v>24.86</v>
      </c>
      <c r="BT7" s="38">
        <v>24.9</v>
      </c>
      <c r="BU7" s="38">
        <v>24.73</v>
      </c>
      <c r="BV7" s="38">
        <v>57.03</v>
      </c>
      <c r="BW7" s="38">
        <v>55.84</v>
      </c>
      <c r="BX7" s="38">
        <v>57.08</v>
      </c>
      <c r="BY7" s="38">
        <v>55.85</v>
      </c>
      <c r="BZ7" s="38">
        <v>53.23</v>
      </c>
      <c r="CA7" s="38">
        <v>59.98</v>
      </c>
      <c r="CB7" s="38">
        <v>562.08000000000004</v>
      </c>
      <c r="CC7" s="38">
        <v>530.98</v>
      </c>
      <c r="CD7" s="38">
        <v>466.19</v>
      </c>
      <c r="CE7" s="38">
        <v>456.65</v>
      </c>
      <c r="CF7" s="38">
        <v>473.37</v>
      </c>
      <c r="CG7" s="38">
        <v>283.73</v>
      </c>
      <c r="CH7" s="38">
        <v>287.57</v>
      </c>
      <c r="CI7" s="38">
        <v>286.86</v>
      </c>
      <c r="CJ7" s="38">
        <v>287.91000000000003</v>
      </c>
      <c r="CK7" s="38">
        <v>283.3</v>
      </c>
      <c r="CL7" s="38">
        <v>272.98</v>
      </c>
      <c r="CM7" s="38" t="s">
        <v>102</v>
      </c>
      <c r="CN7" s="38">
        <v>41.7</v>
      </c>
      <c r="CO7" s="38">
        <v>45.67</v>
      </c>
      <c r="CP7" s="38">
        <v>45.48</v>
      </c>
      <c r="CQ7" s="38">
        <v>47.92</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v>6.42</v>
      </c>
      <c r="DJ7" s="38">
        <v>8.15</v>
      </c>
      <c r="DK7" s="38">
        <v>9.6300000000000008</v>
      </c>
      <c r="DL7" s="38">
        <v>11.08</v>
      </c>
      <c r="DM7" s="38">
        <v>12.6</v>
      </c>
      <c r="DN7" s="38">
        <v>14.97</v>
      </c>
      <c r="DO7" s="38">
        <v>16.16</v>
      </c>
      <c r="DP7" s="38">
        <v>16.420000000000002</v>
      </c>
      <c r="DQ7" s="38">
        <v>16.41</v>
      </c>
      <c r="DR7" s="38">
        <v>16.63</v>
      </c>
      <c r="DS7" s="38">
        <v>20.309999999999999</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2021-01-29T02:52:50Z</cp:lastPrinted>
  <dcterms:created xsi:type="dcterms:W3CDTF">2020-12-04T02:39:49Z</dcterms:created>
  <dcterms:modified xsi:type="dcterms:W3CDTF">2023-03-29T04:40:31Z</dcterms:modified>
  <cp:category/>
</cp:coreProperties>
</file>