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下水道経営課\030_資料・マニュアル類\020_財政経理班\★財政班\☆決算統計\R4決算統計\経営比較分析表\04_回答\"/>
    </mc:Choice>
  </mc:AlternateContent>
  <workbookProtection workbookAlgorithmName="SHA-512" workbookHashValue="bxG9ZaXil2AbkRgW4r1IjTUKgd6pzaBdjxiI3XEWXKMPjTc4GzCSh5YD5BLWBnCOdwIyOCh8INREJGllAD7Dxg==" workbookSaltValue="fsf+cPWNE7bJQKXNdgHx7Q==" workbookSpinCount="100000" lockStructure="1"/>
  <bookViews>
    <workbookView xWindow="0" yWindow="0" windowWidth="28800" windowHeight="1180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AD8" i="4" s="1"/>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W8" i="4"/>
  <c r="P8" i="4"/>
  <c r="I8" i="4"/>
  <c r="B8" i="4"/>
  <c r="B6" i="4"/>
</calcChain>
</file>

<file path=xl/sharedStrings.xml><?xml version="1.0" encoding="utf-8"?>
<sst xmlns="http://schemas.openxmlformats.org/spreadsheetml/2006/main" count="231" uniqueCount="116">
  <si>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</si>
  <si>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</si>
  <si>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</si>
  <si>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</si>
  <si>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</si>
  <si>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</si>
  <si>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</si>
  <si>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</si>
  <si>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</si>
  <si>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</si>
  <si>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</si>
  <si>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</si>
  <si>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</si>
  <si>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</si>
  <si>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</si>
  <si>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</si>
  <si>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</si>
  <si>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</si>
  <si>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</si>
  <si>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</si>
  <si>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</si>
  <si>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</si>
  <si>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</si>
  <si>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</si>
  <si>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</si>
  <si>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</si>
  <si>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</si>
  <si>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</si>
  <si>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</si>
  <si>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</si>
  <si>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</si>
  <si>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</si>
  <si>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</si>
  <si>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</si>
  <si>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</si>
  <si>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</si>
  <si>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</si>
  <si>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</si>
  <si>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</si>
  <si>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</si>
  <si>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</si>
  <si>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</si>
  <si>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</si>
  <si>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</si>
  <si>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</si>
  <si>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</si>
  <si>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</si>
  <si>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</si>
  <si>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</si>
  <si>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</si>
  <si>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</si>
  <si>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</si>
  <si>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</si>
  <si>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</si>
  <si>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</si>
  <si>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</si>
  <si>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</si>
  <si>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</si>
  <si>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</si>
  <si>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</si>
  <si>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</si>
  <si>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</si>
  <si>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</si>
  <si>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</si>
  <si>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</si>
  <si>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</si>
  <si>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</si>
  <si>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</si>
  <si>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</si>
  <si>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</si>
  <si>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</si>
  <si>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</si>
  <si>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</si>
  <si>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</si>
  <si>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</si>
  <si>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</si>
  <si>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</si>
  <si>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</si>
  <si>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</si>
  <si>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</si>
  <si>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</si>
  <si>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</si>
  <si>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</si>
  <si>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</si>
  <si>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</si>
  <si>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</si>
  <si>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</si>
  <si>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</si>
  <si>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</si>
  <si>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</si>
  <si>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</si>
  <si>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</si>
  <si>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</si>
  <si>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</si>
  <si>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</si>
  <si>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</si>
  <si>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相模原市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</si>
  <si>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</si>
  <si>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</si>
  <si>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</si>
  <si>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</si>
  <si>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</si>
  <si>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</si>
  <si>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</si>
  <si>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</si>
  <si>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</si>
  <si>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</si>
  <si>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</si>
  <si>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</si>
  <si>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</si>
  <si>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</si>
  <si>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</si>
  <si>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</si>
  <si>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①有形固定資産減価償却率、②管渠老朽化率及び③管渠改善率ともに、本事業が平成８年度より供用開始したことから、標準耐用年数に近い資産が少ないため低い水準となっている。
　</t>
    <rPh sb="33" eb="34">
      <t>ホン</t>
    </rPh>
    <rPh sb="34" eb="36">
      <t>ジギョウ</t>
    </rPh>
    <rPh sb="55" eb="57">
      <t>ヒョウジュン</t>
    </rPh>
    <rPh sb="57" eb="59">
      <t>タイヨウ</t>
    </rPh>
    <rPh sb="59" eb="61">
      <t>ネンスウ</t>
    </rPh>
    <rPh sb="62" eb="63">
      <t>チカ</t>
    </rPh>
    <rPh sb="64" eb="66">
      <t>シサン</t>
    </rPh>
    <rPh sb="67" eb="68">
      <t>スク</t>
    </rPh>
    <rPh sb="72" eb="73">
      <t>ヒク</t>
    </rPh>
    <rPh sb="74" eb="76">
      <t>スイジュン</t>
    </rPh>
    <phoneticPr fontId="4"/>
  </si>
  <si>
    <t>　本事業は農業集落における水源環境の保全を目的としているが、本事業の収支が下水道事業会計の負担にならないよう、今後、老朽化する施設に対して、効率的な点検・調査手法を確立するとともに、状態の把握、評価及び中長期的な状態を予測しながら改築や修繕を実施する。
　また、処理場の更新の際は、費用対効果を検証し、公共下水道への統合等を検討する必要がある。</t>
    <rPh sb="58" eb="61">
      <t>ロウキュウカ</t>
    </rPh>
    <rPh sb="63" eb="65">
      <t>シセツ</t>
    </rPh>
    <rPh sb="66" eb="67">
      <t>タイ</t>
    </rPh>
    <phoneticPr fontId="4"/>
  </si>
  <si>
    <t>　①経常収支比率及び⑤経費回収率は、事業規模が小さく維持管理費が割高であることから、低率となっているが、本市では、生活排水処理という同じ目的の行政サービスであることから、公共下水道事業及び市設置高度処理型浄化槽事業と同一の会計としており、全体の収支は概ね均衡している。
　⑦施設利用率は、令和２年度以降、50％程度で推移していることから、計画処理能力や耐用年数を踏まえ、近隣施設との統合等を進める必要がある。
　⑧水洗化率は、施設整備が完了していることから、類似団体平均と比べ高い水準となっている。</t>
    <rPh sb="18" eb="20">
      <t>ジギョウ</t>
    </rPh>
    <rPh sb="20" eb="22">
      <t>キボ</t>
    </rPh>
    <rPh sb="23" eb="24">
      <t>チイ</t>
    </rPh>
    <rPh sb="26" eb="28">
      <t>イジ</t>
    </rPh>
    <rPh sb="28" eb="30">
      <t>カンリ</t>
    </rPh>
    <rPh sb="30" eb="31">
      <t>ヒ</t>
    </rPh>
    <rPh sb="32" eb="34">
      <t>ワリダカ</t>
    </rPh>
    <rPh sb="42" eb="44">
      <t>テイリツ</t>
    </rPh>
    <rPh sb="125" eb="126">
      <t>オオム</t>
    </rPh>
    <rPh sb="144" eb="146">
      <t>レイワ</t>
    </rPh>
    <rPh sb="147" eb="149">
      <t>ネンド</t>
    </rPh>
    <rPh sb="149" eb="151">
      <t>イコウ</t>
    </rPh>
    <rPh sb="155" eb="157">
      <t>テイド</t>
    </rPh>
    <rPh sb="213" eb="215">
      <t>シセツ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</si>
</sst>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FB6-4E74-BDBF-94939151E30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2FB6-4E74-BDBF-94939151E30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71.540000000000006</c:v>
                </c:pt>
                <c:pt idx="1">
                  <c:v>70</c:v>
                </c:pt>
                <c:pt idx="2">
                  <c:v>50.77</c:v>
                </c:pt>
                <c:pt idx="3">
                  <c:v>51.54</c:v>
                </c:pt>
                <c:pt idx="4">
                  <c:v>47.69</c:v>
                </c:pt>
              </c:numCache>
            </c:numRef>
          </c:val>
          <c:extLst>
            <c:ext xmlns:c16="http://schemas.microsoft.com/office/drawing/2014/chart" uri="{C3380CC4-5D6E-409C-BE32-E72D297353CC}">
              <c16:uniqueId val="{00000000-D6DD-4A11-83DD-7B77A8DBC13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D6DD-4A11-83DD-7B77A8DBC13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96.02</c:v>
                </c:pt>
                <c:pt idx="1">
                  <c:v>95.95</c:v>
                </c:pt>
                <c:pt idx="2">
                  <c:v>95.9</c:v>
                </c:pt>
                <c:pt idx="3">
                  <c:v>95.87</c:v>
                </c:pt>
                <c:pt idx="4">
                  <c:v>100</c:v>
                </c:pt>
              </c:numCache>
            </c:numRef>
          </c:val>
          <c:extLst>
            <c:ext xmlns:c16="http://schemas.microsoft.com/office/drawing/2014/chart" uri="{C3380CC4-5D6E-409C-BE32-E72D297353CC}">
              <c16:uniqueId val="{00000000-6AEC-4CD4-BBFD-0D2C40F75A4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6AEC-4CD4-BBFD-0D2C40F75A4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90.24</c:v>
                </c:pt>
                <c:pt idx="1">
                  <c:v>93.17</c:v>
                </c:pt>
                <c:pt idx="2">
                  <c:v>89.93</c:v>
                </c:pt>
                <c:pt idx="3">
                  <c:v>93.39</c:v>
                </c:pt>
                <c:pt idx="4">
                  <c:v>81.28</c:v>
                </c:pt>
              </c:numCache>
            </c:numRef>
          </c:val>
          <c:extLst>
            <c:ext xmlns:c16="http://schemas.microsoft.com/office/drawing/2014/chart" uri="{C3380CC4-5D6E-409C-BE32-E72D297353CC}">
              <c16:uniqueId val="{00000000-9C8F-4B85-88BE-9EE465D51C5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101.77</c:v>
                </c:pt>
                <c:pt idx="1">
                  <c:v>103.6</c:v>
                </c:pt>
                <c:pt idx="2">
                  <c:v>106.37</c:v>
                </c:pt>
                <c:pt idx="3">
                  <c:v>106.07</c:v>
                </c:pt>
                <c:pt idx="4">
                  <c:v>105.5</c:v>
                </c:pt>
              </c:numCache>
            </c:numRef>
          </c:val>
          <c:smooth val="0"/>
          <c:extLst>
            <c:ext xmlns:c16="http://schemas.microsoft.com/office/drawing/2014/chart" uri="{C3380CC4-5D6E-409C-BE32-E72D297353CC}">
              <c16:uniqueId val="{00000001-9C8F-4B85-88BE-9EE465D51C5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19.34</c:v>
                </c:pt>
                <c:pt idx="1">
                  <c:v>21.9</c:v>
                </c:pt>
                <c:pt idx="2">
                  <c:v>24.99</c:v>
                </c:pt>
                <c:pt idx="3">
                  <c:v>27.11</c:v>
                </c:pt>
                <c:pt idx="4">
                  <c:v>28.28</c:v>
                </c:pt>
              </c:numCache>
            </c:numRef>
          </c:val>
          <c:extLst>
            <c:ext xmlns:c16="http://schemas.microsoft.com/office/drawing/2014/chart" uri="{C3380CC4-5D6E-409C-BE32-E72D297353CC}">
              <c16:uniqueId val="{00000000-1481-4B01-95FD-AF5EF0058C7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24.13</c:v>
                </c:pt>
                <c:pt idx="1">
                  <c:v>23.06</c:v>
                </c:pt>
                <c:pt idx="2">
                  <c:v>20.34</c:v>
                </c:pt>
                <c:pt idx="3">
                  <c:v>21.85</c:v>
                </c:pt>
                <c:pt idx="4">
                  <c:v>25.19</c:v>
                </c:pt>
              </c:numCache>
            </c:numRef>
          </c:val>
          <c:smooth val="0"/>
          <c:extLst>
            <c:ext xmlns:c16="http://schemas.microsoft.com/office/drawing/2014/chart" uri="{C3380CC4-5D6E-409C-BE32-E72D297353CC}">
              <c16:uniqueId val="{00000001-1481-4B01-95FD-AF5EF0058C7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E37-4FDF-906A-B1498B99EAC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E37-4FDF-906A-B1498B99EAC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1465.47</c:v>
                </c:pt>
                <c:pt idx="1">
                  <c:v>1623.15</c:v>
                </c:pt>
                <c:pt idx="2">
                  <c:v>1783.35</c:v>
                </c:pt>
                <c:pt idx="3">
                  <c:v>1828.85</c:v>
                </c:pt>
                <c:pt idx="4">
                  <c:v>2342.5300000000002</c:v>
                </c:pt>
              </c:numCache>
            </c:numRef>
          </c:val>
          <c:extLst>
            <c:ext xmlns:c16="http://schemas.microsoft.com/office/drawing/2014/chart" uri="{C3380CC4-5D6E-409C-BE32-E72D297353CC}">
              <c16:uniqueId val="{00000000-E48F-4223-80BE-C71E3DB41B1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227.4</c:v>
                </c:pt>
                <c:pt idx="1">
                  <c:v>193.99</c:v>
                </c:pt>
                <c:pt idx="2">
                  <c:v>139.02000000000001</c:v>
                </c:pt>
                <c:pt idx="3">
                  <c:v>132.04</c:v>
                </c:pt>
                <c:pt idx="4">
                  <c:v>145.43</c:v>
                </c:pt>
              </c:numCache>
            </c:numRef>
          </c:val>
          <c:smooth val="0"/>
          <c:extLst>
            <c:ext xmlns:c16="http://schemas.microsoft.com/office/drawing/2014/chart" uri="{C3380CC4-5D6E-409C-BE32-E72D297353CC}">
              <c16:uniqueId val="{00000001-E48F-4223-80BE-C71E3DB41B1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-160.07</c:v>
                </c:pt>
                <c:pt idx="1">
                  <c:v>-357.25</c:v>
                </c:pt>
                <c:pt idx="2">
                  <c:v>-301.66000000000003</c:v>
                </c:pt>
                <c:pt idx="3">
                  <c:v>-252.28</c:v>
                </c:pt>
                <c:pt idx="4">
                  <c:v>-224.47</c:v>
                </c:pt>
              </c:numCache>
            </c:numRef>
          </c:val>
          <c:extLst>
            <c:ext xmlns:c16="http://schemas.microsoft.com/office/drawing/2014/chart" uri="{C3380CC4-5D6E-409C-BE32-E72D297353CC}">
              <c16:uniqueId val="{00000000-D230-4C71-B15F-4453B5E989F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29.54</c:v>
                </c:pt>
                <c:pt idx="1">
                  <c:v>26.99</c:v>
                </c:pt>
                <c:pt idx="2">
                  <c:v>29.13</c:v>
                </c:pt>
                <c:pt idx="3">
                  <c:v>35.69</c:v>
                </c:pt>
                <c:pt idx="4">
                  <c:v>38.4</c:v>
                </c:pt>
              </c:numCache>
            </c:numRef>
          </c:val>
          <c:smooth val="0"/>
          <c:extLst>
            <c:ext xmlns:c16="http://schemas.microsoft.com/office/drawing/2014/chart" uri="{C3380CC4-5D6E-409C-BE32-E72D297353CC}">
              <c16:uniqueId val="{00000001-D230-4C71-B15F-4453B5E989F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formatCode="#,##0.00;&quot;△&quot;#,##0.00">
                  <c:v>0</c:v>
                </c:pt>
                <c:pt idx="1">
                  <c:v>790.52</c:v>
                </c:pt>
                <c:pt idx="2">
                  <c:v>797.93</c:v>
                </c:pt>
                <c:pt idx="3" formatCode="#,##0.00;&quot;△&quot;#,##0.00">
                  <c:v>0</c:v>
                </c:pt>
                <c:pt idx="4" formatCode="#,##0.00;&quot;△&quot;#,##0.00">
                  <c:v>0</c:v>
                </c:pt>
              </c:numCache>
            </c:numRef>
          </c:val>
          <c:extLst>
            <c:ext xmlns:c16="http://schemas.microsoft.com/office/drawing/2014/chart" uri="{C3380CC4-5D6E-409C-BE32-E72D297353CC}">
              <c16:uniqueId val="{00000000-97CD-40CA-82EE-DDE1DB1B3DF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97CD-40CA-82EE-DDE1DB1B3DF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19.940000000000001</c:v>
                </c:pt>
                <c:pt idx="1">
                  <c:v>20.45</c:v>
                </c:pt>
                <c:pt idx="2">
                  <c:v>17.91</c:v>
                </c:pt>
                <c:pt idx="3">
                  <c:v>20.32</c:v>
                </c:pt>
                <c:pt idx="4">
                  <c:v>18.05</c:v>
                </c:pt>
              </c:numCache>
            </c:numRef>
          </c:val>
          <c:extLst>
            <c:ext xmlns:c16="http://schemas.microsoft.com/office/drawing/2014/chart" uri="{C3380CC4-5D6E-409C-BE32-E72D297353CC}">
              <c16:uniqueId val="{00000000-C947-4A39-894E-C7B7E67F210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C947-4A39-894E-C7B7E67F210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549.25</c:v>
                </c:pt>
                <c:pt idx="1">
                  <c:v>530.22</c:v>
                </c:pt>
                <c:pt idx="2">
                  <c:v>602.04</c:v>
                </c:pt>
                <c:pt idx="3">
                  <c:v>541.26</c:v>
                </c:pt>
                <c:pt idx="4">
                  <c:v>590.78</c:v>
                </c:pt>
              </c:numCache>
            </c:numRef>
          </c:val>
          <c:extLst>
            <c:ext xmlns:c16="http://schemas.microsoft.com/office/drawing/2014/chart" uri="{C3380CC4-5D6E-409C-BE32-E72D297353CC}">
              <c16:uniqueId val="{00000000-AEE0-48DA-A91F-05942344AF0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AEE0-48DA-A91F-05942344AF0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CC31" sqref="CC3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神奈川県　相模原市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719118</v>
      </c>
      <c r="AM8" s="42"/>
      <c r="AN8" s="42"/>
      <c r="AO8" s="42"/>
      <c r="AP8" s="42"/>
      <c r="AQ8" s="42"/>
      <c r="AR8" s="42"/>
      <c r="AS8" s="42"/>
      <c r="AT8" s="35">
        <f>データ!T6</f>
        <v>328.91</v>
      </c>
      <c r="AU8" s="35"/>
      <c r="AV8" s="35"/>
      <c r="AW8" s="35"/>
      <c r="AX8" s="35"/>
      <c r="AY8" s="35"/>
      <c r="AZ8" s="35"/>
      <c r="BA8" s="35"/>
      <c r="BB8" s="35">
        <f>データ!U6</f>
        <v>2186.37</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63.18</v>
      </c>
      <c r="J10" s="35"/>
      <c r="K10" s="35"/>
      <c r="L10" s="35"/>
      <c r="M10" s="35"/>
      <c r="N10" s="35"/>
      <c r="O10" s="35"/>
      <c r="P10" s="35">
        <f>データ!P6</f>
        <v>0.03</v>
      </c>
      <c r="Q10" s="35"/>
      <c r="R10" s="35"/>
      <c r="S10" s="35"/>
      <c r="T10" s="35"/>
      <c r="U10" s="35"/>
      <c r="V10" s="35"/>
      <c r="W10" s="35">
        <f>データ!Q6</f>
        <v>100</v>
      </c>
      <c r="X10" s="35"/>
      <c r="Y10" s="35"/>
      <c r="Z10" s="35"/>
      <c r="AA10" s="35"/>
      <c r="AB10" s="35"/>
      <c r="AC10" s="35"/>
      <c r="AD10" s="42">
        <f>データ!R6</f>
        <v>2036</v>
      </c>
      <c r="AE10" s="42"/>
      <c r="AF10" s="42"/>
      <c r="AG10" s="42"/>
      <c r="AH10" s="42"/>
      <c r="AI10" s="42"/>
      <c r="AJ10" s="42"/>
      <c r="AK10" s="2"/>
      <c r="AL10" s="42">
        <f>データ!V6</f>
        <v>237</v>
      </c>
      <c r="AM10" s="42"/>
      <c r="AN10" s="42"/>
      <c r="AO10" s="42"/>
      <c r="AP10" s="42"/>
      <c r="AQ10" s="42"/>
      <c r="AR10" s="42"/>
      <c r="AS10" s="42"/>
      <c r="AT10" s="35">
        <f>データ!W6</f>
        <v>0.08</v>
      </c>
      <c r="AU10" s="35"/>
      <c r="AV10" s="35"/>
      <c r="AW10" s="35"/>
      <c r="AX10" s="35"/>
      <c r="AY10" s="35"/>
      <c r="AZ10" s="35"/>
      <c r="BA10" s="35"/>
      <c r="BB10" s="35">
        <f>データ!X6</f>
        <v>2962.5</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113</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114</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0O3/aezoZxHrckiFcMoWuWJWcQYVrCoKwQGoCZz1slWJASFj1vvZjS1uTywfa0HQUh1a0+6mMvG32G2mnpvHIw==" saltValue="b7w8ANjznH+SVtkAJDUHZ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141500</v>
      </c>
      <c r="D6" s="19">
        <f t="shared" si="3"/>
        <v>46</v>
      </c>
      <c r="E6" s="19">
        <f t="shared" si="3"/>
        <v>17</v>
      </c>
      <c r="F6" s="19">
        <f t="shared" si="3"/>
        <v>5</v>
      </c>
      <c r="G6" s="19">
        <f t="shared" si="3"/>
        <v>0</v>
      </c>
      <c r="H6" s="19" t="str">
        <f t="shared" si="3"/>
        <v>神奈川県　相模原市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63.18</v>
      </c>
      <c r="P6" s="20">
        <f t="shared" si="3"/>
        <v>0.03</v>
      </c>
      <c r="Q6" s="20">
        <f t="shared" si="3"/>
        <v>100</v>
      </c>
      <c r="R6" s="20">
        <f t="shared" si="3"/>
        <v>2036</v>
      </c>
      <c r="S6" s="20">
        <f t="shared" si="3"/>
        <v>719118</v>
      </c>
      <c r="T6" s="20">
        <f t="shared" si="3"/>
        <v>328.91</v>
      </c>
      <c r="U6" s="20">
        <f t="shared" si="3"/>
        <v>2186.37</v>
      </c>
      <c r="V6" s="20">
        <f t="shared" si="3"/>
        <v>237</v>
      </c>
      <c r="W6" s="20">
        <f t="shared" si="3"/>
        <v>0.08</v>
      </c>
      <c r="X6" s="20">
        <f t="shared" si="3"/>
        <v>2962.5</v>
      </c>
      <c r="Y6" s="21">
        <f>IF(Y7="",NA(),Y7)</f>
        <v>90.24</v>
      </c>
      <c r="Z6" s="21">
        <f t="shared" ref="Z6:AH6" si="4">IF(Z7="",NA(),Z7)</f>
        <v>93.17</v>
      </c>
      <c r="AA6" s="21">
        <f t="shared" si="4"/>
        <v>89.93</v>
      </c>
      <c r="AB6" s="21">
        <f t="shared" si="4"/>
        <v>93.39</v>
      </c>
      <c r="AC6" s="21">
        <f t="shared" si="4"/>
        <v>81.28</v>
      </c>
      <c r="AD6" s="21">
        <f t="shared" si="4"/>
        <v>101.77</v>
      </c>
      <c r="AE6" s="21">
        <f t="shared" si="4"/>
        <v>103.6</v>
      </c>
      <c r="AF6" s="21">
        <f t="shared" si="4"/>
        <v>106.37</v>
      </c>
      <c r="AG6" s="21">
        <f t="shared" si="4"/>
        <v>106.07</v>
      </c>
      <c r="AH6" s="21">
        <f t="shared" si="4"/>
        <v>105.5</v>
      </c>
      <c r="AI6" s="20" t="str">
        <f>IF(AI7="","",IF(AI7="-","【-】","【"&amp;SUBSTITUTE(TEXT(AI7,"#,##0.00"),"-","△")&amp;"】"))</f>
        <v>【103.61】</v>
      </c>
      <c r="AJ6" s="21">
        <f>IF(AJ7="",NA(),AJ7)</f>
        <v>1465.47</v>
      </c>
      <c r="AK6" s="21">
        <f t="shared" ref="AK6:AS6" si="5">IF(AK7="",NA(),AK7)</f>
        <v>1623.15</v>
      </c>
      <c r="AL6" s="21">
        <f t="shared" si="5"/>
        <v>1783.35</v>
      </c>
      <c r="AM6" s="21">
        <f t="shared" si="5"/>
        <v>1828.85</v>
      </c>
      <c r="AN6" s="21">
        <f t="shared" si="5"/>
        <v>2342.5300000000002</v>
      </c>
      <c r="AO6" s="21">
        <f t="shared" si="5"/>
        <v>227.4</v>
      </c>
      <c r="AP6" s="21">
        <f t="shared" si="5"/>
        <v>193.99</v>
      </c>
      <c r="AQ6" s="21">
        <f t="shared" si="5"/>
        <v>139.02000000000001</v>
      </c>
      <c r="AR6" s="21">
        <f t="shared" si="5"/>
        <v>132.04</v>
      </c>
      <c r="AS6" s="21">
        <f t="shared" si="5"/>
        <v>145.43</v>
      </c>
      <c r="AT6" s="20" t="str">
        <f>IF(AT7="","",IF(AT7="-","【-】","【"&amp;SUBSTITUTE(TEXT(AT7,"#,##0.00"),"-","△")&amp;"】"))</f>
        <v>【133.62】</v>
      </c>
      <c r="AU6" s="21">
        <f>IF(AU7="",NA(),AU7)</f>
        <v>-160.07</v>
      </c>
      <c r="AV6" s="21">
        <f t="shared" ref="AV6:BD6" si="6">IF(AV7="",NA(),AV7)</f>
        <v>-357.25</v>
      </c>
      <c r="AW6" s="21">
        <f t="shared" si="6"/>
        <v>-301.66000000000003</v>
      </c>
      <c r="AX6" s="21">
        <f t="shared" si="6"/>
        <v>-252.28</v>
      </c>
      <c r="AY6" s="21">
        <f t="shared" si="6"/>
        <v>-224.47</v>
      </c>
      <c r="AZ6" s="21">
        <f t="shared" si="6"/>
        <v>29.54</v>
      </c>
      <c r="BA6" s="21">
        <f t="shared" si="6"/>
        <v>26.99</v>
      </c>
      <c r="BB6" s="21">
        <f t="shared" si="6"/>
        <v>29.13</v>
      </c>
      <c r="BC6" s="21">
        <f t="shared" si="6"/>
        <v>35.69</v>
      </c>
      <c r="BD6" s="21">
        <f t="shared" si="6"/>
        <v>38.4</v>
      </c>
      <c r="BE6" s="20" t="str">
        <f>IF(BE7="","",IF(BE7="-","【-】","【"&amp;SUBSTITUTE(TEXT(BE7,"#,##0.00"),"-","△")&amp;"】"))</f>
        <v>【36.94】</v>
      </c>
      <c r="BF6" s="20">
        <f>IF(BF7="",NA(),BF7)</f>
        <v>0</v>
      </c>
      <c r="BG6" s="21">
        <f t="shared" ref="BG6:BO6" si="7">IF(BG7="",NA(),BG7)</f>
        <v>790.52</v>
      </c>
      <c r="BH6" s="21">
        <f t="shared" si="7"/>
        <v>797.93</v>
      </c>
      <c r="BI6" s="20">
        <f t="shared" si="7"/>
        <v>0</v>
      </c>
      <c r="BJ6" s="20">
        <f t="shared" si="7"/>
        <v>0</v>
      </c>
      <c r="BK6" s="21">
        <f t="shared" si="7"/>
        <v>789.46</v>
      </c>
      <c r="BL6" s="21">
        <f t="shared" si="7"/>
        <v>826.83</v>
      </c>
      <c r="BM6" s="21">
        <f t="shared" si="7"/>
        <v>867.83</v>
      </c>
      <c r="BN6" s="21">
        <f t="shared" si="7"/>
        <v>791.76</v>
      </c>
      <c r="BO6" s="21">
        <f t="shared" si="7"/>
        <v>900.82</v>
      </c>
      <c r="BP6" s="20" t="str">
        <f>IF(BP7="","",IF(BP7="-","【-】","【"&amp;SUBSTITUTE(TEXT(BP7,"#,##0.00"),"-","△")&amp;"】"))</f>
        <v>【809.19】</v>
      </c>
      <c r="BQ6" s="21">
        <f>IF(BQ7="",NA(),BQ7)</f>
        <v>19.940000000000001</v>
      </c>
      <c r="BR6" s="21">
        <f t="shared" ref="BR6:BZ6" si="8">IF(BR7="",NA(),BR7)</f>
        <v>20.45</v>
      </c>
      <c r="BS6" s="21">
        <f t="shared" si="8"/>
        <v>17.91</v>
      </c>
      <c r="BT6" s="21">
        <f t="shared" si="8"/>
        <v>20.32</v>
      </c>
      <c r="BU6" s="21">
        <f t="shared" si="8"/>
        <v>18.05</v>
      </c>
      <c r="BV6" s="21">
        <f t="shared" si="8"/>
        <v>57.77</v>
      </c>
      <c r="BW6" s="21">
        <f t="shared" si="8"/>
        <v>57.31</v>
      </c>
      <c r="BX6" s="21">
        <f t="shared" si="8"/>
        <v>57.08</v>
      </c>
      <c r="BY6" s="21">
        <f t="shared" si="8"/>
        <v>56.26</v>
      </c>
      <c r="BZ6" s="21">
        <f t="shared" si="8"/>
        <v>52.94</v>
      </c>
      <c r="CA6" s="20" t="str">
        <f>IF(CA7="","",IF(CA7="-","【-】","【"&amp;SUBSTITUTE(TEXT(CA7,"#,##0.00"),"-","△")&amp;"】"))</f>
        <v>【57.02】</v>
      </c>
      <c r="CB6" s="21">
        <f>IF(CB7="",NA(),CB7)</f>
        <v>549.25</v>
      </c>
      <c r="CC6" s="21">
        <f t="shared" ref="CC6:CK6" si="9">IF(CC7="",NA(),CC7)</f>
        <v>530.22</v>
      </c>
      <c r="CD6" s="21">
        <f t="shared" si="9"/>
        <v>602.04</v>
      </c>
      <c r="CE6" s="21">
        <f t="shared" si="9"/>
        <v>541.26</v>
      </c>
      <c r="CF6" s="21">
        <f t="shared" si="9"/>
        <v>590.78</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71.540000000000006</v>
      </c>
      <c r="CN6" s="21">
        <f t="shared" ref="CN6:CV6" si="10">IF(CN7="",NA(),CN7)</f>
        <v>70</v>
      </c>
      <c r="CO6" s="21">
        <f t="shared" si="10"/>
        <v>50.77</v>
      </c>
      <c r="CP6" s="21">
        <f t="shared" si="10"/>
        <v>51.54</v>
      </c>
      <c r="CQ6" s="21">
        <f t="shared" si="10"/>
        <v>47.69</v>
      </c>
      <c r="CR6" s="21">
        <f t="shared" si="10"/>
        <v>50.68</v>
      </c>
      <c r="CS6" s="21">
        <f t="shared" si="10"/>
        <v>50.14</v>
      </c>
      <c r="CT6" s="21">
        <f t="shared" si="10"/>
        <v>54.83</v>
      </c>
      <c r="CU6" s="21">
        <f t="shared" si="10"/>
        <v>66.53</v>
      </c>
      <c r="CV6" s="21">
        <f t="shared" si="10"/>
        <v>52.35</v>
      </c>
      <c r="CW6" s="20" t="str">
        <f>IF(CW7="","",IF(CW7="-","【-】","【"&amp;SUBSTITUTE(TEXT(CW7,"#,##0.00"),"-","△")&amp;"】"))</f>
        <v>【52.55】</v>
      </c>
      <c r="CX6" s="21">
        <f>IF(CX7="",NA(),CX7)</f>
        <v>96.02</v>
      </c>
      <c r="CY6" s="21">
        <f t="shared" ref="CY6:DG6" si="11">IF(CY7="",NA(),CY7)</f>
        <v>95.95</v>
      </c>
      <c r="CZ6" s="21">
        <f t="shared" si="11"/>
        <v>95.9</v>
      </c>
      <c r="DA6" s="21">
        <f t="shared" si="11"/>
        <v>95.87</v>
      </c>
      <c r="DB6" s="21">
        <f t="shared" si="11"/>
        <v>100</v>
      </c>
      <c r="DC6" s="21">
        <f t="shared" si="11"/>
        <v>84.86</v>
      </c>
      <c r="DD6" s="21">
        <f t="shared" si="11"/>
        <v>84.98</v>
      </c>
      <c r="DE6" s="21">
        <f t="shared" si="11"/>
        <v>84.7</v>
      </c>
      <c r="DF6" s="21">
        <f t="shared" si="11"/>
        <v>84.67</v>
      </c>
      <c r="DG6" s="21">
        <f t="shared" si="11"/>
        <v>84.39</v>
      </c>
      <c r="DH6" s="20" t="str">
        <f>IF(DH7="","",IF(DH7="-","【-】","【"&amp;SUBSTITUTE(TEXT(DH7,"#,##0.00"),"-","△")&amp;"】"))</f>
        <v>【87.30】</v>
      </c>
      <c r="DI6" s="21">
        <f>IF(DI7="",NA(),DI7)</f>
        <v>19.34</v>
      </c>
      <c r="DJ6" s="21">
        <f t="shared" ref="DJ6:DR6" si="12">IF(DJ7="",NA(),DJ7)</f>
        <v>21.9</v>
      </c>
      <c r="DK6" s="21">
        <f t="shared" si="12"/>
        <v>24.99</v>
      </c>
      <c r="DL6" s="21">
        <f t="shared" si="12"/>
        <v>27.11</v>
      </c>
      <c r="DM6" s="21">
        <f t="shared" si="12"/>
        <v>28.28</v>
      </c>
      <c r="DN6" s="21">
        <f t="shared" si="12"/>
        <v>24.13</v>
      </c>
      <c r="DO6" s="21">
        <f t="shared" si="12"/>
        <v>23.06</v>
      </c>
      <c r="DP6" s="21">
        <f t="shared" si="12"/>
        <v>20.34</v>
      </c>
      <c r="DQ6" s="21">
        <f t="shared" si="12"/>
        <v>21.85</v>
      </c>
      <c r="DR6" s="21">
        <f t="shared" si="12"/>
        <v>25.19</v>
      </c>
      <c r="DS6" s="20" t="str">
        <f>IF(DS7="","",IF(DS7="-","【-】","【"&amp;SUBSTITUTE(TEXT(DS7,"#,##0.00"),"-","△")&amp;"】"))</f>
        <v>【27.11】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8" s="22" customFormat="1" x14ac:dyDescent="0.15">
      <c r="A7" s="14"/>
      <c r="B7" s="23">
        <v>2022</v>
      </c>
      <c r="C7" s="23">
        <v>141500</v>
      </c>
      <c r="D7" s="23">
        <v>46</v>
      </c>
      <c r="E7" s="23">
        <v>17</v>
      </c>
      <c r="F7" s="23">
        <v>5</v>
      </c>
      <c r="G7" s="23">
        <v>0</v>
      </c>
      <c r="H7" s="23" t="s">
        <v>96</v>
      </c>
      <c r="I7" s="23" t="s">
        <v>97</v>
      </c>
      <c r="J7" s="23" t="s">
        <v>98</v>
      </c>
      <c r="K7" s="23" t="s">
        <v>99</v>
      </c>
      <c r="L7" s="23" t="s">
        <v>100</v>
      </c>
      <c r="M7" s="23" t="s">
        <v>101</v>
      </c>
      <c r="N7" s="24" t="s">
        <v>102</v>
      </c>
      <c r="O7" s="24">
        <v>63.18</v>
      </c>
      <c r="P7" s="24">
        <v>0.03</v>
      </c>
      <c r="Q7" s="24">
        <v>100</v>
      </c>
      <c r="R7" s="24">
        <v>2036</v>
      </c>
      <c r="S7" s="24">
        <v>719118</v>
      </c>
      <c r="T7" s="24">
        <v>328.91</v>
      </c>
      <c r="U7" s="24">
        <v>2186.37</v>
      </c>
      <c r="V7" s="24">
        <v>237</v>
      </c>
      <c r="W7" s="24">
        <v>0.08</v>
      </c>
      <c r="X7" s="24">
        <v>2962.5</v>
      </c>
      <c r="Y7" s="24">
        <v>90.24</v>
      </c>
      <c r="Z7" s="24">
        <v>93.17</v>
      </c>
      <c r="AA7" s="24">
        <v>89.93</v>
      </c>
      <c r="AB7" s="24">
        <v>93.39</v>
      </c>
      <c r="AC7" s="24">
        <v>81.28</v>
      </c>
      <c r="AD7" s="24">
        <v>101.77</v>
      </c>
      <c r="AE7" s="24">
        <v>103.6</v>
      </c>
      <c r="AF7" s="24">
        <v>106.37</v>
      </c>
      <c r="AG7" s="24">
        <v>106.07</v>
      </c>
      <c r="AH7" s="24">
        <v>105.5</v>
      </c>
      <c r="AI7" s="24">
        <v>103.61</v>
      </c>
      <c r="AJ7" s="24">
        <v>1465.47</v>
      </c>
      <c r="AK7" s="24">
        <v>1623.15</v>
      </c>
      <c r="AL7" s="24">
        <v>1783.35</v>
      </c>
      <c r="AM7" s="24">
        <v>1828.85</v>
      </c>
      <c r="AN7" s="24">
        <v>2342.5300000000002</v>
      </c>
      <c r="AO7" s="24">
        <v>227.4</v>
      </c>
      <c r="AP7" s="24">
        <v>193.99</v>
      </c>
      <c r="AQ7" s="24">
        <v>139.02000000000001</v>
      </c>
      <c r="AR7" s="24">
        <v>132.04</v>
      </c>
      <c r="AS7" s="24">
        <v>145.43</v>
      </c>
      <c r="AT7" s="24">
        <v>133.62</v>
      </c>
      <c r="AU7" s="24">
        <v>-160.07</v>
      </c>
      <c r="AV7" s="24">
        <v>-357.25</v>
      </c>
      <c r="AW7" s="24">
        <v>-301.66000000000003</v>
      </c>
      <c r="AX7" s="24">
        <v>-252.28</v>
      </c>
      <c r="AY7" s="24">
        <v>-224.47</v>
      </c>
      <c r="AZ7" s="24">
        <v>29.54</v>
      </c>
      <c r="BA7" s="24">
        <v>26.99</v>
      </c>
      <c r="BB7" s="24">
        <v>29.13</v>
      </c>
      <c r="BC7" s="24">
        <v>35.69</v>
      </c>
      <c r="BD7" s="24">
        <v>38.4</v>
      </c>
      <c r="BE7" s="24">
        <v>36.94</v>
      </c>
      <c r="BF7" s="24">
        <v>0</v>
      </c>
      <c r="BG7" s="24">
        <v>790.52</v>
      </c>
      <c r="BH7" s="24">
        <v>797.93</v>
      </c>
      <c r="BI7" s="24">
        <v>0</v>
      </c>
      <c r="BJ7" s="24">
        <v>0</v>
      </c>
      <c r="BK7" s="24">
        <v>789.46</v>
      </c>
      <c r="BL7" s="24">
        <v>826.83</v>
      </c>
      <c r="BM7" s="24">
        <v>867.83</v>
      </c>
      <c r="BN7" s="24">
        <v>791.76</v>
      </c>
      <c r="BO7" s="24">
        <v>900.82</v>
      </c>
      <c r="BP7" s="24">
        <v>809.19</v>
      </c>
      <c r="BQ7" s="24">
        <v>19.940000000000001</v>
      </c>
      <c r="BR7" s="24">
        <v>20.45</v>
      </c>
      <c r="BS7" s="24">
        <v>17.91</v>
      </c>
      <c r="BT7" s="24">
        <v>20.32</v>
      </c>
      <c r="BU7" s="24">
        <v>18.05</v>
      </c>
      <c r="BV7" s="24">
        <v>57.77</v>
      </c>
      <c r="BW7" s="24">
        <v>57.31</v>
      </c>
      <c r="BX7" s="24">
        <v>57.08</v>
      </c>
      <c r="BY7" s="24">
        <v>56.26</v>
      </c>
      <c r="BZ7" s="24">
        <v>52.94</v>
      </c>
      <c r="CA7" s="24">
        <v>57.02</v>
      </c>
      <c r="CB7" s="24">
        <v>549.25</v>
      </c>
      <c r="CC7" s="24">
        <v>530.22</v>
      </c>
      <c r="CD7" s="24">
        <v>602.04</v>
      </c>
      <c r="CE7" s="24">
        <v>541.26</v>
      </c>
      <c r="CF7" s="24">
        <v>590.78</v>
      </c>
      <c r="CG7" s="24">
        <v>274.35000000000002</v>
      </c>
      <c r="CH7" s="24">
        <v>273.52</v>
      </c>
      <c r="CI7" s="24">
        <v>274.99</v>
      </c>
      <c r="CJ7" s="24">
        <v>282.08999999999997</v>
      </c>
      <c r="CK7" s="24">
        <v>303.27999999999997</v>
      </c>
      <c r="CL7" s="24">
        <v>273.68</v>
      </c>
      <c r="CM7" s="24">
        <v>71.540000000000006</v>
      </c>
      <c r="CN7" s="24">
        <v>70</v>
      </c>
      <c r="CO7" s="24">
        <v>50.77</v>
      </c>
      <c r="CP7" s="24">
        <v>51.54</v>
      </c>
      <c r="CQ7" s="24">
        <v>47.69</v>
      </c>
      <c r="CR7" s="24">
        <v>50.68</v>
      </c>
      <c r="CS7" s="24">
        <v>50.14</v>
      </c>
      <c r="CT7" s="24">
        <v>54.83</v>
      </c>
      <c r="CU7" s="24">
        <v>66.53</v>
      </c>
      <c r="CV7" s="24">
        <v>52.35</v>
      </c>
      <c r="CW7" s="24">
        <v>52.55</v>
      </c>
      <c r="CX7" s="24">
        <v>96.02</v>
      </c>
      <c r="CY7" s="24">
        <v>95.95</v>
      </c>
      <c r="CZ7" s="24">
        <v>95.9</v>
      </c>
      <c r="DA7" s="24">
        <v>95.87</v>
      </c>
      <c r="DB7" s="24">
        <v>100</v>
      </c>
      <c r="DC7" s="24">
        <v>84.86</v>
      </c>
      <c r="DD7" s="24">
        <v>84.98</v>
      </c>
      <c r="DE7" s="24">
        <v>84.7</v>
      </c>
      <c r="DF7" s="24">
        <v>84.67</v>
      </c>
      <c r="DG7" s="24">
        <v>84.39</v>
      </c>
      <c r="DH7" s="24">
        <v>87.3</v>
      </c>
      <c r="DI7" s="24">
        <v>19.34</v>
      </c>
      <c r="DJ7" s="24">
        <v>21.9</v>
      </c>
      <c r="DK7" s="24">
        <v>24.99</v>
      </c>
      <c r="DL7" s="24">
        <v>27.11</v>
      </c>
      <c r="DM7" s="24">
        <v>28.28</v>
      </c>
      <c r="DN7" s="24">
        <v>24.13</v>
      </c>
      <c r="DO7" s="24">
        <v>23.06</v>
      </c>
      <c r="DP7" s="24">
        <v>20.34</v>
      </c>
      <c r="DQ7" s="24">
        <v>21.85</v>
      </c>
      <c r="DR7" s="24">
        <v>25.19</v>
      </c>
      <c r="DS7" s="24">
        <v>27.11</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0.01</v>
      </c>
      <c r="EK7" s="24">
        <v>0.02</v>
      </c>
      <c r="EL7" s="24">
        <v>0.25</v>
      </c>
      <c r="EM7" s="24">
        <v>0.05</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2024-01-31T01:03:53Z</cp:lastPrinted>
  <dcterms:created xsi:type="dcterms:W3CDTF">2023-12-12T01:01:14Z</dcterms:created>
  <dcterms:modified xsi:type="dcterms:W3CDTF">2024-01-31T04:27:34Z</dcterms:modified>
  <cp:category/>
</cp:coreProperties>
</file>