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xr:revisionPtr xr6:coauthVersionLast="47" xr6:coauthVersionMax="47" documentId="13_ncr:1_{55DF038F-83C9-426C-8327-4A2A60FFC58B}" revIDLastSave="0" xr10:uidLastSave="{00000000-0000-0000-0000-000000000000}"/>
  <workbookProtection lockStructure="1" workbookAlgorithmName="SHA-512" workbookHashValue="wLKph+rQP1LXNpRIPzrq9toJfqjIFYFxf5NEi9iaz6S+9UgiCKfWOxPArigyhPfcoeMBdrdaaBX0FFz3t9b5eQ==" workbookSaltValue="Z6SGz0xDkJ9HO5AosAE2kQ==" workbookSpinCount="100000"/>
  <bookViews>
    <workbookView xr2:uid="{00000000-000D-0000-FFFF-FFFF00000000}" windowHeight="15720" windowWidth="29040" xWindow="-289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F85" i="4"/>
  <c r="AL10" i="4"/>
  <c r="I10" i="4"/>
  <c r="AL8" i="4"/>
  <c r="I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<sst xmlns="http://schemas.openxmlformats.org/spreadsheetml/2006/main" count="236" uniqueCount="118">
  <si>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</si>
  <si>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</si>
  <si>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</si>
  <si>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</si>
  <si>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</si>
  <si>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</si>
  <si>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</si>
  <si>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</si>
  <si>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</si>
  <si>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</si>
  <si>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</si>
  <si>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</si>
  <si>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</si>
  <si>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</si>
  <si>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</si>
  <si>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</si>
  <si>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</si>
  <si>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</si>
  <si>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</si>
  <si>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</si>
  <si>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</si>
  <si>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</si>
  <si>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</si>
  <si>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</si>
  <si>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</si>
  <si>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</si>
  <si>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</si>
  <si>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</si>
  <si>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</si>
  <si>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</si>
  <si>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</si>
  <si>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</si>
  <si>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</si>
  <si>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</si>
  <si>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</si>
  <si>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</si>
  <si>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</si>
  <si>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</si>
  <si>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</si>
  <si>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</si>
  <si>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</si>
  <si>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</si>
  <si>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</si>
  <si>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</si>
  <si>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</si>
  <si>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</si>
  <si>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</si>
  <si>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</si>
  <si>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</si>
  <si>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</si>
  <si>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</si>
  <si>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</si>
  <si>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</si>
  <si>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</si>
  <si>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</si>
  <si>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</si>
  <si>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</si>
  <si>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</si>
  <si>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</si>
  <si>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</si>
  <si>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</si>
  <si>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</si>
  <si>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</si>
  <si>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</si>
  <si>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</si>
  <si>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</si>
  <si>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</si>
  <si>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</si>
  <si>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</si>
  <si>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</si>
  <si>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</si>
  <si>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</si>
  <si>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</si>
  <si>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</si>
  <si>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</si>
  <si>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</si>
  <si>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</si>
  <si>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</si>
  <si>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</si>
  <si>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</si>
  <si>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</si>
  <si>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</si>
  <si>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</si>
  <si>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</si>
  <si>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</si>
  <si>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</si>
  <si>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</si>
  <si>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</si>
  <si>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</si>
  <si>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</si>
  <si>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</si>
  <si>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</si>
  <si>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</si>
  <si>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</si>
  <si>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</si>
  <si>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</si>
  <si>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</si>
  <si>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</si>
  <si>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</si>
  <si>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</si>
  <si>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</si>
  <si>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</si>
  <si>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</si>
  <si>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</si>
  <si>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</si>
  <si>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</si>
  <si>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</si>
  <si>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</si>
  <si>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</si>
  <si>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</si>
  <si>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</si>
  <si>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</si>
  <si>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</si>
  <si>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</si>
  <si>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</si>
  <si>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近年の物価高騰などの影響を受け⑥汚水処理原価は増加傾向にあるものの、流域下水道事業に参加しているスケールメリットにより、①経常収支比率及び⑤経費回収率は100％以上を維持している。
　④企業債残高対事業規模比率は、昭和52年から平成11年までの集中的な施設整備に伴い発行した企業債の償還が進んでいるため減少傾向にあり、ここ数年は類似団体平均より低率で推移している。
　⑧水洗化率は、これまで概ね増加傾向を維持しており、近年は類似団体平均を上回っている。</t>
    <phoneticPr fontId="4"/>
  </si>
  <si>
    <t>　本市の公共下水道事業は、急激な人口増加に伴う市民生活の改善、浸水被害の解消等を図るため、昭和42年度より事業に着手した。現在では、山間部における下水道未普及地域を残しほぼ整備が完了し、維持管理の時代を迎えている。
　近年の物価高騰などの影響を受け、経常収支比率及び経費回収率が、急速に低下しているため、今後は、包括的民間委託などを活用した経費削減に取り組むとともに、ストックマネジメントを着実に実施していく。</t>
    <rPh sb="195" eb="197">
      <t>チャクジツ</t>
    </rPh>
    <phoneticPr fontId="4"/>
  </si>
  <si>
    <t>　①有形固定資産減価償却率及び②管渠老朽化率は、比較的新しい資産が多いことから低率となっているが、類似団体と同様に増加傾向にある。
　③管渠改善率は、類似団体平均と比べ低率となっているが、今後、標準耐用年数を経過する施設の改築等が増加していくと想定しており、計画的かつ効率的に点検・調査・改築等を実施する必要がある。</t>
    <rPh sb="94" eb="96">
      <t>コンゴ</t>
    </rPh>
    <rPh sb="97" eb="103">
      <t>ヒョウジュンタイヨウネンスウ</t>
    </rPh>
    <rPh sb="104" eb="106">
      <t>ケイカ</t>
    </rPh>
    <rPh sb="108" eb="110">
      <t>シセツ</t>
    </rPh>
    <rPh sb="111" eb="114">
      <t>カイチクトウ</t>
    </rPh>
    <rPh sb="115" eb="117">
      <t>ゾウカ</t>
    </rPh>
    <rPh sb="122" eb="124">
      <t>ソウテイ</t>
    </rPh>
    <rPh sb="129" eb="132">
      <t>ケイカクテキ</t>
    </rPh>
    <rPh sb="134" eb="137">
      <t>コウリツテキ</t>
    </rPh>
    <rPh sb="138" eb="140">
      <t>テンケン</t>
    </rPh>
    <rPh sb="141" eb="143">
      <t>チョウサ</t>
    </rPh>
    <rPh sb="152" eb="15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</si>
</sst>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0.06</c:v>
                </c:pt>
                <c:pt idx="3" formatCode="#,##0.00;&quot;△&quot;#,##0.00;&quot;-&quot;">
                  <c:v>0.03</c:v>
                </c:pt>
                <c:pt idx="4" formatCode="#,##0.00;&quot;△&quot;#,##0.00;&quot;-&quot;">
                  <c:v>0.02</c:v>
                </c:pt>
              </c:numCache>
            </c:numRef>
          </c:val>
          <c:extLst>
            <c:ext xmlns:c16="http://schemas.microsoft.com/office/drawing/2014/chart" uri="{C3380CC4-5D6E-409C-BE32-E72D297353CC}">
              <c16:uniqueId val="{00000000-1A9F-4187-A2D8-DBB2592F39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1A9F-4187-A2D8-DBB2592F39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78-4DD5-AB45-5D1230AB44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A778-4DD5-AB45-5D1230AB44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c:v>
                </c:pt>
                <c:pt idx="1">
                  <c:v>99.17</c:v>
                </c:pt>
                <c:pt idx="2">
                  <c:v>99.2</c:v>
                </c:pt>
                <c:pt idx="3">
                  <c:v>99.29</c:v>
                </c:pt>
                <c:pt idx="4">
                  <c:v>99.35</c:v>
                </c:pt>
              </c:numCache>
            </c:numRef>
          </c:val>
          <c:extLst>
            <c:ext xmlns:c16="http://schemas.microsoft.com/office/drawing/2014/chart" uri="{C3380CC4-5D6E-409C-BE32-E72D297353CC}">
              <c16:uniqueId val="{00000000-1E4C-43BB-898A-77F86A7095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1E4C-43BB-898A-77F86A7095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108.09</c:v>
                </c:pt>
                <c:pt idx="1">
                  <c:v>107.47</c:v>
                </c:pt>
                <c:pt idx="2">
                  <c:v>101.47</c:v>
                </c:pt>
                <c:pt idx="3">
                  <c:v>104.18</c:v>
                </c:pt>
                <c:pt idx="4">
                  <c:v>102.52</c:v>
                </c:pt>
              </c:numCache>
            </c:numRef>
          </c:val>
          <c:extLst>
            <c:ext xmlns:c16="http://schemas.microsoft.com/office/drawing/2014/chart" uri="{C3380CC4-5D6E-409C-BE32-E72D297353CC}">
              <c16:uniqueId val="{00000000-71A0-4E41-BAFC-BCF02F7F0D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71A0-4E41-BAFC-BCF02F7F0D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22.45</c:v>
                </c:pt>
                <c:pt idx="1">
                  <c:v>24.54</c:v>
                </c:pt>
                <c:pt idx="2">
                  <c:v>26.86</c:v>
                </c:pt>
                <c:pt idx="3">
                  <c:v>29.07</c:v>
                </c:pt>
                <c:pt idx="4">
                  <c:v>31.97</c:v>
                </c:pt>
              </c:numCache>
            </c:numRef>
          </c:val>
          <c:extLst>
            <c:ext xmlns:c16="http://schemas.microsoft.com/office/drawing/2014/chart" uri="{C3380CC4-5D6E-409C-BE32-E72D297353CC}">
              <c16:uniqueId val="{00000000-096F-4B73-A37A-28A01AF6D1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096F-4B73-A37A-28A01AF6D1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1.6</c:v>
                </c:pt>
                <c:pt idx="1">
                  <c:v>3.28</c:v>
                </c:pt>
                <c:pt idx="2">
                  <c:v>3.89</c:v>
                </c:pt>
                <c:pt idx="3">
                  <c:v>4.54</c:v>
                </c:pt>
                <c:pt idx="4">
                  <c:v>5.15</c:v>
                </c:pt>
              </c:numCache>
            </c:numRef>
          </c:val>
          <c:extLst>
            <c:ext xmlns:c16="http://schemas.microsoft.com/office/drawing/2014/chart" uri="{C3380CC4-5D6E-409C-BE32-E72D297353CC}">
              <c16:uniqueId val="{00000000-65AC-42DD-8326-9A47DA7E35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65AC-42DD-8326-9A47DA7E35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D6-4E4B-9EF3-23093FEB62D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E5D6-4E4B-9EF3-23093FEB62D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76.81</c:v>
                </c:pt>
                <c:pt idx="1">
                  <c:v>99.86</c:v>
                </c:pt>
                <c:pt idx="2">
                  <c:v>105.21</c:v>
                </c:pt>
                <c:pt idx="3">
                  <c:v>126.05</c:v>
                </c:pt>
                <c:pt idx="4">
                  <c:v>156.72999999999999</c:v>
                </c:pt>
              </c:numCache>
            </c:numRef>
          </c:val>
          <c:extLst>
            <c:ext xmlns:c16="http://schemas.microsoft.com/office/drawing/2014/chart" uri="{C3380CC4-5D6E-409C-BE32-E72D297353CC}">
              <c16:uniqueId val="{00000000-F8BA-4B13-8C88-9FE51789D8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F8BA-4B13-8C88-9FE51789D8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516.38</c:v>
                </c:pt>
                <c:pt idx="1">
                  <c:v>504.75</c:v>
                </c:pt>
                <c:pt idx="2">
                  <c:v>486.33</c:v>
                </c:pt>
                <c:pt idx="3">
                  <c:v>479.12</c:v>
                </c:pt>
                <c:pt idx="4">
                  <c:v>473.69</c:v>
                </c:pt>
              </c:numCache>
            </c:numRef>
          </c:val>
          <c:extLst>
            <c:ext xmlns:c16="http://schemas.microsoft.com/office/drawing/2014/chart" uri="{C3380CC4-5D6E-409C-BE32-E72D297353CC}">
              <c16:uniqueId val="{00000000-4166-4BD2-82E3-EE5914069B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4166-4BD2-82E3-EE5914069B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108.69</c:v>
                </c:pt>
                <c:pt idx="1">
                  <c:v>109.2</c:v>
                </c:pt>
                <c:pt idx="2">
                  <c:v>100.58</c:v>
                </c:pt>
                <c:pt idx="3">
                  <c:v>106.5</c:v>
                </c:pt>
                <c:pt idx="4">
                  <c:v>102.03</c:v>
                </c:pt>
              </c:numCache>
            </c:numRef>
          </c:val>
          <c:extLst>
            <c:ext xmlns:c16="http://schemas.microsoft.com/office/drawing/2014/chart" uri="{C3380CC4-5D6E-409C-BE32-E72D297353CC}">
              <c16:uniqueId val="{00000000-4FC7-426B-B819-88880A64E5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4FC7-426B-B819-88880A64E5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106.36</c:v>
                </c:pt>
                <c:pt idx="1">
                  <c:v>106.18</c:v>
                </c:pt>
                <c:pt idx="2">
                  <c:v>115.67</c:v>
                </c:pt>
                <c:pt idx="3">
                  <c:v>109.62</c:v>
                </c:pt>
                <c:pt idx="4">
                  <c:v>114.64</c:v>
                </c:pt>
              </c:numCache>
            </c:numRef>
          </c:val>
          <c:extLst>
            <c:ext xmlns:c16="http://schemas.microsoft.com/office/drawing/2014/chart" uri="{C3380CC4-5D6E-409C-BE32-E72D297353CC}">
              <c16:uniqueId val="{00000000-DD6C-4976-9540-C5B9E865A6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DD6C-4976-9540-C5B9E865A6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神奈川県　相模原市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非設置</v>
      </c>
      <c r="AE8" s="40"/>
      <c r="AF8" s="40"/>
      <c r="AG8" s="40"/>
      <c r="AH8" s="40"/>
      <c r="AI8" s="40"/>
      <c r="AJ8" s="40"/>
      <c r="AK8" s="3"/>
      <c r="AL8" s="41">
        <f>データ!S6</f>
        <v>716494</v>
      </c>
      <c r="AM8" s="41"/>
      <c r="AN8" s="41"/>
      <c r="AO8" s="41"/>
      <c r="AP8" s="41"/>
      <c r="AQ8" s="41"/>
      <c r="AR8" s="41"/>
      <c r="AS8" s="41"/>
      <c r="AT8" s="34">
        <f>データ!T6</f>
        <v>328.91</v>
      </c>
      <c r="AU8" s="34"/>
      <c r="AV8" s="34"/>
      <c r="AW8" s="34"/>
      <c r="AX8" s="34"/>
      <c r="AY8" s="34"/>
      <c r="AZ8" s="34"/>
      <c r="BA8" s="34"/>
      <c r="BB8" s="34">
        <f>データ!U6</f>
        <v>2178.39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69.75</v>
      </c>
      <c r="J10" s="34"/>
      <c r="K10" s="34"/>
      <c r="L10" s="34"/>
      <c r="M10" s="34"/>
      <c r="N10" s="34"/>
      <c r="O10" s="34"/>
      <c r="P10" s="34">
        <f>データ!P6</f>
        <v>97.59</v>
      </c>
      <c r="Q10" s="34"/>
      <c r="R10" s="34"/>
      <c r="S10" s="34"/>
      <c r="T10" s="34"/>
      <c r="U10" s="34"/>
      <c r="V10" s="34"/>
      <c r="W10" s="34">
        <f>データ!Q6</f>
        <v>92.02</v>
      </c>
      <c r="X10" s="34"/>
      <c r="Y10" s="34"/>
      <c r="Z10" s="34"/>
      <c r="AA10" s="34"/>
      <c r="AB10" s="34"/>
      <c r="AC10" s="34"/>
      <c r="AD10" s="41">
        <f>データ!R6</f>
        <v>2036</v>
      </c>
      <c r="AE10" s="41"/>
      <c r="AF10" s="41"/>
      <c r="AG10" s="41"/>
      <c r="AH10" s="41"/>
      <c r="AI10" s="41"/>
      <c r="AJ10" s="41"/>
      <c r="AK10" s="2"/>
      <c r="AL10" s="41">
        <f>データ!V6</f>
        <v>697966</v>
      </c>
      <c r="AM10" s="41"/>
      <c r="AN10" s="41"/>
      <c r="AO10" s="41"/>
      <c r="AP10" s="41"/>
      <c r="AQ10" s="41"/>
      <c r="AR10" s="41"/>
      <c r="AS10" s="41"/>
      <c r="AT10" s="34">
        <f>データ!W6</f>
        <v>78.12</v>
      </c>
      <c r="AU10" s="34"/>
      <c r="AV10" s="34"/>
      <c r="AW10" s="34"/>
      <c r="AX10" s="34"/>
      <c r="AY10" s="34"/>
      <c r="AZ10" s="34"/>
      <c r="BA10" s="34"/>
      <c r="BB10" s="34">
        <f>データ!X6</f>
        <v>8934.5400000000009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117</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4sHewaTKgNrBimUIzeni9wXzld+Es6cTXd6UiwMXInQTHCJFnp7qjukZqVclfkn/hV1bTakMFQydOwGJq8w5Q==" saltValue="+uubh4MRKu0sMEfK4FdC0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141500</v>
      </c>
      <c r="D6" s="19">
        <f t="shared" si="3"/>
        <v>46</v>
      </c>
      <c r="E6" s="19">
        <f t="shared" si="3"/>
        <v>17</v>
      </c>
      <c r="F6" s="19">
        <f t="shared" si="3"/>
        <v>1</v>
      </c>
      <c r="G6" s="19">
        <f t="shared" si="3"/>
        <v>0</v>
      </c>
      <c r="H6" s="19" t="str">
        <f t="shared" si="3"/>
        <v>神奈川県　相模原市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69.75</v>
      </c>
      <c r="P6" s="20">
        <f t="shared" si="3"/>
        <v>97.59</v>
      </c>
      <c r="Q6" s="20">
        <f t="shared" si="3"/>
        <v>92.02</v>
      </c>
      <c r="R6" s="20">
        <f t="shared" si="3"/>
        <v>2036</v>
      </c>
      <c r="S6" s="20">
        <f t="shared" si="3"/>
        <v>716494</v>
      </c>
      <c r="T6" s="20">
        <f t="shared" si="3"/>
        <v>328.91</v>
      </c>
      <c r="U6" s="20">
        <f t="shared" si="3"/>
        <v>2178.39</v>
      </c>
      <c r="V6" s="20">
        <f t="shared" si="3"/>
        <v>697966</v>
      </c>
      <c r="W6" s="20">
        <f t="shared" si="3"/>
        <v>78.12</v>
      </c>
      <c r="X6" s="20">
        <f t="shared" si="3"/>
        <v>8934.5400000000009</v>
      </c>
      <c r="Y6" s="21">
        <f>IF(Y7="",NA(),Y7)</f>
        <v>108.09</v>
      </c>
      <c r="Z6" s="21">
        <f t="shared" ref="Z6:AH6" si="4">IF(Z7="",NA(),Z7)</f>
        <v>107.47</v>
      </c>
      <c r="AA6" s="21">
        <f t="shared" si="4"/>
        <v>101.47</v>
      </c>
      <c r="AB6" s="21">
        <f t="shared" si="4"/>
        <v>104.18</v>
      </c>
      <c r="AC6" s="21">
        <f t="shared" si="4"/>
        <v>102.52</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76.81</v>
      </c>
      <c r="AV6" s="21">
        <f t="shared" ref="AV6:BD6" si="6">IF(AV7="",NA(),AV7)</f>
        <v>99.86</v>
      </c>
      <c r="AW6" s="21">
        <f t="shared" si="6"/>
        <v>105.21</v>
      </c>
      <c r="AX6" s="21">
        <f t="shared" si="6"/>
        <v>126.05</v>
      </c>
      <c r="AY6" s="21">
        <f t="shared" si="6"/>
        <v>156.72999999999999</v>
      </c>
      <c r="AZ6" s="21">
        <f t="shared" si="6"/>
        <v>71.39</v>
      </c>
      <c r="BA6" s="21">
        <f t="shared" si="6"/>
        <v>74.09</v>
      </c>
      <c r="BB6" s="21">
        <f t="shared" si="6"/>
        <v>71.900000000000006</v>
      </c>
      <c r="BC6" s="21">
        <f t="shared" si="6"/>
        <v>73.75</v>
      </c>
      <c r="BD6" s="21">
        <f t="shared" si="6"/>
        <v>77.47</v>
      </c>
      <c r="BE6" s="20" t="str">
        <f>IF(BE7="","",IF(BE7="-","【-】","【"&amp;SUBSTITUTE(TEXT(BE7,"#,##0.00"),"-","△")&amp;"】"))</f>
        <v>【82.75】</v>
      </c>
      <c r="BF6" s="21">
        <f>IF(BF7="",NA(),BF7)</f>
        <v>516.38</v>
      </c>
      <c r="BG6" s="21">
        <f t="shared" ref="BG6:BO6" si="7">IF(BG7="",NA(),BG7)</f>
        <v>504.75</v>
      </c>
      <c r="BH6" s="21">
        <f t="shared" si="7"/>
        <v>486.33</v>
      </c>
      <c r="BI6" s="21">
        <f t="shared" si="7"/>
        <v>479.12</v>
      </c>
      <c r="BJ6" s="21">
        <f t="shared" si="7"/>
        <v>473.69</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108.69</v>
      </c>
      <c r="BR6" s="21">
        <f t="shared" ref="BR6:BZ6" si="8">IF(BR7="",NA(),BR7)</f>
        <v>109.2</v>
      </c>
      <c r="BS6" s="21">
        <f t="shared" si="8"/>
        <v>100.58</v>
      </c>
      <c r="BT6" s="21">
        <f t="shared" si="8"/>
        <v>106.5</v>
      </c>
      <c r="BU6" s="21">
        <f t="shared" si="8"/>
        <v>102.03</v>
      </c>
      <c r="BV6" s="21">
        <f t="shared" si="8"/>
        <v>105.67</v>
      </c>
      <c r="BW6" s="21">
        <f t="shared" si="8"/>
        <v>105.37</v>
      </c>
      <c r="BX6" s="21">
        <f t="shared" si="8"/>
        <v>99.93</v>
      </c>
      <c r="BY6" s="21">
        <f t="shared" si="8"/>
        <v>100.14</v>
      </c>
      <c r="BZ6" s="21">
        <f t="shared" si="8"/>
        <v>100.02</v>
      </c>
      <c r="CA6" s="20" t="str">
        <f>IF(CA7="","",IF(CA7="-","【-】","【"&amp;SUBSTITUTE(TEXT(CA7,"#,##0.00"),"-","△")&amp;"】"))</f>
        <v>【97.94】</v>
      </c>
      <c r="CB6" s="21">
        <f>IF(CB7="",NA(),CB7)</f>
        <v>106.36</v>
      </c>
      <c r="CC6" s="21">
        <f t="shared" ref="CC6:CK6" si="9">IF(CC7="",NA(),CC7)</f>
        <v>106.18</v>
      </c>
      <c r="CD6" s="21">
        <f t="shared" si="9"/>
        <v>115.67</v>
      </c>
      <c r="CE6" s="21">
        <f t="shared" si="9"/>
        <v>109.62</v>
      </c>
      <c r="CF6" s="21">
        <f t="shared" si="9"/>
        <v>114.64</v>
      </c>
      <c r="CG6" s="21">
        <f t="shared" si="9"/>
        <v>118.72</v>
      </c>
      <c r="CH6" s="21">
        <f t="shared" si="9"/>
        <v>120.5</v>
      </c>
      <c r="CI6" s="21">
        <f t="shared" si="9"/>
        <v>127.3</v>
      </c>
      <c r="CJ6" s="21">
        <f t="shared" si="9"/>
        <v>126.99</v>
      </c>
      <c r="CK6" s="21">
        <f t="shared" si="9"/>
        <v>130.54</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58.16</v>
      </c>
      <c r="CS6" s="21">
        <f t="shared" si="10"/>
        <v>58.91</v>
      </c>
      <c r="CT6" s="21">
        <f t="shared" si="10"/>
        <v>58.31</v>
      </c>
      <c r="CU6" s="21">
        <f t="shared" si="10"/>
        <v>57.8</v>
      </c>
      <c r="CV6" s="21">
        <f t="shared" si="10"/>
        <v>59.34</v>
      </c>
      <c r="CW6" s="20" t="str">
        <f>IF(CW7="","",IF(CW7="-","【-】","【"&amp;SUBSTITUTE(TEXT(CW7,"#,##0.00"),"-","△")&amp;"】"))</f>
        <v>【60.13】</v>
      </c>
      <c r="CX6" s="21">
        <f>IF(CX7="",NA(),CX7)</f>
        <v>99.1</v>
      </c>
      <c r="CY6" s="21">
        <f t="shared" ref="CY6:DG6" si="11">IF(CY7="",NA(),CY7)</f>
        <v>99.17</v>
      </c>
      <c r="CZ6" s="21">
        <f t="shared" si="11"/>
        <v>99.2</v>
      </c>
      <c r="DA6" s="21">
        <f t="shared" si="11"/>
        <v>99.29</v>
      </c>
      <c r="DB6" s="21">
        <f t="shared" si="11"/>
        <v>99.35</v>
      </c>
      <c r="DC6" s="21">
        <f t="shared" si="11"/>
        <v>99.1</v>
      </c>
      <c r="DD6" s="21">
        <f t="shared" si="11"/>
        <v>99.16</v>
      </c>
      <c r="DE6" s="21">
        <f t="shared" si="11"/>
        <v>99.21</v>
      </c>
      <c r="DF6" s="21">
        <f t="shared" si="11"/>
        <v>99.25</v>
      </c>
      <c r="DG6" s="21">
        <f t="shared" si="11"/>
        <v>99.29</v>
      </c>
      <c r="DH6" s="20" t="str">
        <f>IF(DH7="","",IF(DH7="-","【-】","【"&amp;SUBSTITUTE(TEXT(DH7,"#,##0.00"),"-","△")&amp;"】"))</f>
        <v>【96.00】</v>
      </c>
      <c r="DI6" s="21">
        <f>IF(DI7="",NA(),DI7)</f>
        <v>22.45</v>
      </c>
      <c r="DJ6" s="21">
        <f t="shared" ref="DJ6:DR6" si="12">IF(DJ7="",NA(),DJ7)</f>
        <v>24.54</v>
      </c>
      <c r="DK6" s="21">
        <f t="shared" si="12"/>
        <v>26.86</v>
      </c>
      <c r="DL6" s="21">
        <f t="shared" si="12"/>
        <v>29.07</v>
      </c>
      <c r="DM6" s="21">
        <f t="shared" si="12"/>
        <v>31.97</v>
      </c>
      <c r="DN6" s="21">
        <f t="shared" si="12"/>
        <v>49.35</v>
      </c>
      <c r="DO6" s="21">
        <f t="shared" si="12"/>
        <v>50.38</v>
      </c>
      <c r="DP6" s="21">
        <f t="shared" si="12"/>
        <v>51.54</v>
      </c>
      <c r="DQ6" s="21">
        <f t="shared" si="12"/>
        <v>52.5</v>
      </c>
      <c r="DR6" s="21">
        <f t="shared" si="12"/>
        <v>53.36</v>
      </c>
      <c r="DS6" s="20" t="str">
        <f>IF(DS7="","",IF(DS7="-","【-】","【"&amp;SUBSTITUTE(TEXT(DS7,"#,##0.00"),"-","△")&amp;"】"))</f>
        <v>【42.20】</v>
      </c>
      <c r="DT6" s="21">
        <f>IF(DT7="",NA(),DT7)</f>
        <v>1.6</v>
      </c>
      <c r="DU6" s="21">
        <f t="shared" ref="DU6:EC6" si="13">IF(DU7="",NA(),DU7)</f>
        <v>3.28</v>
      </c>
      <c r="DV6" s="21">
        <f t="shared" si="13"/>
        <v>3.89</v>
      </c>
      <c r="DW6" s="21">
        <f t="shared" si="13"/>
        <v>4.54</v>
      </c>
      <c r="DX6" s="21">
        <f t="shared" si="13"/>
        <v>5.15</v>
      </c>
      <c r="DY6" s="21">
        <f t="shared" si="13"/>
        <v>12.06</v>
      </c>
      <c r="DZ6" s="21">
        <f t="shared" si="13"/>
        <v>13.41</v>
      </c>
      <c r="EA6" s="21">
        <f t="shared" si="13"/>
        <v>15.06</v>
      </c>
      <c r="EB6" s="21">
        <f t="shared" si="13"/>
        <v>16.87</v>
      </c>
      <c r="EC6" s="21">
        <f t="shared" si="13"/>
        <v>18.739999999999998</v>
      </c>
      <c r="ED6" s="20" t="str">
        <f>IF(ED7="","",IF(ED7="-","【-】","【"&amp;SUBSTITUTE(TEXT(ED7,"#,##0.00"),"-","△")&amp;"】"))</f>
        <v>【9.46】</v>
      </c>
      <c r="EE6" s="20">
        <f>IF(EE7="",NA(),EE7)</f>
        <v>0</v>
      </c>
      <c r="EF6" s="20">
        <f t="shared" ref="EF6:EN6" si="14">IF(EF7="",NA(),EF7)</f>
        <v>0</v>
      </c>
      <c r="EG6" s="21">
        <f t="shared" si="14"/>
        <v>0.06</v>
      </c>
      <c r="EH6" s="21">
        <f t="shared" si="14"/>
        <v>0.03</v>
      </c>
      <c r="EI6" s="21">
        <f t="shared" si="14"/>
        <v>0.02</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141500</v>
      </c>
      <c r="D7" s="23">
        <v>46</v>
      </c>
      <c r="E7" s="23">
        <v>17</v>
      </c>
      <c r="F7" s="23">
        <v>1</v>
      </c>
      <c r="G7" s="23">
        <v>0</v>
      </c>
      <c r="H7" s="23" t="s">
        <v>96</v>
      </c>
      <c r="I7" s="23" t="s">
        <v>97</v>
      </c>
      <c r="J7" s="23" t="s">
        <v>98</v>
      </c>
      <c r="K7" s="23" t="s">
        <v>99</v>
      </c>
      <c r="L7" s="23" t="s">
        <v>100</v>
      </c>
      <c r="M7" s="23" t="s">
        <v>101</v>
      </c>
      <c r="N7" s="24" t="s">
        <v>102</v>
      </c>
      <c r="O7" s="24">
        <v>69.75</v>
      </c>
      <c r="P7" s="24">
        <v>97.59</v>
      </c>
      <c r="Q7" s="24">
        <v>92.02</v>
      </c>
      <c r="R7" s="24">
        <v>2036</v>
      </c>
      <c r="S7" s="24">
        <v>716494</v>
      </c>
      <c r="T7" s="24">
        <v>328.91</v>
      </c>
      <c r="U7" s="24">
        <v>2178.39</v>
      </c>
      <c r="V7" s="24">
        <v>697966</v>
      </c>
      <c r="W7" s="24">
        <v>78.12</v>
      </c>
      <c r="X7" s="24">
        <v>8934.5400000000009</v>
      </c>
      <c r="Y7" s="24">
        <v>108.09</v>
      </c>
      <c r="Z7" s="24">
        <v>107.47</v>
      </c>
      <c r="AA7" s="24">
        <v>101.47</v>
      </c>
      <c r="AB7" s="24">
        <v>104.18</v>
      </c>
      <c r="AC7" s="24">
        <v>102.52</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76.81</v>
      </c>
      <c r="AV7" s="24">
        <v>99.86</v>
      </c>
      <c r="AW7" s="24">
        <v>105.21</v>
      </c>
      <c r="AX7" s="24">
        <v>126.05</v>
      </c>
      <c r="AY7" s="24">
        <v>156.72999999999999</v>
      </c>
      <c r="AZ7" s="24">
        <v>71.39</v>
      </c>
      <c r="BA7" s="24">
        <v>74.09</v>
      </c>
      <c r="BB7" s="24">
        <v>71.900000000000006</v>
      </c>
      <c r="BC7" s="24">
        <v>73.75</v>
      </c>
      <c r="BD7" s="24">
        <v>77.47</v>
      </c>
      <c r="BE7" s="24">
        <v>82.75</v>
      </c>
      <c r="BF7" s="24">
        <v>516.38</v>
      </c>
      <c r="BG7" s="24">
        <v>504.75</v>
      </c>
      <c r="BH7" s="24">
        <v>486.33</v>
      </c>
      <c r="BI7" s="24">
        <v>479.12</v>
      </c>
      <c r="BJ7" s="24">
        <v>473.69</v>
      </c>
      <c r="BK7" s="24">
        <v>551.04</v>
      </c>
      <c r="BL7" s="24">
        <v>523.58000000000004</v>
      </c>
      <c r="BM7" s="24">
        <v>508.99</v>
      </c>
      <c r="BN7" s="24">
        <v>497.17</v>
      </c>
      <c r="BO7" s="24">
        <v>479.62</v>
      </c>
      <c r="BP7" s="24">
        <v>602.55999999999995</v>
      </c>
      <c r="BQ7" s="24">
        <v>108.69</v>
      </c>
      <c r="BR7" s="24">
        <v>109.2</v>
      </c>
      <c r="BS7" s="24">
        <v>100.58</v>
      </c>
      <c r="BT7" s="24">
        <v>106.5</v>
      </c>
      <c r="BU7" s="24">
        <v>102.03</v>
      </c>
      <c r="BV7" s="24">
        <v>105.67</v>
      </c>
      <c r="BW7" s="24">
        <v>105.37</v>
      </c>
      <c r="BX7" s="24">
        <v>99.93</v>
      </c>
      <c r="BY7" s="24">
        <v>100.14</v>
      </c>
      <c r="BZ7" s="24">
        <v>100.02</v>
      </c>
      <c r="CA7" s="24">
        <v>97.94</v>
      </c>
      <c r="CB7" s="24">
        <v>106.36</v>
      </c>
      <c r="CC7" s="24">
        <v>106.18</v>
      </c>
      <c r="CD7" s="24">
        <v>115.67</v>
      </c>
      <c r="CE7" s="24">
        <v>109.62</v>
      </c>
      <c r="CF7" s="24">
        <v>114.64</v>
      </c>
      <c r="CG7" s="24">
        <v>118.72</v>
      </c>
      <c r="CH7" s="24">
        <v>120.5</v>
      </c>
      <c r="CI7" s="24">
        <v>127.3</v>
      </c>
      <c r="CJ7" s="24">
        <v>126.99</v>
      </c>
      <c r="CK7" s="24">
        <v>130.54</v>
      </c>
      <c r="CL7" s="24">
        <v>140.97999999999999</v>
      </c>
      <c r="CM7" s="24" t="s">
        <v>102</v>
      </c>
      <c r="CN7" s="24" t="s">
        <v>102</v>
      </c>
      <c r="CO7" s="24" t="s">
        <v>102</v>
      </c>
      <c r="CP7" s="24" t="s">
        <v>102</v>
      </c>
      <c r="CQ7" s="24" t="s">
        <v>102</v>
      </c>
      <c r="CR7" s="24">
        <v>58.16</v>
      </c>
      <c r="CS7" s="24">
        <v>58.91</v>
      </c>
      <c r="CT7" s="24">
        <v>58.31</v>
      </c>
      <c r="CU7" s="24">
        <v>57.8</v>
      </c>
      <c r="CV7" s="24">
        <v>59.34</v>
      </c>
      <c r="CW7" s="24">
        <v>60.13</v>
      </c>
      <c r="CX7" s="24">
        <v>99.1</v>
      </c>
      <c r="CY7" s="24">
        <v>99.17</v>
      </c>
      <c r="CZ7" s="24">
        <v>99.2</v>
      </c>
      <c r="DA7" s="24">
        <v>99.29</v>
      </c>
      <c r="DB7" s="24">
        <v>99.35</v>
      </c>
      <c r="DC7" s="24">
        <v>99.1</v>
      </c>
      <c r="DD7" s="24">
        <v>99.16</v>
      </c>
      <c r="DE7" s="24">
        <v>99.21</v>
      </c>
      <c r="DF7" s="24">
        <v>99.25</v>
      </c>
      <c r="DG7" s="24">
        <v>99.29</v>
      </c>
      <c r="DH7" s="24">
        <v>96</v>
      </c>
      <c r="DI7" s="24">
        <v>22.45</v>
      </c>
      <c r="DJ7" s="24">
        <v>24.54</v>
      </c>
      <c r="DK7" s="24">
        <v>26.86</v>
      </c>
      <c r="DL7" s="24">
        <v>29.07</v>
      </c>
      <c r="DM7" s="24">
        <v>31.97</v>
      </c>
      <c r="DN7" s="24">
        <v>49.35</v>
      </c>
      <c r="DO7" s="24">
        <v>50.38</v>
      </c>
      <c r="DP7" s="24">
        <v>51.54</v>
      </c>
      <c r="DQ7" s="24">
        <v>52.5</v>
      </c>
      <c r="DR7" s="24">
        <v>53.36</v>
      </c>
      <c r="DS7" s="24">
        <v>42.2</v>
      </c>
      <c r="DT7" s="24">
        <v>1.6</v>
      </c>
      <c r="DU7" s="24">
        <v>3.28</v>
      </c>
      <c r="DV7" s="24">
        <v>3.89</v>
      </c>
      <c r="DW7" s="24">
        <v>4.54</v>
      </c>
      <c r="DX7" s="24">
        <v>5.15</v>
      </c>
      <c r="DY7" s="24">
        <v>12.06</v>
      </c>
      <c r="DZ7" s="24">
        <v>13.41</v>
      </c>
      <c r="EA7" s="24">
        <v>15.06</v>
      </c>
      <c r="EB7" s="24">
        <v>16.87</v>
      </c>
      <c r="EC7" s="24">
        <v>18.739999999999998</v>
      </c>
      <c r="ED7" s="24">
        <v>9.4600000000000009</v>
      </c>
      <c r="EE7" s="24">
        <v>0</v>
      </c>
      <c r="EF7" s="24">
        <v>0</v>
      </c>
      <c r="EG7" s="24">
        <v>0.06</v>
      </c>
      <c r="EH7" s="24">
        <v>0.03</v>
      </c>
      <c r="EI7" s="24">
        <v>0.02</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2026-01-30T04:04:41Z</cp:lastPrinted>
  <dcterms:created xsi:type="dcterms:W3CDTF">2025-12-23T05:59:39Z</dcterms:created>
  <dcterms:modified xsi:type="dcterms:W3CDTF">2026-02-03T01:39:12Z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