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xr:revisionPtr xr6:coauthVersionLast="47" xr6:coauthVersionMax="47" documentId="13_ncr:1_{7AE3B6F6-A5D0-4DCA-889F-4FC39DE2A364}" revIDLastSave="0" xr10:uidLastSave="{00000000-0000-0000-0000-000000000000}"/>
  <workbookProtection lockStructure="1" workbookAlgorithmName="SHA-512" workbookHashValue="qRCihy4ZL/yOfqtx/BLuv52DSkhftCYIY9+mz7RHVsdIxXoB5SnRJjT8USapg9OngiCq/HUIYUyxX5IsInSIpA==" workbookSaltValue="euN/q2dxAdZB3eutYXf+1g==" workbookSpinCount="100000"/>
  <bookViews>
    <workbookView xr2:uid="{00000000-000D-0000-FFFF-FFFF00000000}" windowHeight="12456" windowWidth="23256" xWindow="-108" yWindow="-108"/>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<sst xmlns="http://schemas.openxmlformats.org/spreadsheetml/2006/main" count="228" uniqueCount="113">
  <si>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</si>
  <si>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</si>
  <si>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</si>
  <si>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</si>
  <si>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</si>
  <si>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</si>
  <si>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</si>
  <si>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</si>
  <si>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</si>
  <si>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</si>
  <si>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</si>
  <si>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</si>
  <si>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</si>
  <si>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</si>
  <si>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</si>
  <si>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</si>
  <si>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</si>
  <si>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</si>
  <si>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</si>
  <si>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</si>
  <si>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</si>
  <si>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</si>
  <si>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</si>
  <si>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</si>
  <si>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</si>
  <si>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</si>
  <si>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</si>
  <si>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</si>
  <si>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</si>
  <si>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</si>
  <si>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</si>
  <si>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</si>
  <si>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</si>
  <si>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</si>
  <si>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</si>
  <si>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</si>
  <si>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</si>
  <si>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</si>
  <si>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</si>
  <si>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</si>
  <si>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</si>
  <si>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</si>
  <si>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</si>
  <si>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</si>
  <si>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</si>
  <si>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</si>
  <si>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</si>
  <si>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</si>
  <si>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</si>
  <si>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</si>
  <si>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</si>
  <si>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</si>
  <si>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</si>
  <si>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</si>
  <si>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</si>
  <si>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</si>
  <si>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</si>
  <si>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</si>
  <si>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</si>
  <si>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</si>
  <si>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</si>
  <si>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</si>
  <si>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</si>
  <si>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</si>
  <si>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</si>
  <si>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</si>
  <si>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</si>
  <si>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</si>
  <si>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</si>
  <si>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</si>
  <si>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</si>
  <si>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</si>
  <si>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</si>
  <si>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</si>
  <si>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</si>
  <si>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</si>
  <si>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</si>
  <si>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</si>
  <si>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</si>
  <si>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</si>
  <si>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</si>
  <si>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</si>
  <si>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</si>
  <si>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</si>
  <si>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</si>
  <si>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</si>
  <si>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</si>
  <si>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</si>
  <si>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</si>
  <si>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</si>
  <si>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</si>
  <si>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</si>
  <si>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</si>
  <si>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</si>
  <si>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</si>
  <si>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</si>
  <si>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</si>
  <si>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</si>
  <si>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</si>
  <si>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</si>
  <si>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</si>
  <si>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</si>
  <si>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</si>
  <si>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</si>
  <si>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</si>
  <si>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</si>
  <si>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</si>
  <si>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</si>
  <si>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</si>
  <si>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</si>
  <si>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令和元年度までに実施してきた簡易水道統合整備事業に合わせて多くの管路を更新してきました。
　統合整備に係る費用については、国庫補助金と起債を財源としたことから、企業債残高対給水収益比率が高い数値となっています。
　なお、平成15年以降に布設した管路については、今後、計画的に更新を行っていきます。</t>
    <rPh sb="116" eb="118">
      <t>イコウ</t>
    </rPh>
    <phoneticPr fontId="4"/>
  </si>
  <si>
    <t>　本市の簡易水道事業は、飲料水の安定供給を目的として昭和46年度より供用を開始しました。
　計画給水人口は約2千人で、小規模かつ中山間地に施設が点在しているため、効率化を図るには限界がある状況です。
　過去の整備事業の償還金や維持管理経費が多額であることから、類似団体平均と比較すると、料金回収率及び給水原価は悪い結果となっています。</t>
    <phoneticPr fontId="4"/>
  </si>
  <si>
    <t>　本市の簡易水道事業は小規模かつ中山間地に位置していることから維持管理に多額の費用を要し給水効率が非常に悪い状況です。また、過去の施設整備に伴うの企業債残高が累積しており、給水収益のみでは経営が困難であるため、多額の一般会計繰入金を必要としています。
　なお、本市では令和５年３月に中長期的な経営の基本計画である「相模原市簡易水道事業経営戦略」を策定し、経営の健全化に取り組んでいるほか、令和７年４月から水道料金の改定を実施し、５年間の激変緩和措置を設け、令和１２年４月に神奈川県営水道と同一の料金体系へ移行します。
　今後も人口減少や施設の老朽化など、ますます事業経営が厳しい状況が見込まれる中、更なる経営の健全化を図るとともに、県内の他水道事業者との広域連携を進める必要があると考えております。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</si>
</sst>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0.21</c:v>
                </c:pt>
                <c:pt idx="1">
                  <c:v>0</c:v>
                </c:pt>
                <c:pt idx="2">
                  <c:v>0</c:v>
                </c:pt>
                <c:pt idx="3">
                  <c:v>0</c:v>
                </c:pt>
                <c:pt idx="4">
                  <c:v>0</c:v>
                </c:pt>
              </c:numCache>
            </c:numRef>
          </c:val>
          <c:extLst>
            <c:ext xmlns:c16="http://schemas.microsoft.com/office/drawing/2014/chart" uri="{C3380CC4-5D6E-409C-BE32-E72D297353CC}">
              <c16:uniqueId val="{00000000-6AEB-4883-8ADC-845B3A6D48A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6AEB-4883-8ADC-845B3A6D48A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61.24</c:v>
                </c:pt>
                <c:pt idx="1">
                  <c:v>60.53</c:v>
                </c:pt>
                <c:pt idx="2">
                  <c:v>60.75</c:v>
                </c:pt>
                <c:pt idx="3">
                  <c:v>56.94</c:v>
                </c:pt>
                <c:pt idx="4">
                  <c:v>49.55</c:v>
                </c:pt>
              </c:numCache>
            </c:numRef>
          </c:val>
          <c:extLst>
            <c:ext xmlns:c16="http://schemas.microsoft.com/office/drawing/2014/chart" uri="{C3380CC4-5D6E-409C-BE32-E72D297353CC}">
              <c16:uniqueId val="{00000000-9B87-46C3-8C4A-D633CB7FEA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9B87-46C3-8C4A-D633CB7FEA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80.61</c:v>
                </c:pt>
                <c:pt idx="1">
                  <c:v>82.76</c:v>
                </c:pt>
                <c:pt idx="2">
                  <c:v>79.62</c:v>
                </c:pt>
                <c:pt idx="3">
                  <c:v>81.45</c:v>
                </c:pt>
                <c:pt idx="4">
                  <c:v>81.11</c:v>
                </c:pt>
              </c:numCache>
            </c:numRef>
          </c:val>
          <c:extLst>
            <c:ext xmlns:c16="http://schemas.microsoft.com/office/drawing/2014/chart" uri="{C3380CC4-5D6E-409C-BE32-E72D297353CC}">
              <c16:uniqueId val="{00000000-B7CA-470C-AB55-064907E65BD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B7CA-470C-AB55-064907E65BD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85.77</c:v>
                </c:pt>
                <c:pt idx="1">
                  <c:v>102.09</c:v>
                </c:pt>
                <c:pt idx="2">
                  <c:v>99.99</c:v>
                </c:pt>
                <c:pt idx="3">
                  <c:v>105.58</c:v>
                </c:pt>
                <c:pt idx="4">
                  <c:v>99.99</c:v>
                </c:pt>
              </c:numCache>
            </c:numRef>
          </c:val>
          <c:extLst>
            <c:ext xmlns:c16="http://schemas.microsoft.com/office/drawing/2014/chart" uri="{C3380CC4-5D6E-409C-BE32-E72D297353CC}">
              <c16:uniqueId val="{00000000-BA6F-47F6-B9D6-4AA5A367E0F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BA6F-47F6-B9D6-4AA5A367E0F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4.1900000000000004</c:v>
                </c:pt>
                <c:pt idx="1">
                  <c:v>8.48</c:v>
                </c:pt>
                <c:pt idx="2">
                  <c:v>12.29</c:v>
                </c:pt>
                <c:pt idx="3">
                  <c:v>15.82</c:v>
                </c:pt>
                <c:pt idx="4">
                  <c:v>19.010000000000002</c:v>
                </c:pt>
              </c:numCache>
            </c:numRef>
          </c:val>
          <c:extLst>
            <c:ext xmlns:c16="http://schemas.microsoft.com/office/drawing/2014/chart" uri="{C3380CC4-5D6E-409C-BE32-E72D297353CC}">
              <c16:uniqueId val="{00000000-16A1-4485-AD6E-CC1A7C83672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16A1-4485-AD6E-CC1A7C83672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BB-4166-8982-655F59A57E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24BB-4166-8982-655F59A57E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204.56</c:v>
                </c:pt>
                <c:pt idx="1">
                  <c:v>150.49</c:v>
                </c:pt>
                <c:pt idx="2">
                  <c:v>141.54</c:v>
                </c:pt>
                <c:pt idx="3">
                  <c:v>72.56</c:v>
                </c:pt>
                <c:pt idx="4">
                  <c:v>71.94</c:v>
                </c:pt>
              </c:numCache>
            </c:numRef>
          </c:val>
          <c:extLst>
            <c:ext xmlns:c16="http://schemas.microsoft.com/office/drawing/2014/chart" uri="{C3380CC4-5D6E-409C-BE32-E72D297353CC}">
              <c16:uniqueId val="{00000000-8340-4E3A-AFE8-D4C85D6F3F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8340-4E3A-AFE8-D4C85D6F3F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164.52</c:v>
                </c:pt>
                <c:pt idx="1">
                  <c:v>242.48</c:v>
                </c:pt>
                <c:pt idx="2">
                  <c:v>220.41</c:v>
                </c:pt>
                <c:pt idx="3">
                  <c:v>187.57</c:v>
                </c:pt>
                <c:pt idx="4">
                  <c:v>201.09</c:v>
                </c:pt>
              </c:numCache>
            </c:numRef>
          </c:val>
          <c:extLst>
            <c:ext xmlns:c16="http://schemas.microsoft.com/office/drawing/2014/chart" uri="{C3380CC4-5D6E-409C-BE32-E72D297353CC}">
              <c16:uniqueId val="{00000000-392A-47CE-A5D7-65B0FC5FE3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392A-47CE-A5D7-65B0FC5FE3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7445.19</c:v>
                </c:pt>
                <c:pt idx="1">
                  <c:v>6501.11</c:v>
                </c:pt>
                <c:pt idx="2">
                  <c:v>6194.86</c:v>
                </c:pt>
                <c:pt idx="3">
                  <c:v>6604.37</c:v>
                </c:pt>
                <c:pt idx="4">
                  <c:v>6777.46</c:v>
                </c:pt>
              </c:numCache>
            </c:numRef>
          </c:val>
          <c:extLst>
            <c:ext xmlns:c16="http://schemas.microsoft.com/office/drawing/2014/chart" uri="{C3380CC4-5D6E-409C-BE32-E72D297353CC}">
              <c16:uniqueId val="{00000000-6B87-48D4-9F12-498A4B60D5A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6B87-48D4-9F12-498A4B60D5A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8.84</c:v>
                </c:pt>
                <c:pt idx="1">
                  <c:v>10.31</c:v>
                </c:pt>
                <c:pt idx="2">
                  <c:v>11.42</c:v>
                </c:pt>
                <c:pt idx="3">
                  <c:v>11.69</c:v>
                </c:pt>
                <c:pt idx="4">
                  <c:v>11.51</c:v>
                </c:pt>
              </c:numCache>
            </c:numRef>
          </c:val>
          <c:extLst>
            <c:ext xmlns:c16="http://schemas.microsoft.com/office/drawing/2014/chart" uri="{C3380CC4-5D6E-409C-BE32-E72D297353CC}">
              <c16:uniqueId val="{00000000-20BD-4796-8925-1CDA0906B7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20BD-4796-8925-1CDA0906B7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711.16</c:v>
                </c:pt>
                <c:pt idx="1">
                  <c:v>675.21</c:v>
                </c:pt>
                <c:pt idx="2">
                  <c:v>666.71</c:v>
                </c:pt>
                <c:pt idx="3">
                  <c:v>661.12</c:v>
                </c:pt>
                <c:pt idx="4">
                  <c:v>782.09</c:v>
                </c:pt>
              </c:numCache>
            </c:numRef>
          </c:val>
          <c:extLst>
            <c:ext xmlns:c16="http://schemas.microsoft.com/office/drawing/2014/chart" uri="{C3380CC4-5D6E-409C-BE32-E72D297353CC}">
              <c16:uniqueId val="{00000000-F17B-4DB4-8867-65B9F3CA4D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F17B-4DB4-8867-65B9F3CA4D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54"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神奈川県　相模原市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716494</v>
      </c>
      <c r="AM8" s="44"/>
      <c r="AN8" s="44"/>
      <c r="AO8" s="44"/>
      <c r="AP8" s="44"/>
      <c r="AQ8" s="44"/>
      <c r="AR8" s="44"/>
      <c r="AS8" s="44"/>
      <c r="AT8" s="45">
        <f>データ!$S$6</f>
        <v>328.91</v>
      </c>
      <c r="AU8" s="46"/>
      <c r="AV8" s="46"/>
      <c r="AW8" s="46"/>
      <c r="AX8" s="46"/>
      <c r="AY8" s="46"/>
      <c r="AZ8" s="46"/>
      <c r="BA8" s="46"/>
      <c r="BB8" s="47">
        <f>データ!$T$6</f>
        <v>2178.39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58.58</v>
      </c>
      <c r="J10" s="46"/>
      <c r="K10" s="46"/>
      <c r="L10" s="46"/>
      <c r="M10" s="46"/>
      <c r="N10" s="46"/>
      <c r="O10" s="80"/>
      <c r="P10" s="47">
        <f>データ!$P$6</f>
        <v>0.28999999999999998</v>
      </c>
      <c r="Q10" s="47"/>
      <c r="R10" s="47"/>
      <c r="S10" s="47"/>
      <c r="T10" s="47"/>
      <c r="U10" s="47"/>
      <c r="V10" s="47"/>
      <c r="W10" s="44">
        <f>データ!$Q$6</f>
        <v>2685</v>
      </c>
      <c r="X10" s="44"/>
      <c r="Y10" s="44"/>
      <c r="Z10" s="44"/>
      <c r="AA10" s="44"/>
      <c r="AB10" s="44"/>
      <c r="AC10" s="44"/>
      <c r="AD10" s="2"/>
      <c r="AE10" s="2"/>
      <c r="AF10" s="2"/>
      <c r="AG10" s="2"/>
      <c r="AH10" s="2"/>
      <c r="AI10" s="2"/>
      <c r="AJ10" s="2"/>
      <c r="AK10" s="2"/>
      <c r="AL10" s="44">
        <f>データ!$U$6</f>
        <v>2110</v>
      </c>
      <c r="AM10" s="44"/>
      <c r="AN10" s="44"/>
      <c r="AO10" s="44"/>
      <c r="AP10" s="44"/>
      <c r="AQ10" s="44"/>
      <c r="AR10" s="44"/>
      <c r="AS10" s="44"/>
      <c r="AT10" s="45">
        <f>データ!$V$6</f>
        <v>38.799999999999997</v>
      </c>
      <c r="AU10" s="46"/>
      <c r="AV10" s="46"/>
      <c r="AW10" s="46"/>
      <c r="AX10" s="46"/>
      <c r="AY10" s="46"/>
      <c r="AZ10" s="46"/>
      <c r="BA10" s="46"/>
      <c r="BB10" s="47">
        <f>データ!$W$6</f>
        <v>54.38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efxLRmSfT6S/WlwhpQ0rBUDGvGUIbBb+me/9OrraZbeM/Xsa8TBw0+VjmzAsRCBZNYUdffS0lhcRrxj/NgUu0Q==" saltValue="2YHDOlTC/AtnT5+vWcEJb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141500</v>
      </c>
      <c r="D6" s="20">
        <f t="shared" si="3"/>
        <v>46</v>
      </c>
      <c r="E6" s="20">
        <f t="shared" si="3"/>
        <v>1</v>
      </c>
      <c r="F6" s="20">
        <f t="shared" si="3"/>
        <v>0</v>
      </c>
      <c r="G6" s="20">
        <f t="shared" si="3"/>
        <v>5</v>
      </c>
      <c r="H6" s="20" t="str">
        <f t="shared" si="3"/>
        <v>神奈川県　相模原市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58.58</v>
      </c>
      <c r="P6" s="21">
        <f t="shared" si="3"/>
        <v>0.28999999999999998</v>
      </c>
      <c r="Q6" s="21">
        <f t="shared" si="3"/>
        <v>2685</v>
      </c>
      <c r="R6" s="21">
        <f t="shared" si="3"/>
        <v>716494</v>
      </c>
      <c r="S6" s="21">
        <f t="shared" si="3"/>
        <v>328.91</v>
      </c>
      <c r="T6" s="21">
        <f t="shared" si="3"/>
        <v>2178.39</v>
      </c>
      <c r="U6" s="21">
        <f t="shared" si="3"/>
        <v>2110</v>
      </c>
      <c r="V6" s="21">
        <f t="shared" si="3"/>
        <v>38.799999999999997</v>
      </c>
      <c r="W6" s="21">
        <f t="shared" si="3"/>
        <v>54.38</v>
      </c>
      <c r="X6" s="22">
        <f>IF(X7="",NA(),X7)</f>
        <v>85.77</v>
      </c>
      <c r="Y6" s="22">
        <f t="shared" ref="Y6:AG6" si="4">IF(Y7="",NA(),Y7)</f>
        <v>102.09</v>
      </c>
      <c r="Z6" s="22">
        <f t="shared" si="4"/>
        <v>99.99</v>
      </c>
      <c r="AA6" s="22">
        <f t="shared" si="4"/>
        <v>105.58</v>
      </c>
      <c r="AB6" s="22">
        <f t="shared" si="4"/>
        <v>99.99</v>
      </c>
      <c r="AC6" s="22">
        <f t="shared" si="4"/>
        <v>103.82</v>
      </c>
      <c r="AD6" s="22">
        <f t="shared" si="4"/>
        <v>105.75</v>
      </c>
      <c r="AE6" s="22">
        <f t="shared" si="4"/>
        <v>105.52</v>
      </c>
      <c r="AF6" s="22">
        <f t="shared" si="4"/>
        <v>103.1</v>
      </c>
      <c r="AG6" s="22">
        <f t="shared" si="4"/>
        <v>101.77</v>
      </c>
      <c r="AH6" s="21" t="str">
        <f>IF(AH7="","",IF(AH7="-","【-】","【"&amp;SUBSTITUTE(TEXT(AH7,"#,##0.00"),"-","△")&amp;"】"))</f>
        <v>【102.02】</v>
      </c>
      <c r="AI6" s="22">
        <f>IF(AI7="",NA(),AI7)</f>
        <v>204.56</v>
      </c>
      <c r="AJ6" s="22">
        <f t="shared" ref="AJ6:AR6" si="5">IF(AJ7="",NA(),AJ7)</f>
        <v>150.49</v>
      </c>
      <c r="AK6" s="22">
        <f t="shared" si="5"/>
        <v>141.54</v>
      </c>
      <c r="AL6" s="22">
        <f t="shared" si="5"/>
        <v>72.56</v>
      </c>
      <c r="AM6" s="22">
        <f t="shared" si="5"/>
        <v>71.94</v>
      </c>
      <c r="AN6" s="22">
        <f t="shared" si="5"/>
        <v>31.54</v>
      </c>
      <c r="AO6" s="22">
        <f t="shared" si="5"/>
        <v>31.15</v>
      </c>
      <c r="AP6" s="22">
        <f t="shared" si="5"/>
        <v>30.01</v>
      </c>
      <c r="AQ6" s="22">
        <f t="shared" si="5"/>
        <v>27.32</v>
      </c>
      <c r="AR6" s="22">
        <f t="shared" si="5"/>
        <v>16.12</v>
      </c>
      <c r="AS6" s="21" t="str">
        <f>IF(AS7="","",IF(AS7="-","【-】","【"&amp;SUBSTITUTE(TEXT(AS7,"#,##0.00"),"-","△")&amp;"】"))</f>
        <v>【26.96】</v>
      </c>
      <c r="AT6" s="22">
        <f>IF(AT7="",NA(),AT7)</f>
        <v>164.52</v>
      </c>
      <c r="AU6" s="22">
        <f t="shared" ref="AU6:BC6" si="6">IF(AU7="",NA(),AU7)</f>
        <v>242.48</v>
      </c>
      <c r="AV6" s="22">
        <f t="shared" si="6"/>
        <v>220.41</v>
      </c>
      <c r="AW6" s="22">
        <f t="shared" si="6"/>
        <v>187.57</v>
      </c>
      <c r="AX6" s="22">
        <f t="shared" si="6"/>
        <v>201.09</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7445.19</v>
      </c>
      <c r="BF6" s="22">
        <f t="shared" ref="BF6:BN6" si="7">IF(BF7="",NA(),BF7)</f>
        <v>6501.11</v>
      </c>
      <c r="BG6" s="22">
        <f t="shared" si="7"/>
        <v>6194.86</v>
      </c>
      <c r="BH6" s="22">
        <f t="shared" si="7"/>
        <v>6604.37</v>
      </c>
      <c r="BI6" s="22">
        <f t="shared" si="7"/>
        <v>6777.46</v>
      </c>
      <c r="BJ6" s="22">
        <f t="shared" si="7"/>
        <v>970.36</v>
      </c>
      <c r="BK6" s="22">
        <f t="shared" si="7"/>
        <v>940.22</v>
      </c>
      <c r="BL6" s="22">
        <f t="shared" si="7"/>
        <v>922.05</v>
      </c>
      <c r="BM6" s="22">
        <f t="shared" si="7"/>
        <v>916.17</v>
      </c>
      <c r="BN6" s="22">
        <f t="shared" si="7"/>
        <v>958.97</v>
      </c>
      <c r="BO6" s="21" t="str">
        <f>IF(BO7="","",IF(BO7="-","【-】","【"&amp;SUBSTITUTE(TEXT(BO7,"#,##0.00"),"-","△")&amp;"】"))</f>
        <v>【1,043.36】</v>
      </c>
      <c r="BP6" s="22">
        <f>IF(BP7="",NA(),BP7)</f>
        <v>8.84</v>
      </c>
      <c r="BQ6" s="22">
        <f t="shared" ref="BQ6:BY6" si="8">IF(BQ7="",NA(),BQ7)</f>
        <v>10.31</v>
      </c>
      <c r="BR6" s="22">
        <f t="shared" si="8"/>
        <v>11.42</v>
      </c>
      <c r="BS6" s="22">
        <f t="shared" si="8"/>
        <v>11.69</v>
      </c>
      <c r="BT6" s="22">
        <f t="shared" si="8"/>
        <v>11.51</v>
      </c>
      <c r="BU6" s="22">
        <f t="shared" si="8"/>
        <v>64.52</v>
      </c>
      <c r="BV6" s="22">
        <f t="shared" si="8"/>
        <v>66.8</v>
      </c>
      <c r="BW6" s="22">
        <f t="shared" si="8"/>
        <v>64.39</v>
      </c>
      <c r="BX6" s="22">
        <f t="shared" si="8"/>
        <v>63.95</v>
      </c>
      <c r="BY6" s="22">
        <f t="shared" si="8"/>
        <v>61.25</v>
      </c>
      <c r="BZ6" s="21" t="str">
        <f>IF(BZ7="","",IF(BZ7="-","【-】","【"&amp;SUBSTITUTE(TEXT(BZ7,"#,##0.00"),"-","△")&amp;"】"))</f>
        <v>【56.19】</v>
      </c>
      <c r="CA6" s="22">
        <f>IF(CA7="",NA(),CA7)</f>
        <v>711.16</v>
      </c>
      <c r="CB6" s="22">
        <f t="shared" ref="CB6:CJ6" si="9">IF(CB7="",NA(),CB7)</f>
        <v>675.21</v>
      </c>
      <c r="CC6" s="22">
        <f t="shared" si="9"/>
        <v>666.71</v>
      </c>
      <c r="CD6" s="22">
        <f t="shared" si="9"/>
        <v>661.12</v>
      </c>
      <c r="CE6" s="22">
        <f t="shared" si="9"/>
        <v>782.09</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61.24</v>
      </c>
      <c r="CM6" s="22">
        <f t="shared" ref="CM6:CU6" si="10">IF(CM7="",NA(),CM7)</f>
        <v>60.53</v>
      </c>
      <c r="CN6" s="22">
        <f t="shared" si="10"/>
        <v>60.75</v>
      </c>
      <c r="CO6" s="22">
        <f t="shared" si="10"/>
        <v>56.94</v>
      </c>
      <c r="CP6" s="22">
        <f t="shared" si="10"/>
        <v>49.55</v>
      </c>
      <c r="CQ6" s="22">
        <f t="shared" si="10"/>
        <v>48.86</v>
      </c>
      <c r="CR6" s="22">
        <f t="shared" si="10"/>
        <v>49</v>
      </c>
      <c r="CS6" s="22">
        <f t="shared" si="10"/>
        <v>50.07</v>
      </c>
      <c r="CT6" s="22">
        <f t="shared" si="10"/>
        <v>53.4</v>
      </c>
      <c r="CU6" s="22">
        <f t="shared" si="10"/>
        <v>54.69</v>
      </c>
      <c r="CV6" s="21" t="str">
        <f>IF(CV7="","",IF(CV7="-","【-】","【"&amp;SUBSTITUTE(TEXT(CV7,"#,##0.00"),"-","△")&amp;"】"))</f>
        <v>【48.33】</v>
      </c>
      <c r="CW6" s="22">
        <f>IF(CW7="",NA(),CW7)</f>
        <v>80.61</v>
      </c>
      <c r="CX6" s="22">
        <f t="shared" ref="CX6:DF6" si="11">IF(CX7="",NA(),CX7)</f>
        <v>82.76</v>
      </c>
      <c r="CY6" s="22">
        <f t="shared" si="11"/>
        <v>79.62</v>
      </c>
      <c r="CZ6" s="22">
        <f t="shared" si="11"/>
        <v>81.45</v>
      </c>
      <c r="DA6" s="22">
        <f t="shared" si="11"/>
        <v>81.11</v>
      </c>
      <c r="DB6" s="22">
        <f t="shared" si="11"/>
        <v>76.48</v>
      </c>
      <c r="DC6" s="22">
        <f t="shared" si="11"/>
        <v>75.64</v>
      </c>
      <c r="DD6" s="22">
        <f t="shared" si="11"/>
        <v>75.7</v>
      </c>
      <c r="DE6" s="22">
        <f t="shared" si="11"/>
        <v>72.53</v>
      </c>
      <c r="DF6" s="22">
        <f t="shared" si="11"/>
        <v>71.44</v>
      </c>
      <c r="DG6" s="21" t="str">
        <f>IF(DG7="","",IF(DG7="-","【-】","【"&amp;SUBSTITUTE(TEXT(DG7,"#,##0.00"),"-","△")&amp;"】"))</f>
        <v>【70.34】</v>
      </c>
      <c r="DH6" s="22">
        <f>IF(DH7="",NA(),DH7)</f>
        <v>4.1900000000000004</v>
      </c>
      <c r="DI6" s="22">
        <f t="shared" ref="DI6:DQ6" si="12">IF(DI7="",NA(),DI7)</f>
        <v>8.48</v>
      </c>
      <c r="DJ6" s="22">
        <f t="shared" si="12"/>
        <v>12.29</v>
      </c>
      <c r="DK6" s="22">
        <f t="shared" si="12"/>
        <v>15.82</v>
      </c>
      <c r="DL6" s="22">
        <f t="shared" si="12"/>
        <v>19.010000000000002</v>
      </c>
      <c r="DM6" s="22">
        <f t="shared" si="12"/>
        <v>39.409999999999997</v>
      </c>
      <c r="DN6" s="22">
        <f t="shared" si="12"/>
        <v>41.18</v>
      </c>
      <c r="DO6" s="22">
        <f t="shared" si="12"/>
        <v>42.98</v>
      </c>
      <c r="DP6" s="22">
        <f t="shared" si="12"/>
        <v>40.46</v>
      </c>
      <c r="DQ6" s="22">
        <f t="shared" si="12"/>
        <v>37.1</v>
      </c>
      <c r="DR6" s="21" t="str">
        <f>IF(DR7="","",IF(DR7="-","【-】","【"&amp;SUBSTITUTE(TEXT(DR7,"#,##0.00"),"-","△")&amp;"】"))</f>
        <v>【35.50】</v>
      </c>
      <c r="DS6" s="21">
        <f>IF(DS7="",NA(),DS7)</f>
        <v>0</v>
      </c>
      <c r="DT6" s="21">
        <f t="shared" ref="DT6:EB6" si="13">IF(DT7="",NA(),DT7)</f>
        <v>0</v>
      </c>
      <c r="DU6" s="21">
        <f t="shared" si="13"/>
        <v>0</v>
      </c>
      <c r="DV6" s="21">
        <f t="shared" si="13"/>
        <v>0</v>
      </c>
      <c r="DW6" s="21">
        <f t="shared" si="13"/>
        <v>0</v>
      </c>
      <c r="DX6" s="22">
        <f t="shared" si="13"/>
        <v>20.97</v>
      </c>
      <c r="DY6" s="22">
        <f t="shared" si="13"/>
        <v>21.65</v>
      </c>
      <c r="DZ6" s="22">
        <f t="shared" si="13"/>
        <v>23.24</v>
      </c>
      <c r="EA6" s="22">
        <f t="shared" si="13"/>
        <v>22.77</v>
      </c>
      <c r="EB6" s="22">
        <f t="shared" si="13"/>
        <v>18.22</v>
      </c>
      <c r="EC6" s="21" t="str">
        <f>IF(EC7="","",IF(EC7="-","【-】","【"&amp;SUBSTITUTE(TEXT(EC7,"#,##0.00"),"-","△")&amp;"】"))</f>
        <v>【16.16】</v>
      </c>
      <c r="ED6" s="22">
        <f>IF(ED7="",NA(),ED7)</f>
        <v>0.21</v>
      </c>
      <c r="EE6" s="21">
        <f t="shared" ref="EE6:EM6" si="14">IF(EE7="",NA(),EE7)</f>
        <v>0</v>
      </c>
      <c r="EF6" s="21">
        <f t="shared" si="14"/>
        <v>0</v>
      </c>
      <c r="EG6" s="21">
        <f t="shared" si="14"/>
        <v>0</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2">
      <c r="A7" s="15"/>
      <c r="B7" s="24">
        <v>2024</v>
      </c>
      <c r="C7" s="24">
        <v>141500</v>
      </c>
      <c r="D7" s="24">
        <v>46</v>
      </c>
      <c r="E7" s="24">
        <v>1</v>
      </c>
      <c r="F7" s="24">
        <v>0</v>
      </c>
      <c r="G7" s="24">
        <v>5</v>
      </c>
      <c r="H7" s="24" t="s">
        <v>93</v>
      </c>
      <c r="I7" s="24" t="s">
        <v>94</v>
      </c>
      <c r="J7" s="24" t="s">
        <v>95</v>
      </c>
      <c r="K7" s="24" t="s">
        <v>96</v>
      </c>
      <c r="L7" s="24" t="s">
        <v>97</v>
      </c>
      <c r="M7" s="24" t="s">
        <v>98</v>
      </c>
      <c r="N7" s="25" t="s">
        <v>99</v>
      </c>
      <c r="O7" s="25">
        <v>58.58</v>
      </c>
      <c r="P7" s="25">
        <v>0.28999999999999998</v>
      </c>
      <c r="Q7" s="25">
        <v>2685</v>
      </c>
      <c r="R7" s="25">
        <v>716494</v>
      </c>
      <c r="S7" s="25">
        <v>328.91</v>
      </c>
      <c r="T7" s="25">
        <v>2178.39</v>
      </c>
      <c r="U7" s="25">
        <v>2110</v>
      </c>
      <c r="V7" s="25">
        <v>38.799999999999997</v>
      </c>
      <c r="W7" s="25">
        <v>54.38</v>
      </c>
      <c r="X7" s="25">
        <v>85.77</v>
      </c>
      <c r="Y7" s="25">
        <v>102.09</v>
      </c>
      <c r="Z7" s="25">
        <v>99.99</v>
      </c>
      <c r="AA7" s="25">
        <v>105.58</v>
      </c>
      <c r="AB7" s="25">
        <v>99.99</v>
      </c>
      <c r="AC7" s="25">
        <v>103.82</v>
      </c>
      <c r="AD7" s="25">
        <v>105.75</v>
      </c>
      <c r="AE7" s="25">
        <v>105.52</v>
      </c>
      <c r="AF7" s="25">
        <v>103.1</v>
      </c>
      <c r="AG7" s="25">
        <v>101.77</v>
      </c>
      <c r="AH7" s="25">
        <v>102.02</v>
      </c>
      <c r="AI7" s="25">
        <v>204.56</v>
      </c>
      <c r="AJ7" s="25">
        <v>150.49</v>
      </c>
      <c r="AK7" s="25">
        <v>141.54</v>
      </c>
      <c r="AL7" s="25">
        <v>72.56</v>
      </c>
      <c r="AM7" s="25">
        <v>71.94</v>
      </c>
      <c r="AN7" s="25">
        <v>31.54</v>
      </c>
      <c r="AO7" s="25">
        <v>31.15</v>
      </c>
      <c r="AP7" s="25">
        <v>30.01</v>
      </c>
      <c r="AQ7" s="25">
        <v>27.32</v>
      </c>
      <c r="AR7" s="25">
        <v>16.12</v>
      </c>
      <c r="AS7" s="25">
        <v>26.96</v>
      </c>
      <c r="AT7" s="25">
        <v>164.52</v>
      </c>
      <c r="AU7" s="25">
        <v>242.48</v>
      </c>
      <c r="AV7" s="25">
        <v>220.41</v>
      </c>
      <c r="AW7" s="25">
        <v>187.57</v>
      </c>
      <c r="AX7" s="25">
        <v>201.09</v>
      </c>
      <c r="AY7" s="25">
        <v>302.22000000000003</v>
      </c>
      <c r="AZ7" s="25">
        <v>263.45</v>
      </c>
      <c r="BA7" s="25">
        <v>249.43</v>
      </c>
      <c r="BB7" s="25">
        <v>217.55</v>
      </c>
      <c r="BC7" s="25">
        <v>157.71</v>
      </c>
      <c r="BD7" s="25">
        <v>142.38999999999999</v>
      </c>
      <c r="BE7" s="25">
        <v>7445.19</v>
      </c>
      <c r="BF7" s="25">
        <v>6501.11</v>
      </c>
      <c r="BG7" s="25">
        <v>6194.86</v>
      </c>
      <c r="BH7" s="25">
        <v>6604.37</v>
      </c>
      <c r="BI7" s="25">
        <v>6777.46</v>
      </c>
      <c r="BJ7" s="25">
        <v>970.36</v>
      </c>
      <c r="BK7" s="25">
        <v>940.22</v>
      </c>
      <c r="BL7" s="25">
        <v>922.05</v>
      </c>
      <c r="BM7" s="25">
        <v>916.17</v>
      </c>
      <c r="BN7" s="25">
        <v>958.97</v>
      </c>
      <c r="BO7" s="25">
        <v>1043.3599999999999</v>
      </c>
      <c r="BP7" s="25">
        <v>8.84</v>
      </c>
      <c r="BQ7" s="25">
        <v>10.31</v>
      </c>
      <c r="BR7" s="25">
        <v>11.42</v>
      </c>
      <c r="BS7" s="25">
        <v>11.69</v>
      </c>
      <c r="BT7" s="25">
        <v>11.51</v>
      </c>
      <c r="BU7" s="25">
        <v>64.52</v>
      </c>
      <c r="BV7" s="25">
        <v>66.8</v>
      </c>
      <c r="BW7" s="25">
        <v>64.39</v>
      </c>
      <c r="BX7" s="25">
        <v>63.95</v>
      </c>
      <c r="BY7" s="25">
        <v>61.25</v>
      </c>
      <c r="BZ7" s="25">
        <v>56.19</v>
      </c>
      <c r="CA7" s="25">
        <v>711.16</v>
      </c>
      <c r="CB7" s="25">
        <v>675.21</v>
      </c>
      <c r="CC7" s="25">
        <v>666.71</v>
      </c>
      <c r="CD7" s="25">
        <v>661.12</v>
      </c>
      <c r="CE7" s="25">
        <v>782.09</v>
      </c>
      <c r="CF7" s="25">
        <v>270.68</v>
      </c>
      <c r="CG7" s="25">
        <v>268.88</v>
      </c>
      <c r="CH7" s="25">
        <v>258.89999999999998</v>
      </c>
      <c r="CI7" s="25">
        <v>263.56</v>
      </c>
      <c r="CJ7" s="25">
        <v>279.83</v>
      </c>
      <c r="CK7" s="25">
        <v>285.60000000000002</v>
      </c>
      <c r="CL7" s="25">
        <v>61.24</v>
      </c>
      <c r="CM7" s="25">
        <v>60.53</v>
      </c>
      <c r="CN7" s="25">
        <v>60.75</v>
      </c>
      <c r="CO7" s="25">
        <v>56.94</v>
      </c>
      <c r="CP7" s="25">
        <v>49.55</v>
      </c>
      <c r="CQ7" s="25">
        <v>48.86</v>
      </c>
      <c r="CR7" s="25">
        <v>49</v>
      </c>
      <c r="CS7" s="25">
        <v>50.07</v>
      </c>
      <c r="CT7" s="25">
        <v>53.4</v>
      </c>
      <c r="CU7" s="25">
        <v>54.69</v>
      </c>
      <c r="CV7" s="25">
        <v>48.33</v>
      </c>
      <c r="CW7" s="25">
        <v>80.61</v>
      </c>
      <c r="CX7" s="25">
        <v>82.76</v>
      </c>
      <c r="CY7" s="25">
        <v>79.62</v>
      </c>
      <c r="CZ7" s="25">
        <v>81.45</v>
      </c>
      <c r="DA7" s="25">
        <v>81.11</v>
      </c>
      <c r="DB7" s="25">
        <v>76.48</v>
      </c>
      <c r="DC7" s="25">
        <v>75.64</v>
      </c>
      <c r="DD7" s="25">
        <v>75.7</v>
      </c>
      <c r="DE7" s="25">
        <v>72.53</v>
      </c>
      <c r="DF7" s="25">
        <v>71.44</v>
      </c>
      <c r="DG7" s="25">
        <v>70.34</v>
      </c>
      <c r="DH7" s="25">
        <v>4.1900000000000004</v>
      </c>
      <c r="DI7" s="25">
        <v>8.48</v>
      </c>
      <c r="DJ7" s="25">
        <v>12.29</v>
      </c>
      <c r="DK7" s="25">
        <v>15.82</v>
      </c>
      <c r="DL7" s="25">
        <v>19.010000000000002</v>
      </c>
      <c r="DM7" s="25">
        <v>39.409999999999997</v>
      </c>
      <c r="DN7" s="25">
        <v>41.18</v>
      </c>
      <c r="DO7" s="25">
        <v>42.98</v>
      </c>
      <c r="DP7" s="25">
        <v>40.46</v>
      </c>
      <c r="DQ7" s="25">
        <v>37.1</v>
      </c>
      <c r="DR7" s="25">
        <v>35.5</v>
      </c>
      <c r="DS7" s="25">
        <v>0</v>
      </c>
      <c r="DT7" s="25">
        <v>0</v>
      </c>
      <c r="DU7" s="25">
        <v>0</v>
      </c>
      <c r="DV7" s="25">
        <v>0</v>
      </c>
      <c r="DW7" s="25">
        <v>0</v>
      </c>
      <c r="DX7" s="25">
        <v>20.97</v>
      </c>
      <c r="DY7" s="25">
        <v>21.65</v>
      </c>
      <c r="DZ7" s="25">
        <v>23.24</v>
      </c>
      <c r="EA7" s="25">
        <v>22.77</v>
      </c>
      <c r="EB7" s="25">
        <v>18.22</v>
      </c>
      <c r="EC7" s="25">
        <v>16.16</v>
      </c>
      <c r="ED7" s="25">
        <v>0.21</v>
      </c>
      <c r="EE7" s="25">
        <v>0</v>
      </c>
      <c r="EF7" s="25">
        <v>0</v>
      </c>
      <c r="EG7" s="25">
        <v>0</v>
      </c>
      <c r="EH7" s="25">
        <v>0</v>
      </c>
      <c r="EI7" s="25">
        <v>1.1499999999999999</v>
      </c>
      <c r="EJ7" s="25">
        <v>0.28999999999999998</v>
      </c>
      <c r="EK7" s="25">
        <v>0.39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2025-12-12T09:14:58Z</dcterms:created>
  <dcterms:modified xsi:type="dcterms:W3CDTF">2026-02-02T01:36:48Z</dcterms:modified>
</cp:coreProperties>
</file>