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63390\Desktop\R2職員MM\HPデータ更新\200915\"/>
    </mc:Choice>
  </mc:AlternateContent>
  <bookViews>
    <workbookView xWindow="2895" yWindow="75" windowWidth="11100" windowHeight="12405"/>
  </bookViews>
  <sheets>
    <sheet name="徒歩・自転車" sheetId="3" r:id="rId1"/>
    <sheet name="原単位" sheetId="130" r:id="rId2"/>
  </sheets>
  <definedNames>
    <definedName name="_xlnm._FilterDatabase" localSheetId="0" hidden="1">徒歩・自転車!$F$12:$H$14</definedName>
    <definedName name="_xlnm.Print_Area" localSheetId="0">徒歩・自転車!$A$1:$T$33</definedName>
  </definedNames>
  <calcPr calcId="162913"/>
</workbook>
</file>

<file path=xl/calcChain.xml><?xml version="1.0" encoding="utf-8"?>
<calcChain xmlns="http://schemas.openxmlformats.org/spreadsheetml/2006/main">
  <c r="R12" i="3" l="1"/>
  <c r="B21" i="130"/>
  <c r="E20" i="3" l="1"/>
  <c r="G23" i="3" s="1"/>
  <c r="P18" i="3" l="1"/>
  <c r="P19" i="3" s="1"/>
  <c r="P22" i="3" s="1"/>
  <c r="C21" i="130"/>
  <c r="D21" i="130" s="1"/>
  <c r="P5" i="3"/>
  <c r="P6" i="3" s="1"/>
  <c r="P9" i="3" s="1"/>
  <c r="R11" i="3" s="1"/>
  <c r="B14" i="130"/>
  <c r="B13" i="130"/>
  <c r="R24" i="3" l="1"/>
  <c r="R25" i="3"/>
</calcChain>
</file>

<file path=xl/sharedStrings.xml><?xml version="1.0" encoding="utf-8"?>
<sst xmlns="http://schemas.openxmlformats.org/spreadsheetml/2006/main" count="107" uniqueCount="63">
  <si>
    <t>自転車</t>
    <rPh sb="0" eb="3">
      <t>ジテンシャ</t>
    </rPh>
    <phoneticPr fontId="1"/>
  </si>
  <si>
    <t>バス</t>
    <phoneticPr fontId="1"/>
  </si>
  <si>
    <t>約</t>
    <rPh sb="0" eb="1">
      <t>ヤク</t>
    </rPh>
    <phoneticPr fontId="1"/>
  </si>
  <si>
    <t>歩行（普通）</t>
    <rPh sb="0" eb="2">
      <t>ホコウ</t>
    </rPh>
    <rPh sb="3" eb="5">
      <t>フツウ</t>
    </rPh>
    <phoneticPr fontId="1"/>
  </si>
  <si>
    <t>km/h</t>
    <phoneticPr fontId="1"/>
  </si>
  <si>
    <t>kcal/kg/分</t>
    <rPh sb="8" eb="9">
      <t>フン</t>
    </rPh>
    <phoneticPr fontId="1"/>
  </si>
  <si>
    <t>ごはん（１杯200g）</t>
    <rPh sb="5" eb="6">
      <t>ハイ</t>
    </rPh>
    <phoneticPr fontId="1"/>
  </si>
  <si>
    <t>日本酒（１合）</t>
    <rPh sb="0" eb="3">
      <t>ニホンシュ</t>
    </rPh>
    <rPh sb="5" eb="6">
      <t>ゴウ</t>
    </rPh>
    <phoneticPr fontId="1"/>
  </si>
  <si>
    <t>kcal</t>
    <phoneticPr fontId="1"/>
  </si>
  <si>
    <t>これを１ヶ月あたりの消費カロリーに換算すると・・・</t>
    <rPh sb="5" eb="6">
      <t>ゲツ</t>
    </rPh>
    <rPh sb="10" eb="12">
      <t>ショウヒ</t>
    </rPh>
    <rPh sb="17" eb="19">
      <t>カンサン</t>
    </rPh>
    <phoneticPr fontId="1"/>
  </si>
  <si>
    <t>これは、</t>
    <phoneticPr fontId="1"/>
  </si>
  <si>
    <t>ごはん（１杯、200g）</t>
    <rPh sb="5" eb="6">
      <t>ハイ</t>
    </rPh>
    <phoneticPr fontId="1"/>
  </si>
  <si>
    <t>杯分</t>
    <rPh sb="0" eb="1">
      <t>ハイ</t>
    </rPh>
    <rPh sb="1" eb="2">
      <t>ブン</t>
    </rPh>
    <phoneticPr fontId="1"/>
  </si>
  <si>
    <t>マイカー　と　カロリー</t>
    <phoneticPr fontId="1"/>
  </si>
  <si>
    <t>マイカー以外の交通手段に変更した場合のカロリー消費量を計算します。</t>
    <rPh sb="4" eb="6">
      <t>イガイ</t>
    </rPh>
    <rPh sb="7" eb="9">
      <t>コウツウ</t>
    </rPh>
    <rPh sb="9" eb="11">
      <t>シュダン</t>
    </rPh>
    <rPh sb="12" eb="14">
      <t>ヘンコウ</t>
    </rPh>
    <rPh sb="16" eb="18">
      <t>バアイ</t>
    </rPh>
    <rPh sb="23" eb="26">
      <t>ショウヒリョウ</t>
    </rPh>
    <rPh sb="27" eb="29">
      <t>ケイサン</t>
    </rPh>
    <phoneticPr fontId="1"/>
  </si>
  <si>
    <t>※</t>
    <phoneticPr fontId="1"/>
  </si>
  <si>
    <t>○</t>
    <phoneticPr fontId="1"/>
  </si>
  <si>
    <t>あなたの「性別」、「年齢」、「体重」について伺います。</t>
    <rPh sb="5" eb="7">
      <t>セイベツ</t>
    </rPh>
    <rPh sb="10" eb="12">
      <t>ネンレイ</t>
    </rPh>
    <rPh sb="15" eb="17">
      <t>タイジュウ</t>
    </rPh>
    <rPh sb="22" eb="23">
      <t>ウカガ</t>
    </rPh>
    <phoneticPr fontId="1"/>
  </si>
  <si>
    <t>・あなたの性別は？</t>
    <rPh sb="5" eb="7">
      <t>セイベツ</t>
    </rPh>
    <phoneticPr fontId="1"/>
  </si>
  <si>
    <t>・あなたの年齢は？</t>
    <rPh sb="5" eb="7">
      <t>ネンレイ</t>
    </rPh>
    <phoneticPr fontId="1"/>
  </si>
  <si>
    <t>・あなたの体重は？</t>
    <rPh sb="5" eb="7">
      <t>タイジュウ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</si>
  <si>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</si>
  <si>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</si>
  <si>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体重</t>
    <rPh sb="0" eb="2">
      <t>タイジュウ</t>
    </rPh>
    <phoneticPr fontId="1"/>
  </si>
  <si>
    <t>ｋｇ</t>
    <phoneticPr fontId="1"/>
  </si>
  <si>
    <t>のセルすべてに数値を入力してください。</t>
    <rPh sb="7" eb="9">
      <t>スウチ</t>
    </rPh>
    <rPh sb="10" eb="12">
      <t>ニュウリョク</t>
    </rPh>
    <phoneticPr fontId="1"/>
  </si>
  <si>
    <t>※リストから選択してください</t>
    <rPh sb="6" eb="8">
      <t>センタク</t>
    </rPh>
    <phoneticPr fontId="1"/>
  </si>
  <si>
    <t>○</t>
    <phoneticPr fontId="1"/>
  </si>
  <si>
    <t>目的地までの所要時間について伺います。</t>
    <rPh sb="0" eb="3">
      <t>モクテキチ</t>
    </rPh>
    <rPh sb="6" eb="8">
      <t>ショヨウ</t>
    </rPh>
    <rPh sb="8" eb="10">
      <t>ジカン</t>
    </rPh>
    <rPh sb="14" eb="15">
      <t>ウカガ</t>
    </rPh>
    <phoneticPr fontId="1"/>
  </si>
  <si>
    <t>・目的地まではクルマで？</t>
    <rPh sb="1" eb="4">
      <t>モクテキチ</t>
    </rPh>
    <phoneticPr fontId="1"/>
  </si>
  <si>
    <t>約</t>
    <rPh sb="0" eb="1">
      <t>ヤク</t>
    </rPh>
    <phoneticPr fontId="1"/>
  </si>
  <si>
    <t>分</t>
    <rPh sb="0" eb="1">
      <t>フン</t>
    </rPh>
    <phoneticPr fontId="1"/>
  </si>
  <si>
    <t>速度</t>
    <rPh sb="0" eb="2">
      <t>ソクド</t>
    </rPh>
    <phoneticPr fontId="2"/>
  </si>
  <si>
    <t>消費カロリー</t>
    <rPh sb="0" eb="2">
      <t>ショウヒ</t>
    </rPh>
    <phoneticPr fontId="2"/>
  </si>
  <si>
    <t>エネルギー量</t>
    <rPh sb="5" eb="6">
      <t>リョウ</t>
    </rPh>
    <phoneticPr fontId="2"/>
  </si>
  <si>
    <t>自動車</t>
    <rPh sb="0" eb="3">
      <t>ジドウシャ</t>
    </rPh>
    <phoneticPr fontId="2"/>
  </si>
  <si>
    <t>年齢</t>
  </si>
  <si>
    <t>男性</t>
  </si>
  <si>
    <t>女性</t>
  </si>
  <si>
    <t>年齢、性別による補正係数</t>
    <rPh sb="0" eb="2">
      <t>ネンレイ</t>
    </rPh>
    <rPh sb="3" eb="5">
      <t>セイベツ</t>
    </rPh>
    <rPh sb="8" eb="10">
      <t>ホセイ</t>
    </rPh>
    <rPh sb="10" eb="12">
      <t>ケイスウ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</si>
  <si>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</si>
  <si>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</si>
  <si>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・目的地までは</t>
    <rPh sb="1" eb="4">
      <t>モクテキチ</t>
    </rPh>
    <phoneticPr fontId="1"/>
  </si>
  <si>
    <t>あなたが自動車利用で消費したカロリーは</t>
    <rPh sb="4" eb="7">
      <t>ジドウシャ</t>
    </rPh>
    <rPh sb="7" eb="9">
      <t>リヨウ</t>
    </rPh>
    <rPh sb="10" eb="12">
      <t>ショウヒ</t>
    </rPh>
    <phoneticPr fontId="1"/>
  </si>
  <si>
    <t>20代</t>
    <rPh sb="2" eb="3">
      <t>ダイ</t>
    </rPh>
    <phoneticPr fontId="2"/>
  </si>
  <si>
    <t>30代</t>
    <rPh sb="2" eb="3">
      <t>ダイ</t>
    </rPh>
    <phoneticPr fontId="2"/>
  </si>
  <si>
    <t>40代</t>
    <rPh sb="2" eb="3">
      <t>ダイ</t>
    </rPh>
    <phoneticPr fontId="2"/>
  </si>
  <si>
    <t>50代</t>
    <rPh sb="2" eb="3">
      <t>ダイ</t>
    </rPh>
    <phoneticPr fontId="2"/>
  </si>
  <si>
    <t>60代</t>
    <rPh sb="2" eb="3">
      <t>ダイ</t>
    </rPh>
    <phoneticPr fontId="2"/>
  </si>
  <si>
    <t>70代</t>
    <rPh sb="2" eb="3">
      <t>ダイ</t>
    </rPh>
    <phoneticPr fontId="2"/>
  </si>
  <si>
    <t>80代</t>
    <rPh sb="2" eb="3">
      <t>ダイ</t>
    </rPh>
    <phoneticPr fontId="2"/>
  </si>
  <si>
    <t>10代</t>
    <rPh sb="2" eb="3">
      <t>ダイ</t>
    </rPh>
    <phoneticPr fontId="2"/>
  </si>
  <si>
    <t>行</t>
    <rPh sb="0" eb="1">
      <t>ギョウ</t>
    </rPh>
    <phoneticPr fontId="1"/>
  </si>
  <si>
    <t>列</t>
    <rPh sb="0" eb="1">
      <t>レツ</t>
    </rPh>
    <phoneticPr fontId="1"/>
  </si>
  <si>
    <t>補正係数</t>
    <rPh sb="0" eb="2">
      <t>ホセイ</t>
    </rPh>
    <rPh sb="2" eb="4">
      <t>ケイスウ</t>
    </rPh>
    <phoneticPr fontId="1"/>
  </si>
  <si>
    <t>・消費カロリーは</t>
    <rPh sb="1" eb="3">
      <t>ショウヒ</t>
    </rPh>
    <phoneticPr fontId="1"/>
  </si>
  <si>
    <t>　に相当します。</t>
  </si>
  <si>
    <t>　</t>
    <phoneticPr fontId="1"/>
  </si>
  <si>
    <t>kcal　になります。</t>
    <phoneticPr fontId="1"/>
  </si>
  <si>
    <t>kcal　になります。</t>
    <phoneticPr fontId="1"/>
  </si>
  <si>
    <t>kcal　になります。</t>
    <phoneticPr fontId="1"/>
  </si>
  <si>
    <r>
      <rPr>
        <sz val="16"/>
        <color indexed="10"/>
        <rFont val="メイリオ"/>
        <family val="3"/>
        <charset val="128"/>
      </rPr>
      <t>kcal</t>
    </r>
    <r>
      <rPr>
        <sz val="16"/>
        <color indexed="8"/>
        <rFont val="メイリオ"/>
        <family val="3"/>
        <charset val="128"/>
      </rPr>
      <t>　になります。</t>
    </r>
    <phoneticPr fontId="1"/>
  </si>
  <si>
    <t>kcal　になります。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</si>
</sst>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000"/>
    <numFmt numFmtId="177" formatCode="#,##0.000_ "/>
    <numFmt numFmtId="178" formatCode="#,##0.00_ "/>
    <numFmt numFmtId="179" formatCode="#,##0.0_ "/>
    <numFmt numFmtId="180" formatCode="#,##0_ "/>
    <numFmt numFmtId="181" formatCode="0.0_ "/>
  </numFmts>
  <fonts count="2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メイリオ"/>
      <family val="3"/>
      <charset val="128"/>
    </font>
    <font>
      <b/>
      <sz val="18"/>
      <color indexed="10"/>
      <name val="メイリオ"/>
      <family val="3"/>
      <charset val="128"/>
    </font>
    <font>
      <sz val="11"/>
      <name val="メイリオ"/>
      <family val="3"/>
      <charset val="128"/>
    </font>
    <font>
      <b/>
      <sz val="12"/>
      <color indexed="10"/>
      <name val="メイリオ"/>
      <family val="3"/>
      <charset val="128"/>
    </font>
    <font>
      <sz val="14"/>
      <color indexed="8"/>
      <name val="メイリオ"/>
      <family val="3"/>
      <charset val="128"/>
    </font>
    <font>
      <sz val="12"/>
      <color indexed="10"/>
      <name val="メイリオ"/>
      <family val="3"/>
      <charset val="128"/>
    </font>
    <font>
      <sz val="11"/>
      <color indexed="8"/>
      <name val="メイリオ"/>
      <family val="3"/>
      <charset val="128"/>
    </font>
    <font>
      <b/>
      <sz val="16"/>
      <color indexed="53"/>
      <name val="メイリオ"/>
      <family val="3"/>
      <charset val="128"/>
    </font>
    <font>
      <b/>
      <sz val="24"/>
      <color indexed="53"/>
      <name val="メイリオ"/>
      <family val="3"/>
      <charset val="128"/>
    </font>
    <font>
      <sz val="18"/>
      <name val="メイリオ"/>
      <family val="3"/>
      <charset val="128"/>
    </font>
    <font>
      <sz val="16"/>
      <color indexed="8"/>
      <name val="メイリオ"/>
      <family val="3"/>
      <charset val="128"/>
    </font>
    <font>
      <sz val="16"/>
      <color indexed="8"/>
      <name val="メイリオ"/>
      <family val="3"/>
      <charset val="128"/>
    </font>
    <font>
      <sz val="16"/>
      <color indexed="10"/>
      <name val="メイリオ"/>
      <family val="3"/>
      <charset val="128"/>
    </font>
    <font>
      <sz val="16"/>
      <name val="メイリオ"/>
      <family val="3"/>
      <charset val="128"/>
    </font>
    <font>
      <b/>
      <sz val="16"/>
      <color indexed="10"/>
      <name val="メイリオ"/>
      <family val="3"/>
      <charset val="128"/>
    </font>
    <font>
      <sz val="20"/>
      <color indexed="10"/>
      <name val="メイリオ"/>
      <family val="3"/>
      <charset val="128"/>
    </font>
    <font>
      <b/>
      <sz val="20"/>
      <color indexed="10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8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20"/>
      <color rgb="FFFF0000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176" fontId="0" fillId="0" borderId="4" xfId="0" applyNumberForma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2" xfId="0" applyFill="1" applyBorder="1">
      <alignment vertical="center"/>
    </xf>
    <xf numFmtId="0" fontId="0" fillId="0" borderId="1" xfId="0" applyBorder="1" applyAlignment="1">
      <alignment horizontal="right" vertical="center"/>
    </xf>
    <xf numFmtId="177" fontId="0" fillId="0" borderId="1" xfId="0" applyNumberFormat="1" applyBorder="1">
      <alignment vertical="center"/>
    </xf>
    <xf numFmtId="0" fontId="0" fillId="0" borderId="0" xfId="0">
      <alignment vertical="center"/>
    </xf>
    <xf numFmtId="0" fontId="20" fillId="2" borderId="0" xfId="0" applyFont="1" applyFill="1">
      <alignment vertical="center"/>
    </xf>
    <xf numFmtId="0" fontId="20" fillId="4" borderId="0" xfId="0" applyFont="1" applyFill="1">
      <alignment vertical="center"/>
    </xf>
    <xf numFmtId="0" fontId="20" fillId="0" borderId="0" xfId="0" applyFont="1">
      <alignment vertical="center"/>
    </xf>
    <xf numFmtId="0" fontId="20" fillId="2" borderId="0" xfId="0" applyFont="1" applyFill="1" applyAlignment="1">
      <alignment horizontal="right" vertical="center"/>
    </xf>
    <xf numFmtId="0" fontId="20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>
      <alignment vertical="center"/>
    </xf>
    <xf numFmtId="0" fontId="20" fillId="2" borderId="0" xfId="0" applyFont="1" applyFill="1" applyBorder="1">
      <alignment vertical="center"/>
    </xf>
    <xf numFmtId="0" fontId="20" fillId="0" borderId="1" xfId="0" applyFont="1" applyBorder="1">
      <alignment vertical="center"/>
    </xf>
    <xf numFmtId="0" fontId="20" fillId="0" borderId="1" xfId="0" applyFont="1" applyBorder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5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left" vertical="center"/>
    </xf>
    <xf numFmtId="176" fontId="20" fillId="0" borderId="0" xfId="0" applyNumberFormat="1" applyFont="1">
      <alignment vertical="center"/>
    </xf>
    <xf numFmtId="0" fontId="20" fillId="0" borderId="0" xfId="0" applyFont="1" applyAlignment="1">
      <alignment horizontal="left" vertical="center" indent="2"/>
    </xf>
    <xf numFmtId="0" fontId="20" fillId="0" borderId="0" xfId="0" applyFont="1" applyBorder="1" applyAlignment="1">
      <alignment horizontal="left" vertical="center" indent="2"/>
    </xf>
    <xf numFmtId="0" fontId="20" fillId="0" borderId="0" xfId="0" applyFont="1" applyBorder="1">
      <alignment vertical="center"/>
    </xf>
    <xf numFmtId="0" fontId="20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20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21" fillId="0" borderId="0" xfId="0" applyFont="1">
      <alignment vertical="center"/>
    </xf>
    <xf numFmtId="176" fontId="21" fillId="0" borderId="0" xfId="0" applyNumberFormat="1" applyFont="1">
      <alignment vertical="center"/>
    </xf>
    <xf numFmtId="0" fontId="22" fillId="2" borderId="0" xfId="0" applyFont="1" applyFill="1">
      <alignment vertical="center"/>
    </xf>
    <xf numFmtId="0" fontId="22" fillId="2" borderId="0" xfId="0" applyFont="1" applyFill="1" applyBorder="1">
      <alignment vertical="center"/>
    </xf>
    <xf numFmtId="0" fontId="22" fillId="4" borderId="0" xfId="0" applyFont="1" applyFill="1">
      <alignment vertical="center"/>
    </xf>
    <xf numFmtId="0" fontId="12" fillId="2" borderId="0" xfId="0" applyFont="1" applyFill="1" applyAlignment="1">
      <alignment horizontal="right" vertical="center"/>
    </xf>
    <xf numFmtId="0" fontId="12" fillId="2" borderId="0" xfId="0" applyFont="1" applyFill="1">
      <alignment vertical="center"/>
    </xf>
    <xf numFmtId="0" fontId="23" fillId="2" borderId="0" xfId="0" applyFont="1" applyFill="1">
      <alignment vertical="center"/>
    </xf>
    <xf numFmtId="0" fontId="14" fillId="2" borderId="0" xfId="0" applyFont="1" applyFill="1">
      <alignment vertical="center"/>
    </xf>
    <xf numFmtId="0" fontId="23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right" vertical="center"/>
    </xf>
    <xf numFmtId="0" fontId="23" fillId="3" borderId="1" xfId="0" applyFont="1" applyFill="1" applyBorder="1">
      <alignment vertical="center"/>
    </xf>
    <xf numFmtId="0" fontId="23" fillId="2" borderId="0" xfId="0" applyFont="1" applyFill="1" applyBorder="1">
      <alignment vertical="center"/>
    </xf>
    <xf numFmtId="0" fontId="23" fillId="0" borderId="0" xfId="0" applyFont="1">
      <alignment vertical="center"/>
    </xf>
    <xf numFmtId="0" fontId="14" fillId="2" borderId="0" xfId="0" applyFont="1" applyFill="1" applyAlignment="1">
      <alignment horizontal="right" vertical="center"/>
    </xf>
    <xf numFmtId="0" fontId="14" fillId="3" borderId="1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 vertical="center"/>
    </xf>
    <xf numFmtId="0" fontId="23" fillId="4" borderId="0" xfId="0" applyFont="1" applyFill="1">
      <alignment vertical="center"/>
    </xf>
    <xf numFmtId="0" fontId="14" fillId="4" borderId="0" xfId="0" applyFont="1" applyFill="1">
      <alignment vertical="center"/>
    </xf>
    <xf numFmtId="0" fontId="16" fillId="2" borderId="0" xfId="0" applyFont="1" applyFill="1" applyAlignment="1">
      <alignment horizontal="right" vertical="center"/>
    </xf>
    <xf numFmtId="0" fontId="16" fillId="2" borderId="0" xfId="0" applyFont="1" applyFill="1">
      <alignment vertical="center"/>
    </xf>
    <xf numFmtId="178" fontId="18" fillId="2" borderId="0" xfId="0" applyNumberFormat="1" applyFont="1" applyFill="1" applyAlignment="1">
      <alignment horizontal="center" vertical="center"/>
    </xf>
    <xf numFmtId="0" fontId="16" fillId="4" borderId="0" xfId="0" applyFont="1" applyFill="1" applyAlignment="1">
      <alignment horizontal="right" vertical="center"/>
    </xf>
    <xf numFmtId="0" fontId="17" fillId="4" borderId="0" xfId="0" applyFont="1" applyFill="1" applyAlignment="1">
      <alignment horizontal="center" vertical="center"/>
    </xf>
    <xf numFmtId="0" fontId="16" fillId="4" borderId="0" xfId="0" applyFont="1" applyFill="1">
      <alignment vertical="center"/>
    </xf>
    <xf numFmtId="0" fontId="23" fillId="4" borderId="0" xfId="0" applyFont="1" applyFill="1" applyBorder="1">
      <alignment vertical="center"/>
    </xf>
    <xf numFmtId="0" fontId="23" fillId="4" borderId="0" xfId="0" applyFont="1" applyFill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16" fillId="4" borderId="0" xfId="0" applyFont="1" applyFill="1" applyAlignment="1">
      <alignment horizontal="left" vertical="center"/>
    </xf>
    <xf numFmtId="0" fontId="23" fillId="4" borderId="0" xfId="0" applyFont="1" applyFill="1" applyAlignment="1">
      <alignment horizontal="right" vertical="center"/>
    </xf>
    <xf numFmtId="0" fontId="16" fillId="4" borderId="0" xfId="0" applyFont="1" applyFill="1" applyAlignment="1">
      <alignment vertical="center"/>
    </xf>
    <xf numFmtId="0" fontId="23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 wrapText="1"/>
    </xf>
    <xf numFmtId="176" fontId="23" fillId="0" borderId="0" xfId="0" applyNumberFormat="1" applyFont="1">
      <alignment vertical="center"/>
    </xf>
    <xf numFmtId="0" fontId="18" fillId="4" borderId="0" xfId="0" applyFont="1" applyFill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180" fontId="19" fillId="4" borderId="0" xfId="0" applyNumberFormat="1" applyFont="1" applyFill="1" applyAlignment="1">
      <alignment horizontal="center" vertical="center"/>
    </xf>
    <xf numFmtId="181" fontId="18" fillId="4" borderId="0" xfId="0" applyNumberFormat="1" applyFont="1" applyFill="1" applyAlignment="1">
      <alignment horizontal="center" vertical="center"/>
    </xf>
    <xf numFmtId="179" fontId="18" fillId="4" borderId="0" xfId="0" applyNumberFormat="1" applyFont="1" applyFill="1" applyAlignment="1">
      <alignment horizontal="center" vertical="center"/>
    </xf>
    <xf numFmtId="0" fontId="11" fillId="2" borderId="0" xfId="0" applyFont="1" applyFill="1" applyAlignment="1">
      <alignment horizontal="left" vertical="top"/>
    </xf>
    <xf numFmtId="0" fontId="23" fillId="4" borderId="0" xfId="0" applyFont="1" applyFill="1" applyBorder="1" applyAlignment="1">
      <alignment horizontal="left" vertical="top" wrapText="1"/>
    </xf>
    <xf numFmtId="179" fontId="19" fillId="2" borderId="0" xfId="0" applyNumberFormat="1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81803</xdr:colOff>
      <xdr:row>2</xdr:row>
      <xdr:rowOff>149673</xdr:rowOff>
    </xdr:from>
    <xdr:to>
      <xdr:col>8</xdr:col>
      <xdr:colOff>639535</xdr:colOff>
      <xdr:row>4</xdr:row>
      <xdr:rowOff>272139</xdr:rowOff>
    </xdr:to>
    <xdr:sp macro="" textlink="">
      <xdr:nvSpPr>
        <xdr:cNvPr id="8" name="AutoShape 1"/>
        <xdr:cNvSpPr>
          <a:spLocks noChangeArrowheads="1"/>
        </xdr:cNvSpPr>
      </xdr:nvSpPr>
      <xdr:spPr bwMode="auto">
        <a:xfrm>
          <a:off x="326732" y="925280"/>
          <a:ext cx="5959767" cy="830038"/>
        </a:xfrm>
        <a:prstGeom prst="roundRect">
          <a:avLst/>
        </a:prstGeom>
        <a:ln>
          <a:headEnd/>
          <a:tailEnd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wrap="square" lIns="74295" tIns="8890" rIns="74295" bIns="8890" anchor="ctr" anchorCtr="0" upright="1"/>
        <a:lstStyle/>
        <a:p>
          <a:pPr algn="l">
            <a:lnSpc>
              <a:spcPts val="1500"/>
            </a:lnSpc>
          </a:pPr>
          <a:r>
            <a:rPr lang="ja-JP" altLang="en-US" sz="1800" b="1">
              <a:solidFill>
                <a:schemeClr val="accent6">
                  <a:lumMod val="75000"/>
                </a:schemeClr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　</a:t>
          </a:r>
          <a:endParaRPr lang="en-US" altLang="ja-JP" sz="1800" b="1">
            <a:solidFill>
              <a:schemeClr val="accent6">
                <a:lumMod val="75000"/>
              </a:schemeClr>
            </a:solidFill>
            <a:effectLst/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  <a:p>
          <a:pPr algn="l">
            <a:lnSpc>
              <a:spcPts val="1500"/>
            </a:lnSpc>
          </a:pPr>
          <a:r>
            <a:rPr lang="ja-JP" altLang="en-US" sz="1800" b="1">
              <a:solidFill>
                <a:schemeClr val="accent6">
                  <a:lumMod val="75000"/>
                </a:schemeClr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交通手段を変更した場合の</a:t>
          </a:r>
          <a:r>
            <a:rPr lang="ja-JP" altLang="ja-JP" sz="1800" b="1">
              <a:solidFill>
                <a:srgbClr val="FF0000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“</a:t>
          </a:r>
          <a:r>
            <a:rPr lang="ja-JP" altLang="en-US" sz="1800" b="1">
              <a:solidFill>
                <a:srgbClr val="FF0000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カロリー消費量”</a:t>
          </a:r>
          <a:r>
            <a:rPr lang="ja-JP" altLang="en-US" sz="1800" b="1">
              <a:solidFill>
                <a:schemeClr val="accent6">
                  <a:lumMod val="75000"/>
                </a:schemeClr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は？</a:t>
          </a:r>
          <a:endParaRPr lang="ja-JP" altLang="ja-JP" sz="1800" b="1">
            <a:solidFill>
              <a:schemeClr val="accent6">
                <a:lumMod val="75000"/>
              </a:schemeClr>
            </a:solidFill>
            <a:effectLst/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</xdr:txBody>
    </xdr:sp>
    <xdr:clientData/>
  </xdr:twoCellAnchor>
  <xdr:twoCellAnchor>
    <xdr:from>
      <xdr:col>15</xdr:col>
      <xdr:colOff>1047750</xdr:colOff>
      <xdr:row>9</xdr:row>
      <xdr:rowOff>295275</xdr:rowOff>
    </xdr:from>
    <xdr:to>
      <xdr:col>16</xdr:col>
      <xdr:colOff>66675</xdr:colOff>
      <xdr:row>10</xdr:row>
      <xdr:rowOff>314325</xdr:rowOff>
    </xdr:to>
    <xdr:pic>
      <xdr:nvPicPr>
        <xdr:cNvPr id="1578" name="図 3" descr="ご飯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39650" y="3467100"/>
          <a:ext cx="3810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1019175</xdr:colOff>
      <xdr:row>10</xdr:row>
      <xdr:rowOff>276225</xdr:rowOff>
    </xdr:from>
    <xdr:to>
      <xdr:col>16</xdr:col>
      <xdr:colOff>9525</xdr:colOff>
      <xdr:row>12</xdr:row>
      <xdr:rowOff>76200</xdr:rowOff>
    </xdr:to>
    <xdr:pic>
      <xdr:nvPicPr>
        <xdr:cNvPr id="1579" name="図 17" descr="日本酒２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11075" y="3800475"/>
          <a:ext cx="3524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204106</xdr:colOff>
      <xdr:row>1</xdr:row>
      <xdr:rowOff>156881</xdr:rowOff>
    </xdr:from>
    <xdr:to>
      <xdr:col>17</xdr:col>
      <xdr:colOff>380999</xdr:colOff>
      <xdr:row>2</xdr:row>
      <xdr:rowOff>285749</xdr:rowOff>
    </xdr:to>
    <xdr:sp macro="" textlink="">
      <xdr:nvSpPr>
        <xdr:cNvPr id="14" name="テキスト ボックス 13"/>
        <xdr:cNvSpPr txBox="1"/>
      </xdr:nvSpPr>
      <xdr:spPr>
        <a:xfrm>
          <a:off x="8096249" y="578702"/>
          <a:ext cx="5687786" cy="482654"/>
        </a:xfrm>
        <a:prstGeom prst="rect">
          <a:avLst/>
        </a:prstGeom>
        <a:ln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>
              <a:latin typeface="メイリオ" pitchFamily="50" charset="-128"/>
              <a:ea typeface="メイリオ" pitchFamily="50" charset="-128"/>
              <a:cs typeface="メイリオ" pitchFamily="50" charset="-128"/>
            </a:rPr>
            <a:t>もし、目的地まで　</a:t>
          </a:r>
          <a:r>
            <a:rPr kumimoji="1" lang="ja-JP" altLang="en-US" sz="1800">
              <a:solidFill>
                <a:schemeClr val="tx2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徒歩</a:t>
          </a:r>
          <a:r>
            <a:rPr kumimoji="1" lang="ja-JP" altLang="en-US" sz="1800">
              <a:latin typeface="メイリオ" pitchFamily="50" charset="-128"/>
              <a:ea typeface="メイリオ" pitchFamily="50" charset="-128"/>
              <a:cs typeface="メイリオ" pitchFamily="50" charset="-128"/>
            </a:rPr>
            <a:t>　で行くとすると・・・</a:t>
          </a:r>
        </a:p>
      </xdr:txBody>
    </xdr:sp>
    <xdr:clientData/>
  </xdr:twoCellAnchor>
  <xdr:twoCellAnchor>
    <xdr:from>
      <xdr:col>10</xdr:col>
      <xdr:colOff>204107</xdr:colOff>
      <xdr:row>14</xdr:row>
      <xdr:rowOff>12247</xdr:rowOff>
    </xdr:from>
    <xdr:to>
      <xdr:col>17</xdr:col>
      <xdr:colOff>748393</xdr:colOff>
      <xdr:row>15</xdr:row>
      <xdr:rowOff>163286</xdr:rowOff>
    </xdr:to>
    <xdr:sp macro="" textlink="">
      <xdr:nvSpPr>
        <xdr:cNvPr id="22" name="テキスト ボックス 21"/>
        <xdr:cNvSpPr txBox="1"/>
      </xdr:nvSpPr>
      <xdr:spPr>
        <a:xfrm>
          <a:off x="8096250" y="5033283"/>
          <a:ext cx="6055179" cy="504824"/>
        </a:xfrm>
        <a:prstGeom prst="rect">
          <a:avLst/>
        </a:prstGeom>
        <a:ln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>
              <a:latin typeface="メイリオ" pitchFamily="50" charset="-128"/>
              <a:ea typeface="メイリオ" pitchFamily="50" charset="-128"/>
              <a:cs typeface="メイリオ" pitchFamily="50" charset="-128"/>
            </a:rPr>
            <a:t>もし、目的地まで　</a:t>
          </a:r>
          <a:r>
            <a:rPr kumimoji="1" lang="ja-JP" altLang="en-US" sz="1800">
              <a:solidFill>
                <a:schemeClr val="tx2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自転車</a:t>
          </a:r>
          <a:r>
            <a:rPr kumimoji="1" lang="ja-JP" altLang="en-US" sz="1800">
              <a:latin typeface="メイリオ" pitchFamily="50" charset="-128"/>
              <a:ea typeface="メイリオ" pitchFamily="50" charset="-128"/>
              <a:cs typeface="メイリオ" pitchFamily="50" charset="-128"/>
            </a:rPr>
            <a:t>　で行くとすると・・・</a:t>
          </a:r>
        </a:p>
      </xdr:txBody>
    </xdr:sp>
    <xdr:clientData/>
  </xdr:twoCellAnchor>
  <xdr:twoCellAnchor>
    <xdr:from>
      <xdr:col>15</xdr:col>
      <xdr:colOff>981075</xdr:colOff>
      <xdr:row>22</xdr:row>
      <xdr:rowOff>295275</xdr:rowOff>
    </xdr:from>
    <xdr:to>
      <xdr:col>15</xdr:col>
      <xdr:colOff>1352550</xdr:colOff>
      <xdr:row>23</xdr:row>
      <xdr:rowOff>314325</xdr:rowOff>
    </xdr:to>
    <xdr:pic>
      <xdr:nvPicPr>
        <xdr:cNvPr id="1582" name="図 3" descr="ご飯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72975" y="8048625"/>
          <a:ext cx="3714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933450</xdr:colOff>
      <xdr:row>23</xdr:row>
      <xdr:rowOff>276225</xdr:rowOff>
    </xdr:from>
    <xdr:to>
      <xdr:col>15</xdr:col>
      <xdr:colOff>1285875</xdr:colOff>
      <xdr:row>25</xdr:row>
      <xdr:rowOff>76200</xdr:rowOff>
    </xdr:to>
    <xdr:pic>
      <xdr:nvPicPr>
        <xdr:cNvPr id="1583" name="図 17" descr="日本酒２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5350" y="8382000"/>
          <a:ext cx="3524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285750</xdr:colOff>
      <xdr:row>22</xdr:row>
      <xdr:rowOff>180975</xdr:rowOff>
    </xdr:from>
    <xdr:to>
      <xdr:col>4</xdr:col>
      <xdr:colOff>885825</xdr:colOff>
      <xdr:row>29</xdr:row>
      <xdr:rowOff>333375</xdr:rowOff>
    </xdr:to>
    <xdr:pic>
      <xdr:nvPicPr>
        <xdr:cNvPr id="1584" name="図 18" descr="C:\Users\odatama02\AppData\Local\Microsoft\Windows\Temporary Internet Files\Content.IE5\RDXXRJ4T\MP900438719[1]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7934325"/>
          <a:ext cx="2657475" cy="261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597352</xdr:colOff>
      <xdr:row>0</xdr:row>
      <xdr:rowOff>228600</xdr:rowOff>
    </xdr:from>
    <xdr:to>
      <xdr:col>18</xdr:col>
      <xdr:colOff>845002</xdr:colOff>
      <xdr:row>4</xdr:row>
      <xdr:rowOff>141514</xdr:rowOff>
    </xdr:to>
    <xdr:pic>
      <xdr:nvPicPr>
        <xdr:cNvPr id="1585" name="図 19" descr="C:\Users\odatama02\AppData\Local\Microsoft\Windows\Temporary Internet Files\Content.IE5\WEI3BX0T\MC900230797[1].wm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00388" y="228600"/>
          <a:ext cx="1404257" cy="13960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1076325</xdr:colOff>
      <xdr:row>13</xdr:row>
      <xdr:rowOff>152400</xdr:rowOff>
    </xdr:from>
    <xdr:to>
      <xdr:col>18</xdr:col>
      <xdr:colOff>1019175</xdr:colOff>
      <xdr:row>16</xdr:row>
      <xdr:rowOff>152400</xdr:rowOff>
    </xdr:to>
    <xdr:pic>
      <xdr:nvPicPr>
        <xdr:cNvPr id="1586" name="図 22" descr="C:\Users\odatama02\AppData\Local\Microsoft\Windows\Temporary Internet Files\Content.IE5\FKZ5SU2H\MC900308301[1].wmf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25625" y="4733925"/>
          <a:ext cx="10953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68035</xdr:colOff>
      <xdr:row>27</xdr:row>
      <xdr:rowOff>256930</xdr:rowOff>
    </xdr:from>
    <xdr:to>
      <xdr:col>19</xdr:col>
      <xdr:colOff>625928</xdr:colOff>
      <xdr:row>32</xdr:row>
      <xdr:rowOff>95245</xdr:rowOff>
    </xdr:to>
    <xdr:sp macro="" textlink="">
      <xdr:nvSpPr>
        <xdr:cNvPr id="2" name="テキスト ボックス 1"/>
        <xdr:cNvSpPr txBox="1"/>
      </xdr:nvSpPr>
      <xdr:spPr>
        <a:xfrm>
          <a:off x="7960178" y="9877180"/>
          <a:ext cx="8450036" cy="1607244"/>
        </a:xfrm>
        <a:prstGeom prst="rect">
          <a:avLst/>
        </a:prstGeom>
        <a:solidFill>
          <a:schemeClr val="lt1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>
            <a:lnSpc>
              <a:spcPts val="1920"/>
            </a:lnSpc>
          </a:pPr>
          <a:r>
            <a:rPr kumimoji="1" lang="en-US" altLang="ja-JP" sz="1600">
              <a:latin typeface="メイリオ" pitchFamily="50" charset="-128"/>
              <a:ea typeface="メイリオ" pitchFamily="50" charset="-128"/>
              <a:cs typeface="メイリオ" pitchFamily="50" charset="-128"/>
            </a:rPr>
            <a:t>※</a:t>
          </a:r>
          <a:r>
            <a:rPr kumimoji="1" lang="ja-JP" altLang="en-US" sz="1600">
              <a:latin typeface="メイリオ" pitchFamily="50" charset="-128"/>
              <a:ea typeface="メイリオ" pitchFamily="50" charset="-128"/>
              <a:cs typeface="メイリオ" pitchFamily="50" charset="-128"/>
            </a:rPr>
            <a:t>厚生労働省で策定された健康づくりのための身体活動基準では、</a:t>
          </a:r>
          <a:r>
            <a:rPr kumimoji="1" lang="ja-JP" altLang="en-US" sz="1600">
              <a:solidFill>
                <a:srgbClr val="FF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２０分の歩行、</a:t>
          </a:r>
          <a:endParaRPr kumimoji="1" lang="en-US" altLang="ja-JP" sz="1600">
            <a:solidFill>
              <a:srgbClr val="FF0000"/>
            </a:solidFill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  <a:p>
          <a:pPr>
            <a:lnSpc>
              <a:spcPts val="1920"/>
            </a:lnSpc>
          </a:pPr>
          <a:r>
            <a:rPr kumimoji="1" lang="ja-JP" altLang="en-US" sz="1600">
              <a:solidFill>
                <a:srgbClr val="FF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　１５分の自転車走行等が１エクササイズ</a:t>
          </a:r>
          <a:r>
            <a:rPr kumimoji="1" lang="ja-JP" altLang="en-US" sz="1600">
              <a:latin typeface="メイリオ" pitchFamily="50" charset="-128"/>
              <a:ea typeface="メイリオ" pitchFamily="50" charset="-128"/>
              <a:cs typeface="メイリオ" pitchFamily="50" charset="-128"/>
            </a:rPr>
            <a:t>とされており、</a:t>
          </a:r>
          <a:r>
            <a:rPr kumimoji="1" lang="ja-JP" altLang="en-US" sz="1600" b="0">
              <a:solidFill>
                <a:srgbClr val="FF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週２３エクササイズ</a:t>
          </a:r>
          <a:endParaRPr kumimoji="1" lang="en-US" altLang="ja-JP" sz="1600" b="0">
            <a:solidFill>
              <a:srgbClr val="FF0000"/>
            </a:solidFill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  <a:p>
          <a:pPr>
            <a:lnSpc>
              <a:spcPts val="1920"/>
            </a:lnSpc>
          </a:pPr>
          <a:r>
            <a:rPr kumimoji="1" lang="ja-JP" altLang="en-US" sz="1600" b="0">
              <a:solidFill>
                <a:srgbClr val="FF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　</a:t>
          </a:r>
          <a:r>
            <a:rPr kumimoji="1" lang="en-US" altLang="ja-JP" sz="1600">
              <a:latin typeface="メイリオ" pitchFamily="50" charset="-128"/>
              <a:ea typeface="メイリオ" pitchFamily="50" charset="-128"/>
              <a:cs typeface="メイリオ" pitchFamily="50" charset="-128"/>
            </a:rPr>
            <a:t>(</a:t>
          </a:r>
          <a:r>
            <a:rPr kumimoji="1" lang="ja-JP" altLang="en-US" sz="1600">
              <a:latin typeface="メイリオ" pitchFamily="50" charset="-128"/>
              <a:ea typeface="メイリオ" pitchFamily="50" charset="-128"/>
              <a:cs typeface="メイリオ" pitchFamily="50" charset="-128"/>
            </a:rPr>
            <a:t>メッツ・時</a:t>
          </a:r>
          <a:r>
            <a:rPr kumimoji="1" lang="en-US" altLang="ja-JP" sz="1600">
              <a:latin typeface="メイリオ" pitchFamily="50" charset="-128"/>
              <a:ea typeface="メイリオ" pitchFamily="50" charset="-128"/>
              <a:cs typeface="メイリオ" pitchFamily="50" charset="-128"/>
            </a:rPr>
            <a:t>)</a:t>
          </a:r>
          <a:r>
            <a:rPr kumimoji="1" lang="ja-JP" altLang="en-US" sz="1600">
              <a:latin typeface="メイリオ" pitchFamily="50" charset="-128"/>
              <a:ea typeface="メイリオ" pitchFamily="50" charset="-128"/>
              <a:cs typeface="メイリオ" pitchFamily="50" charset="-128"/>
            </a:rPr>
            <a:t>の活発な身体活動（運動・生活活動）</a:t>
          </a:r>
          <a:r>
            <a:rPr kumimoji="1" lang="ja-JP" altLang="en-US" sz="1600">
              <a:solidFill>
                <a:srgbClr val="FF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を目標</a:t>
          </a:r>
          <a:r>
            <a:rPr kumimoji="1" lang="ja-JP" altLang="en-US" sz="1600">
              <a:latin typeface="メイリオ" pitchFamily="50" charset="-128"/>
              <a:ea typeface="メイリオ" pitchFamily="50" charset="-128"/>
              <a:cs typeface="メイリオ" pitchFamily="50" charset="-128"/>
            </a:rPr>
            <a:t>としています！</a:t>
          </a:r>
        </a:p>
        <a:p>
          <a:pPr>
            <a:lnSpc>
              <a:spcPts val="1920"/>
            </a:lnSpc>
          </a:pPr>
          <a:endParaRPr kumimoji="1" lang="en-US" altLang="ja-JP" sz="1600"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  <a:p>
          <a:pPr>
            <a:lnSpc>
              <a:spcPts val="1920"/>
            </a:lnSpc>
          </a:pPr>
          <a:r>
            <a:rPr kumimoji="1" lang="ja-JP" altLang="en-US" sz="1600">
              <a:latin typeface="メイリオ" pitchFamily="50" charset="-128"/>
              <a:ea typeface="メイリオ" pitchFamily="50" charset="-128"/>
              <a:cs typeface="メイリオ" pitchFamily="50" charset="-128"/>
            </a:rPr>
            <a:t>　詳細につきましては、健康づくりのための身体活動基準２０１３をご覧ください。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99"/>
  <sheetViews>
    <sheetView tabSelected="1" view="pageBreakPreview" zoomScale="70" zoomScaleNormal="85" zoomScaleSheetLayoutView="70" workbookViewId="0"/>
  </sheetViews>
  <sheetFormatPr defaultRowHeight="27.75" customHeight="1" x14ac:dyDescent="0.15"/>
  <cols>
    <col min="1" max="1" width="3.125" style="15" customWidth="1"/>
    <col min="2" max="4" width="9" style="15"/>
    <col min="5" max="5" width="12.75" style="15" bestFit="1" customWidth="1"/>
    <col min="6" max="6" width="9" style="15"/>
    <col min="7" max="7" width="13.5" style="15" customWidth="1"/>
    <col min="8" max="9" width="9" style="15"/>
    <col min="10" max="10" width="20.5" style="15" customWidth="1"/>
    <col min="11" max="11" width="9" style="15"/>
    <col min="12" max="12" width="9.5" style="15" bestFit="1" customWidth="1"/>
    <col min="13" max="14" width="9" style="15"/>
    <col min="15" max="15" width="9.125" style="15" bestFit="1" customWidth="1"/>
    <col min="16" max="16" width="17.875" style="15" bestFit="1" customWidth="1"/>
    <col min="17" max="17" width="9.125" style="15" bestFit="1" customWidth="1"/>
    <col min="18" max="18" width="15.125" style="15" customWidth="1"/>
    <col min="19" max="19" width="16.125" style="15" customWidth="1"/>
    <col min="20" max="20" width="9" style="15" customWidth="1"/>
    <col min="21" max="28" width="0" style="15" hidden="1" customWidth="1"/>
    <col min="29" max="16384" width="9" style="15"/>
  </cols>
  <sheetData>
    <row r="1" spans="1:28" ht="33" customHeight="1" x14ac:dyDescent="0.15">
      <c r="A1" s="13"/>
      <c r="B1" s="81" t="s">
        <v>13</v>
      </c>
      <c r="C1" s="13"/>
      <c r="D1" s="13"/>
      <c r="E1" s="13"/>
      <c r="F1" s="13"/>
      <c r="G1" s="13"/>
      <c r="H1" s="13"/>
      <c r="I1" s="13"/>
      <c r="J1" s="13"/>
      <c r="K1" s="58"/>
      <c r="L1" s="58"/>
      <c r="M1" s="58"/>
      <c r="N1" s="63"/>
      <c r="O1" s="64"/>
      <c r="P1" s="65"/>
      <c r="Q1" s="58"/>
      <c r="R1" s="66"/>
      <c r="S1" s="58"/>
      <c r="T1" s="14"/>
    </row>
    <row r="2" spans="1:28" ht="27.75" customHeight="1" x14ac:dyDescent="0.15">
      <c r="A2" s="13"/>
      <c r="B2" s="13"/>
      <c r="C2" s="13"/>
      <c r="D2" s="13"/>
      <c r="E2" s="13"/>
      <c r="F2" s="13"/>
      <c r="G2" s="13"/>
      <c r="H2" s="13"/>
      <c r="I2" s="13"/>
      <c r="J2" s="13"/>
      <c r="K2" s="58"/>
      <c r="L2" s="58"/>
      <c r="M2" s="58"/>
      <c r="N2" s="58"/>
      <c r="O2" s="58"/>
      <c r="P2" s="58"/>
      <c r="Q2" s="67"/>
      <c r="R2" s="58"/>
      <c r="S2" s="58"/>
      <c r="T2" s="14"/>
    </row>
    <row r="3" spans="1:28" ht="27.75" customHeight="1" x14ac:dyDescent="0.15">
      <c r="A3" s="13"/>
      <c r="B3" s="13"/>
      <c r="C3" s="16"/>
      <c r="D3" s="17"/>
      <c r="E3" s="13"/>
      <c r="F3" s="13"/>
      <c r="G3" s="13"/>
      <c r="H3" s="18"/>
      <c r="I3" s="13"/>
      <c r="J3" s="13"/>
      <c r="K3" s="58"/>
      <c r="L3" s="58"/>
      <c r="M3" s="58"/>
      <c r="N3" s="58"/>
      <c r="O3" s="58"/>
      <c r="P3" s="58"/>
      <c r="Q3" s="58"/>
      <c r="R3" s="58"/>
      <c r="S3" s="58"/>
      <c r="T3" s="14"/>
    </row>
    <row r="4" spans="1:28" ht="27.75" customHeight="1" x14ac:dyDescent="0.15">
      <c r="A4" s="13"/>
      <c r="B4" s="13"/>
      <c r="C4" s="13"/>
      <c r="D4" s="13"/>
      <c r="E4" s="13"/>
      <c r="F4" s="13"/>
      <c r="G4" s="13"/>
      <c r="H4" s="13"/>
      <c r="I4" s="13"/>
      <c r="J4" s="13"/>
      <c r="K4" s="58"/>
      <c r="L4" s="58"/>
      <c r="M4" s="58"/>
      <c r="N4" s="58"/>
      <c r="O4" s="58"/>
      <c r="P4" s="58"/>
      <c r="Q4" s="58"/>
      <c r="R4" s="58"/>
      <c r="S4" s="58"/>
      <c r="T4" s="14"/>
    </row>
    <row r="5" spans="1:28" ht="27.75" customHeight="1" x14ac:dyDescent="0.15">
      <c r="A5" s="13"/>
      <c r="B5" s="13"/>
      <c r="C5" s="13"/>
      <c r="D5" s="13"/>
      <c r="E5" s="13"/>
      <c r="F5" s="13"/>
      <c r="G5" s="13"/>
      <c r="H5" s="17"/>
      <c r="I5" s="13"/>
      <c r="J5" s="13"/>
      <c r="K5" s="58"/>
      <c r="L5" s="59" t="s">
        <v>42</v>
      </c>
      <c r="M5" s="65"/>
      <c r="O5" s="68" t="s">
        <v>30</v>
      </c>
      <c r="P5" s="76" t="str">
        <f>IF(H17="","-",H17/60*30/4*60)</f>
        <v>-</v>
      </c>
      <c r="Q5" s="70" t="s">
        <v>31</v>
      </c>
      <c r="R5" s="58"/>
      <c r="S5" s="58"/>
      <c r="T5" s="14"/>
    </row>
    <row r="6" spans="1:28" ht="27.75" customHeight="1" x14ac:dyDescent="0.15">
      <c r="A6" s="13"/>
      <c r="B6" s="13"/>
      <c r="C6" s="13"/>
      <c r="D6" s="13"/>
      <c r="E6" s="13"/>
      <c r="F6" s="13"/>
      <c r="G6" s="13"/>
      <c r="H6" s="13"/>
      <c r="I6" s="13"/>
      <c r="J6" s="13"/>
      <c r="K6" s="58"/>
      <c r="L6" s="58" t="s">
        <v>55</v>
      </c>
      <c r="M6" s="58"/>
      <c r="O6" s="67" t="s">
        <v>30</v>
      </c>
      <c r="P6" s="77" t="str">
        <f>IF(OR(G12="",G13="",G14="",H17=""),"-",原単位!$H$3*徒歩・自転車!G14*徒歩・自転車!P5*原単位!D21)</f>
        <v>-</v>
      </c>
      <c r="Q6" s="70" t="s">
        <v>58</v>
      </c>
      <c r="R6" s="58"/>
      <c r="S6" s="58"/>
      <c r="T6" s="14"/>
    </row>
    <row r="7" spans="1:28" ht="27.75" customHeight="1" x14ac:dyDescent="0.15">
      <c r="A7" s="48"/>
      <c r="B7" s="49" t="s">
        <v>14</v>
      </c>
      <c r="C7" s="48"/>
      <c r="D7" s="48"/>
      <c r="E7" s="48"/>
      <c r="F7" s="48"/>
      <c r="G7" s="48"/>
      <c r="H7" s="50"/>
      <c r="I7" s="48"/>
      <c r="J7" s="48"/>
      <c r="K7" s="58"/>
      <c r="L7" s="58"/>
      <c r="M7" s="58"/>
      <c r="N7" s="58"/>
      <c r="O7" s="71"/>
      <c r="P7" s="58"/>
      <c r="Q7" s="58"/>
      <c r="R7" s="58"/>
      <c r="S7" s="58"/>
      <c r="T7" s="14"/>
    </row>
    <row r="8" spans="1:28" ht="27.75" customHeight="1" x14ac:dyDescent="0.15">
      <c r="A8" s="48"/>
      <c r="B8" s="51" t="s">
        <v>15</v>
      </c>
      <c r="C8" s="52"/>
      <c r="D8" s="53" t="s">
        <v>25</v>
      </c>
      <c r="E8" s="54"/>
      <c r="F8" s="48"/>
      <c r="G8" s="48"/>
      <c r="H8" s="48"/>
      <c r="I8" s="48"/>
      <c r="J8" s="48"/>
      <c r="K8" s="58"/>
      <c r="L8" s="59" t="s">
        <v>9</v>
      </c>
      <c r="M8" s="58"/>
      <c r="N8" s="58"/>
      <c r="O8" s="58"/>
      <c r="P8" s="58"/>
      <c r="Q8" s="58"/>
      <c r="R8" s="58"/>
      <c r="S8" s="58"/>
      <c r="T8" s="14"/>
    </row>
    <row r="9" spans="1:28" ht="27.75" customHeight="1" x14ac:dyDescent="0.15">
      <c r="A9" s="48"/>
      <c r="B9" s="49"/>
      <c r="C9" s="48"/>
      <c r="D9" s="48"/>
      <c r="E9" s="48"/>
      <c r="F9" s="48"/>
      <c r="G9" s="48"/>
      <c r="H9" s="50"/>
      <c r="I9" s="48"/>
      <c r="J9" s="48"/>
      <c r="K9" s="58"/>
      <c r="L9" s="58"/>
      <c r="M9" s="58"/>
      <c r="N9" s="58"/>
      <c r="O9" s="63" t="s">
        <v>2</v>
      </c>
      <c r="P9" s="78" t="str">
        <f>IF(OR(G12="",G13="",G14="",H17=""),"-",P6*30)</f>
        <v>-</v>
      </c>
      <c r="Q9" s="65" t="s">
        <v>62</v>
      </c>
      <c r="R9" s="58"/>
      <c r="S9" s="58"/>
      <c r="T9" s="14"/>
    </row>
    <row r="10" spans="1:28" ht="27.75" customHeight="1" x14ac:dyDescent="0.15">
      <c r="A10" s="48"/>
      <c r="B10" s="55" t="s">
        <v>16</v>
      </c>
      <c r="C10" s="49" t="s">
        <v>17</v>
      </c>
      <c r="D10" s="48"/>
      <c r="E10" s="48"/>
      <c r="F10" s="48"/>
      <c r="G10" s="48"/>
      <c r="H10" s="50"/>
      <c r="I10" s="48"/>
      <c r="J10" s="48"/>
      <c r="K10" s="58"/>
      <c r="L10" s="58"/>
      <c r="M10" s="58"/>
      <c r="N10" s="58"/>
      <c r="O10" s="58"/>
      <c r="P10" s="58"/>
      <c r="Q10" s="58"/>
      <c r="R10" s="58"/>
      <c r="S10" s="58"/>
      <c r="T10" s="14"/>
    </row>
    <row r="11" spans="1:28" ht="27.75" customHeight="1" x14ac:dyDescent="0.15">
      <c r="A11" s="48"/>
      <c r="B11" s="55"/>
      <c r="C11" s="49"/>
      <c r="D11" s="48"/>
      <c r="E11" s="48"/>
      <c r="F11" s="48"/>
      <c r="G11" s="48"/>
      <c r="H11" s="50"/>
      <c r="I11" s="48"/>
      <c r="J11" s="48"/>
      <c r="K11" s="58"/>
      <c r="L11" s="71" t="s">
        <v>10</v>
      </c>
      <c r="M11" s="58" t="s">
        <v>11</v>
      </c>
      <c r="N11" s="58"/>
      <c r="O11" s="58"/>
      <c r="Q11" s="67" t="s">
        <v>30</v>
      </c>
      <c r="R11" s="79" t="str">
        <f>IF(OR(G12="",G13="",G14="",H17=""),"-",P9/原単位!$C$7)</f>
        <v>-</v>
      </c>
      <c r="S11" s="58" t="s">
        <v>12</v>
      </c>
      <c r="T11" s="14"/>
    </row>
    <row r="12" spans="1:28" ht="27.75" customHeight="1" x14ac:dyDescent="0.15">
      <c r="A12" s="48"/>
      <c r="B12" s="55"/>
      <c r="C12" s="49" t="s">
        <v>18</v>
      </c>
      <c r="D12" s="48"/>
      <c r="E12" s="48"/>
      <c r="F12" s="55" t="s">
        <v>21</v>
      </c>
      <c r="G12" s="56"/>
      <c r="H12" s="19" t="s">
        <v>26</v>
      </c>
      <c r="I12" s="48"/>
      <c r="J12" s="48"/>
      <c r="K12" s="58"/>
      <c r="L12" s="58"/>
      <c r="M12" s="58" t="s">
        <v>7</v>
      </c>
      <c r="N12" s="58"/>
      <c r="O12" s="58"/>
      <c r="Q12" s="67" t="s">
        <v>2</v>
      </c>
      <c r="R12" s="80" t="str">
        <f>IF(OR(G12="",G13="",G14="",H17=""),"-",P9/原単位!$C$8)</f>
        <v>-</v>
      </c>
      <c r="S12" s="58" t="s">
        <v>12</v>
      </c>
      <c r="T12" s="14"/>
    </row>
    <row r="13" spans="1:28" ht="27.75" customHeight="1" x14ac:dyDescent="0.15">
      <c r="A13" s="48"/>
      <c r="B13" s="55"/>
      <c r="C13" s="49" t="s">
        <v>19</v>
      </c>
      <c r="D13" s="48"/>
      <c r="E13" s="48"/>
      <c r="F13" s="55" t="s">
        <v>22</v>
      </c>
      <c r="G13" s="56"/>
      <c r="H13" s="19" t="s">
        <v>26</v>
      </c>
      <c r="I13" s="48"/>
      <c r="J13" s="48"/>
      <c r="K13" s="58"/>
      <c r="L13" s="58"/>
      <c r="M13" s="58"/>
      <c r="N13" s="58"/>
      <c r="O13" s="58"/>
      <c r="P13" s="67"/>
      <c r="Q13" s="58"/>
      <c r="R13" s="72" t="s">
        <v>56</v>
      </c>
      <c r="S13" s="58"/>
      <c r="T13" s="14"/>
      <c r="U13" s="21" t="s">
        <v>37</v>
      </c>
    </row>
    <row r="14" spans="1:28" ht="27.75" customHeight="1" x14ac:dyDescent="0.15">
      <c r="A14" s="48"/>
      <c r="B14" s="55"/>
      <c r="C14" s="49" t="s">
        <v>20</v>
      </c>
      <c r="D14" s="48"/>
      <c r="E14" s="48"/>
      <c r="F14" s="55" t="s">
        <v>23</v>
      </c>
      <c r="G14" s="56"/>
      <c r="H14" s="49" t="s">
        <v>24</v>
      </c>
      <c r="I14" s="48"/>
      <c r="J14" s="48"/>
      <c r="K14" s="58"/>
      <c r="L14" s="73"/>
      <c r="M14" s="73"/>
      <c r="N14" s="73"/>
      <c r="O14" s="73"/>
      <c r="P14" s="73"/>
      <c r="Q14" s="58"/>
      <c r="R14" s="72"/>
      <c r="S14" s="58"/>
      <c r="T14" s="14"/>
      <c r="U14" s="21" t="s">
        <v>38</v>
      </c>
    </row>
    <row r="15" spans="1:28" ht="27.75" customHeight="1" x14ac:dyDescent="0.15">
      <c r="A15" s="48"/>
      <c r="B15" s="55"/>
      <c r="C15" s="49"/>
      <c r="D15" s="48"/>
      <c r="E15" s="48"/>
      <c r="F15" s="48"/>
      <c r="G15" s="48"/>
      <c r="H15" s="50"/>
      <c r="I15" s="53"/>
      <c r="J15" s="48"/>
      <c r="K15" s="58"/>
      <c r="L15" s="73"/>
      <c r="M15" s="73"/>
      <c r="N15" s="73"/>
      <c r="O15" s="73"/>
      <c r="P15" s="73"/>
      <c r="Q15" s="69"/>
      <c r="R15" s="58"/>
      <c r="S15" s="58"/>
      <c r="T15" s="14"/>
      <c r="U15" s="22" t="s">
        <v>51</v>
      </c>
      <c r="V15" s="22" t="s">
        <v>44</v>
      </c>
      <c r="W15" s="22" t="s">
        <v>45</v>
      </c>
      <c r="X15" s="22" t="s">
        <v>46</v>
      </c>
      <c r="Y15" s="22" t="s">
        <v>47</v>
      </c>
      <c r="Z15" s="22" t="s">
        <v>48</v>
      </c>
      <c r="AA15" s="22" t="s">
        <v>49</v>
      </c>
      <c r="AB15" s="22" t="s">
        <v>50</v>
      </c>
    </row>
    <row r="16" spans="1:28" ht="27.75" customHeight="1" x14ac:dyDescent="0.15">
      <c r="A16" s="48"/>
      <c r="B16" s="55" t="s">
        <v>27</v>
      </c>
      <c r="C16" s="49" t="s">
        <v>28</v>
      </c>
      <c r="D16" s="48"/>
      <c r="E16" s="48"/>
      <c r="F16" s="48"/>
      <c r="G16" s="48"/>
      <c r="H16" s="50"/>
      <c r="I16" s="53"/>
      <c r="J16" s="48"/>
      <c r="K16" s="58"/>
      <c r="L16" s="73"/>
      <c r="M16" s="73"/>
      <c r="N16" s="73"/>
      <c r="O16" s="73"/>
      <c r="P16" s="73"/>
      <c r="Q16" s="69"/>
      <c r="R16" s="58"/>
      <c r="S16" s="58"/>
      <c r="T16" s="14"/>
    </row>
    <row r="17" spans="1:20" ht="27.75" customHeight="1" x14ac:dyDescent="0.15">
      <c r="A17" s="48"/>
      <c r="B17" s="55"/>
      <c r="C17" s="49" t="s">
        <v>29</v>
      </c>
      <c r="D17" s="49"/>
      <c r="E17" s="49"/>
      <c r="G17" s="55" t="s">
        <v>30</v>
      </c>
      <c r="H17" s="56"/>
      <c r="I17" s="57" t="s">
        <v>31</v>
      </c>
      <c r="J17" s="48"/>
      <c r="K17" s="58"/>
      <c r="L17" s="58"/>
      <c r="M17" s="58"/>
      <c r="N17" s="58"/>
      <c r="O17" s="58"/>
      <c r="P17" s="58"/>
      <c r="Q17" s="58"/>
      <c r="R17" s="58"/>
      <c r="S17" s="58"/>
      <c r="T17" s="14"/>
    </row>
    <row r="18" spans="1:20" ht="27.75" customHeight="1" x14ac:dyDescent="0.15">
      <c r="A18" s="48"/>
      <c r="B18" s="55"/>
      <c r="C18" s="49"/>
      <c r="D18" s="48"/>
      <c r="E18" s="48"/>
      <c r="F18" s="48"/>
      <c r="G18" s="48"/>
      <c r="H18" s="50"/>
      <c r="I18" s="53"/>
      <c r="J18" s="48"/>
      <c r="K18" s="58"/>
      <c r="L18" s="59" t="s">
        <v>42</v>
      </c>
      <c r="M18" s="65"/>
      <c r="O18" s="68" t="s">
        <v>30</v>
      </c>
      <c r="P18" s="76" t="str">
        <f>IF(H17="","-",H17/60*30/12*60)</f>
        <v>-</v>
      </c>
      <c r="Q18" s="70" t="s">
        <v>31</v>
      </c>
      <c r="R18" s="58"/>
      <c r="S18" s="58"/>
      <c r="T18" s="14"/>
    </row>
    <row r="19" spans="1:20" ht="27.75" customHeight="1" x14ac:dyDescent="0.15">
      <c r="A19" s="48"/>
      <c r="B19" s="49" t="s">
        <v>43</v>
      </c>
      <c r="C19" s="54"/>
      <c r="D19" s="48"/>
      <c r="E19" s="48"/>
      <c r="F19" s="48"/>
      <c r="G19" s="48"/>
      <c r="H19" s="50"/>
      <c r="I19" s="53"/>
      <c r="J19" s="48"/>
      <c r="K19" s="58"/>
      <c r="L19" s="58" t="s">
        <v>55</v>
      </c>
      <c r="M19" s="58"/>
      <c r="O19" s="67" t="s">
        <v>30</v>
      </c>
      <c r="P19" s="77" t="str">
        <f>IF(OR(G12="",G13="",G14="",H17=""),"-",原単位!$H$4*徒歩・自転車!G14*徒歩・自転車!P18*原単位!D21)</f>
        <v>-</v>
      </c>
      <c r="Q19" s="70" t="s">
        <v>59</v>
      </c>
      <c r="R19" s="58"/>
      <c r="S19" s="58"/>
      <c r="T19" s="14"/>
    </row>
    <row r="20" spans="1:20" ht="27.75" customHeight="1" x14ac:dyDescent="0.15">
      <c r="A20" s="48"/>
      <c r="B20" s="55"/>
      <c r="C20" s="49"/>
      <c r="D20" s="50" t="s">
        <v>30</v>
      </c>
      <c r="E20" s="62" t="str">
        <f>IF(OR(G12="",G13="",G14=""),"-",原単位!$H$6*徒歩・自転車!G14*徒歩・自転車!H17*原単位!D21)</f>
        <v>-</v>
      </c>
      <c r="F20" s="48" t="s">
        <v>61</v>
      </c>
      <c r="G20" s="48"/>
      <c r="H20" s="50"/>
      <c r="I20" s="53"/>
      <c r="J20" s="48"/>
      <c r="K20" s="58"/>
      <c r="L20" s="58"/>
      <c r="M20" s="58"/>
      <c r="N20" s="58"/>
      <c r="O20" s="71"/>
      <c r="P20" s="58"/>
      <c r="Q20" s="58"/>
      <c r="R20" s="58"/>
      <c r="S20" s="58"/>
      <c r="T20" s="14"/>
    </row>
    <row r="21" spans="1:20" ht="27.75" customHeight="1" x14ac:dyDescent="0.15">
      <c r="A21" s="48"/>
      <c r="B21" s="58"/>
      <c r="C21" s="58"/>
      <c r="D21" s="58"/>
      <c r="E21" s="58"/>
      <c r="F21" s="58"/>
      <c r="G21" s="58"/>
      <c r="H21" s="50"/>
      <c r="I21" s="53"/>
      <c r="J21" s="48"/>
      <c r="K21" s="58"/>
      <c r="L21" s="59" t="s">
        <v>9</v>
      </c>
      <c r="M21" s="58"/>
      <c r="N21" s="58"/>
      <c r="O21" s="58"/>
      <c r="P21" s="58"/>
      <c r="Q21" s="58"/>
      <c r="R21" s="58"/>
      <c r="S21" s="58"/>
      <c r="T21" s="14"/>
    </row>
    <row r="22" spans="1:20" ht="27.75" customHeight="1" x14ac:dyDescent="0.15">
      <c r="A22" s="48"/>
      <c r="B22" s="58"/>
      <c r="C22" s="59" t="s">
        <v>9</v>
      </c>
      <c r="D22" s="48"/>
      <c r="E22" s="48"/>
      <c r="F22" s="48"/>
      <c r="G22" s="48"/>
      <c r="H22" s="48"/>
      <c r="I22" s="53"/>
      <c r="J22" s="48"/>
      <c r="K22" s="58"/>
      <c r="L22" s="58"/>
      <c r="M22" s="58"/>
      <c r="N22" s="58"/>
      <c r="O22" s="63" t="s">
        <v>2</v>
      </c>
      <c r="P22" s="78" t="str">
        <f>IF(OR(G12="",G13="",G14="",H17=""),"-",P19*30)</f>
        <v>-</v>
      </c>
      <c r="Q22" s="65" t="s">
        <v>62</v>
      </c>
      <c r="R22" s="58"/>
      <c r="S22" s="58"/>
      <c r="T22" s="14"/>
    </row>
    <row r="23" spans="1:20" ht="27.75" customHeight="1" x14ac:dyDescent="0.15">
      <c r="A23" s="48"/>
      <c r="B23" s="58"/>
      <c r="C23" s="58"/>
      <c r="D23" s="48"/>
      <c r="E23" s="48"/>
      <c r="F23" s="60" t="s">
        <v>2</v>
      </c>
      <c r="G23" s="83" t="str">
        <f>IF(OR(G12="",G13="",G14=""),"-",E20*30)</f>
        <v>-</v>
      </c>
      <c r="H23" s="83"/>
      <c r="I23" s="61" t="s">
        <v>60</v>
      </c>
      <c r="J23" s="53"/>
      <c r="K23" s="58"/>
      <c r="L23" s="58"/>
      <c r="M23" s="58"/>
      <c r="N23" s="58"/>
      <c r="O23" s="58"/>
      <c r="P23" s="58"/>
      <c r="Q23" s="58"/>
      <c r="R23" s="58"/>
      <c r="S23" s="58"/>
      <c r="T23" s="14"/>
    </row>
    <row r="24" spans="1:20" ht="27.75" customHeight="1" x14ac:dyDescent="0.15">
      <c r="A24" s="43"/>
      <c r="B24" s="45"/>
      <c r="C24" s="45"/>
      <c r="D24" s="43"/>
      <c r="E24" s="46"/>
      <c r="F24" s="25"/>
      <c r="G24" s="47"/>
      <c r="H24" s="43"/>
      <c r="I24" s="44"/>
      <c r="J24" s="43"/>
      <c r="K24" s="58"/>
      <c r="L24" s="71" t="s">
        <v>10</v>
      </c>
      <c r="M24" s="58" t="s">
        <v>11</v>
      </c>
      <c r="N24" s="58"/>
      <c r="O24" s="58"/>
      <c r="Q24" s="67" t="s">
        <v>30</v>
      </c>
      <c r="R24" s="79" t="str">
        <f>IF(OR(G12="",G13="",G14="",H17=""),"-",P22/原単位!$C$7)</f>
        <v>-</v>
      </c>
      <c r="S24" s="58" t="s">
        <v>12</v>
      </c>
      <c r="T24" s="14"/>
    </row>
    <row r="25" spans="1:20" ht="27.75" customHeight="1" x14ac:dyDescent="0.15">
      <c r="A25" s="43"/>
      <c r="B25" s="45"/>
      <c r="C25" s="45"/>
      <c r="D25" s="43"/>
      <c r="E25" s="46"/>
      <c r="F25" s="25"/>
      <c r="G25" s="47"/>
      <c r="H25" s="43"/>
      <c r="I25" s="44"/>
      <c r="J25" s="43"/>
      <c r="K25" s="58"/>
      <c r="L25" s="58"/>
      <c r="M25" s="58" t="s">
        <v>7</v>
      </c>
      <c r="N25" s="58"/>
      <c r="O25" s="58"/>
      <c r="Q25" s="67" t="s">
        <v>30</v>
      </c>
      <c r="R25" s="80" t="str">
        <f>IF(OR(G12="",G13="",G14="",H17=""),"-",P22/原単位!$C$8)</f>
        <v>-</v>
      </c>
      <c r="S25" s="58" t="s">
        <v>12</v>
      </c>
      <c r="T25" s="14"/>
    </row>
    <row r="26" spans="1:20" ht="27.75" customHeight="1" x14ac:dyDescent="0.15">
      <c r="A26" s="43"/>
      <c r="B26" s="43"/>
      <c r="C26" s="43"/>
      <c r="D26" s="43"/>
      <c r="E26" s="46"/>
      <c r="F26" s="25"/>
      <c r="G26" s="47"/>
      <c r="H26" s="43"/>
      <c r="I26" s="44"/>
      <c r="J26" s="43"/>
      <c r="K26" s="58"/>
      <c r="L26" s="58"/>
      <c r="M26" s="58"/>
      <c r="N26" s="58"/>
      <c r="O26" s="58"/>
      <c r="P26" s="67"/>
      <c r="Q26" s="58"/>
      <c r="R26" s="72" t="s">
        <v>56</v>
      </c>
      <c r="S26" s="58"/>
      <c r="T26" s="14"/>
    </row>
    <row r="27" spans="1:20" ht="27.75" customHeight="1" x14ac:dyDescent="0.15">
      <c r="A27" s="43"/>
      <c r="B27" s="13"/>
      <c r="C27" s="13"/>
      <c r="D27" s="13"/>
      <c r="E27" s="23"/>
      <c r="F27" s="25"/>
      <c r="G27" s="24"/>
      <c r="H27" s="13"/>
      <c r="I27" s="20"/>
      <c r="J27" s="13"/>
      <c r="K27" s="58"/>
      <c r="L27" s="58"/>
      <c r="M27" s="58"/>
      <c r="N27" s="58"/>
      <c r="O27" s="58"/>
      <c r="P27" s="67"/>
      <c r="Q27" s="58"/>
      <c r="R27" s="72"/>
      <c r="S27" s="58"/>
      <c r="T27" s="14"/>
    </row>
    <row r="28" spans="1:20" ht="27.75" customHeight="1" x14ac:dyDescent="0.15">
      <c r="A28" s="43"/>
      <c r="B28" s="13"/>
      <c r="C28" s="13"/>
      <c r="D28" s="13"/>
      <c r="E28" s="23"/>
      <c r="F28" s="25"/>
      <c r="G28" s="24"/>
      <c r="H28" s="13"/>
      <c r="I28" s="20"/>
      <c r="J28" s="13"/>
      <c r="K28" s="58"/>
      <c r="L28" s="59"/>
      <c r="M28" s="58"/>
      <c r="N28" s="58"/>
      <c r="O28" s="58"/>
      <c r="P28" s="58"/>
      <c r="Q28" s="58"/>
      <c r="R28" s="58"/>
      <c r="S28" s="58"/>
      <c r="T28" s="14"/>
    </row>
    <row r="29" spans="1:20" ht="27.75" customHeight="1" x14ac:dyDescent="0.15">
      <c r="A29" s="13"/>
      <c r="B29" s="13"/>
      <c r="C29" s="13"/>
      <c r="D29" s="13"/>
      <c r="E29" s="23"/>
      <c r="F29" s="25"/>
      <c r="G29" s="24"/>
      <c r="H29" s="13"/>
      <c r="I29" s="20"/>
      <c r="J29" s="13"/>
      <c r="K29" s="26"/>
      <c r="L29" s="58"/>
      <c r="M29" s="58"/>
      <c r="N29" s="58"/>
      <c r="O29" s="58"/>
      <c r="P29" s="58"/>
      <c r="Q29" s="58"/>
      <c r="R29" s="58"/>
      <c r="S29" s="58"/>
      <c r="T29" s="14"/>
    </row>
    <row r="30" spans="1:20" ht="27.75" customHeight="1" x14ac:dyDescent="0.15">
      <c r="A30" s="13"/>
      <c r="B30" s="13"/>
      <c r="C30" s="13"/>
      <c r="D30" s="13"/>
      <c r="E30" s="23"/>
      <c r="F30" s="25"/>
      <c r="G30" s="24"/>
      <c r="H30" s="13"/>
      <c r="I30" s="20"/>
      <c r="J30" s="13"/>
      <c r="K30" s="26"/>
      <c r="L30" s="54"/>
      <c r="M30" s="74"/>
      <c r="N30" s="74"/>
      <c r="O30" s="74"/>
      <c r="P30" s="74"/>
      <c r="Q30" s="58"/>
      <c r="R30" s="58"/>
      <c r="S30" s="58"/>
      <c r="T30" s="14"/>
    </row>
    <row r="31" spans="1:20" ht="27.75" customHeight="1" x14ac:dyDescent="0.15">
      <c r="A31" s="13"/>
      <c r="B31" s="13"/>
      <c r="C31" s="13"/>
      <c r="D31" s="13"/>
      <c r="E31" s="23"/>
      <c r="F31" s="25"/>
      <c r="G31" s="24"/>
      <c r="H31" s="13"/>
      <c r="I31" s="20"/>
      <c r="J31" s="13"/>
      <c r="K31" s="58"/>
      <c r="L31" s="54"/>
      <c r="M31" s="74"/>
      <c r="N31" s="74"/>
      <c r="O31" s="74"/>
      <c r="P31" s="74"/>
      <c r="Q31" s="74"/>
      <c r="R31" s="74"/>
      <c r="S31" s="58"/>
      <c r="T31" s="14"/>
    </row>
    <row r="32" spans="1:20" ht="27.75" customHeight="1" x14ac:dyDescent="0.15">
      <c r="A32" s="13"/>
      <c r="B32" s="13"/>
      <c r="C32" s="13"/>
      <c r="D32" s="13"/>
      <c r="E32" s="23"/>
      <c r="F32" s="25"/>
      <c r="G32" s="24"/>
      <c r="H32" s="13"/>
      <c r="I32" s="20"/>
      <c r="J32" s="13"/>
      <c r="K32" s="58"/>
      <c r="L32" s="74"/>
      <c r="M32" s="74"/>
      <c r="N32" s="74"/>
      <c r="O32" s="74"/>
      <c r="P32" s="74"/>
      <c r="Q32" s="74"/>
      <c r="R32" s="74"/>
      <c r="S32" s="58"/>
      <c r="T32" s="14"/>
    </row>
    <row r="33" spans="1:20" ht="27.75" customHeight="1" x14ac:dyDescent="0.15">
      <c r="A33" s="13"/>
      <c r="B33" s="13"/>
      <c r="C33" s="13"/>
      <c r="D33" s="13"/>
      <c r="E33" s="23"/>
      <c r="F33" s="25"/>
      <c r="G33" s="24"/>
      <c r="H33" s="13"/>
      <c r="I33" s="20"/>
      <c r="J33" s="13"/>
      <c r="K33" s="58"/>
      <c r="L33" s="74"/>
      <c r="M33" s="74"/>
      <c r="N33" s="74"/>
      <c r="O33" s="74"/>
      <c r="P33" s="74"/>
      <c r="Q33" s="74"/>
      <c r="R33" s="74"/>
      <c r="S33" s="58"/>
      <c r="T33" s="14"/>
    </row>
    <row r="34" spans="1:20" ht="27.75" customHeight="1" x14ac:dyDescent="0.15">
      <c r="A34" s="13"/>
      <c r="B34" s="13"/>
      <c r="C34" s="13"/>
      <c r="D34" s="13"/>
      <c r="E34" s="23"/>
      <c r="F34" s="25"/>
      <c r="G34" s="24"/>
      <c r="H34" s="13"/>
      <c r="I34" s="20"/>
      <c r="J34" s="13"/>
      <c r="K34" s="58"/>
      <c r="L34" s="74"/>
      <c r="M34" s="74"/>
      <c r="N34" s="74"/>
      <c r="O34" s="74"/>
      <c r="P34" s="74"/>
      <c r="Q34" s="74"/>
      <c r="R34" s="74"/>
      <c r="S34" s="58"/>
      <c r="T34" s="14"/>
    </row>
    <row r="35" spans="1:20" ht="27.75" customHeight="1" x14ac:dyDescent="0.15">
      <c r="A35" s="13"/>
      <c r="B35" s="14"/>
      <c r="C35" s="14"/>
      <c r="D35" s="14"/>
      <c r="E35" s="14"/>
      <c r="F35" s="14"/>
      <c r="G35" s="14"/>
      <c r="H35" s="14"/>
      <c r="I35" s="14"/>
      <c r="J35" s="14"/>
      <c r="K35" s="82" t="s">
        <v>57</v>
      </c>
      <c r="L35" s="82"/>
      <c r="M35" s="82"/>
      <c r="N35" s="82"/>
      <c r="O35" s="82"/>
      <c r="P35" s="82"/>
      <c r="Q35" s="82"/>
      <c r="R35" s="82"/>
      <c r="S35" s="82"/>
      <c r="T35" s="14"/>
    </row>
    <row r="36" spans="1:20" ht="27.75" customHeight="1" x14ac:dyDescent="0.15">
      <c r="A36" s="13"/>
      <c r="B36" s="14"/>
      <c r="C36" s="14"/>
      <c r="D36" s="14"/>
      <c r="E36" s="14"/>
      <c r="F36" s="14"/>
      <c r="G36" s="14"/>
      <c r="H36" s="14"/>
      <c r="I36" s="14"/>
      <c r="J36" s="14"/>
      <c r="K36" s="82"/>
      <c r="L36" s="82"/>
      <c r="M36" s="82"/>
      <c r="N36" s="82"/>
      <c r="O36" s="82"/>
      <c r="P36" s="82"/>
      <c r="Q36" s="82"/>
      <c r="R36" s="82"/>
      <c r="S36" s="82"/>
      <c r="T36" s="14"/>
    </row>
    <row r="37" spans="1:20" ht="27.75" customHeight="1" x14ac:dyDescent="0.1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82"/>
      <c r="L37" s="82"/>
      <c r="M37" s="82"/>
      <c r="N37" s="82"/>
      <c r="O37" s="82"/>
      <c r="P37" s="82"/>
      <c r="Q37" s="82"/>
      <c r="R37" s="82"/>
      <c r="S37" s="82"/>
      <c r="T37" s="14"/>
    </row>
    <row r="38" spans="1:20" ht="27.75" customHeight="1" x14ac:dyDescent="0.15">
      <c r="A38" s="14"/>
      <c r="C38" s="14"/>
      <c r="D38" s="14"/>
      <c r="E38" s="14"/>
      <c r="F38" s="14"/>
      <c r="G38" s="14"/>
      <c r="H38" s="14"/>
      <c r="I38" s="14"/>
      <c r="J38" s="14"/>
      <c r="K38" s="82"/>
      <c r="L38" s="82"/>
      <c r="M38" s="82"/>
      <c r="N38" s="82"/>
      <c r="O38" s="82"/>
      <c r="P38" s="82"/>
      <c r="Q38" s="82"/>
      <c r="R38" s="82"/>
      <c r="S38" s="82"/>
      <c r="T38" s="14"/>
    </row>
    <row r="39" spans="1:20" ht="27.75" customHeight="1" x14ac:dyDescent="0.15">
      <c r="A39" s="14"/>
      <c r="C39" s="14"/>
      <c r="D39" s="14"/>
      <c r="E39" s="14"/>
      <c r="F39" s="14"/>
      <c r="G39" s="14"/>
      <c r="H39" s="14"/>
      <c r="I39" s="14"/>
      <c r="J39" s="14"/>
      <c r="K39" s="58"/>
      <c r="L39" s="58"/>
      <c r="M39" s="58"/>
      <c r="N39" s="58"/>
      <c r="O39" s="58"/>
      <c r="P39" s="58"/>
      <c r="Q39" s="58"/>
      <c r="R39" s="58"/>
      <c r="S39" s="58"/>
      <c r="T39" s="14"/>
    </row>
    <row r="40" spans="1:20" ht="27.75" customHeight="1" x14ac:dyDescent="0.15">
      <c r="C40" s="14"/>
      <c r="D40" s="14"/>
      <c r="E40" s="14"/>
      <c r="F40" s="14"/>
      <c r="G40" s="14"/>
      <c r="H40" s="14"/>
      <c r="I40" s="14"/>
      <c r="J40" s="14"/>
      <c r="K40" s="54"/>
      <c r="L40" s="54"/>
      <c r="M40" s="54"/>
      <c r="N40" s="54"/>
      <c r="O40" s="54"/>
      <c r="P40" s="54"/>
      <c r="Q40" s="54"/>
      <c r="R40" s="54"/>
      <c r="S40" s="54"/>
      <c r="T40" s="14"/>
    </row>
    <row r="41" spans="1:20" ht="27.75" customHeight="1" x14ac:dyDescent="0.15">
      <c r="K41" s="54"/>
      <c r="L41" s="54"/>
      <c r="M41" s="54"/>
      <c r="N41" s="54"/>
      <c r="O41" s="54"/>
      <c r="P41" s="54"/>
      <c r="Q41" s="54"/>
      <c r="R41" s="54"/>
      <c r="S41" s="54"/>
    </row>
    <row r="42" spans="1:20" ht="27.75" customHeight="1" x14ac:dyDescent="0.15">
      <c r="K42" s="54"/>
      <c r="L42" s="54"/>
      <c r="M42" s="54"/>
      <c r="N42" s="54"/>
      <c r="O42" s="54"/>
      <c r="P42" s="54"/>
      <c r="Q42" s="54"/>
      <c r="R42" s="54"/>
      <c r="S42" s="54"/>
    </row>
    <row r="43" spans="1:20" ht="27.75" customHeight="1" x14ac:dyDescent="0.15">
      <c r="K43" s="54"/>
      <c r="L43" s="54"/>
      <c r="M43" s="54"/>
      <c r="N43" s="54"/>
      <c r="O43" s="54"/>
      <c r="P43" s="54"/>
      <c r="Q43" s="54"/>
      <c r="R43" s="54"/>
      <c r="S43" s="54"/>
    </row>
    <row r="44" spans="1:20" ht="27.75" customHeight="1" x14ac:dyDescent="0.15">
      <c r="K44" s="54"/>
      <c r="L44" s="54"/>
      <c r="M44" s="54"/>
      <c r="N44" s="75"/>
      <c r="O44" s="54"/>
      <c r="P44" s="54"/>
      <c r="Q44" s="54"/>
      <c r="R44" s="54"/>
      <c r="S44" s="54"/>
    </row>
    <row r="45" spans="1:20" ht="27.75" customHeight="1" x14ac:dyDescent="0.15">
      <c r="K45" s="54"/>
      <c r="L45" s="54"/>
      <c r="M45" s="54"/>
      <c r="N45" s="75"/>
      <c r="O45" s="54"/>
      <c r="P45" s="54"/>
      <c r="Q45" s="54"/>
      <c r="R45" s="54"/>
      <c r="S45" s="54"/>
    </row>
    <row r="46" spans="1:20" ht="27.75" customHeight="1" x14ac:dyDescent="0.15">
      <c r="K46" s="54"/>
      <c r="L46" s="54"/>
      <c r="M46" s="54"/>
      <c r="N46" s="75"/>
      <c r="O46" s="54"/>
      <c r="P46" s="54"/>
      <c r="Q46" s="54"/>
      <c r="R46" s="54"/>
      <c r="S46" s="54"/>
    </row>
    <row r="47" spans="1:20" ht="27.75" customHeight="1" x14ac:dyDescent="0.15">
      <c r="K47" s="54"/>
      <c r="L47" s="54"/>
      <c r="M47" s="54"/>
      <c r="N47" s="75"/>
      <c r="O47" s="54"/>
      <c r="P47" s="54"/>
      <c r="Q47" s="54"/>
      <c r="R47" s="54"/>
      <c r="S47" s="54"/>
    </row>
    <row r="48" spans="1:20" ht="27.75" customHeight="1" x14ac:dyDescent="0.15">
      <c r="K48" s="54"/>
      <c r="L48" s="54"/>
      <c r="M48" s="54"/>
      <c r="N48" s="75"/>
      <c r="O48" s="54"/>
      <c r="P48" s="54"/>
      <c r="Q48" s="54"/>
      <c r="R48" s="54"/>
      <c r="S48" s="54"/>
    </row>
    <row r="49" spans="11:19" ht="27.75" customHeight="1" x14ac:dyDescent="0.15">
      <c r="K49" s="41"/>
      <c r="L49" s="41"/>
      <c r="M49" s="41"/>
      <c r="N49" s="42"/>
      <c r="O49" s="41"/>
      <c r="P49" s="41"/>
      <c r="Q49" s="41"/>
      <c r="R49" s="41"/>
      <c r="S49" s="41"/>
    </row>
    <row r="50" spans="11:19" ht="27.75" customHeight="1" x14ac:dyDescent="0.15">
      <c r="K50" s="41"/>
      <c r="L50" s="41"/>
      <c r="M50" s="41"/>
      <c r="N50" s="42"/>
      <c r="O50" s="41"/>
      <c r="P50" s="41"/>
      <c r="Q50" s="41"/>
      <c r="R50" s="41"/>
      <c r="S50" s="41"/>
    </row>
    <row r="51" spans="11:19" ht="27.75" customHeight="1" x14ac:dyDescent="0.15">
      <c r="K51" s="41"/>
      <c r="L51" s="41"/>
      <c r="M51" s="41"/>
      <c r="N51" s="42"/>
      <c r="O51" s="41"/>
      <c r="P51" s="41"/>
      <c r="Q51" s="41"/>
      <c r="R51" s="41"/>
      <c r="S51" s="41"/>
    </row>
    <row r="52" spans="11:19" ht="27.75" customHeight="1" x14ac:dyDescent="0.15">
      <c r="N52" s="27"/>
    </row>
    <row r="53" spans="11:19" ht="27.75" customHeight="1" x14ac:dyDescent="0.15">
      <c r="N53" s="27"/>
    </row>
    <row r="74" spans="2:9" ht="27.75" customHeight="1" x14ac:dyDescent="0.15">
      <c r="B74" s="28"/>
      <c r="C74" s="29"/>
      <c r="D74" s="30"/>
      <c r="E74" s="31"/>
      <c r="F74" s="32"/>
      <c r="G74" s="30"/>
      <c r="H74" s="30"/>
      <c r="I74" s="30"/>
    </row>
    <row r="75" spans="2:9" ht="27.75" customHeight="1" x14ac:dyDescent="0.15">
      <c r="B75" s="28"/>
      <c r="C75" s="30"/>
      <c r="D75" s="30"/>
      <c r="E75" s="31"/>
      <c r="F75" s="32"/>
      <c r="G75" s="30"/>
      <c r="H75" s="30"/>
      <c r="I75" s="30"/>
    </row>
    <row r="76" spans="2:9" ht="27.75" customHeight="1" x14ac:dyDescent="0.15">
      <c r="B76" s="28"/>
    </row>
    <row r="77" spans="2:9" ht="27.75" customHeight="1" x14ac:dyDescent="0.15">
      <c r="B77" s="28"/>
    </row>
    <row r="78" spans="2:9" ht="27.75" customHeight="1" x14ac:dyDescent="0.15">
      <c r="B78" s="28"/>
    </row>
    <row r="79" spans="2:9" ht="27.75" customHeight="1" x14ac:dyDescent="0.15">
      <c r="H79" s="33"/>
    </row>
    <row r="81" spans="3:8" ht="27.75" customHeight="1" x14ac:dyDescent="0.15">
      <c r="H81" s="33"/>
    </row>
    <row r="82" spans="3:8" ht="27.75" customHeight="1" x14ac:dyDescent="0.15">
      <c r="H82" s="33"/>
    </row>
    <row r="83" spans="3:8" ht="27.75" customHeight="1" x14ac:dyDescent="0.15">
      <c r="C83" s="34"/>
      <c r="F83" s="33"/>
    </row>
    <row r="85" spans="3:8" ht="27.75" customHeight="1" x14ac:dyDescent="0.15">
      <c r="C85" s="35"/>
      <c r="D85" s="33"/>
      <c r="H85" s="36"/>
    </row>
    <row r="87" spans="3:8" ht="27.75" customHeight="1" x14ac:dyDescent="0.15">
      <c r="H87" s="33"/>
    </row>
    <row r="89" spans="3:8" ht="27.75" customHeight="1" x14ac:dyDescent="0.15">
      <c r="D89" s="37"/>
      <c r="E89" s="37"/>
      <c r="F89" s="38"/>
      <c r="G89" s="39"/>
      <c r="H89" s="37"/>
    </row>
    <row r="90" spans="3:8" ht="27.75" customHeight="1" x14ac:dyDescent="0.15">
      <c r="F90" s="35"/>
      <c r="G90" s="36"/>
    </row>
    <row r="92" spans="3:8" ht="27.75" customHeight="1" x14ac:dyDescent="0.15">
      <c r="F92" s="40"/>
      <c r="G92" s="36"/>
    </row>
    <row r="96" spans="3:8" ht="27.75" customHeight="1" x14ac:dyDescent="0.15">
      <c r="D96" s="37"/>
      <c r="E96" s="37"/>
      <c r="F96" s="38"/>
      <c r="G96" s="39"/>
      <c r="H96" s="37"/>
    </row>
    <row r="97" spans="3:8" ht="27.75" customHeight="1" x14ac:dyDescent="0.15">
      <c r="D97" s="37"/>
      <c r="E97" s="37"/>
      <c r="F97" s="38"/>
      <c r="G97" s="39"/>
      <c r="H97" s="37"/>
    </row>
    <row r="98" spans="3:8" ht="27.75" customHeight="1" x14ac:dyDescent="0.15">
      <c r="D98" s="37"/>
      <c r="E98" s="37"/>
      <c r="F98" s="38"/>
      <c r="G98" s="39"/>
      <c r="H98" s="37"/>
    </row>
    <row r="99" spans="3:8" ht="27.75" customHeight="1" x14ac:dyDescent="0.15">
      <c r="C99" s="34"/>
    </row>
  </sheetData>
  <sheetProtection sheet="1" objects="1" scenarios="1"/>
  <protectedRanges>
    <protectedRange sqref="G12:G14 H17" name="範囲1"/>
  </protectedRanges>
  <mergeCells count="2">
    <mergeCell ref="K35:S38"/>
    <mergeCell ref="G23:H23"/>
  </mergeCells>
  <phoneticPr fontId="1"/>
  <dataValidations count="2">
    <dataValidation type="list" allowBlank="1" showInputMessage="1" showErrorMessage="1" sqref="G13">
      <formula1>$U$15:$AB$15</formula1>
    </dataValidation>
    <dataValidation type="list" allowBlank="1" showInputMessage="1" showErrorMessage="1" sqref="G12">
      <formula1>$U$13:$U$14</formula1>
    </dataValidation>
  </dataValidations>
  <pageMargins left="0.39370078740157483" right="0.39370078740157483" top="0.78740157480314965" bottom="0.78740157480314965" header="0.31496062992125984" footer="0.31496062992125984"/>
  <pageSetup paperSize="9" scale="86" orientation="portrait" horizontalDpi="1200" verticalDpi="1200" r:id="rId1"/>
  <colBreaks count="1" manualBreakCount="1">
    <brk id="10" max="32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1"/>
  <sheetViews>
    <sheetView workbookViewId="0">
      <selection activeCell="G14" sqref="G14"/>
    </sheetView>
  </sheetViews>
  <sheetFormatPr defaultRowHeight="13.5" x14ac:dyDescent="0.15"/>
  <cols>
    <col min="1" max="1" width="5.25" bestFit="1" customWidth="1"/>
    <col min="9" max="9" width="10.25" bestFit="1" customWidth="1"/>
  </cols>
  <sheetData>
    <row r="2" spans="1:9" x14ac:dyDescent="0.15">
      <c r="A2" s="86" t="s">
        <v>32</v>
      </c>
      <c r="B2" s="86"/>
      <c r="C2" s="86"/>
      <c r="D2" s="86"/>
      <c r="F2" t="s">
        <v>33</v>
      </c>
    </row>
    <row r="3" spans="1:9" x14ac:dyDescent="0.15">
      <c r="A3" s="84" t="s">
        <v>3</v>
      </c>
      <c r="B3" s="85"/>
      <c r="C3" s="2">
        <v>4</v>
      </c>
      <c r="D3" s="3" t="s">
        <v>4</v>
      </c>
      <c r="F3" s="2" t="s">
        <v>3</v>
      </c>
      <c r="G3" s="3"/>
      <c r="H3" s="4">
        <v>5.7000000000000002E-2</v>
      </c>
      <c r="I3" s="5" t="s">
        <v>5</v>
      </c>
    </row>
    <row r="4" spans="1:9" x14ac:dyDescent="0.15">
      <c r="A4" s="84" t="s">
        <v>0</v>
      </c>
      <c r="B4" s="85"/>
      <c r="C4" s="2">
        <v>13</v>
      </c>
      <c r="D4" s="3" t="s">
        <v>4</v>
      </c>
      <c r="F4" s="2" t="s">
        <v>0</v>
      </c>
      <c r="G4" s="3"/>
      <c r="H4" s="2">
        <v>6.5799999999999997E-2</v>
      </c>
      <c r="I4" s="3" t="s">
        <v>5</v>
      </c>
    </row>
    <row r="5" spans="1:9" x14ac:dyDescent="0.15">
      <c r="F5" s="2" t="s">
        <v>1</v>
      </c>
      <c r="G5" s="3"/>
      <c r="H5" s="6">
        <v>3.7499999999999999E-2</v>
      </c>
      <c r="I5" s="7" t="s">
        <v>5</v>
      </c>
    </row>
    <row r="6" spans="1:9" x14ac:dyDescent="0.15">
      <c r="A6" s="86" t="s">
        <v>34</v>
      </c>
      <c r="B6" s="86"/>
      <c r="C6" s="86"/>
      <c r="D6" s="86"/>
      <c r="F6" s="9" t="s">
        <v>35</v>
      </c>
      <c r="G6" s="3"/>
      <c r="H6" s="9">
        <v>2.87E-2</v>
      </c>
      <c r="I6" s="3" t="s">
        <v>5</v>
      </c>
    </row>
    <row r="7" spans="1:9" x14ac:dyDescent="0.15">
      <c r="A7" s="84" t="s">
        <v>6</v>
      </c>
      <c r="B7" s="85"/>
      <c r="C7" s="2">
        <v>336</v>
      </c>
      <c r="D7" s="3" t="s">
        <v>8</v>
      </c>
    </row>
    <row r="8" spans="1:9" x14ac:dyDescent="0.15">
      <c r="A8" s="84" t="s">
        <v>7</v>
      </c>
      <c r="B8" s="85"/>
      <c r="C8" s="8">
        <v>185</v>
      </c>
      <c r="D8" s="7" t="s">
        <v>8</v>
      </c>
    </row>
    <row r="11" spans="1:9" x14ac:dyDescent="0.15">
      <c r="A11" s="86" t="s">
        <v>39</v>
      </c>
      <c r="B11" s="86"/>
      <c r="C11" s="86"/>
      <c r="D11" s="86"/>
    </row>
    <row r="12" spans="1:9" x14ac:dyDescent="0.15">
      <c r="A12" s="1" t="s">
        <v>36</v>
      </c>
      <c r="B12" s="10" t="s">
        <v>51</v>
      </c>
      <c r="C12" s="10" t="s">
        <v>44</v>
      </c>
      <c r="D12" s="10" t="s">
        <v>45</v>
      </c>
      <c r="E12" s="10" t="s">
        <v>46</v>
      </c>
      <c r="F12" s="10" t="s">
        <v>47</v>
      </c>
      <c r="G12" s="10" t="s">
        <v>48</v>
      </c>
      <c r="H12" s="10" t="s">
        <v>49</v>
      </c>
      <c r="I12" s="10" t="s">
        <v>50</v>
      </c>
    </row>
    <row r="13" spans="1:9" x14ac:dyDescent="0.15">
      <c r="A13" s="1" t="s">
        <v>37</v>
      </c>
      <c r="B13" s="11">
        <f>AVERAGE(B17:C17)</f>
        <v>1.0470000000000002</v>
      </c>
      <c r="C13" s="1">
        <v>1</v>
      </c>
      <c r="D13" s="1">
        <v>0.95499999999999996</v>
      </c>
      <c r="E13" s="1">
        <v>0.93</v>
      </c>
      <c r="F13" s="1">
        <v>0.92600000000000005</v>
      </c>
      <c r="G13" s="1">
        <v>0.90900000000000003</v>
      </c>
      <c r="H13" s="1">
        <v>0.89300000000000002</v>
      </c>
      <c r="I13" s="1">
        <v>0.86399999999999999</v>
      </c>
    </row>
    <row r="14" spans="1:9" x14ac:dyDescent="0.15">
      <c r="A14" s="1" t="s">
        <v>38</v>
      </c>
      <c r="B14" s="11">
        <f>AVERAGE(B18:C18)</f>
        <v>0.98950000000000005</v>
      </c>
      <c r="C14" s="1">
        <v>0.95899999999999996</v>
      </c>
      <c r="D14" s="1">
        <v>0.90900000000000003</v>
      </c>
      <c r="E14" s="1">
        <v>0.872</v>
      </c>
      <c r="F14" s="1">
        <v>0.86399999999999999</v>
      </c>
      <c r="G14" s="1">
        <v>0.86399999999999999</v>
      </c>
      <c r="H14" s="1">
        <v>0.86</v>
      </c>
      <c r="I14" s="1">
        <v>0.86</v>
      </c>
    </row>
    <row r="16" spans="1:9" x14ac:dyDescent="0.15">
      <c r="B16" s="10">
        <v>18</v>
      </c>
      <c r="C16" s="10">
        <v>19</v>
      </c>
    </row>
    <row r="17" spans="1:4" x14ac:dyDescent="0.15">
      <c r="A17" s="1" t="s">
        <v>40</v>
      </c>
      <c r="B17" s="1">
        <v>1.0620000000000001</v>
      </c>
      <c r="C17" s="1">
        <v>1.032</v>
      </c>
    </row>
    <row r="18" spans="1:4" x14ac:dyDescent="0.15">
      <c r="A18" s="1" t="s">
        <v>41</v>
      </c>
      <c r="B18" s="1">
        <v>0.996</v>
      </c>
      <c r="C18" s="1">
        <v>0.98299999999999998</v>
      </c>
    </row>
    <row r="20" spans="1:4" x14ac:dyDescent="0.15">
      <c r="B20" t="s">
        <v>52</v>
      </c>
      <c r="C20" t="s">
        <v>53</v>
      </c>
      <c r="D20" t="s">
        <v>54</v>
      </c>
    </row>
    <row r="21" spans="1:4" x14ac:dyDescent="0.15">
      <c r="B21">
        <f>IF(徒歩・自転車!G12="男性",1,2)</f>
        <v>2</v>
      </c>
      <c r="C21" s="12" t="b">
        <f>IF(徒歩・自転車!G13="10代",1,(IF(徒歩・自転車!G13="20代",2,IF(徒歩・自転車!G13="30代",3,IF(徒歩・自転車!G13="40代",4,IF(徒歩・自転車!G13="50代",5,IF(徒歩・自転車!G13="60代",6,IF(徒歩・自転車!G13="70代",7,IF(徒歩・自転車!G13="80代",8)))))))))</f>
        <v>0</v>
      </c>
      <c r="D21">
        <f>INDEX(B13:I14,B21,C21)</f>
        <v>0.90900000000000003</v>
      </c>
    </row>
  </sheetData>
  <mergeCells count="7">
    <mergeCell ref="A8:B8"/>
    <mergeCell ref="A11:D11"/>
    <mergeCell ref="A6:D6"/>
    <mergeCell ref="A2:D2"/>
    <mergeCell ref="A3:B3"/>
    <mergeCell ref="A4:B4"/>
    <mergeCell ref="A7:B7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徒歩・自転車</vt:lpstr>
      <vt:lpstr>原単位</vt:lpstr>
      <vt:lpstr>徒歩・自転車!Print_Area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相模原市</dc:creator>
  <cp:lastModifiedBy>Administrator</cp:lastModifiedBy>
  <cp:lastPrinted>2020-09-14T02:48:12Z</cp:lastPrinted>
  <dcterms:created xsi:type="dcterms:W3CDTF">2011-09-28T03:12:28Z</dcterms:created>
  <dcterms:modified xsi:type="dcterms:W3CDTF">2020-09-14T03:04:39Z</dcterms:modified>
</cp:coreProperties>
</file>