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codeName="ThisWorkbook" defaultThemeVersion="124226"/>
  <mc:AlternateContent xmlns:mc="http://schemas.openxmlformats.org/markup-compatibility/2006">
    <mc:Choice Requires="x15">
      <x15ac:absPath xmlns:x15ac="http://schemas.microsoft.com/office/spreadsheetml/2010/11/ac" url="O:\福祉基盤課\020_共通ファイルサーバ管理（原本）\010_常用文書\010_検討中文書\020_高齢指定・指導班\25-01_集団指導、運営指導\R7運営状況点検書\完成分\運営状況点検書\広報課へ\"/>
    </mc:Choice>
  </mc:AlternateContent>
  <xr:revisionPtr revIDLastSave="0" documentId="13_ncr:1_{44BD5D38-2FBB-40BD-B7D7-65113947648C}" xr6:coauthVersionLast="47" xr6:coauthVersionMax="47" xr10:uidLastSave="{00000000-0000-0000-0000-000000000000}"/>
  <bookViews>
    <workbookView xWindow="4005" yWindow="1230" windowWidth="21600" windowHeight="11295" tabRatio="883" xr2:uid="{00000000-000D-0000-FFFF-FFFF00000000}"/>
  </bookViews>
  <sheets>
    <sheet name="①運営状況点検書" sheetId="1" r:id="rId1"/>
    <sheet name="②入所者数・利用者数一覧表" sheetId="7" r:id="rId2"/>
    <sheet name="③勤務形態一覧表（従来型）" sheetId="24" r:id="rId3"/>
    <sheet name="④勤務形態一覧表（ユニット型）" sheetId="25" r:id="rId4"/>
    <sheet name="シフト記号表（従来型・ユニット型共通）" sheetId="26" r:id="rId5"/>
    <sheet name="（従来型）記入方法" sheetId="27" r:id="rId6"/>
    <sheet name="（ユニット型）記入方法" sheetId="28" r:id="rId7"/>
    <sheet name="【記載例】（ユニット型）" sheetId="22" r:id="rId8"/>
    <sheet name="【記載例】シフト記号表（勤務時間帯）" sheetId="23" r:id="rId9"/>
    <sheet name="プルダウン・リスト（従来型・ユニット型共通） " sheetId="29" state="hidden" r:id="rId10"/>
    <sheet name="プルダウン・リスト（従来型・ユニット型共通）" sheetId="21" state="hidden" r:id="rId11"/>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HIT_ROW107" localSheetId="0">①運営状況点検書!$C$1108</definedName>
    <definedName name="HIT_ROW109" localSheetId="0">①運営状況点検書!$C$1124</definedName>
    <definedName name="HIT_ROW124" localSheetId="0">①運営状況点検書!$C$1225</definedName>
    <definedName name="HIT_ROW180" localSheetId="0">①運営状況点検書!#REF!</definedName>
    <definedName name="HIT_ROW81" localSheetId="0">①運営状況点検書!$C$855</definedName>
    <definedName name="_xlnm.Print_Area" localSheetId="6">'（ユニット型）記入方法'!$A$1:$Q$93</definedName>
    <definedName name="_xlnm.Print_Area" localSheetId="5">'（従来型）記入方法'!$A$1:$Q$83</definedName>
    <definedName name="_xlnm.Print_Area" localSheetId="7">'【記載例】（ユニット型）'!$A$1:$BN$97</definedName>
    <definedName name="_xlnm.Print_Area" localSheetId="8">'【記載例】シフト記号表（勤務時間帯）'!$B$1:$N$52</definedName>
    <definedName name="_xlnm.Print_Area" localSheetId="0">①運営状況点検書!$A$1:$AB$1972</definedName>
    <definedName name="_xlnm.Print_Area" localSheetId="2">'③勤務形態一覧表（従来型）'!$A$1:$BJ$237</definedName>
    <definedName name="_xlnm.Print_Area" localSheetId="3">'④勤務形態一覧表（ユニット型）'!$A$1:$BN$237</definedName>
    <definedName name="_xlnm.Print_Area" localSheetId="4">'シフト記号表（従来型・ユニット型共通）'!$B$1:$N$52</definedName>
    <definedName name="_xlnm.Print_Titles" localSheetId="7">'【記載例】（ユニット型）'!$1:$16</definedName>
    <definedName name="_xlnm.Print_Titles" localSheetId="2">'③勤務形態一覧表（従来型）'!$1:$16</definedName>
    <definedName name="_xlnm.Print_Titles" localSheetId="3">'④勤務形態一覧表（ユニット型）'!$1:$16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26" l="1"/>
  <c r="L6" i="26"/>
  <c r="D7" i="26"/>
  <c r="L7" i="26"/>
  <c r="D8" i="26"/>
  <c r="L8" i="26"/>
  <c r="D9" i="26"/>
  <c r="L9" i="26"/>
  <c r="D10" i="26"/>
  <c r="L10" i="26"/>
  <c r="D11" i="26"/>
  <c r="L11" i="26"/>
  <c r="D12" i="26"/>
  <c r="L12" i="26"/>
  <c r="D13" i="26"/>
  <c r="L13" i="26"/>
  <c r="D14" i="26"/>
  <c r="L14" i="26"/>
  <c r="D15" i="26"/>
  <c r="L15" i="26"/>
  <c r="D16" i="26"/>
  <c r="L16" i="26"/>
  <c r="D17" i="26"/>
  <c r="L17" i="26"/>
  <c r="D18" i="26"/>
  <c r="L18" i="26"/>
  <c r="D19" i="26"/>
  <c r="L19" i="26"/>
  <c r="D20" i="26"/>
  <c r="L20" i="26"/>
  <c r="D21" i="26"/>
  <c r="L21" i="26"/>
  <c r="D22" i="26"/>
  <c r="L22" i="26"/>
  <c r="D23" i="26"/>
  <c r="D24" i="26"/>
  <c r="D25" i="26"/>
  <c r="D26" i="26"/>
  <c r="D27" i="26"/>
  <c r="D28" i="26"/>
  <c r="D29" i="26"/>
  <c r="D30" i="26"/>
  <c r="D31" i="26"/>
  <c r="D32" i="26"/>
  <c r="D33" i="26"/>
  <c r="D34" i="26"/>
  <c r="D35" i="26"/>
  <c r="D36" i="26"/>
  <c r="D37" i="26"/>
  <c r="D38" i="26"/>
  <c r="L39" i="26"/>
  <c r="L40" i="26"/>
  <c r="L41" i="26" s="1"/>
  <c r="D41" i="26"/>
  <c r="L42" i="26"/>
  <c r="L43" i="26"/>
  <c r="D44" i="26"/>
  <c r="L45" i="26"/>
  <c r="L46" i="26"/>
  <c r="D47" i="26"/>
  <c r="AJ2" i="25"/>
  <c r="BI8" i="25" s="1"/>
  <c r="BF12" i="25"/>
  <c r="BC14" i="25"/>
  <c r="BC15" i="25" s="1"/>
  <c r="BC16" i="25" s="1"/>
  <c r="BD14" i="25"/>
  <c r="BD15" i="25" s="1"/>
  <c r="BD16" i="25" s="1"/>
  <c r="BE14" i="25"/>
  <c r="BE15" i="25" s="1"/>
  <c r="BE16" i="25" s="1"/>
  <c r="B17" i="25"/>
  <c r="B19" i="25" s="1"/>
  <c r="B21" i="25" s="1"/>
  <c r="B23" i="25" s="1"/>
  <c r="B25" i="25" s="1"/>
  <c r="B27" i="25" s="1"/>
  <c r="B29" i="25" s="1"/>
  <c r="B31" i="25" s="1"/>
  <c r="B33" i="25" s="1"/>
  <c r="B35" i="25" s="1"/>
  <c r="B37" i="25" s="1"/>
  <c r="B39" i="25" s="1"/>
  <c r="B41" i="25" s="1"/>
  <c r="B43" i="25" s="1"/>
  <c r="B45" i="25" s="1"/>
  <c r="B47" i="25" s="1"/>
  <c r="B49" i="25" s="1"/>
  <c r="B51" i="25" s="1"/>
  <c r="B53" i="25" s="1"/>
  <c r="B55" i="25" s="1"/>
  <c r="B57" i="25" s="1"/>
  <c r="B59" i="25" s="1"/>
  <c r="B61" i="25" s="1"/>
  <c r="B63" i="25" s="1"/>
  <c r="B65" i="25" s="1"/>
  <c r="B67" i="25" s="1"/>
  <c r="B69" i="25" s="1"/>
  <c r="B71" i="25" s="1"/>
  <c r="B73" i="25" s="1"/>
  <c r="B75" i="25" s="1"/>
  <c r="B77" i="25" s="1"/>
  <c r="B79" i="25" s="1"/>
  <c r="B81" i="25" s="1"/>
  <c r="B83" i="25" s="1"/>
  <c r="B85" i="25" s="1"/>
  <c r="B87" i="25" s="1"/>
  <c r="B89" i="25" s="1"/>
  <c r="B91" i="25" s="1"/>
  <c r="B93" i="25" s="1"/>
  <c r="B95" i="25" s="1"/>
  <c r="B97" i="25" s="1"/>
  <c r="B99" i="25" s="1"/>
  <c r="B101" i="25" s="1"/>
  <c r="B103" i="25" s="1"/>
  <c r="B105" i="25" s="1"/>
  <c r="B107" i="25" s="1"/>
  <c r="B109" i="25" s="1"/>
  <c r="B111" i="25" s="1"/>
  <c r="B113" i="25" s="1"/>
  <c r="B115" i="25" s="1"/>
  <c r="B117" i="25" s="1"/>
  <c r="B119" i="25" s="1"/>
  <c r="B121" i="25" s="1"/>
  <c r="B123" i="25" s="1"/>
  <c r="B125" i="25" s="1"/>
  <c r="B127" i="25" s="1"/>
  <c r="B129" i="25" s="1"/>
  <c r="B131" i="25" s="1"/>
  <c r="B133" i="25" s="1"/>
  <c r="B135" i="25" s="1"/>
  <c r="B137" i="25" s="1"/>
  <c r="B139" i="25" s="1"/>
  <c r="B141" i="25" s="1"/>
  <c r="B143" i="25" s="1"/>
  <c r="B145" i="25" s="1"/>
  <c r="B147" i="25" s="1"/>
  <c r="B149" i="25" s="1"/>
  <c r="B151" i="25" s="1"/>
  <c r="B153" i="25" s="1"/>
  <c r="B155" i="25" s="1"/>
  <c r="B157" i="25" s="1"/>
  <c r="B159" i="25" s="1"/>
  <c r="B161" i="25" s="1"/>
  <c r="B163" i="25" s="1"/>
  <c r="B165" i="25" s="1"/>
  <c r="B167" i="25" s="1"/>
  <c r="B169" i="25" s="1"/>
  <c r="B171" i="25" s="1"/>
  <c r="B173" i="25" s="1"/>
  <c r="B175" i="25" s="1"/>
  <c r="B177" i="25" s="1"/>
  <c r="B179" i="25" s="1"/>
  <c r="B181" i="25" s="1"/>
  <c r="B183" i="25" s="1"/>
  <c r="B185" i="25" s="1"/>
  <c r="B187" i="25" s="1"/>
  <c r="B189" i="25" s="1"/>
  <c r="B191" i="25" s="1"/>
  <c r="B193" i="25" s="1"/>
  <c r="B195" i="25" s="1"/>
  <c r="B197" i="25" s="1"/>
  <c r="B199" i="25" s="1"/>
  <c r="B201" i="25" s="1"/>
  <c r="B203" i="25" s="1"/>
  <c r="B205" i="25" s="1"/>
  <c r="B207" i="25" s="1"/>
  <c r="B209" i="25" s="1"/>
  <c r="B211" i="25" s="1"/>
  <c r="B213" i="25" s="1"/>
  <c r="B215" i="25" s="1"/>
  <c r="J18" i="25"/>
  <c r="L18" i="25"/>
  <c r="AA18" i="25"/>
  <c r="AB18" i="25"/>
  <c r="AC18" i="25"/>
  <c r="AD18" i="25"/>
  <c r="AE18" i="25"/>
  <c r="AF18" i="25"/>
  <c r="AG18" i="25"/>
  <c r="AH18" i="25"/>
  <c r="AI18" i="25"/>
  <c r="AJ18" i="25"/>
  <c r="AK18" i="25"/>
  <c r="AL18" i="25"/>
  <c r="AM18" i="25"/>
  <c r="AN18" i="25"/>
  <c r="AO18" i="25"/>
  <c r="AP18" i="25"/>
  <c r="AQ18" i="25"/>
  <c r="AR18" i="25"/>
  <c r="AS18" i="25"/>
  <c r="AT18" i="25"/>
  <c r="AU18" i="25"/>
  <c r="AV18" i="25"/>
  <c r="AW18" i="25"/>
  <c r="AX18" i="25"/>
  <c r="AY18" i="25"/>
  <c r="AZ18" i="25"/>
  <c r="BA18" i="25"/>
  <c r="BB18" i="25"/>
  <c r="BC18" i="25"/>
  <c r="BD18" i="25"/>
  <c r="BE18" i="25"/>
  <c r="J20" i="25"/>
  <c r="L20" i="25"/>
  <c r="AA20" i="25"/>
  <c r="AB20" i="25"/>
  <c r="AC20" i="25"/>
  <c r="AD20" i="25"/>
  <c r="AE20" i="25"/>
  <c r="AF20" i="25"/>
  <c r="AG20" i="25"/>
  <c r="AH20" i="25"/>
  <c r="AI20" i="25"/>
  <c r="AJ20" i="25"/>
  <c r="AK20" i="25"/>
  <c r="AL20" i="25"/>
  <c r="AM20" i="25"/>
  <c r="AN20" i="25"/>
  <c r="AO20" i="25"/>
  <c r="AP20" i="25"/>
  <c r="AQ20" i="25"/>
  <c r="AR20" i="25"/>
  <c r="AS20" i="25"/>
  <c r="AT20" i="25"/>
  <c r="AU20" i="25"/>
  <c r="AV20" i="25"/>
  <c r="AW20" i="25"/>
  <c r="AX20" i="25"/>
  <c r="AY20" i="25"/>
  <c r="AZ20" i="25"/>
  <c r="BA20" i="25"/>
  <c r="BB20" i="25"/>
  <c r="BC20" i="25"/>
  <c r="BD20" i="25"/>
  <c r="BE20" i="25"/>
  <c r="J22" i="25"/>
  <c r="L22" i="25"/>
  <c r="AA22" i="25"/>
  <c r="AB22" i="25"/>
  <c r="AC22" i="25"/>
  <c r="AD22" i="25"/>
  <c r="AE22" i="25"/>
  <c r="AF22" i="25"/>
  <c r="AG22" i="25"/>
  <c r="AH22" i="25"/>
  <c r="AI22" i="25"/>
  <c r="AJ22" i="25"/>
  <c r="AK22" i="25"/>
  <c r="AL22" i="25"/>
  <c r="AM22" i="25"/>
  <c r="AN22" i="25"/>
  <c r="AO22" i="25"/>
  <c r="AP22" i="25"/>
  <c r="AQ22" i="25"/>
  <c r="AR22" i="25"/>
  <c r="AS22" i="25"/>
  <c r="AT22" i="25"/>
  <c r="AU22" i="25"/>
  <c r="AV22" i="25"/>
  <c r="AW22" i="25"/>
  <c r="AX22" i="25"/>
  <c r="AY22" i="25"/>
  <c r="AZ22" i="25"/>
  <c r="BA22" i="25"/>
  <c r="BB22" i="25"/>
  <c r="BC22" i="25"/>
  <c r="BD22" i="25"/>
  <c r="BE22" i="25"/>
  <c r="J24" i="25"/>
  <c r="L24" i="25"/>
  <c r="AA24" i="25"/>
  <c r="AB24" i="25"/>
  <c r="AC24" i="25"/>
  <c r="AD24" i="25"/>
  <c r="AE24" i="25"/>
  <c r="AF24" i="25"/>
  <c r="AG24" i="25"/>
  <c r="AH24" i="25"/>
  <c r="AI24" i="25"/>
  <c r="AJ24" i="25"/>
  <c r="AK24" i="25"/>
  <c r="AL24" i="25"/>
  <c r="AM24" i="25"/>
  <c r="AN24" i="25"/>
  <c r="AO24" i="25"/>
  <c r="AP24" i="25"/>
  <c r="AQ24" i="25"/>
  <c r="AR24" i="25"/>
  <c r="AS24" i="25"/>
  <c r="AT24" i="25"/>
  <c r="AU24" i="25"/>
  <c r="AV24" i="25"/>
  <c r="AW24" i="25"/>
  <c r="AX24" i="25"/>
  <c r="AY24" i="25"/>
  <c r="AZ24" i="25"/>
  <c r="BA24" i="25"/>
  <c r="BB24" i="25"/>
  <c r="BC24" i="25"/>
  <c r="BD24" i="25"/>
  <c r="BE24" i="25"/>
  <c r="J26" i="25"/>
  <c r="L26" i="25"/>
  <c r="AA26" i="25"/>
  <c r="AB26" i="25"/>
  <c r="AC26" i="25"/>
  <c r="AD26" i="25"/>
  <c r="AE26" i="25"/>
  <c r="AF26" i="25"/>
  <c r="AG26" i="25"/>
  <c r="AH26" i="25"/>
  <c r="AI26" i="25"/>
  <c r="AJ26" i="25"/>
  <c r="AK26" i="25"/>
  <c r="AL26" i="25"/>
  <c r="AM26" i="25"/>
  <c r="AN26" i="25"/>
  <c r="AO26" i="25"/>
  <c r="AP26" i="25"/>
  <c r="AQ26" i="25"/>
  <c r="AR26" i="25"/>
  <c r="AS26" i="25"/>
  <c r="AT26" i="25"/>
  <c r="AU26" i="25"/>
  <c r="AV26" i="25"/>
  <c r="AW26" i="25"/>
  <c r="AX26" i="25"/>
  <c r="AY26" i="25"/>
  <c r="AZ26" i="25"/>
  <c r="BA26" i="25"/>
  <c r="BB26" i="25"/>
  <c r="BC26" i="25"/>
  <c r="BD26" i="25"/>
  <c r="BE26" i="25"/>
  <c r="J28" i="25"/>
  <c r="L28" i="25"/>
  <c r="AA28" i="25"/>
  <c r="AB28" i="25"/>
  <c r="AC28" i="25"/>
  <c r="AD28" i="25"/>
  <c r="AE28" i="25"/>
  <c r="AF28" i="25"/>
  <c r="AG28" i="25"/>
  <c r="AH28" i="25"/>
  <c r="AI28" i="25"/>
  <c r="AJ28" i="25"/>
  <c r="AK28" i="25"/>
  <c r="AL28" i="25"/>
  <c r="AM28" i="25"/>
  <c r="AN28" i="25"/>
  <c r="AO28" i="25"/>
  <c r="AP28" i="25"/>
  <c r="AQ28" i="25"/>
  <c r="AR28" i="25"/>
  <c r="AS28" i="25"/>
  <c r="AT28" i="25"/>
  <c r="AU28" i="25"/>
  <c r="AV28" i="25"/>
  <c r="AW28" i="25"/>
  <c r="AX28" i="25"/>
  <c r="AY28" i="25"/>
  <c r="AZ28" i="25"/>
  <c r="BA28" i="25"/>
  <c r="BB28" i="25"/>
  <c r="BC28" i="25"/>
  <c r="BD28" i="25"/>
  <c r="BE28" i="25"/>
  <c r="J30" i="25"/>
  <c r="L30" i="25"/>
  <c r="AA30" i="25"/>
  <c r="AB30" i="25"/>
  <c r="AC30" i="25"/>
  <c r="AD30" i="25"/>
  <c r="AE30" i="25"/>
  <c r="AF30" i="25"/>
  <c r="AG30" i="25"/>
  <c r="AH30" i="25"/>
  <c r="AI30" i="25"/>
  <c r="AJ30" i="25"/>
  <c r="AK30" i="25"/>
  <c r="AL30" i="25"/>
  <c r="AM30" i="25"/>
  <c r="AN30" i="25"/>
  <c r="AO30" i="25"/>
  <c r="AP30" i="25"/>
  <c r="AQ30" i="25"/>
  <c r="AR30" i="25"/>
  <c r="AS30" i="25"/>
  <c r="AT30" i="25"/>
  <c r="AU30" i="25"/>
  <c r="AV30" i="25"/>
  <c r="AW30" i="25"/>
  <c r="AX30" i="25"/>
  <c r="AY30" i="25"/>
  <c r="AZ30" i="25"/>
  <c r="BA30" i="25"/>
  <c r="BB30" i="25"/>
  <c r="BC30" i="25"/>
  <c r="BD30" i="25"/>
  <c r="BE30" i="25"/>
  <c r="J32" i="25"/>
  <c r="L32" i="25"/>
  <c r="AA32" i="25"/>
  <c r="AB32" i="25"/>
  <c r="AC32" i="25"/>
  <c r="AD32" i="25"/>
  <c r="AE32" i="25"/>
  <c r="AF32" i="25"/>
  <c r="AG32" i="25"/>
  <c r="AH32" i="25"/>
  <c r="AI32" i="25"/>
  <c r="AJ32" i="25"/>
  <c r="AK32" i="25"/>
  <c r="AL32" i="25"/>
  <c r="AM32" i="25"/>
  <c r="AN32" i="25"/>
  <c r="AO32" i="25"/>
  <c r="AP32" i="25"/>
  <c r="AQ32" i="25"/>
  <c r="AR32" i="25"/>
  <c r="AS32" i="25"/>
  <c r="AT32" i="25"/>
  <c r="AU32" i="25"/>
  <c r="AV32" i="25"/>
  <c r="AW32" i="25"/>
  <c r="AX32" i="25"/>
  <c r="AY32" i="25"/>
  <c r="AZ32" i="25"/>
  <c r="BA32" i="25"/>
  <c r="BB32" i="25"/>
  <c r="BC32" i="25"/>
  <c r="BD32" i="25"/>
  <c r="BE32" i="25"/>
  <c r="J34" i="25"/>
  <c r="L34" i="25"/>
  <c r="AA34" i="25"/>
  <c r="AB34" i="25"/>
  <c r="AC34" i="25"/>
  <c r="AD34" i="25"/>
  <c r="AE34" i="25"/>
  <c r="AF34" i="25"/>
  <c r="AG34" i="25"/>
  <c r="AH34" i="25"/>
  <c r="AI34" i="25"/>
  <c r="AJ34" i="25"/>
  <c r="AK34" i="25"/>
  <c r="AL34" i="25"/>
  <c r="AM34" i="25"/>
  <c r="AN34" i="25"/>
  <c r="AO34" i="25"/>
  <c r="AP34" i="25"/>
  <c r="AQ34" i="25"/>
  <c r="AR34" i="25"/>
  <c r="AS34" i="25"/>
  <c r="AT34" i="25"/>
  <c r="AU34" i="25"/>
  <c r="AV34" i="25"/>
  <c r="AW34" i="25"/>
  <c r="AX34" i="25"/>
  <c r="AY34" i="25"/>
  <c r="AZ34" i="25"/>
  <c r="BA34" i="25"/>
  <c r="BB34" i="25"/>
  <c r="BC34" i="25"/>
  <c r="BD34" i="25"/>
  <c r="BE34" i="25"/>
  <c r="J36" i="25"/>
  <c r="L36" i="25"/>
  <c r="AA36" i="25"/>
  <c r="AB36" i="25"/>
  <c r="AC36" i="25"/>
  <c r="AD36" i="25"/>
  <c r="AE36" i="25"/>
  <c r="AF36" i="25"/>
  <c r="AG36" i="25"/>
  <c r="AH36" i="25"/>
  <c r="AI36" i="25"/>
  <c r="AJ36" i="25"/>
  <c r="AK36" i="25"/>
  <c r="AL36" i="25"/>
  <c r="AM36" i="25"/>
  <c r="AN36" i="25"/>
  <c r="AO36" i="25"/>
  <c r="AP36" i="25"/>
  <c r="AQ36" i="25"/>
  <c r="AR36" i="25"/>
  <c r="AS36" i="25"/>
  <c r="AT36" i="25"/>
  <c r="AU36" i="25"/>
  <c r="AV36" i="25"/>
  <c r="AW36" i="25"/>
  <c r="AX36" i="25"/>
  <c r="AY36" i="25"/>
  <c r="AZ36" i="25"/>
  <c r="BA36" i="25"/>
  <c r="BB36" i="25"/>
  <c r="BC36" i="25"/>
  <c r="BD36" i="25"/>
  <c r="BE36" i="25"/>
  <c r="J38" i="25"/>
  <c r="L38" i="25"/>
  <c r="AA38" i="25"/>
  <c r="AB38" i="25"/>
  <c r="AC38" i="25"/>
  <c r="AD38" i="25"/>
  <c r="AE38" i="25"/>
  <c r="AF38" i="25"/>
  <c r="AG38" i="25"/>
  <c r="AH38" i="25"/>
  <c r="AI38" i="25"/>
  <c r="AJ38" i="25"/>
  <c r="AK38" i="25"/>
  <c r="AL38" i="25"/>
  <c r="AM38" i="25"/>
  <c r="AN38" i="25"/>
  <c r="AO38" i="25"/>
  <c r="AP38" i="25"/>
  <c r="AQ38" i="25"/>
  <c r="AR38" i="25"/>
  <c r="AS38" i="25"/>
  <c r="AT38" i="25"/>
  <c r="AU38" i="25"/>
  <c r="AV38" i="25"/>
  <c r="AW38" i="25"/>
  <c r="AX38" i="25"/>
  <c r="AY38" i="25"/>
  <c r="AZ38" i="25"/>
  <c r="BA38" i="25"/>
  <c r="BB38" i="25"/>
  <c r="BC38" i="25"/>
  <c r="BD38" i="25"/>
  <c r="BE38" i="25"/>
  <c r="J40" i="25"/>
  <c r="L40" i="25"/>
  <c r="AA40" i="25"/>
  <c r="AB40" i="25"/>
  <c r="AC40" i="25"/>
  <c r="AD40" i="25"/>
  <c r="AE40" i="25"/>
  <c r="AF40" i="25"/>
  <c r="AG40" i="25"/>
  <c r="AH40" i="25"/>
  <c r="AI40" i="25"/>
  <c r="AJ40" i="25"/>
  <c r="AK40" i="25"/>
  <c r="AL40" i="25"/>
  <c r="AM40" i="25"/>
  <c r="AN40" i="25"/>
  <c r="AO40" i="25"/>
  <c r="AP40" i="25"/>
  <c r="AQ40" i="25"/>
  <c r="AR40" i="25"/>
  <c r="AS40" i="25"/>
  <c r="AT40" i="25"/>
  <c r="AU40" i="25"/>
  <c r="AV40" i="25"/>
  <c r="AW40" i="25"/>
  <c r="AX40" i="25"/>
  <c r="AY40" i="25"/>
  <c r="AZ40" i="25"/>
  <c r="BA40" i="25"/>
  <c r="BB40" i="25"/>
  <c r="BC40" i="25"/>
  <c r="BD40" i="25"/>
  <c r="BE40" i="25"/>
  <c r="J42" i="25"/>
  <c r="L42" i="25"/>
  <c r="AA42" i="25"/>
  <c r="AB42" i="25"/>
  <c r="AC42" i="25"/>
  <c r="AD42" i="25"/>
  <c r="AE42" i="25"/>
  <c r="AF42" i="25"/>
  <c r="AG42" i="25"/>
  <c r="AH42" i="25"/>
  <c r="AI42" i="25"/>
  <c r="AJ42" i="25"/>
  <c r="AK42" i="25"/>
  <c r="AL42" i="25"/>
  <c r="AM42" i="25"/>
  <c r="AN42" i="25"/>
  <c r="AO42" i="25"/>
  <c r="AP42" i="25"/>
  <c r="AQ42" i="25"/>
  <c r="AR42" i="25"/>
  <c r="AS42" i="25"/>
  <c r="AT42" i="25"/>
  <c r="AU42" i="25"/>
  <c r="AV42" i="25"/>
  <c r="AW42" i="25"/>
  <c r="AX42" i="25"/>
  <c r="AY42" i="25"/>
  <c r="AZ42" i="25"/>
  <c r="BA42" i="25"/>
  <c r="BB42" i="25"/>
  <c r="BC42" i="25"/>
  <c r="BD42" i="25"/>
  <c r="BE42" i="25"/>
  <c r="J44" i="25"/>
  <c r="L44" i="25"/>
  <c r="AA44" i="25"/>
  <c r="AB44" i="25"/>
  <c r="AC44" i="25"/>
  <c r="AD44" i="25"/>
  <c r="AE44" i="25"/>
  <c r="AF44" i="25"/>
  <c r="AG44" i="25"/>
  <c r="AH44" i="25"/>
  <c r="AI44" i="25"/>
  <c r="AJ44" i="25"/>
  <c r="AK44" i="25"/>
  <c r="AL44" i="25"/>
  <c r="AM44" i="25"/>
  <c r="AN44" i="25"/>
  <c r="AO44" i="25"/>
  <c r="AP44" i="25"/>
  <c r="AQ44" i="25"/>
  <c r="AR44" i="25"/>
  <c r="AS44" i="25"/>
  <c r="AT44" i="25"/>
  <c r="AU44" i="25"/>
  <c r="AV44" i="25"/>
  <c r="AW44" i="25"/>
  <c r="AX44" i="25"/>
  <c r="AY44" i="25"/>
  <c r="AZ44" i="25"/>
  <c r="BA44" i="25"/>
  <c r="BB44" i="25"/>
  <c r="BC44" i="25"/>
  <c r="BD44" i="25"/>
  <c r="BE44" i="25"/>
  <c r="J46" i="25"/>
  <c r="L46" i="25"/>
  <c r="AA46" i="25"/>
  <c r="AB46" i="25"/>
  <c r="AC46" i="25"/>
  <c r="AD46" i="25"/>
  <c r="AE46" i="25"/>
  <c r="AF46" i="25"/>
  <c r="AG46" i="25"/>
  <c r="AH46" i="25"/>
  <c r="AI46" i="25"/>
  <c r="AJ46" i="25"/>
  <c r="AK46" i="25"/>
  <c r="AL46" i="25"/>
  <c r="AM46" i="25"/>
  <c r="AN46" i="25"/>
  <c r="AO46" i="25"/>
  <c r="AP46" i="25"/>
  <c r="AQ46" i="25"/>
  <c r="AR46" i="25"/>
  <c r="AS46" i="25"/>
  <c r="AT46" i="25"/>
  <c r="AU46" i="25"/>
  <c r="AV46" i="25"/>
  <c r="AW46" i="25"/>
  <c r="AX46" i="25"/>
  <c r="AY46" i="25"/>
  <c r="AZ46" i="25"/>
  <c r="BA46" i="25"/>
  <c r="BB46" i="25"/>
  <c r="BC46" i="25"/>
  <c r="BD46" i="25"/>
  <c r="BE46" i="25"/>
  <c r="J48" i="25"/>
  <c r="L48" i="25"/>
  <c r="AA48" i="25"/>
  <c r="AB48" i="25"/>
  <c r="AC48" i="25"/>
  <c r="AD48" i="25"/>
  <c r="AE48" i="25"/>
  <c r="AF48" i="25"/>
  <c r="AG48" i="25"/>
  <c r="AH48" i="25"/>
  <c r="AI48" i="25"/>
  <c r="AJ48" i="25"/>
  <c r="AK48" i="25"/>
  <c r="AL48" i="25"/>
  <c r="AM48" i="25"/>
  <c r="AN48" i="25"/>
  <c r="AO48" i="25"/>
  <c r="AP48" i="25"/>
  <c r="AQ48" i="25"/>
  <c r="AR48" i="25"/>
  <c r="AS48" i="25"/>
  <c r="AT48" i="25"/>
  <c r="AU48" i="25"/>
  <c r="AV48" i="25"/>
  <c r="AW48" i="25"/>
  <c r="AX48" i="25"/>
  <c r="AY48" i="25"/>
  <c r="AZ48" i="25"/>
  <c r="BA48" i="25"/>
  <c r="BB48" i="25"/>
  <c r="BC48" i="25"/>
  <c r="BD48" i="25"/>
  <c r="BE48" i="25"/>
  <c r="J50" i="25"/>
  <c r="L50" i="25"/>
  <c r="AA50" i="25"/>
  <c r="AB50" i="25"/>
  <c r="AC50" i="25"/>
  <c r="AD50" i="25"/>
  <c r="AE50" i="25"/>
  <c r="AF50" i="25"/>
  <c r="AG50" i="25"/>
  <c r="AH50" i="25"/>
  <c r="AI50" i="25"/>
  <c r="AJ50" i="25"/>
  <c r="AK50" i="25"/>
  <c r="AL50" i="25"/>
  <c r="AM50" i="25"/>
  <c r="AN50" i="25"/>
  <c r="AO50" i="25"/>
  <c r="AP50" i="25"/>
  <c r="AQ50" i="25"/>
  <c r="AR50" i="25"/>
  <c r="AS50" i="25"/>
  <c r="AT50" i="25"/>
  <c r="AU50" i="25"/>
  <c r="AV50" i="25"/>
  <c r="AW50" i="25"/>
  <c r="AX50" i="25"/>
  <c r="AY50" i="25"/>
  <c r="AZ50" i="25"/>
  <c r="BA50" i="25"/>
  <c r="BB50" i="25"/>
  <c r="BC50" i="25"/>
  <c r="BD50" i="25"/>
  <c r="BE50" i="25"/>
  <c r="J52" i="25"/>
  <c r="L52" i="25"/>
  <c r="AA52" i="25"/>
  <c r="AB52" i="25"/>
  <c r="AC52" i="25"/>
  <c r="AD52" i="25"/>
  <c r="AE52" i="25"/>
  <c r="AF52" i="25"/>
  <c r="AG52" i="25"/>
  <c r="AH52" i="25"/>
  <c r="AI52" i="25"/>
  <c r="AJ52" i="25"/>
  <c r="AK52" i="25"/>
  <c r="AL52" i="25"/>
  <c r="AM52" i="25"/>
  <c r="AN52" i="25"/>
  <c r="AO52" i="25"/>
  <c r="AP52" i="25"/>
  <c r="AQ52" i="25"/>
  <c r="AR52" i="25"/>
  <c r="AS52" i="25"/>
  <c r="AT52" i="25"/>
  <c r="AU52" i="25"/>
  <c r="AV52" i="25"/>
  <c r="AW52" i="25"/>
  <c r="AX52" i="25"/>
  <c r="AY52" i="25"/>
  <c r="AZ52" i="25"/>
  <c r="BA52" i="25"/>
  <c r="BB52" i="25"/>
  <c r="BC52" i="25"/>
  <c r="BD52" i="25"/>
  <c r="BE52" i="25"/>
  <c r="J54" i="25"/>
  <c r="L54" i="25"/>
  <c r="AA54" i="25"/>
  <c r="AB54" i="25"/>
  <c r="AC54" i="25"/>
  <c r="AD54" i="25"/>
  <c r="AE54" i="25"/>
  <c r="AF54" i="25"/>
  <c r="AG54" i="25"/>
  <c r="AH54" i="25"/>
  <c r="AI54" i="25"/>
  <c r="AJ54" i="25"/>
  <c r="AK54" i="25"/>
  <c r="AL54" i="25"/>
  <c r="AM54" i="25"/>
  <c r="AN54" i="25"/>
  <c r="AO54" i="25"/>
  <c r="AP54" i="25"/>
  <c r="AQ54" i="25"/>
  <c r="AR54" i="25"/>
  <c r="AS54" i="25"/>
  <c r="AT54" i="25"/>
  <c r="AU54" i="25"/>
  <c r="AV54" i="25"/>
  <c r="AW54" i="25"/>
  <c r="AX54" i="25"/>
  <c r="AY54" i="25"/>
  <c r="AZ54" i="25"/>
  <c r="BA54" i="25"/>
  <c r="BB54" i="25"/>
  <c r="BC54" i="25"/>
  <c r="BD54" i="25"/>
  <c r="BE54" i="25"/>
  <c r="J56" i="25"/>
  <c r="L56" i="25"/>
  <c r="AA56" i="25"/>
  <c r="AB56" i="25"/>
  <c r="AC56" i="25"/>
  <c r="AD56" i="25"/>
  <c r="AE56" i="25"/>
  <c r="AF56" i="25"/>
  <c r="AG56" i="25"/>
  <c r="AH56" i="25"/>
  <c r="AI56" i="25"/>
  <c r="AJ56" i="25"/>
  <c r="AK56" i="25"/>
  <c r="AL56" i="25"/>
  <c r="AM56" i="25"/>
  <c r="AN56" i="25"/>
  <c r="AO56" i="25"/>
  <c r="AP56" i="25"/>
  <c r="AQ56" i="25"/>
  <c r="AR56" i="25"/>
  <c r="AS56" i="25"/>
  <c r="AT56" i="25"/>
  <c r="AU56" i="25"/>
  <c r="AV56" i="25"/>
  <c r="AW56" i="25"/>
  <c r="AX56" i="25"/>
  <c r="AY56" i="25"/>
  <c r="AZ56" i="25"/>
  <c r="BA56" i="25"/>
  <c r="BB56" i="25"/>
  <c r="BC56" i="25"/>
  <c r="BD56" i="25"/>
  <c r="BE56" i="25"/>
  <c r="J58" i="25"/>
  <c r="L58" i="25"/>
  <c r="AA58" i="25"/>
  <c r="AB58" i="25"/>
  <c r="AC58" i="25"/>
  <c r="AD58" i="25"/>
  <c r="AE58" i="25"/>
  <c r="AF58" i="25"/>
  <c r="AG58" i="25"/>
  <c r="AH58" i="25"/>
  <c r="AI58" i="25"/>
  <c r="AJ58" i="25"/>
  <c r="AK58" i="25"/>
  <c r="AL58" i="25"/>
  <c r="AM58" i="25"/>
  <c r="AN58" i="25"/>
  <c r="AO58" i="25"/>
  <c r="AP58" i="25"/>
  <c r="AQ58" i="25"/>
  <c r="AR58" i="25"/>
  <c r="AS58" i="25"/>
  <c r="AT58" i="25"/>
  <c r="AU58" i="25"/>
  <c r="AV58" i="25"/>
  <c r="AW58" i="25"/>
  <c r="AX58" i="25"/>
  <c r="AY58" i="25"/>
  <c r="AZ58" i="25"/>
  <c r="BA58" i="25"/>
  <c r="BB58" i="25"/>
  <c r="BC58" i="25"/>
  <c r="BD58" i="25"/>
  <c r="BE58" i="25"/>
  <c r="J60" i="25"/>
  <c r="L60" i="25"/>
  <c r="AA60" i="25"/>
  <c r="AB60" i="25"/>
  <c r="AC60" i="25"/>
  <c r="AD60" i="25"/>
  <c r="AE60" i="25"/>
  <c r="AF60" i="25"/>
  <c r="AG60" i="25"/>
  <c r="AH60" i="25"/>
  <c r="AI60" i="25"/>
  <c r="AJ60" i="25"/>
  <c r="AK60" i="25"/>
  <c r="AL60" i="25"/>
  <c r="AM60" i="25"/>
  <c r="AN60" i="25"/>
  <c r="AO60" i="25"/>
  <c r="AP60" i="25"/>
  <c r="AQ60" i="25"/>
  <c r="AR60" i="25"/>
  <c r="AS60" i="25"/>
  <c r="AT60" i="25"/>
  <c r="AU60" i="25"/>
  <c r="AV60" i="25"/>
  <c r="AW60" i="25"/>
  <c r="AX60" i="25"/>
  <c r="AY60" i="25"/>
  <c r="AZ60" i="25"/>
  <c r="BA60" i="25"/>
  <c r="BB60" i="25"/>
  <c r="BC60" i="25"/>
  <c r="BD60" i="25"/>
  <c r="BE60" i="25"/>
  <c r="J62" i="25"/>
  <c r="L62" i="25"/>
  <c r="AA62" i="25"/>
  <c r="AB62" i="25"/>
  <c r="AC62" i="25"/>
  <c r="AD62" i="25"/>
  <c r="AE62" i="25"/>
  <c r="AF62" i="25"/>
  <c r="AG62" i="25"/>
  <c r="AH62" i="25"/>
  <c r="AI62" i="25"/>
  <c r="AJ62" i="25"/>
  <c r="AK62" i="25"/>
  <c r="AL62" i="25"/>
  <c r="AM62" i="25"/>
  <c r="AN62" i="25"/>
  <c r="AO62" i="25"/>
  <c r="AP62" i="25"/>
  <c r="AQ62" i="25"/>
  <c r="AR62" i="25"/>
  <c r="AS62" i="25"/>
  <c r="AT62" i="25"/>
  <c r="AU62" i="25"/>
  <c r="AV62" i="25"/>
  <c r="AW62" i="25"/>
  <c r="AX62" i="25"/>
  <c r="AY62" i="25"/>
  <c r="AZ62" i="25"/>
  <c r="BA62" i="25"/>
  <c r="BB62" i="25"/>
  <c r="BC62" i="25"/>
  <c r="BD62" i="25"/>
  <c r="BE62" i="25"/>
  <c r="J64" i="25"/>
  <c r="L64" i="25"/>
  <c r="AA64" i="25"/>
  <c r="AB64" i="25"/>
  <c r="AC64" i="25"/>
  <c r="AD64" i="25"/>
  <c r="AE64" i="25"/>
  <c r="AF64" i="25"/>
  <c r="AG64" i="25"/>
  <c r="AH64" i="25"/>
  <c r="AI64" i="25"/>
  <c r="AJ64" i="25"/>
  <c r="AK64" i="25"/>
  <c r="AL64" i="25"/>
  <c r="AM64" i="25"/>
  <c r="AN64" i="25"/>
  <c r="AO64" i="25"/>
  <c r="AP64" i="25"/>
  <c r="AQ64" i="25"/>
  <c r="AR64" i="25"/>
  <c r="AS64" i="25"/>
  <c r="AT64" i="25"/>
  <c r="AU64" i="25"/>
  <c r="AV64" i="25"/>
  <c r="AW64" i="25"/>
  <c r="AX64" i="25"/>
  <c r="AY64" i="25"/>
  <c r="AZ64" i="25"/>
  <c r="BA64" i="25"/>
  <c r="BB64" i="25"/>
  <c r="BC64" i="25"/>
  <c r="BD64" i="25"/>
  <c r="BE64" i="25"/>
  <c r="J66" i="25"/>
  <c r="L66" i="25"/>
  <c r="AA66" i="25"/>
  <c r="AB66" i="25"/>
  <c r="AC66" i="25"/>
  <c r="AD66" i="25"/>
  <c r="AE66" i="25"/>
  <c r="AF66" i="25"/>
  <c r="AG66" i="25"/>
  <c r="AH66" i="25"/>
  <c r="AI66" i="25"/>
  <c r="AJ66" i="25"/>
  <c r="AK66" i="25"/>
  <c r="AL66" i="25"/>
  <c r="AM66" i="25"/>
  <c r="AN66" i="25"/>
  <c r="AO66" i="25"/>
  <c r="AP66" i="25"/>
  <c r="AQ66" i="25"/>
  <c r="AR66" i="25"/>
  <c r="AS66" i="25"/>
  <c r="AT66" i="25"/>
  <c r="AU66" i="25"/>
  <c r="AV66" i="25"/>
  <c r="AW66" i="25"/>
  <c r="AX66" i="25"/>
  <c r="AY66" i="25"/>
  <c r="AZ66" i="25"/>
  <c r="BA66" i="25"/>
  <c r="BB66" i="25"/>
  <c r="BC66" i="25"/>
  <c r="BD66" i="25"/>
  <c r="BE66" i="25"/>
  <c r="J68" i="25"/>
  <c r="L68" i="25"/>
  <c r="AA68" i="25"/>
  <c r="AB68" i="25"/>
  <c r="AC68" i="25"/>
  <c r="AD68" i="25"/>
  <c r="AE68" i="25"/>
  <c r="AF68" i="25"/>
  <c r="AG68" i="25"/>
  <c r="AH68" i="25"/>
  <c r="AI68" i="25"/>
  <c r="AJ68" i="25"/>
  <c r="AK68" i="25"/>
  <c r="AL68" i="25"/>
  <c r="AM68" i="25"/>
  <c r="AN68" i="25"/>
  <c r="AO68" i="25"/>
  <c r="AP68" i="25"/>
  <c r="AQ68" i="25"/>
  <c r="AR68" i="25"/>
  <c r="AS68" i="25"/>
  <c r="AT68" i="25"/>
  <c r="AU68" i="25"/>
  <c r="AV68" i="25"/>
  <c r="AW68" i="25"/>
  <c r="AX68" i="25"/>
  <c r="AY68" i="25"/>
  <c r="AZ68" i="25"/>
  <c r="BA68" i="25"/>
  <c r="BB68" i="25"/>
  <c r="BC68" i="25"/>
  <c r="BD68" i="25"/>
  <c r="BE68" i="25"/>
  <c r="J70" i="25"/>
  <c r="L70" i="25"/>
  <c r="AA70" i="25"/>
  <c r="AB70" i="25"/>
  <c r="AC70" i="25"/>
  <c r="AD70" i="25"/>
  <c r="AE70" i="25"/>
  <c r="AF70" i="25"/>
  <c r="AG70" i="25"/>
  <c r="AH70" i="25"/>
  <c r="AI70" i="25"/>
  <c r="AJ70" i="25"/>
  <c r="AK70" i="25"/>
  <c r="AL70" i="25"/>
  <c r="AM70" i="25"/>
  <c r="AN70" i="25"/>
  <c r="AO70" i="25"/>
  <c r="AP70" i="25"/>
  <c r="AQ70" i="25"/>
  <c r="AR70" i="25"/>
  <c r="AS70" i="25"/>
  <c r="AT70" i="25"/>
  <c r="AU70" i="25"/>
  <c r="AV70" i="25"/>
  <c r="AW70" i="25"/>
  <c r="AX70" i="25"/>
  <c r="AY70" i="25"/>
  <c r="AZ70" i="25"/>
  <c r="BA70" i="25"/>
  <c r="BB70" i="25"/>
  <c r="BC70" i="25"/>
  <c r="BD70" i="25"/>
  <c r="BE70" i="25"/>
  <c r="J72" i="25"/>
  <c r="L72" i="25"/>
  <c r="AA72" i="25"/>
  <c r="AB72" i="25"/>
  <c r="AC72" i="25"/>
  <c r="AD72" i="25"/>
  <c r="AE72" i="25"/>
  <c r="AF72" i="25"/>
  <c r="AG72" i="25"/>
  <c r="AH72" i="25"/>
  <c r="AI72" i="25"/>
  <c r="AJ72" i="25"/>
  <c r="AK72" i="25"/>
  <c r="AL72" i="25"/>
  <c r="AM72" i="25"/>
  <c r="AN72" i="25"/>
  <c r="AO72" i="25"/>
  <c r="AP72" i="25"/>
  <c r="AQ72" i="25"/>
  <c r="AR72" i="25"/>
  <c r="AS72" i="25"/>
  <c r="AT72" i="25"/>
  <c r="AU72" i="25"/>
  <c r="AV72" i="25"/>
  <c r="AW72" i="25"/>
  <c r="AX72" i="25"/>
  <c r="AY72" i="25"/>
  <c r="AZ72" i="25"/>
  <c r="BA72" i="25"/>
  <c r="BB72" i="25"/>
  <c r="BC72" i="25"/>
  <c r="BD72" i="25"/>
  <c r="BE72" i="25"/>
  <c r="J74" i="25"/>
  <c r="L74" i="25"/>
  <c r="AA74" i="25"/>
  <c r="AB74" i="25"/>
  <c r="AC74" i="25"/>
  <c r="AD74" i="25"/>
  <c r="AE74" i="25"/>
  <c r="AF74" i="25"/>
  <c r="AG74" i="25"/>
  <c r="AH74" i="25"/>
  <c r="AI74" i="25"/>
  <c r="AJ74" i="25"/>
  <c r="AK74" i="25"/>
  <c r="AL74" i="25"/>
  <c r="AM74" i="25"/>
  <c r="AN74" i="25"/>
  <c r="AO74" i="25"/>
  <c r="AP74" i="25"/>
  <c r="AQ74" i="25"/>
  <c r="AR74" i="25"/>
  <c r="AS74" i="25"/>
  <c r="AT74" i="25"/>
  <c r="AU74" i="25"/>
  <c r="AV74" i="25"/>
  <c r="AW74" i="25"/>
  <c r="AX74" i="25"/>
  <c r="AY74" i="25"/>
  <c r="AZ74" i="25"/>
  <c r="BA74" i="25"/>
  <c r="BB74" i="25"/>
  <c r="BC74" i="25"/>
  <c r="BD74" i="25"/>
  <c r="BE74" i="25"/>
  <c r="J76" i="25"/>
  <c r="L76" i="25"/>
  <c r="AA76" i="25"/>
  <c r="AB76" i="25"/>
  <c r="AC76" i="25"/>
  <c r="AD76" i="25"/>
  <c r="AE76" i="25"/>
  <c r="AF76" i="25"/>
  <c r="AG76" i="25"/>
  <c r="AH76" i="25"/>
  <c r="AI76" i="25"/>
  <c r="AJ76" i="25"/>
  <c r="AK76" i="25"/>
  <c r="AL76" i="25"/>
  <c r="AM76" i="25"/>
  <c r="AN76" i="25"/>
  <c r="AO76" i="25"/>
  <c r="AP76" i="25"/>
  <c r="AQ76" i="25"/>
  <c r="AR76" i="25"/>
  <c r="AS76" i="25"/>
  <c r="AT76" i="25"/>
  <c r="AU76" i="25"/>
  <c r="AV76" i="25"/>
  <c r="AW76" i="25"/>
  <c r="AX76" i="25"/>
  <c r="AY76" i="25"/>
  <c r="AZ76" i="25"/>
  <c r="BA76" i="25"/>
  <c r="BB76" i="25"/>
  <c r="BC76" i="25"/>
  <c r="BD76" i="25"/>
  <c r="BE76" i="25"/>
  <c r="J78" i="25"/>
  <c r="L78" i="25"/>
  <c r="AA78" i="25"/>
  <c r="AB78" i="25"/>
  <c r="AC78" i="25"/>
  <c r="AD78" i="25"/>
  <c r="AE78" i="25"/>
  <c r="AF78" i="25"/>
  <c r="AG78" i="25"/>
  <c r="AH78" i="25"/>
  <c r="AI78" i="25"/>
  <c r="AJ78" i="25"/>
  <c r="AK78" i="25"/>
  <c r="AL78" i="25"/>
  <c r="AM78" i="25"/>
  <c r="AN78" i="25"/>
  <c r="AO78" i="25"/>
  <c r="AP78" i="25"/>
  <c r="AQ78" i="25"/>
  <c r="AR78" i="25"/>
  <c r="AS78" i="25"/>
  <c r="AT78" i="25"/>
  <c r="AU78" i="25"/>
  <c r="AV78" i="25"/>
  <c r="AW78" i="25"/>
  <c r="AX78" i="25"/>
  <c r="AY78" i="25"/>
  <c r="AZ78" i="25"/>
  <c r="BA78" i="25"/>
  <c r="BB78" i="25"/>
  <c r="BC78" i="25"/>
  <c r="BD78" i="25"/>
  <c r="BE78" i="25"/>
  <c r="J80" i="25"/>
  <c r="L80" i="25"/>
  <c r="AA80" i="25"/>
  <c r="AB80" i="25"/>
  <c r="AC80" i="25"/>
  <c r="AD80" i="25"/>
  <c r="AE80" i="25"/>
  <c r="AF80" i="25"/>
  <c r="AG80" i="25"/>
  <c r="AH80" i="25"/>
  <c r="AI80" i="25"/>
  <c r="AJ80" i="25"/>
  <c r="AK80" i="25"/>
  <c r="AL80" i="25"/>
  <c r="AM80" i="25"/>
  <c r="AN80" i="25"/>
  <c r="AO80" i="25"/>
  <c r="AP80" i="25"/>
  <c r="AQ80" i="25"/>
  <c r="AR80" i="25"/>
  <c r="AS80" i="25"/>
  <c r="AT80" i="25"/>
  <c r="AU80" i="25"/>
  <c r="AV80" i="25"/>
  <c r="AW80" i="25"/>
  <c r="AX80" i="25"/>
  <c r="AY80" i="25"/>
  <c r="AZ80" i="25"/>
  <c r="BA80" i="25"/>
  <c r="BB80" i="25"/>
  <c r="BC80" i="25"/>
  <c r="BD80" i="25"/>
  <c r="BE80" i="25"/>
  <c r="J82" i="25"/>
  <c r="L82" i="25"/>
  <c r="AA82" i="25"/>
  <c r="AB82" i="25"/>
  <c r="AC82" i="25"/>
  <c r="AD82" i="25"/>
  <c r="AE82" i="25"/>
  <c r="AF82" i="25"/>
  <c r="AG82" i="25"/>
  <c r="AH82" i="25"/>
  <c r="AI82" i="25"/>
  <c r="AJ82" i="25"/>
  <c r="AK82" i="25"/>
  <c r="AL82" i="25"/>
  <c r="AM82" i="25"/>
  <c r="AN82" i="25"/>
  <c r="AO82" i="25"/>
  <c r="AP82" i="25"/>
  <c r="AQ82" i="25"/>
  <c r="AR82" i="25"/>
  <c r="AS82" i="25"/>
  <c r="AT82" i="25"/>
  <c r="AU82" i="25"/>
  <c r="AV82" i="25"/>
  <c r="AW82" i="25"/>
  <c r="AX82" i="25"/>
  <c r="AY82" i="25"/>
  <c r="AZ82" i="25"/>
  <c r="BA82" i="25"/>
  <c r="BB82" i="25"/>
  <c r="BC82" i="25"/>
  <c r="BD82" i="25"/>
  <c r="BE82" i="25"/>
  <c r="J84" i="25"/>
  <c r="L84" i="25"/>
  <c r="AA84" i="25"/>
  <c r="AB84" i="25"/>
  <c r="AC84" i="25"/>
  <c r="AD84" i="25"/>
  <c r="AE84" i="25"/>
  <c r="AF84" i="25"/>
  <c r="AG84" i="25"/>
  <c r="AH84" i="25"/>
  <c r="AI84" i="25"/>
  <c r="AJ84" i="25"/>
  <c r="AK84" i="25"/>
  <c r="AL84" i="25"/>
  <c r="AM84" i="25"/>
  <c r="AN84" i="25"/>
  <c r="AO84" i="25"/>
  <c r="AP84" i="25"/>
  <c r="AQ84" i="25"/>
  <c r="AR84" i="25"/>
  <c r="AS84" i="25"/>
  <c r="AT84" i="25"/>
  <c r="AU84" i="25"/>
  <c r="AV84" i="25"/>
  <c r="AW84" i="25"/>
  <c r="AX84" i="25"/>
  <c r="AY84" i="25"/>
  <c r="AZ84" i="25"/>
  <c r="BA84" i="25"/>
  <c r="BB84" i="25"/>
  <c r="BC84" i="25"/>
  <c r="BD84" i="25"/>
  <c r="BE84" i="25"/>
  <c r="J86" i="25"/>
  <c r="L86" i="25"/>
  <c r="AA86" i="25"/>
  <c r="AB86" i="25"/>
  <c r="AC86" i="25"/>
  <c r="AD86" i="25"/>
  <c r="AE86" i="25"/>
  <c r="AF86" i="25"/>
  <c r="AG86" i="25"/>
  <c r="AH86" i="25"/>
  <c r="AI86" i="25"/>
  <c r="AJ86" i="25"/>
  <c r="AK86" i="25"/>
  <c r="AL86" i="25"/>
  <c r="AM86" i="25"/>
  <c r="AN86" i="25"/>
  <c r="AO86" i="25"/>
  <c r="AP86" i="25"/>
  <c r="AQ86" i="25"/>
  <c r="AR86" i="25"/>
  <c r="AS86" i="25"/>
  <c r="AT86" i="25"/>
  <c r="AU86" i="25"/>
  <c r="AV86" i="25"/>
  <c r="AW86" i="25"/>
  <c r="AX86" i="25"/>
  <c r="AY86" i="25"/>
  <c r="AZ86" i="25"/>
  <c r="BA86" i="25"/>
  <c r="BB86" i="25"/>
  <c r="BC86" i="25"/>
  <c r="BD86" i="25"/>
  <c r="BE86" i="25"/>
  <c r="J88" i="25"/>
  <c r="L88" i="25"/>
  <c r="AA88" i="25"/>
  <c r="AB88" i="25"/>
  <c r="AC88" i="25"/>
  <c r="AD88" i="25"/>
  <c r="AE88" i="25"/>
  <c r="AF88" i="25"/>
  <c r="AG88" i="25"/>
  <c r="AH88" i="25"/>
  <c r="AI88" i="25"/>
  <c r="AJ88" i="25"/>
  <c r="AK88" i="25"/>
  <c r="AL88" i="25"/>
  <c r="AM88" i="25"/>
  <c r="AN88" i="25"/>
  <c r="AO88" i="25"/>
  <c r="AP88" i="25"/>
  <c r="AQ88" i="25"/>
  <c r="AR88" i="25"/>
  <c r="AS88" i="25"/>
  <c r="AT88" i="25"/>
  <c r="AU88" i="25"/>
  <c r="AV88" i="25"/>
  <c r="AW88" i="25"/>
  <c r="AX88" i="25"/>
  <c r="AY88" i="25"/>
  <c r="AZ88" i="25"/>
  <c r="BA88" i="25"/>
  <c r="BB88" i="25"/>
  <c r="BC88" i="25"/>
  <c r="BD88" i="25"/>
  <c r="BE88" i="25"/>
  <c r="J90" i="25"/>
  <c r="L90" i="25"/>
  <c r="AA90" i="25"/>
  <c r="AB90" i="25"/>
  <c r="AC90" i="25"/>
  <c r="AD90" i="25"/>
  <c r="AE90" i="25"/>
  <c r="AF90" i="25"/>
  <c r="AG90" i="25"/>
  <c r="AH90" i="25"/>
  <c r="AI90" i="25"/>
  <c r="AJ90" i="25"/>
  <c r="AK90" i="25"/>
  <c r="AL90" i="25"/>
  <c r="AM90" i="25"/>
  <c r="AN90" i="25"/>
  <c r="AO90" i="25"/>
  <c r="AP90" i="25"/>
  <c r="AQ90" i="25"/>
  <c r="AR90" i="25"/>
  <c r="AS90" i="25"/>
  <c r="AT90" i="25"/>
  <c r="AU90" i="25"/>
  <c r="AV90" i="25"/>
  <c r="AW90" i="25"/>
  <c r="AX90" i="25"/>
  <c r="AY90" i="25"/>
  <c r="AZ90" i="25"/>
  <c r="BA90" i="25"/>
  <c r="BB90" i="25"/>
  <c r="BC90" i="25"/>
  <c r="BD90" i="25"/>
  <c r="BE90" i="25"/>
  <c r="J92" i="25"/>
  <c r="L92" i="25"/>
  <c r="AA92" i="25"/>
  <c r="AB92" i="25"/>
  <c r="AC92" i="25"/>
  <c r="AD92" i="25"/>
  <c r="AE92" i="25"/>
  <c r="AF92" i="25"/>
  <c r="AG92" i="25"/>
  <c r="AH92" i="25"/>
  <c r="AI92" i="25"/>
  <c r="AJ92" i="25"/>
  <c r="AK92" i="25"/>
  <c r="AL92" i="25"/>
  <c r="AM92" i="25"/>
  <c r="AN92" i="25"/>
  <c r="AO92" i="25"/>
  <c r="AP92" i="25"/>
  <c r="AQ92" i="25"/>
  <c r="AR92" i="25"/>
  <c r="AS92" i="25"/>
  <c r="AT92" i="25"/>
  <c r="AU92" i="25"/>
  <c r="AV92" i="25"/>
  <c r="AW92" i="25"/>
  <c r="AX92" i="25"/>
  <c r="AY92" i="25"/>
  <c r="AZ92" i="25"/>
  <c r="BA92" i="25"/>
  <c r="BB92" i="25"/>
  <c r="BC92" i="25"/>
  <c r="BD92" i="25"/>
  <c r="BE92" i="25"/>
  <c r="J94" i="25"/>
  <c r="L94" i="25"/>
  <c r="AA94" i="25"/>
  <c r="AB94" i="25"/>
  <c r="AC94" i="25"/>
  <c r="AD94" i="25"/>
  <c r="AE94" i="25"/>
  <c r="AF94" i="25"/>
  <c r="AG94" i="25"/>
  <c r="AH94" i="25"/>
  <c r="AI94" i="25"/>
  <c r="AJ94" i="25"/>
  <c r="AK94" i="25"/>
  <c r="AL94" i="25"/>
  <c r="AM94" i="25"/>
  <c r="AN94" i="25"/>
  <c r="AO94" i="25"/>
  <c r="AP94" i="25"/>
  <c r="AQ94" i="25"/>
  <c r="AR94" i="25"/>
  <c r="AS94" i="25"/>
  <c r="AT94" i="25"/>
  <c r="AU94" i="25"/>
  <c r="AV94" i="25"/>
  <c r="AW94" i="25"/>
  <c r="AX94" i="25"/>
  <c r="AY94" i="25"/>
  <c r="AZ94" i="25"/>
  <c r="BA94" i="25"/>
  <c r="BB94" i="25"/>
  <c r="BC94" i="25"/>
  <c r="BD94" i="25"/>
  <c r="BE94" i="25"/>
  <c r="J96" i="25"/>
  <c r="L96" i="25"/>
  <c r="AA96" i="25"/>
  <c r="AB96" i="25"/>
  <c r="AC96" i="25"/>
  <c r="AD96" i="25"/>
  <c r="AE96" i="25"/>
  <c r="AF96" i="25"/>
  <c r="AG96" i="25"/>
  <c r="AH96" i="25"/>
  <c r="AI96" i="25"/>
  <c r="AJ96" i="25"/>
  <c r="AK96" i="25"/>
  <c r="AL96" i="25"/>
  <c r="AM96" i="25"/>
  <c r="AN96" i="25"/>
  <c r="AO96" i="25"/>
  <c r="AP96" i="25"/>
  <c r="AQ96" i="25"/>
  <c r="AR96" i="25"/>
  <c r="AS96" i="25"/>
  <c r="AT96" i="25"/>
  <c r="AU96" i="25"/>
  <c r="AV96" i="25"/>
  <c r="AW96" i="25"/>
  <c r="AX96" i="25"/>
  <c r="AY96" i="25"/>
  <c r="AZ96" i="25"/>
  <c r="BA96" i="25"/>
  <c r="BB96" i="25"/>
  <c r="BC96" i="25"/>
  <c r="BD96" i="25"/>
  <c r="BE96" i="25"/>
  <c r="J98" i="25"/>
  <c r="L98" i="25"/>
  <c r="AA98" i="25"/>
  <c r="AB98" i="25"/>
  <c r="AC98" i="25"/>
  <c r="AD98" i="25"/>
  <c r="AE98" i="25"/>
  <c r="AF98" i="25"/>
  <c r="AG98" i="25"/>
  <c r="AH98" i="25"/>
  <c r="AI98" i="25"/>
  <c r="AJ98" i="25"/>
  <c r="AK98" i="25"/>
  <c r="AL98" i="25"/>
  <c r="AM98" i="25"/>
  <c r="AN98" i="25"/>
  <c r="AO98" i="25"/>
  <c r="AP98" i="25"/>
  <c r="AQ98" i="25"/>
  <c r="AR98" i="25"/>
  <c r="AS98" i="25"/>
  <c r="AT98" i="25"/>
  <c r="AU98" i="25"/>
  <c r="AV98" i="25"/>
  <c r="AW98" i="25"/>
  <c r="AX98" i="25"/>
  <c r="AY98" i="25"/>
  <c r="AZ98" i="25"/>
  <c r="BA98" i="25"/>
  <c r="BB98" i="25"/>
  <c r="BC98" i="25"/>
  <c r="BD98" i="25"/>
  <c r="BE98" i="25"/>
  <c r="J100" i="25"/>
  <c r="L100" i="25"/>
  <c r="AA100" i="25"/>
  <c r="AB100" i="25"/>
  <c r="AC100" i="25"/>
  <c r="AD100" i="25"/>
  <c r="AE100" i="25"/>
  <c r="AF100" i="25"/>
  <c r="AG100" i="25"/>
  <c r="AH100" i="25"/>
  <c r="AI100" i="25"/>
  <c r="AJ100" i="25"/>
  <c r="AK100" i="25"/>
  <c r="AL100" i="25"/>
  <c r="AM100" i="25"/>
  <c r="AN100" i="25"/>
  <c r="AO100" i="25"/>
  <c r="AP100" i="25"/>
  <c r="AQ100" i="25"/>
  <c r="AR100" i="25"/>
  <c r="AS100" i="25"/>
  <c r="AT100" i="25"/>
  <c r="AU100" i="25"/>
  <c r="AV100" i="25"/>
  <c r="AW100" i="25"/>
  <c r="AX100" i="25"/>
  <c r="AY100" i="25"/>
  <c r="AZ100" i="25"/>
  <c r="BA100" i="25"/>
  <c r="BB100" i="25"/>
  <c r="BC100" i="25"/>
  <c r="BD100" i="25"/>
  <c r="BE100" i="25"/>
  <c r="J102" i="25"/>
  <c r="L102" i="25"/>
  <c r="AA102" i="25"/>
  <c r="AB102" i="25"/>
  <c r="AC102" i="25"/>
  <c r="AD102" i="25"/>
  <c r="AE102" i="25"/>
  <c r="AF102" i="25"/>
  <c r="AG102" i="25"/>
  <c r="AH102" i="25"/>
  <c r="AI102" i="25"/>
  <c r="AJ102" i="25"/>
  <c r="AK102" i="25"/>
  <c r="AL102" i="25"/>
  <c r="AM102" i="25"/>
  <c r="AN102" i="25"/>
  <c r="AO102" i="25"/>
  <c r="AP102" i="25"/>
  <c r="AQ102" i="25"/>
  <c r="AR102" i="25"/>
  <c r="AS102" i="25"/>
  <c r="AT102" i="25"/>
  <c r="AU102" i="25"/>
  <c r="AV102" i="25"/>
  <c r="AW102" i="25"/>
  <c r="AX102" i="25"/>
  <c r="AY102" i="25"/>
  <c r="AZ102" i="25"/>
  <c r="BA102" i="25"/>
  <c r="BB102" i="25"/>
  <c r="BC102" i="25"/>
  <c r="BD102" i="25"/>
  <c r="BE102" i="25"/>
  <c r="J104" i="25"/>
  <c r="L104" i="25"/>
  <c r="AA104" i="25"/>
  <c r="AB104" i="25"/>
  <c r="AC104" i="25"/>
  <c r="AD104" i="25"/>
  <c r="AE104" i="25"/>
  <c r="AF104" i="25"/>
  <c r="AG104" i="25"/>
  <c r="AH104" i="25"/>
  <c r="AI104" i="25"/>
  <c r="AJ104" i="25"/>
  <c r="AK104" i="25"/>
  <c r="AL104" i="25"/>
  <c r="AM104" i="25"/>
  <c r="AN104" i="25"/>
  <c r="AO104" i="25"/>
  <c r="AP104" i="25"/>
  <c r="AQ104" i="25"/>
  <c r="AR104" i="25"/>
  <c r="AS104" i="25"/>
  <c r="AT104" i="25"/>
  <c r="AU104" i="25"/>
  <c r="AV104" i="25"/>
  <c r="AW104" i="25"/>
  <c r="AX104" i="25"/>
  <c r="AY104" i="25"/>
  <c r="AZ104" i="25"/>
  <c r="BA104" i="25"/>
  <c r="BB104" i="25"/>
  <c r="BC104" i="25"/>
  <c r="BD104" i="25"/>
  <c r="BE104" i="25"/>
  <c r="J106" i="25"/>
  <c r="L106" i="25"/>
  <c r="AA106" i="25"/>
  <c r="AB106" i="25"/>
  <c r="AC106" i="25"/>
  <c r="AD106" i="25"/>
  <c r="AE106" i="25"/>
  <c r="AF106" i="25"/>
  <c r="AG106" i="25"/>
  <c r="AH106" i="25"/>
  <c r="AI106" i="25"/>
  <c r="AJ106" i="25"/>
  <c r="AK106" i="25"/>
  <c r="AL106" i="25"/>
  <c r="AM106" i="25"/>
  <c r="AN106" i="25"/>
  <c r="AO106" i="25"/>
  <c r="AP106" i="25"/>
  <c r="AQ106" i="25"/>
  <c r="AR106" i="25"/>
  <c r="AS106" i="25"/>
  <c r="AT106" i="25"/>
  <c r="AU106" i="25"/>
  <c r="AV106" i="25"/>
  <c r="AW106" i="25"/>
  <c r="AX106" i="25"/>
  <c r="AY106" i="25"/>
  <c r="AZ106" i="25"/>
  <c r="BA106" i="25"/>
  <c r="BB106" i="25"/>
  <c r="BC106" i="25"/>
  <c r="BD106" i="25"/>
  <c r="BE106" i="25"/>
  <c r="J108" i="25"/>
  <c r="L108" i="25"/>
  <c r="AA108" i="25"/>
  <c r="AB108" i="25"/>
  <c r="AC108" i="25"/>
  <c r="AD108" i="25"/>
  <c r="AE108" i="25"/>
  <c r="AF108" i="25"/>
  <c r="AG108" i="25"/>
  <c r="AH108" i="25"/>
  <c r="AI108" i="25"/>
  <c r="AJ108" i="25"/>
  <c r="AK108" i="25"/>
  <c r="AL108" i="25"/>
  <c r="AM108" i="25"/>
  <c r="AN108" i="25"/>
  <c r="AO108" i="25"/>
  <c r="AP108" i="25"/>
  <c r="AQ108" i="25"/>
  <c r="AR108" i="25"/>
  <c r="AS108" i="25"/>
  <c r="AT108" i="25"/>
  <c r="AU108" i="25"/>
  <c r="AV108" i="25"/>
  <c r="AW108" i="25"/>
  <c r="AX108" i="25"/>
  <c r="AY108" i="25"/>
  <c r="AZ108" i="25"/>
  <c r="BA108" i="25"/>
  <c r="BB108" i="25"/>
  <c r="BC108" i="25"/>
  <c r="BD108" i="25"/>
  <c r="BE108" i="25"/>
  <c r="J110" i="25"/>
  <c r="L110" i="25"/>
  <c r="AA110" i="25"/>
  <c r="AB110" i="25"/>
  <c r="AC110" i="25"/>
  <c r="AD110" i="25"/>
  <c r="AE110" i="25"/>
  <c r="AF110" i="25"/>
  <c r="AG110" i="25"/>
  <c r="AH110" i="25"/>
  <c r="AI110" i="25"/>
  <c r="AJ110" i="25"/>
  <c r="AK110" i="25"/>
  <c r="AL110" i="25"/>
  <c r="AM110" i="25"/>
  <c r="AN110" i="25"/>
  <c r="AO110" i="25"/>
  <c r="AP110" i="25"/>
  <c r="AQ110" i="25"/>
  <c r="AR110" i="25"/>
  <c r="AS110" i="25"/>
  <c r="AT110" i="25"/>
  <c r="AU110" i="25"/>
  <c r="AV110" i="25"/>
  <c r="AW110" i="25"/>
  <c r="AX110" i="25"/>
  <c r="AY110" i="25"/>
  <c r="AZ110" i="25"/>
  <c r="BA110" i="25"/>
  <c r="BB110" i="25"/>
  <c r="BC110" i="25"/>
  <c r="BD110" i="25"/>
  <c r="BE110" i="25"/>
  <c r="J112" i="25"/>
  <c r="L112" i="25"/>
  <c r="AA112" i="25"/>
  <c r="AB112" i="25"/>
  <c r="AC112" i="25"/>
  <c r="AD112" i="25"/>
  <c r="AE112" i="25"/>
  <c r="AF112" i="25"/>
  <c r="AG112" i="25"/>
  <c r="AH112" i="25"/>
  <c r="AI112" i="25"/>
  <c r="AJ112" i="25"/>
  <c r="AK112" i="25"/>
  <c r="AL112" i="25"/>
  <c r="AM112" i="25"/>
  <c r="AN112" i="25"/>
  <c r="AO112" i="25"/>
  <c r="AP112" i="25"/>
  <c r="AQ112" i="25"/>
  <c r="AR112" i="25"/>
  <c r="AS112" i="25"/>
  <c r="AT112" i="25"/>
  <c r="AU112" i="25"/>
  <c r="AV112" i="25"/>
  <c r="AW112" i="25"/>
  <c r="AX112" i="25"/>
  <c r="AY112" i="25"/>
  <c r="AZ112" i="25"/>
  <c r="BA112" i="25"/>
  <c r="BB112" i="25"/>
  <c r="BC112" i="25"/>
  <c r="BD112" i="25"/>
  <c r="BE112" i="25"/>
  <c r="J114" i="25"/>
  <c r="L114" i="25"/>
  <c r="AA114" i="25"/>
  <c r="AB114" i="25"/>
  <c r="AC114" i="25"/>
  <c r="AD114" i="25"/>
  <c r="AE114" i="25"/>
  <c r="AF114" i="25"/>
  <c r="AG114" i="25"/>
  <c r="AH114" i="25"/>
  <c r="AI114" i="25"/>
  <c r="AJ114" i="25"/>
  <c r="AK114" i="25"/>
  <c r="AL114" i="25"/>
  <c r="AM114" i="25"/>
  <c r="AN114" i="25"/>
  <c r="AO114" i="25"/>
  <c r="AP114" i="25"/>
  <c r="AQ114" i="25"/>
  <c r="AR114" i="25"/>
  <c r="AS114" i="25"/>
  <c r="AT114" i="25"/>
  <c r="AU114" i="25"/>
  <c r="AV114" i="25"/>
  <c r="AW114" i="25"/>
  <c r="AX114" i="25"/>
  <c r="AY114" i="25"/>
  <c r="AZ114" i="25"/>
  <c r="BA114" i="25"/>
  <c r="BB114" i="25"/>
  <c r="BC114" i="25"/>
  <c r="BD114" i="25"/>
  <c r="BE114" i="25"/>
  <c r="J116" i="25"/>
  <c r="L116" i="25"/>
  <c r="AA116" i="25"/>
  <c r="AB116" i="25"/>
  <c r="AC116" i="25"/>
  <c r="AD116" i="25"/>
  <c r="AE116" i="25"/>
  <c r="AF116" i="25"/>
  <c r="AG116" i="25"/>
  <c r="AH116" i="25"/>
  <c r="AI116" i="25"/>
  <c r="AJ116" i="25"/>
  <c r="AK116" i="25"/>
  <c r="AL116" i="25"/>
  <c r="AM116" i="25"/>
  <c r="AN116" i="25"/>
  <c r="AO116" i="25"/>
  <c r="AP116" i="25"/>
  <c r="AQ116" i="25"/>
  <c r="AR116" i="25"/>
  <c r="AS116" i="25"/>
  <c r="AT116" i="25"/>
  <c r="AU116" i="25"/>
  <c r="AV116" i="25"/>
  <c r="AW116" i="25"/>
  <c r="AX116" i="25"/>
  <c r="AY116" i="25"/>
  <c r="AZ116" i="25"/>
  <c r="BA116" i="25"/>
  <c r="BB116" i="25"/>
  <c r="BC116" i="25"/>
  <c r="BD116" i="25"/>
  <c r="BE116" i="25"/>
  <c r="J118" i="25"/>
  <c r="L118" i="25"/>
  <c r="AA118" i="25"/>
  <c r="AB118" i="25"/>
  <c r="AC118" i="25"/>
  <c r="AD118" i="25"/>
  <c r="AE118" i="25"/>
  <c r="AF118" i="25"/>
  <c r="AG118" i="25"/>
  <c r="AH118" i="25"/>
  <c r="AI118" i="25"/>
  <c r="AJ118" i="25"/>
  <c r="AK118" i="25"/>
  <c r="AL118" i="25"/>
  <c r="AM118" i="25"/>
  <c r="AN118" i="25"/>
  <c r="AO118" i="25"/>
  <c r="AP118" i="25"/>
  <c r="AQ118" i="25"/>
  <c r="AR118" i="25"/>
  <c r="AS118" i="25"/>
  <c r="AT118" i="25"/>
  <c r="AU118" i="25"/>
  <c r="AV118" i="25"/>
  <c r="AW118" i="25"/>
  <c r="AX118" i="25"/>
  <c r="AY118" i="25"/>
  <c r="AZ118" i="25"/>
  <c r="BA118" i="25"/>
  <c r="BB118" i="25"/>
  <c r="BC118" i="25"/>
  <c r="BD118" i="25"/>
  <c r="BE118" i="25"/>
  <c r="J120" i="25"/>
  <c r="L120" i="25"/>
  <c r="AA120" i="25"/>
  <c r="AB120" i="25"/>
  <c r="AC120" i="25"/>
  <c r="AD120" i="25"/>
  <c r="AE120" i="25"/>
  <c r="AF120" i="25"/>
  <c r="AG120" i="25"/>
  <c r="AH120" i="25"/>
  <c r="AI120" i="25"/>
  <c r="AJ120" i="25"/>
  <c r="AK120" i="25"/>
  <c r="AL120" i="25"/>
  <c r="AM120" i="25"/>
  <c r="AN120" i="25"/>
  <c r="AO120" i="25"/>
  <c r="AP120" i="25"/>
  <c r="AQ120" i="25"/>
  <c r="AR120" i="25"/>
  <c r="AS120" i="25"/>
  <c r="AT120" i="25"/>
  <c r="AU120" i="25"/>
  <c r="AV120" i="25"/>
  <c r="AW120" i="25"/>
  <c r="AX120" i="25"/>
  <c r="AY120" i="25"/>
  <c r="AZ120" i="25"/>
  <c r="BA120" i="25"/>
  <c r="BB120" i="25"/>
  <c r="BC120" i="25"/>
  <c r="BD120" i="25"/>
  <c r="BE120" i="25"/>
  <c r="J122" i="25"/>
  <c r="L122" i="25"/>
  <c r="AA122" i="25"/>
  <c r="AB122" i="25"/>
  <c r="AC122" i="25"/>
  <c r="AD122" i="25"/>
  <c r="AE122" i="25"/>
  <c r="AF122" i="25"/>
  <c r="AG122" i="25"/>
  <c r="AH122" i="25"/>
  <c r="AI122" i="25"/>
  <c r="AJ122" i="25"/>
  <c r="AK122" i="25"/>
  <c r="AL122" i="25"/>
  <c r="AM122" i="25"/>
  <c r="AN122" i="25"/>
  <c r="AO122" i="25"/>
  <c r="AP122" i="25"/>
  <c r="AQ122" i="25"/>
  <c r="AR122" i="25"/>
  <c r="AS122" i="25"/>
  <c r="AT122" i="25"/>
  <c r="AU122" i="25"/>
  <c r="AV122" i="25"/>
  <c r="AW122" i="25"/>
  <c r="AX122" i="25"/>
  <c r="AY122" i="25"/>
  <c r="AZ122" i="25"/>
  <c r="BA122" i="25"/>
  <c r="BB122" i="25"/>
  <c r="BC122" i="25"/>
  <c r="BD122" i="25"/>
  <c r="BE122" i="25"/>
  <c r="J124" i="25"/>
  <c r="L124" i="25"/>
  <c r="AA124" i="25"/>
  <c r="AB124" i="25"/>
  <c r="AC124" i="25"/>
  <c r="AD124" i="25"/>
  <c r="AE124" i="25"/>
  <c r="AF124" i="25"/>
  <c r="AG124" i="25"/>
  <c r="AH124" i="25"/>
  <c r="AI124" i="25"/>
  <c r="AJ124" i="25"/>
  <c r="AK124" i="25"/>
  <c r="AL124" i="25"/>
  <c r="AM124" i="25"/>
  <c r="AN124" i="25"/>
  <c r="AO124" i="25"/>
  <c r="AP124" i="25"/>
  <c r="AQ124" i="25"/>
  <c r="AR124" i="25"/>
  <c r="AS124" i="25"/>
  <c r="AT124" i="25"/>
  <c r="AU124" i="25"/>
  <c r="AV124" i="25"/>
  <c r="AW124" i="25"/>
  <c r="AX124" i="25"/>
  <c r="AY124" i="25"/>
  <c r="AZ124" i="25"/>
  <c r="BA124" i="25"/>
  <c r="BB124" i="25"/>
  <c r="BC124" i="25"/>
  <c r="BD124" i="25"/>
  <c r="BE124" i="25"/>
  <c r="J126" i="25"/>
  <c r="L126" i="25"/>
  <c r="AA126" i="25"/>
  <c r="AB126" i="25"/>
  <c r="AC126" i="25"/>
  <c r="AD126" i="25"/>
  <c r="AE126" i="25"/>
  <c r="AF126" i="25"/>
  <c r="AG126" i="25"/>
  <c r="AH126" i="25"/>
  <c r="AI126" i="25"/>
  <c r="AJ126" i="25"/>
  <c r="AK126" i="25"/>
  <c r="AL126" i="25"/>
  <c r="AM126" i="25"/>
  <c r="AN126" i="25"/>
  <c r="AO126" i="25"/>
  <c r="AP126" i="25"/>
  <c r="AQ126" i="25"/>
  <c r="AR126" i="25"/>
  <c r="AS126" i="25"/>
  <c r="AT126" i="25"/>
  <c r="AU126" i="25"/>
  <c r="AV126" i="25"/>
  <c r="AW126" i="25"/>
  <c r="AX126" i="25"/>
  <c r="AY126" i="25"/>
  <c r="AZ126" i="25"/>
  <c r="BA126" i="25"/>
  <c r="BB126" i="25"/>
  <c r="BC126" i="25"/>
  <c r="BD126" i="25"/>
  <c r="BE126" i="25"/>
  <c r="J128" i="25"/>
  <c r="L128" i="25"/>
  <c r="AA128" i="25"/>
  <c r="AB128" i="25"/>
  <c r="AC128" i="25"/>
  <c r="AD128" i="25"/>
  <c r="AE128" i="25"/>
  <c r="AF128" i="25"/>
  <c r="AG128" i="25"/>
  <c r="AH128" i="25"/>
  <c r="AI128" i="25"/>
  <c r="AJ128" i="25"/>
  <c r="AK128" i="25"/>
  <c r="AL128" i="25"/>
  <c r="AM128" i="25"/>
  <c r="AN128" i="25"/>
  <c r="AO128" i="25"/>
  <c r="AP128" i="25"/>
  <c r="AQ128" i="25"/>
  <c r="AR128" i="25"/>
  <c r="AS128" i="25"/>
  <c r="AT128" i="25"/>
  <c r="AU128" i="25"/>
  <c r="AV128" i="25"/>
  <c r="AW128" i="25"/>
  <c r="AX128" i="25"/>
  <c r="AY128" i="25"/>
  <c r="AZ128" i="25"/>
  <c r="BA128" i="25"/>
  <c r="BB128" i="25"/>
  <c r="BC128" i="25"/>
  <c r="BD128" i="25"/>
  <c r="BE128" i="25"/>
  <c r="J130" i="25"/>
  <c r="L130" i="25"/>
  <c r="AA130" i="25"/>
  <c r="AB130" i="25"/>
  <c r="AC130" i="25"/>
  <c r="AD130" i="25"/>
  <c r="AE130" i="25"/>
  <c r="AF130" i="25"/>
  <c r="AG130" i="25"/>
  <c r="AH130" i="25"/>
  <c r="AI130" i="25"/>
  <c r="AJ130" i="25"/>
  <c r="AK130" i="25"/>
  <c r="AL130" i="25"/>
  <c r="AM130" i="25"/>
  <c r="AN130" i="25"/>
  <c r="AO130" i="25"/>
  <c r="AP130" i="25"/>
  <c r="AQ130" i="25"/>
  <c r="AR130" i="25"/>
  <c r="AS130" i="25"/>
  <c r="AT130" i="25"/>
  <c r="AU130" i="25"/>
  <c r="AV130" i="25"/>
  <c r="AW130" i="25"/>
  <c r="AX130" i="25"/>
  <c r="AY130" i="25"/>
  <c r="AZ130" i="25"/>
  <c r="BA130" i="25"/>
  <c r="BB130" i="25"/>
  <c r="BC130" i="25"/>
  <c r="BD130" i="25"/>
  <c r="BE130" i="25"/>
  <c r="J132" i="25"/>
  <c r="L132" i="25"/>
  <c r="AA132" i="25"/>
  <c r="AB132" i="25"/>
  <c r="AC132" i="25"/>
  <c r="AD132" i="25"/>
  <c r="AE132" i="25"/>
  <c r="AF132" i="25"/>
  <c r="AG132" i="25"/>
  <c r="AH132" i="25"/>
  <c r="AI132" i="25"/>
  <c r="AJ132" i="25"/>
  <c r="AK132" i="25"/>
  <c r="AL132" i="25"/>
  <c r="AM132" i="25"/>
  <c r="AN132" i="25"/>
  <c r="AO132" i="25"/>
  <c r="AP132" i="25"/>
  <c r="AQ132" i="25"/>
  <c r="AR132" i="25"/>
  <c r="AS132" i="25"/>
  <c r="AT132" i="25"/>
  <c r="AU132" i="25"/>
  <c r="AV132" i="25"/>
  <c r="AW132" i="25"/>
  <c r="AX132" i="25"/>
  <c r="AY132" i="25"/>
  <c r="AZ132" i="25"/>
  <c r="BA132" i="25"/>
  <c r="BB132" i="25"/>
  <c r="BC132" i="25"/>
  <c r="BD132" i="25"/>
  <c r="BE132" i="25"/>
  <c r="J134" i="25"/>
  <c r="L134" i="25"/>
  <c r="AA134" i="25"/>
  <c r="AB134" i="25"/>
  <c r="AC134" i="25"/>
  <c r="AD134" i="25"/>
  <c r="AE134" i="25"/>
  <c r="AF134" i="25"/>
  <c r="AG134" i="25"/>
  <c r="AH134" i="25"/>
  <c r="AI134" i="25"/>
  <c r="AJ134" i="25"/>
  <c r="AK134" i="25"/>
  <c r="AL134" i="25"/>
  <c r="AM134" i="25"/>
  <c r="AN134" i="25"/>
  <c r="AO134" i="25"/>
  <c r="AP134" i="25"/>
  <c r="AQ134" i="25"/>
  <c r="AR134" i="25"/>
  <c r="AS134" i="25"/>
  <c r="AT134" i="25"/>
  <c r="AU134" i="25"/>
  <c r="AV134" i="25"/>
  <c r="AW134" i="25"/>
  <c r="AX134" i="25"/>
  <c r="AY134" i="25"/>
  <c r="AZ134" i="25"/>
  <c r="BA134" i="25"/>
  <c r="BB134" i="25"/>
  <c r="BC134" i="25"/>
  <c r="BD134" i="25"/>
  <c r="BE134" i="25"/>
  <c r="J136" i="25"/>
  <c r="L136" i="25"/>
  <c r="AA136" i="25"/>
  <c r="AB136" i="25"/>
  <c r="AC136" i="25"/>
  <c r="AD136" i="25"/>
  <c r="AE136" i="25"/>
  <c r="AF136" i="25"/>
  <c r="AG136" i="25"/>
  <c r="AH136" i="25"/>
  <c r="AI136" i="25"/>
  <c r="AJ136" i="25"/>
  <c r="AK136" i="25"/>
  <c r="AL136" i="25"/>
  <c r="AM136" i="25"/>
  <c r="AN136" i="25"/>
  <c r="AO136" i="25"/>
  <c r="AP136" i="25"/>
  <c r="AQ136" i="25"/>
  <c r="AR136" i="25"/>
  <c r="AS136" i="25"/>
  <c r="AT136" i="25"/>
  <c r="AU136" i="25"/>
  <c r="AV136" i="25"/>
  <c r="AW136" i="25"/>
  <c r="AX136" i="25"/>
  <c r="AY136" i="25"/>
  <c r="AZ136" i="25"/>
  <c r="BA136" i="25"/>
  <c r="BB136" i="25"/>
  <c r="BC136" i="25"/>
  <c r="BD136" i="25"/>
  <c r="BE136" i="25"/>
  <c r="J138" i="25"/>
  <c r="L138" i="25"/>
  <c r="AA138" i="25"/>
  <c r="AB138" i="25"/>
  <c r="AC138" i="25"/>
  <c r="AD138" i="25"/>
  <c r="AE138" i="25"/>
  <c r="AF138" i="25"/>
  <c r="AG138" i="25"/>
  <c r="AH138" i="25"/>
  <c r="AI138" i="25"/>
  <c r="AJ138" i="25"/>
  <c r="AK138" i="25"/>
  <c r="AL138" i="25"/>
  <c r="AM138" i="25"/>
  <c r="AN138" i="25"/>
  <c r="AO138" i="25"/>
  <c r="AP138" i="25"/>
  <c r="AQ138" i="25"/>
  <c r="AR138" i="25"/>
  <c r="AS138" i="25"/>
  <c r="AT138" i="25"/>
  <c r="AU138" i="25"/>
  <c r="AV138" i="25"/>
  <c r="AW138" i="25"/>
  <c r="AX138" i="25"/>
  <c r="AY138" i="25"/>
  <c r="AZ138" i="25"/>
  <c r="BA138" i="25"/>
  <c r="BB138" i="25"/>
  <c r="BC138" i="25"/>
  <c r="BD138" i="25"/>
  <c r="BE138" i="25"/>
  <c r="J140" i="25"/>
  <c r="L140" i="25"/>
  <c r="AA140" i="25"/>
  <c r="AB140" i="25"/>
  <c r="AC140" i="25"/>
  <c r="AD140" i="25"/>
  <c r="AE140" i="25"/>
  <c r="AF140" i="25"/>
  <c r="AG140" i="25"/>
  <c r="AH140" i="25"/>
  <c r="AI140" i="25"/>
  <c r="AJ140" i="25"/>
  <c r="AK140" i="25"/>
  <c r="AL140" i="25"/>
  <c r="AM140" i="25"/>
  <c r="AN140" i="25"/>
  <c r="AO140" i="25"/>
  <c r="AP140" i="25"/>
  <c r="AQ140" i="25"/>
  <c r="AR140" i="25"/>
  <c r="AS140" i="25"/>
  <c r="AT140" i="25"/>
  <c r="AU140" i="25"/>
  <c r="AV140" i="25"/>
  <c r="AW140" i="25"/>
  <c r="AX140" i="25"/>
  <c r="AY140" i="25"/>
  <c r="AZ140" i="25"/>
  <c r="BA140" i="25"/>
  <c r="BB140" i="25"/>
  <c r="BC140" i="25"/>
  <c r="BD140" i="25"/>
  <c r="BE140" i="25"/>
  <c r="J142" i="25"/>
  <c r="L142" i="25"/>
  <c r="AA142" i="25"/>
  <c r="AB142" i="25"/>
  <c r="AC142" i="25"/>
  <c r="AD142" i="25"/>
  <c r="AE142" i="25"/>
  <c r="AF142" i="25"/>
  <c r="AG142" i="25"/>
  <c r="AH142" i="25"/>
  <c r="AI142" i="25"/>
  <c r="AJ142" i="25"/>
  <c r="AK142" i="25"/>
  <c r="AL142" i="25"/>
  <c r="AM142" i="25"/>
  <c r="AN142" i="25"/>
  <c r="AO142" i="25"/>
  <c r="AP142" i="25"/>
  <c r="AQ142" i="25"/>
  <c r="AR142" i="25"/>
  <c r="AS142" i="25"/>
  <c r="AT142" i="25"/>
  <c r="AU142" i="25"/>
  <c r="AV142" i="25"/>
  <c r="AW142" i="25"/>
  <c r="AX142" i="25"/>
  <c r="AY142" i="25"/>
  <c r="AZ142" i="25"/>
  <c r="BA142" i="25"/>
  <c r="BB142" i="25"/>
  <c r="BC142" i="25"/>
  <c r="BD142" i="25"/>
  <c r="BE142" i="25"/>
  <c r="J144" i="25"/>
  <c r="L144" i="25"/>
  <c r="AA144" i="25"/>
  <c r="AB144" i="25"/>
  <c r="AC144" i="25"/>
  <c r="AD144" i="25"/>
  <c r="AE144" i="25"/>
  <c r="AF144" i="25"/>
  <c r="AG144" i="25"/>
  <c r="AH144" i="25"/>
  <c r="AI144" i="25"/>
  <c r="AJ144" i="25"/>
  <c r="AK144" i="25"/>
  <c r="AL144" i="25"/>
  <c r="AM144" i="25"/>
  <c r="AN144" i="25"/>
  <c r="AO144" i="25"/>
  <c r="AP144" i="25"/>
  <c r="AQ144" i="25"/>
  <c r="AR144" i="25"/>
  <c r="AS144" i="25"/>
  <c r="AT144" i="25"/>
  <c r="AU144" i="25"/>
  <c r="AV144" i="25"/>
  <c r="AW144" i="25"/>
  <c r="AX144" i="25"/>
  <c r="AY144" i="25"/>
  <c r="AZ144" i="25"/>
  <c r="BA144" i="25"/>
  <c r="BB144" i="25"/>
  <c r="BC144" i="25"/>
  <c r="BD144" i="25"/>
  <c r="BE144" i="25"/>
  <c r="J146" i="25"/>
  <c r="L146" i="25"/>
  <c r="AA146" i="25"/>
  <c r="AB146" i="25"/>
  <c r="AC146" i="25"/>
  <c r="AD146" i="25"/>
  <c r="AE146" i="25"/>
  <c r="AF146" i="25"/>
  <c r="AG146" i="25"/>
  <c r="AH146" i="25"/>
  <c r="AI146" i="25"/>
  <c r="AJ146" i="25"/>
  <c r="AK146" i="25"/>
  <c r="AL146" i="25"/>
  <c r="AM146" i="25"/>
  <c r="AN146" i="25"/>
  <c r="AO146" i="25"/>
  <c r="AP146" i="25"/>
  <c r="AQ146" i="25"/>
  <c r="AR146" i="25"/>
  <c r="AS146" i="25"/>
  <c r="AT146" i="25"/>
  <c r="AU146" i="25"/>
  <c r="AV146" i="25"/>
  <c r="AW146" i="25"/>
  <c r="AX146" i="25"/>
  <c r="AY146" i="25"/>
  <c r="AZ146" i="25"/>
  <c r="BA146" i="25"/>
  <c r="BB146" i="25"/>
  <c r="BC146" i="25"/>
  <c r="BD146" i="25"/>
  <c r="BE146" i="25"/>
  <c r="J148" i="25"/>
  <c r="L148" i="25"/>
  <c r="AA148" i="25"/>
  <c r="AB148" i="25"/>
  <c r="AC148" i="25"/>
  <c r="AD148" i="25"/>
  <c r="AE148" i="25"/>
  <c r="AF148" i="25"/>
  <c r="AG148" i="25"/>
  <c r="AH148" i="25"/>
  <c r="AI148" i="25"/>
  <c r="AJ148" i="25"/>
  <c r="AK148" i="25"/>
  <c r="AL148" i="25"/>
  <c r="AM148" i="25"/>
  <c r="AN148" i="25"/>
  <c r="AO148" i="25"/>
  <c r="AP148" i="25"/>
  <c r="AQ148" i="25"/>
  <c r="AR148" i="25"/>
  <c r="AS148" i="25"/>
  <c r="AT148" i="25"/>
  <c r="AU148" i="25"/>
  <c r="AV148" i="25"/>
  <c r="AW148" i="25"/>
  <c r="AX148" i="25"/>
  <c r="AY148" i="25"/>
  <c r="AZ148" i="25"/>
  <c r="BA148" i="25"/>
  <c r="BB148" i="25"/>
  <c r="BC148" i="25"/>
  <c r="BD148" i="25"/>
  <c r="BE148" i="25"/>
  <c r="J150" i="25"/>
  <c r="L150" i="25"/>
  <c r="AA150" i="25"/>
  <c r="AB150" i="25"/>
  <c r="AC150" i="25"/>
  <c r="AD150" i="25"/>
  <c r="AE150" i="25"/>
  <c r="AF150" i="25"/>
  <c r="AG150" i="25"/>
  <c r="AH150" i="25"/>
  <c r="AI150" i="25"/>
  <c r="AJ150" i="25"/>
  <c r="AK150" i="25"/>
  <c r="AL150" i="25"/>
  <c r="AM150" i="25"/>
  <c r="AN150" i="25"/>
  <c r="AO150" i="25"/>
  <c r="AP150" i="25"/>
  <c r="AQ150" i="25"/>
  <c r="AR150" i="25"/>
  <c r="AS150" i="25"/>
  <c r="AT150" i="25"/>
  <c r="AU150" i="25"/>
  <c r="AV150" i="25"/>
  <c r="AW150" i="25"/>
  <c r="AX150" i="25"/>
  <c r="AY150" i="25"/>
  <c r="AZ150" i="25"/>
  <c r="BA150" i="25"/>
  <c r="BB150" i="25"/>
  <c r="BC150" i="25"/>
  <c r="BD150" i="25"/>
  <c r="BE150" i="25"/>
  <c r="J152" i="25"/>
  <c r="L152" i="25"/>
  <c r="AA152" i="25"/>
  <c r="AB152" i="25"/>
  <c r="AC152" i="25"/>
  <c r="AD152" i="25"/>
  <c r="AE152" i="25"/>
  <c r="AF152" i="25"/>
  <c r="AG152" i="25"/>
  <c r="AH152" i="25"/>
  <c r="AI152" i="25"/>
  <c r="AJ152" i="25"/>
  <c r="AK152" i="25"/>
  <c r="AL152" i="25"/>
  <c r="AM152" i="25"/>
  <c r="AN152" i="25"/>
  <c r="AO152" i="25"/>
  <c r="AP152" i="25"/>
  <c r="AQ152" i="25"/>
  <c r="AR152" i="25"/>
  <c r="AS152" i="25"/>
  <c r="AT152" i="25"/>
  <c r="AU152" i="25"/>
  <c r="AV152" i="25"/>
  <c r="AW152" i="25"/>
  <c r="AX152" i="25"/>
  <c r="AY152" i="25"/>
  <c r="AZ152" i="25"/>
  <c r="BA152" i="25"/>
  <c r="BB152" i="25"/>
  <c r="BC152" i="25"/>
  <c r="BD152" i="25"/>
  <c r="BE152" i="25"/>
  <c r="J154" i="25"/>
  <c r="L154" i="25"/>
  <c r="AA154" i="25"/>
  <c r="AB154" i="25"/>
  <c r="AC154" i="25"/>
  <c r="AD154" i="25"/>
  <c r="AE154" i="25"/>
  <c r="AF154" i="25"/>
  <c r="AG154" i="25"/>
  <c r="AH154" i="25"/>
  <c r="AI154" i="25"/>
  <c r="AJ154" i="25"/>
  <c r="AK154" i="25"/>
  <c r="AL154" i="25"/>
  <c r="AM154" i="25"/>
  <c r="AN154" i="25"/>
  <c r="AO154" i="25"/>
  <c r="AP154" i="25"/>
  <c r="AQ154" i="25"/>
  <c r="AR154" i="25"/>
  <c r="AS154" i="25"/>
  <c r="AT154" i="25"/>
  <c r="AU154" i="25"/>
  <c r="AV154" i="25"/>
  <c r="AW154" i="25"/>
  <c r="AX154" i="25"/>
  <c r="AY154" i="25"/>
  <c r="AZ154" i="25"/>
  <c r="BA154" i="25"/>
  <c r="BB154" i="25"/>
  <c r="BC154" i="25"/>
  <c r="BD154" i="25"/>
  <c r="BE154" i="25"/>
  <c r="J156" i="25"/>
  <c r="L156" i="25"/>
  <c r="AA156" i="25"/>
  <c r="AB156" i="25"/>
  <c r="BF156" i="25" s="1"/>
  <c r="BH156" i="25" s="1"/>
  <c r="AC156" i="25"/>
  <c r="AD156" i="25"/>
  <c r="AE156" i="25"/>
  <c r="AF156" i="25"/>
  <c r="AG156" i="25"/>
  <c r="AH156" i="25"/>
  <c r="AI156" i="25"/>
  <c r="AJ156" i="25"/>
  <c r="AK156" i="25"/>
  <c r="AL156" i="25"/>
  <c r="AM156" i="25"/>
  <c r="AN156" i="25"/>
  <c r="AO156" i="25"/>
  <c r="AP156" i="25"/>
  <c r="AQ156" i="25"/>
  <c r="AR156" i="25"/>
  <c r="AS156" i="25"/>
  <c r="AT156" i="25"/>
  <c r="AU156" i="25"/>
  <c r="AV156" i="25"/>
  <c r="AW156" i="25"/>
  <c r="AX156" i="25"/>
  <c r="AY156" i="25"/>
  <c r="AZ156" i="25"/>
  <c r="BA156" i="25"/>
  <c r="BB156" i="25"/>
  <c r="BC156" i="25"/>
  <c r="BD156" i="25"/>
  <c r="BE156" i="25"/>
  <c r="J158" i="25"/>
  <c r="L158" i="25"/>
  <c r="AA158" i="25"/>
  <c r="AB158" i="25"/>
  <c r="AC158" i="25"/>
  <c r="AD158" i="25"/>
  <c r="AE158" i="25"/>
  <c r="AF158" i="25"/>
  <c r="AG158" i="25"/>
  <c r="AH158" i="25"/>
  <c r="AI158" i="25"/>
  <c r="AJ158" i="25"/>
  <c r="AK158" i="25"/>
  <c r="AL158" i="25"/>
  <c r="AM158" i="25"/>
  <c r="AN158" i="25"/>
  <c r="AO158" i="25"/>
  <c r="AP158" i="25"/>
  <c r="AQ158" i="25"/>
  <c r="AR158" i="25"/>
  <c r="AS158" i="25"/>
  <c r="AT158" i="25"/>
  <c r="AU158" i="25"/>
  <c r="AV158" i="25"/>
  <c r="AW158" i="25"/>
  <c r="AX158" i="25"/>
  <c r="AY158" i="25"/>
  <c r="AZ158" i="25"/>
  <c r="BA158" i="25"/>
  <c r="BB158" i="25"/>
  <c r="BC158" i="25"/>
  <c r="BD158" i="25"/>
  <c r="BE158" i="25"/>
  <c r="BF158" i="25"/>
  <c r="BH158" i="25" s="1"/>
  <c r="J160" i="25"/>
  <c r="L160" i="25"/>
  <c r="AA160" i="25"/>
  <c r="AB160" i="25"/>
  <c r="AC160" i="25"/>
  <c r="AD160" i="25"/>
  <c r="AE160" i="25"/>
  <c r="AF160" i="25"/>
  <c r="AG160" i="25"/>
  <c r="AH160" i="25"/>
  <c r="AI160" i="25"/>
  <c r="BF160" i="25" s="1"/>
  <c r="BH160" i="25" s="1"/>
  <c r="AJ160" i="25"/>
  <c r="AK160" i="25"/>
  <c r="AL160" i="25"/>
  <c r="AM160" i="25"/>
  <c r="AN160" i="25"/>
  <c r="AO160" i="25"/>
  <c r="AP160" i="25"/>
  <c r="AQ160" i="25"/>
  <c r="AR160" i="25"/>
  <c r="AS160" i="25"/>
  <c r="AT160" i="25"/>
  <c r="AU160" i="25"/>
  <c r="AV160" i="25"/>
  <c r="AW160" i="25"/>
  <c r="AX160" i="25"/>
  <c r="AY160" i="25"/>
  <c r="AZ160" i="25"/>
  <c r="BA160" i="25"/>
  <c r="BB160" i="25"/>
  <c r="BC160" i="25"/>
  <c r="BD160" i="25"/>
  <c r="BE160" i="25"/>
  <c r="J162" i="25"/>
  <c r="L162" i="25"/>
  <c r="AA162" i="25"/>
  <c r="AB162" i="25"/>
  <c r="AC162" i="25"/>
  <c r="AD162" i="25"/>
  <c r="AE162" i="25"/>
  <c r="AF162" i="25"/>
  <c r="AG162" i="25"/>
  <c r="AH162" i="25"/>
  <c r="AI162" i="25"/>
  <c r="AJ162" i="25"/>
  <c r="AK162" i="25"/>
  <c r="AL162" i="25"/>
  <c r="AM162" i="25"/>
  <c r="AN162" i="25"/>
  <c r="AO162" i="25"/>
  <c r="AP162" i="25"/>
  <c r="AQ162" i="25"/>
  <c r="AR162" i="25"/>
  <c r="AS162" i="25"/>
  <c r="AT162" i="25"/>
  <c r="AU162" i="25"/>
  <c r="AV162" i="25"/>
  <c r="AW162" i="25"/>
  <c r="AX162" i="25"/>
  <c r="AY162" i="25"/>
  <c r="AZ162" i="25"/>
  <c r="BA162" i="25"/>
  <c r="BB162" i="25"/>
  <c r="BC162" i="25"/>
  <c r="BD162" i="25"/>
  <c r="BE162" i="25"/>
  <c r="J164" i="25"/>
  <c r="L164" i="25"/>
  <c r="AA164" i="25"/>
  <c r="BF164" i="25" s="1"/>
  <c r="BH164" i="25" s="1"/>
  <c r="AB164" i="25"/>
  <c r="AC164" i="25"/>
  <c r="AD164" i="25"/>
  <c r="AE164" i="25"/>
  <c r="AF164" i="25"/>
  <c r="AG164" i="25"/>
  <c r="AH164" i="25"/>
  <c r="AI164" i="25"/>
  <c r="AJ164" i="25"/>
  <c r="AK164" i="25"/>
  <c r="AL164" i="25"/>
  <c r="AM164" i="25"/>
  <c r="AN164" i="25"/>
  <c r="AO164" i="25"/>
  <c r="AP164" i="25"/>
  <c r="AQ164" i="25"/>
  <c r="AR164" i="25"/>
  <c r="AS164" i="25"/>
  <c r="AT164" i="25"/>
  <c r="AU164" i="25"/>
  <c r="AV164" i="25"/>
  <c r="AW164" i="25"/>
  <c r="AX164" i="25"/>
  <c r="AY164" i="25"/>
  <c r="AZ164" i="25"/>
  <c r="BA164" i="25"/>
  <c r="BB164" i="25"/>
  <c r="BC164" i="25"/>
  <c r="BD164" i="25"/>
  <c r="BE164" i="25"/>
  <c r="J166" i="25"/>
  <c r="L166" i="25"/>
  <c r="AA166" i="25"/>
  <c r="AB166" i="25"/>
  <c r="AC166" i="25"/>
  <c r="AD166" i="25"/>
  <c r="AE166" i="25"/>
  <c r="AF166" i="25"/>
  <c r="AG166" i="25"/>
  <c r="AH166" i="25"/>
  <c r="AI166" i="25"/>
  <c r="AJ166" i="25"/>
  <c r="AK166" i="25"/>
  <c r="AL166" i="25"/>
  <c r="AM166" i="25"/>
  <c r="AN166" i="25"/>
  <c r="AO166" i="25"/>
  <c r="AP166" i="25"/>
  <c r="AQ166" i="25"/>
  <c r="AR166" i="25"/>
  <c r="AS166" i="25"/>
  <c r="AT166" i="25"/>
  <c r="AU166" i="25"/>
  <c r="AV166" i="25"/>
  <c r="AW166" i="25"/>
  <c r="AX166" i="25"/>
  <c r="AY166" i="25"/>
  <c r="AZ166" i="25"/>
  <c r="BA166" i="25"/>
  <c r="BB166" i="25"/>
  <c r="BC166" i="25"/>
  <c r="BD166" i="25"/>
  <c r="BE166" i="25"/>
  <c r="J168" i="25"/>
  <c r="L168" i="25"/>
  <c r="AA168" i="25"/>
  <c r="AB168" i="25"/>
  <c r="AC168" i="25"/>
  <c r="AD168" i="25"/>
  <c r="AE168" i="25"/>
  <c r="AF168" i="25"/>
  <c r="AG168" i="25"/>
  <c r="AH168" i="25"/>
  <c r="AI168" i="25"/>
  <c r="AJ168" i="25"/>
  <c r="AK168" i="25"/>
  <c r="AL168" i="25"/>
  <c r="AM168" i="25"/>
  <c r="AN168" i="25"/>
  <c r="AO168" i="25"/>
  <c r="AP168" i="25"/>
  <c r="AQ168" i="25"/>
  <c r="AR168" i="25"/>
  <c r="AS168" i="25"/>
  <c r="AT168" i="25"/>
  <c r="AU168" i="25"/>
  <c r="AV168" i="25"/>
  <c r="AW168" i="25"/>
  <c r="AX168" i="25"/>
  <c r="AY168" i="25"/>
  <c r="AZ168" i="25"/>
  <c r="BA168" i="25"/>
  <c r="BB168" i="25"/>
  <c r="BC168" i="25"/>
  <c r="BD168" i="25"/>
  <c r="BE168" i="25"/>
  <c r="BF168" i="25"/>
  <c r="BH168" i="25" s="1"/>
  <c r="J170" i="25"/>
  <c r="L170" i="25"/>
  <c r="AA170" i="25"/>
  <c r="AB170" i="25"/>
  <c r="AC170" i="25"/>
  <c r="AD170" i="25"/>
  <c r="AE170" i="25"/>
  <c r="AF170" i="25"/>
  <c r="AG170" i="25"/>
  <c r="AH170" i="25"/>
  <c r="AI170" i="25"/>
  <c r="AJ170" i="25"/>
  <c r="AK170" i="25"/>
  <c r="AL170" i="25"/>
  <c r="AM170" i="25"/>
  <c r="AN170" i="25"/>
  <c r="AO170" i="25"/>
  <c r="AP170" i="25"/>
  <c r="AQ170" i="25"/>
  <c r="AR170" i="25"/>
  <c r="AS170" i="25"/>
  <c r="AT170" i="25"/>
  <c r="AU170" i="25"/>
  <c r="AV170" i="25"/>
  <c r="AW170" i="25"/>
  <c r="AX170" i="25"/>
  <c r="AY170" i="25"/>
  <c r="AZ170" i="25"/>
  <c r="BA170" i="25"/>
  <c r="BB170" i="25"/>
  <c r="BC170" i="25"/>
  <c r="BD170" i="25"/>
  <c r="BE170" i="25"/>
  <c r="J172" i="25"/>
  <c r="L172" i="25"/>
  <c r="AA172" i="25"/>
  <c r="BF172" i="25" s="1"/>
  <c r="BH172" i="25" s="1"/>
  <c r="AB172" i="25"/>
  <c r="AC172" i="25"/>
  <c r="AD172" i="25"/>
  <c r="AE172" i="25"/>
  <c r="AF172" i="25"/>
  <c r="AG172" i="25"/>
  <c r="AH172" i="25"/>
  <c r="AI172" i="25"/>
  <c r="AJ172" i="25"/>
  <c r="AK172" i="25"/>
  <c r="AL172" i="25"/>
  <c r="AM172" i="25"/>
  <c r="AN172" i="25"/>
  <c r="AO172" i="25"/>
  <c r="AP172" i="25"/>
  <c r="AQ172" i="25"/>
  <c r="AR172" i="25"/>
  <c r="AS172" i="25"/>
  <c r="AT172" i="25"/>
  <c r="AU172" i="25"/>
  <c r="AV172" i="25"/>
  <c r="AW172" i="25"/>
  <c r="AX172" i="25"/>
  <c r="AY172" i="25"/>
  <c r="AZ172" i="25"/>
  <c r="BA172" i="25"/>
  <c r="BB172" i="25"/>
  <c r="BC172" i="25"/>
  <c r="BD172" i="25"/>
  <c r="BE172" i="25"/>
  <c r="J174" i="25"/>
  <c r="L174" i="25"/>
  <c r="AA174" i="25"/>
  <c r="AB174" i="25"/>
  <c r="AC174" i="25"/>
  <c r="AD174" i="25"/>
  <c r="AE174" i="25"/>
  <c r="AF174" i="25"/>
  <c r="AG174" i="25"/>
  <c r="AH174" i="25"/>
  <c r="AI174" i="25"/>
  <c r="AJ174" i="25"/>
  <c r="AK174" i="25"/>
  <c r="AL174" i="25"/>
  <c r="AM174" i="25"/>
  <c r="AN174" i="25"/>
  <c r="AO174" i="25"/>
  <c r="AP174" i="25"/>
  <c r="AQ174" i="25"/>
  <c r="AR174" i="25"/>
  <c r="AS174" i="25"/>
  <c r="AT174" i="25"/>
  <c r="AU174" i="25"/>
  <c r="AV174" i="25"/>
  <c r="AW174" i="25"/>
  <c r="AX174" i="25"/>
  <c r="AY174" i="25"/>
  <c r="AZ174" i="25"/>
  <c r="BA174" i="25"/>
  <c r="BB174" i="25"/>
  <c r="BC174" i="25"/>
  <c r="BD174" i="25"/>
  <c r="BE174" i="25"/>
  <c r="J176" i="25"/>
  <c r="L176" i="25"/>
  <c r="AA176" i="25"/>
  <c r="AB176" i="25"/>
  <c r="BF176" i="25" s="1"/>
  <c r="BH176" i="25" s="1"/>
  <c r="AC176" i="25"/>
  <c r="AD176" i="25"/>
  <c r="AE176" i="25"/>
  <c r="AF176" i="25"/>
  <c r="AG176" i="25"/>
  <c r="AH176" i="25"/>
  <c r="AI176" i="25"/>
  <c r="AJ176" i="25"/>
  <c r="AK176" i="25"/>
  <c r="AL176" i="25"/>
  <c r="AM176" i="25"/>
  <c r="AN176" i="25"/>
  <c r="AO176" i="25"/>
  <c r="AP176" i="25"/>
  <c r="AQ176" i="25"/>
  <c r="AR176" i="25"/>
  <c r="AS176" i="25"/>
  <c r="AT176" i="25"/>
  <c r="AU176" i="25"/>
  <c r="AV176" i="25"/>
  <c r="AW176" i="25"/>
  <c r="AX176" i="25"/>
  <c r="AY176" i="25"/>
  <c r="AZ176" i="25"/>
  <c r="BA176" i="25"/>
  <c r="BB176" i="25"/>
  <c r="BC176" i="25"/>
  <c r="BD176" i="25"/>
  <c r="BE176" i="25"/>
  <c r="J178" i="25"/>
  <c r="L178" i="25"/>
  <c r="AA178" i="25"/>
  <c r="AB178" i="25"/>
  <c r="AC178" i="25"/>
  <c r="AD178" i="25"/>
  <c r="AE178" i="25"/>
  <c r="AF178" i="25"/>
  <c r="AG178" i="25"/>
  <c r="AH178" i="25"/>
  <c r="AI178" i="25"/>
  <c r="AJ178" i="25"/>
  <c r="AK178" i="25"/>
  <c r="AL178" i="25"/>
  <c r="AM178" i="25"/>
  <c r="AN178" i="25"/>
  <c r="AO178" i="25"/>
  <c r="AP178" i="25"/>
  <c r="AQ178" i="25"/>
  <c r="AR178" i="25"/>
  <c r="AS178" i="25"/>
  <c r="AT178" i="25"/>
  <c r="AU178" i="25"/>
  <c r="AV178" i="25"/>
  <c r="AW178" i="25"/>
  <c r="AX178" i="25"/>
  <c r="AY178" i="25"/>
  <c r="AZ178" i="25"/>
  <c r="BA178" i="25"/>
  <c r="BB178" i="25"/>
  <c r="BC178" i="25"/>
  <c r="BD178" i="25"/>
  <c r="BE178" i="25"/>
  <c r="J180" i="25"/>
  <c r="L180" i="25"/>
  <c r="AA180" i="25"/>
  <c r="AB180" i="25"/>
  <c r="AC180" i="25"/>
  <c r="BF180" i="25" s="1"/>
  <c r="BH180" i="25" s="1"/>
  <c r="AD180" i="25"/>
  <c r="AE180" i="25"/>
  <c r="AF180" i="25"/>
  <c r="AG180" i="25"/>
  <c r="AH180" i="25"/>
  <c r="AI180" i="25"/>
  <c r="AJ180" i="25"/>
  <c r="AK180" i="25"/>
  <c r="AL180" i="25"/>
  <c r="AM180" i="25"/>
  <c r="AN180" i="25"/>
  <c r="AO180" i="25"/>
  <c r="AP180" i="25"/>
  <c r="AQ180" i="25"/>
  <c r="AR180" i="25"/>
  <c r="AS180" i="25"/>
  <c r="AT180" i="25"/>
  <c r="AU180" i="25"/>
  <c r="AV180" i="25"/>
  <c r="AW180" i="25"/>
  <c r="AX180" i="25"/>
  <c r="AY180" i="25"/>
  <c r="AZ180" i="25"/>
  <c r="BA180" i="25"/>
  <c r="BB180" i="25"/>
  <c r="BC180" i="25"/>
  <c r="BD180" i="25"/>
  <c r="BE180" i="25"/>
  <c r="J182" i="25"/>
  <c r="L182" i="25"/>
  <c r="AA182" i="25"/>
  <c r="AB182" i="25"/>
  <c r="AC182" i="25"/>
  <c r="AD182" i="25"/>
  <c r="AE182" i="25"/>
  <c r="AF182" i="25"/>
  <c r="AG182" i="25"/>
  <c r="AH182" i="25"/>
  <c r="AI182" i="25"/>
  <c r="AJ182" i="25"/>
  <c r="AK182" i="25"/>
  <c r="AL182" i="25"/>
  <c r="AM182" i="25"/>
  <c r="AN182" i="25"/>
  <c r="AO182" i="25"/>
  <c r="AP182" i="25"/>
  <c r="AQ182" i="25"/>
  <c r="AR182" i="25"/>
  <c r="AS182" i="25"/>
  <c r="AT182" i="25"/>
  <c r="AU182" i="25"/>
  <c r="AV182" i="25"/>
  <c r="AW182" i="25"/>
  <c r="AX182" i="25"/>
  <c r="AY182" i="25"/>
  <c r="AZ182" i="25"/>
  <c r="BA182" i="25"/>
  <c r="BB182" i="25"/>
  <c r="BC182" i="25"/>
  <c r="BD182" i="25"/>
  <c r="BE182" i="25"/>
  <c r="J184" i="25"/>
  <c r="L184" i="25"/>
  <c r="AA184" i="25"/>
  <c r="AB184" i="25"/>
  <c r="AC184" i="25"/>
  <c r="BF184" i="25" s="1"/>
  <c r="BH184" i="25" s="1"/>
  <c r="AD184" i="25"/>
  <c r="AE184" i="25"/>
  <c r="AF184" i="25"/>
  <c r="AG184" i="25"/>
  <c r="AH184" i="25"/>
  <c r="AI184" i="25"/>
  <c r="AJ184" i="25"/>
  <c r="AK184" i="25"/>
  <c r="AL184" i="25"/>
  <c r="AM184" i="25"/>
  <c r="AN184" i="25"/>
  <c r="AO184" i="25"/>
  <c r="AP184" i="25"/>
  <c r="AQ184" i="25"/>
  <c r="AR184" i="25"/>
  <c r="AS184" i="25"/>
  <c r="AT184" i="25"/>
  <c r="AU184" i="25"/>
  <c r="AV184" i="25"/>
  <c r="AW184" i="25"/>
  <c r="AX184" i="25"/>
  <c r="AY184" i="25"/>
  <c r="AZ184" i="25"/>
  <c r="BA184" i="25"/>
  <c r="BB184" i="25"/>
  <c r="BC184" i="25"/>
  <c r="BD184" i="25"/>
  <c r="BE184" i="25"/>
  <c r="J186" i="25"/>
  <c r="L186" i="25"/>
  <c r="AA186" i="25"/>
  <c r="AB186" i="25"/>
  <c r="AC186" i="25"/>
  <c r="AD186" i="25"/>
  <c r="AE186" i="25"/>
  <c r="AF186" i="25"/>
  <c r="AG186" i="25"/>
  <c r="AH186" i="25"/>
  <c r="AI186" i="25"/>
  <c r="AJ186" i="25"/>
  <c r="AK186" i="25"/>
  <c r="AL186" i="25"/>
  <c r="AM186" i="25"/>
  <c r="AN186" i="25"/>
  <c r="AO186" i="25"/>
  <c r="AP186" i="25"/>
  <c r="AQ186" i="25"/>
  <c r="AR186" i="25"/>
  <c r="AS186" i="25"/>
  <c r="AT186" i="25"/>
  <c r="AU186" i="25"/>
  <c r="AV186" i="25"/>
  <c r="AW186" i="25"/>
  <c r="AX186" i="25"/>
  <c r="AY186" i="25"/>
  <c r="AZ186" i="25"/>
  <c r="BA186" i="25"/>
  <c r="BB186" i="25"/>
  <c r="BC186" i="25"/>
  <c r="BD186" i="25"/>
  <c r="BE186" i="25"/>
  <c r="J188" i="25"/>
  <c r="L188" i="25"/>
  <c r="AA188" i="25"/>
  <c r="AB188" i="25"/>
  <c r="AC188" i="25"/>
  <c r="AD188" i="25"/>
  <c r="AE188" i="25"/>
  <c r="AF188" i="25"/>
  <c r="AG188" i="25"/>
  <c r="AH188" i="25"/>
  <c r="AI188" i="25"/>
  <c r="AJ188" i="25"/>
  <c r="AK188" i="25"/>
  <c r="AL188" i="25"/>
  <c r="AM188" i="25"/>
  <c r="AN188" i="25"/>
  <c r="AO188" i="25"/>
  <c r="AP188" i="25"/>
  <c r="AQ188" i="25"/>
  <c r="AR188" i="25"/>
  <c r="AS188" i="25"/>
  <c r="AT188" i="25"/>
  <c r="AU188" i="25"/>
  <c r="AV188" i="25"/>
  <c r="AW188" i="25"/>
  <c r="AX188" i="25"/>
  <c r="AY188" i="25"/>
  <c r="AZ188" i="25"/>
  <c r="BA188" i="25"/>
  <c r="BB188" i="25"/>
  <c r="BC188" i="25"/>
  <c r="BD188" i="25"/>
  <c r="BE188" i="25"/>
  <c r="J190" i="25"/>
  <c r="L190" i="25"/>
  <c r="AA190" i="25"/>
  <c r="AB190" i="25"/>
  <c r="AC190" i="25"/>
  <c r="AD190" i="25"/>
  <c r="AE190" i="25"/>
  <c r="AF190" i="25"/>
  <c r="AG190" i="25"/>
  <c r="AH190" i="25"/>
  <c r="AI190" i="25"/>
  <c r="AJ190" i="25"/>
  <c r="AK190" i="25"/>
  <c r="AL190" i="25"/>
  <c r="AM190" i="25"/>
  <c r="AN190" i="25"/>
  <c r="AO190" i="25"/>
  <c r="AP190" i="25"/>
  <c r="AQ190" i="25"/>
  <c r="AR190" i="25"/>
  <c r="AS190" i="25"/>
  <c r="AT190" i="25"/>
  <c r="AU190" i="25"/>
  <c r="AV190" i="25"/>
  <c r="AW190" i="25"/>
  <c r="AX190" i="25"/>
  <c r="AY190" i="25"/>
  <c r="AZ190" i="25"/>
  <c r="BA190" i="25"/>
  <c r="BB190" i="25"/>
  <c r="BC190" i="25"/>
  <c r="BD190" i="25"/>
  <c r="BE190" i="25"/>
  <c r="J192" i="25"/>
  <c r="L192" i="25"/>
  <c r="AA192" i="25"/>
  <c r="AB192" i="25"/>
  <c r="AC192" i="25"/>
  <c r="AD192" i="25"/>
  <c r="AE192" i="25"/>
  <c r="AF192" i="25"/>
  <c r="AG192" i="25"/>
  <c r="AH192" i="25"/>
  <c r="AI192" i="25"/>
  <c r="AJ192" i="25"/>
  <c r="AK192" i="25"/>
  <c r="AL192" i="25"/>
  <c r="AM192" i="25"/>
  <c r="AN192" i="25"/>
  <c r="AO192" i="25"/>
  <c r="AP192" i="25"/>
  <c r="AQ192" i="25"/>
  <c r="AR192" i="25"/>
  <c r="AS192" i="25"/>
  <c r="AT192" i="25"/>
  <c r="AU192" i="25"/>
  <c r="AV192" i="25"/>
  <c r="AW192" i="25"/>
  <c r="AX192" i="25"/>
  <c r="AY192" i="25"/>
  <c r="AZ192" i="25"/>
  <c r="BA192" i="25"/>
  <c r="BB192" i="25"/>
  <c r="BC192" i="25"/>
  <c r="BD192" i="25"/>
  <c r="BE192" i="25"/>
  <c r="J194" i="25"/>
  <c r="L194" i="25"/>
  <c r="AA194" i="25"/>
  <c r="AB194" i="25"/>
  <c r="AC194" i="25"/>
  <c r="AD194" i="25"/>
  <c r="AE194" i="25"/>
  <c r="AF194" i="25"/>
  <c r="AG194" i="25"/>
  <c r="AH194" i="25"/>
  <c r="AI194" i="25"/>
  <c r="AJ194" i="25"/>
  <c r="AK194" i="25"/>
  <c r="AL194" i="25"/>
  <c r="AM194" i="25"/>
  <c r="AN194" i="25"/>
  <c r="AO194" i="25"/>
  <c r="AP194" i="25"/>
  <c r="AQ194" i="25"/>
  <c r="AR194" i="25"/>
  <c r="AS194" i="25"/>
  <c r="AT194" i="25"/>
  <c r="AU194" i="25"/>
  <c r="AV194" i="25"/>
  <c r="AW194" i="25"/>
  <c r="AX194" i="25"/>
  <c r="AY194" i="25"/>
  <c r="AZ194" i="25"/>
  <c r="BA194" i="25"/>
  <c r="BB194" i="25"/>
  <c r="BC194" i="25"/>
  <c r="BD194" i="25"/>
  <c r="BE194" i="25"/>
  <c r="J196" i="25"/>
  <c r="L196" i="25"/>
  <c r="AA196" i="25"/>
  <c r="AB196" i="25"/>
  <c r="AC196" i="25"/>
  <c r="AD196" i="25"/>
  <c r="AE196" i="25"/>
  <c r="AF196" i="25"/>
  <c r="AG196" i="25"/>
  <c r="AH196" i="25"/>
  <c r="AI196" i="25"/>
  <c r="AJ196" i="25"/>
  <c r="AK196" i="25"/>
  <c r="AL196" i="25"/>
  <c r="AM196" i="25"/>
  <c r="AN196" i="25"/>
  <c r="AO196" i="25"/>
  <c r="AP196" i="25"/>
  <c r="AQ196" i="25"/>
  <c r="AR196" i="25"/>
  <c r="AS196" i="25"/>
  <c r="AT196" i="25"/>
  <c r="AU196" i="25"/>
  <c r="AV196" i="25"/>
  <c r="AW196" i="25"/>
  <c r="AX196" i="25"/>
  <c r="AY196" i="25"/>
  <c r="AZ196" i="25"/>
  <c r="BA196" i="25"/>
  <c r="BB196" i="25"/>
  <c r="BC196" i="25"/>
  <c r="BD196" i="25"/>
  <c r="BE196" i="25"/>
  <c r="J198" i="25"/>
  <c r="L198" i="25"/>
  <c r="AA198" i="25"/>
  <c r="AB198" i="25"/>
  <c r="AC198" i="25"/>
  <c r="AD198" i="25"/>
  <c r="AE198" i="25"/>
  <c r="AF198" i="25"/>
  <c r="AG198" i="25"/>
  <c r="AH198" i="25"/>
  <c r="AI198" i="25"/>
  <c r="AJ198" i="25"/>
  <c r="AK198" i="25"/>
  <c r="AL198" i="25"/>
  <c r="AM198" i="25"/>
  <c r="AN198" i="25"/>
  <c r="AO198" i="25"/>
  <c r="AP198" i="25"/>
  <c r="AQ198" i="25"/>
  <c r="AR198" i="25"/>
  <c r="AS198" i="25"/>
  <c r="AT198" i="25"/>
  <c r="AU198" i="25"/>
  <c r="AV198" i="25"/>
  <c r="AW198" i="25"/>
  <c r="AX198" i="25"/>
  <c r="AY198" i="25"/>
  <c r="AZ198" i="25"/>
  <c r="BA198" i="25"/>
  <c r="BB198" i="25"/>
  <c r="BC198" i="25"/>
  <c r="BD198" i="25"/>
  <c r="BE198" i="25"/>
  <c r="J200" i="25"/>
  <c r="L200" i="25"/>
  <c r="AA200" i="25"/>
  <c r="AB200" i="25"/>
  <c r="AC200" i="25"/>
  <c r="AD200" i="25"/>
  <c r="AE200" i="25"/>
  <c r="AF200" i="25"/>
  <c r="AG200" i="25"/>
  <c r="AH200" i="25"/>
  <c r="AI200" i="25"/>
  <c r="AJ200" i="25"/>
  <c r="AK200" i="25"/>
  <c r="AL200" i="25"/>
  <c r="AM200" i="25"/>
  <c r="AN200" i="25"/>
  <c r="AO200" i="25"/>
  <c r="AP200" i="25"/>
  <c r="AQ200" i="25"/>
  <c r="AR200" i="25"/>
  <c r="AS200" i="25"/>
  <c r="AT200" i="25"/>
  <c r="AU200" i="25"/>
  <c r="AV200" i="25"/>
  <c r="AW200" i="25"/>
  <c r="AX200" i="25"/>
  <c r="AY200" i="25"/>
  <c r="AZ200" i="25"/>
  <c r="BA200" i="25"/>
  <c r="BB200" i="25"/>
  <c r="BC200" i="25"/>
  <c r="BD200" i="25"/>
  <c r="BE200" i="25"/>
  <c r="J202" i="25"/>
  <c r="L202" i="25"/>
  <c r="AA202" i="25"/>
  <c r="AB202" i="25"/>
  <c r="AC202" i="25"/>
  <c r="AD202" i="25"/>
  <c r="AE202" i="25"/>
  <c r="AF202" i="25"/>
  <c r="AG202" i="25"/>
  <c r="AH202" i="25"/>
  <c r="AI202" i="25"/>
  <c r="AJ202" i="25"/>
  <c r="AK202" i="25"/>
  <c r="AL202" i="25"/>
  <c r="AM202" i="25"/>
  <c r="AN202" i="25"/>
  <c r="AO202" i="25"/>
  <c r="AP202" i="25"/>
  <c r="AQ202" i="25"/>
  <c r="AR202" i="25"/>
  <c r="AS202" i="25"/>
  <c r="AT202" i="25"/>
  <c r="AU202" i="25"/>
  <c r="AV202" i="25"/>
  <c r="AW202" i="25"/>
  <c r="AX202" i="25"/>
  <c r="AY202" i="25"/>
  <c r="AZ202" i="25"/>
  <c r="BA202" i="25"/>
  <c r="BB202" i="25"/>
  <c r="BC202" i="25"/>
  <c r="BD202" i="25"/>
  <c r="BE202" i="25"/>
  <c r="J204" i="25"/>
  <c r="L204" i="25"/>
  <c r="AA204" i="25"/>
  <c r="AB204" i="25"/>
  <c r="AC204" i="25"/>
  <c r="AD204" i="25"/>
  <c r="AE204" i="25"/>
  <c r="AF204" i="25"/>
  <c r="AG204" i="25"/>
  <c r="AH204" i="25"/>
  <c r="AI204" i="25"/>
  <c r="AJ204" i="25"/>
  <c r="AK204" i="25"/>
  <c r="AL204" i="25"/>
  <c r="AM204" i="25"/>
  <c r="AN204" i="25"/>
  <c r="AO204" i="25"/>
  <c r="AP204" i="25"/>
  <c r="AQ204" i="25"/>
  <c r="AR204" i="25"/>
  <c r="AS204" i="25"/>
  <c r="AT204" i="25"/>
  <c r="AU204" i="25"/>
  <c r="AV204" i="25"/>
  <c r="AW204" i="25"/>
  <c r="AX204" i="25"/>
  <c r="AY204" i="25"/>
  <c r="AZ204" i="25"/>
  <c r="BA204" i="25"/>
  <c r="BB204" i="25"/>
  <c r="BC204" i="25"/>
  <c r="BD204" i="25"/>
  <c r="BE204" i="25"/>
  <c r="J206" i="25"/>
  <c r="L206" i="25"/>
  <c r="AA206" i="25"/>
  <c r="AB206" i="25"/>
  <c r="AC206" i="25"/>
  <c r="AD206" i="25"/>
  <c r="AE206" i="25"/>
  <c r="AF206" i="25"/>
  <c r="AG206" i="25"/>
  <c r="AH206" i="25"/>
  <c r="AI206" i="25"/>
  <c r="AJ206" i="25"/>
  <c r="AK206" i="25"/>
  <c r="AL206" i="25"/>
  <c r="AM206" i="25"/>
  <c r="AN206" i="25"/>
  <c r="AO206" i="25"/>
  <c r="AP206" i="25"/>
  <c r="AQ206" i="25"/>
  <c r="AR206" i="25"/>
  <c r="AS206" i="25"/>
  <c r="AT206" i="25"/>
  <c r="AU206" i="25"/>
  <c r="AV206" i="25"/>
  <c r="AW206" i="25"/>
  <c r="AX206" i="25"/>
  <c r="AY206" i="25"/>
  <c r="AZ206" i="25"/>
  <c r="BA206" i="25"/>
  <c r="BB206" i="25"/>
  <c r="BC206" i="25"/>
  <c r="BD206" i="25"/>
  <c r="BE206" i="25"/>
  <c r="J208" i="25"/>
  <c r="L208" i="25"/>
  <c r="AA208" i="25"/>
  <c r="AB208" i="25"/>
  <c r="AC208" i="25"/>
  <c r="AD208" i="25"/>
  <c r="AE208" i="25"/>
  <c r="AF208" i="25"/>
  <c r="AG208" i="25"/>
  <c r="AH208" i="25"/>
  <c r="AI208" i="25"/>
  <c r="AJ208" i="25"/>
  <c r="AK208" i="25"/>
  <c r="AL208" i="25"/>
  <c r="AM208" i="25"/>
  <c r="AN208" i="25"/>
  <c r="AO208" i="25"/>
  <c r="AP208" i="25"/>
  <c r="AQ208" i="25"/>
  <c r="AR208" i="25"/>
  <c r="AS208" i="25"/>
  <c r="AT208" i="25"/>
  <c r="AU208" i="25"/>
  <c r="AV208" i="25"/>
  <c r="AW208" i="25"/>
  <c r="AX208" i="25"/>
  <c r="AY208" i="25"/>
  <c r="AZ208" i="25"/>
  <c r="BA208" i="25"/>
  <c r="BB208" i="25"/>
  <c r="BC208" i="25"/>
  <c r="BD208" i="25"/>
  <c r="BE208" i="25"/>
  <c r="J210" i="25"/>
  <c r="L210" i="25"/>
  <c r="AA210" i="25"/>
  <c r="AB210" i="25"/>
  <c r="AC210" i="25"/>
  <c r="AD210" i="25"/>
  <c r="AE210" i="25"/>
  <c r="AF210" i="25"/>
  <c r="AG210" i="25"/>
  <c r="AH210" i="25"/>
  <c r="AI210" i="25"/>
  <c r="AJ210" i="25"/>
  <c r="AK210" i="25"/>
  <c r="AL210" i="25"/>
  <c r="AM210" i="25"/>
  <c r="AN210" i="25"/>
  <c r="AO210" i="25"/>
  <c r="AP210" i="25"/>
  <c r="AQ210" i="25"/>
  <c r="AR210" i="25"/>
  <c r="AS210" i="25"/>
  <c r="AT210" i="25"/>
  <c r="AU210" i="25"/>
  <c r="AV210" i="25"/>
  <c r="AW210" i="25"/>
  <c r="AX210" i="25"/>
  <c r="AY210" i="25"/>
  <c r="AZ210" i="25"/>
  <c r="BA210" i="25"/>
  <c r="BB210" i="25"/>
  <c r="BC210" i="25"/>
  <c r="BD210" i="25"/>
  <c r="BE210" i="25"/>
  <c r="J212" i="25"/>
  <c r="L212" i="25"/>
  <c r="AA212" i="25"/>
  <c r="AB212" i="25"/>
  <c r="AC212" i="25"/>
  <c r="AD212" i="25"/>
  <c r="AE212" i="25"/>
  <c r="AF212" i="25"/>
  <c r="AG212" i="25"/>
  <c r="AH212" i="25"/>
  <c r="AI212" i="25"/>
  <c r="AJ212" i="25"/>
  <c r="AK212" i="25"/>
  <c r="AL212" i="25"/>
  <c r="AM212" i="25"/>
  <c r="AN212" i="25"/>
  <c r="AO212" i="25"/>
  <c r="AP212" i="25"/>
  <c r="AQ212" i="25"/>
  <c r="AR212" i="25"/>
  <c r="AS212" i="25"/>
  <c r="AT212" i="25"/>
  <c r="AU212" i="25"/>
  <c r="AV212" i="25"/>
  <c r="AW212" i="25"/>
  <c r="AX212" i="25"/>
  <c r="AY212" i="25"/>
  <c r="AZ212" i="25"/>
  <c r="BA212" i="25"/>
  <c r="BB212" i="25"/>
  <c r="BC212" i="25"/>
  <c r="BD212" i="25"/>
  <c r="BE212" i="25"/>
  <c r="J214" i="25"/>
  <c r="L214" i="25"/>
  <c r="AA214" i="25"/>
  <c r="AB214" i="25"/>
  <c r="AC214" i="25"/>
  <c r="AD214" i="25"/>
  <c r="AE214" i="25"/>
  <c r="AF214" i="25"/>
  <c r="AG214" i="25"/>
  <c r="AH214" i="25"/>
  <c r="AI214" i="25"/>
  <c r="AJ214" i="25"/>
  <c r="AK214" i="25"/>
  <c r="AL214" i="25"/>
  <c r="AM214" i="25"/>
  <c r="AN214" i="25"/>
  <c r="AO214" i="25"/>
  <c r="AP214" i="25"/>
  <c r="AQ214" i="25"/>
  <c r="AR214" i="25"/>
  <c r="AS214" i="25"/>
  <c r="AT214" i="25"/>
  <c r="AU214" i="25"/>
  <c r="AV214" i="25"/>
  <c r="AW214" i="25"/>
  <c r="AX214" i="25"/>
  <c r="AY214" i="25"/>
  <c r="AZ214" i="25"/>
  <c r="BA214" i="25"/>
  <c r="BB214" i="25"/>
  <c r="BC214" i="25"/>
  <c r="BD214" i="25"/>
  <c r="BE214" i="25"/>
  <c r="J216" i="25"/>
  <c r="L216" i="25"/>
  <c r="AA216" i="25"/>
  <c r="AB216" i="25"/>
  <c r="AC216" i="25"/>
  <c r="AD216" i="25"/>
  <c r="AE216" i="25"/>
  <c r="AF216" i="25"/>
  <c r="AG216" i="25"/>
  <c r="AH216" i="25"/>
  <c r="AI216" i="25"/>
  <c r="AJ216" i="25"/>
  <c r="AK216" i="25"/>
  <c r="AL216" i="25"/>
  <c r="AM216" i="25"/>
  <c r="AN216" i="25"/>
  <c r="AO216" i="25"/>
  <c r="AP216" i="25"/>
  <c r="AQ216" i="25"/>
  <c r="AR216" i="25"/>
  <c r="AS216" i="25"/>
  <c r="AT216" i="25"/>
  <c r="AU216" i="25"/>
  <c r="AV216" i="25"/>
  <c r="AW216" i="25"/>
  <c r="AX216" i="25"/>
  <c r="AY216" i="25"/>
  <c r="AZ216" i="25"/>
  <c r="BA216" i="25"/>
  <c r="BB216" i="25"/>
  <c r="BC216" i="25"/>
  <c r="BD216" i="25"/>
  <c r="BE216" i="25"/>
  <c r="Q222" i="25"/>
  <c r="S222" i="25"/>
  <c r="AG222" i="25"/>
  <c r="AI222" i="25"/>
  <c r="Q223" i="25"/>
  <c r="S223" i="25"/>
  <c r="AG223" i="25"/>
  <c r="AI223" i="25"/>
  <c r="Q224" i="25"/>
  <c r="S224" i="25"/>
  <c r="AG224" i="25"/>
  <c r="AI224" i="25"/>
  <c r="Q225" i="25"/>
  <c r="S225" i="25"/>
  <c r="AG225" i="25"/>
  <c r="AI225" i="25"/>
  <c r="V226" i="25"/>
  <c r="X226" i="25"/>
  <c r="AA226" i="25"/>
  <c r="AL226" i="25"/>
  <c r="AN226" i="25"/>
  <c r="AE231" i="25" s="1"/>
  <c r="AQ226" i="25"/>
  <c r="AE236" i="25" s="1"/>
  <c r="AL228" i="25"/>
  <c r="AE230" i="25" s="1"/>
  <c r="O230" i="25"/>
  <c r="T230" i="25"/>
  <c r="AJ230" i="25"/>
  <c r="O231" i="25"/>
  <c r="T231" i="25"/>
  <c r="O236" i="25"/>
  <c r="AF2" i="24"/>
  <c r="Y15" i="24" s="1"/>
  <c r="Y16" i="24" s="1"/>
  <c r="BB12" i="24"/>
  <c r="AY14" i="24"/>
  <c r="AY15" i="24" s="1"/>
  <c r="AY16" i="24" s="1"/>
  <c r="AZ14" i="24"/>
  <c r="AZ15" i="24" s="1"/>
  <c r="AZ16" i="24" s="1"/>
  <c r="BA14" i="24"/>
  <c r="BA15" i="24" s="1"/>
  <c r="BA16" i="24" s="1"/>
  <c r="B17" i="24"/>
  <c r="B19" i="24" s="1"/>
  <c r="B21" i="24" s="1"/>
  <c r="B23" i="24" s="1"/>
  <c r="B25" i="24" s="1"/>
  <c r="B27" i="24" s="1"/>
  <c r="B29" i="24" s="1"/>
  <c r="B31" i="24" s="1"/>
  <c r="B33" i="24" s="1"/>
  <c r="B35" i="24" s="1"/>
  <c r="B37" i="24" s="1"/>
  <c r="B39" i="24" s="1"/>
  <c r="B41" i="24" s="1"/>
  <c r="B43" i="24" s="1"/>
  <c r="B45" i="24" s="1"/>
  <c r="B47" i="24" s="1"/>
  <c r="B49" i="24" s="1"/>
  <c r="B51" i="24" s="1"/>
  <c r="B53" i="24" s="1"/>
  <c r="B55" i="24" s="1"/>
  <c r="B57" i="24" s="1"/>
  <c r="B59" i="24" s="1"/>
  <c r="B61" i="24" s="1"/>
  <c r="B63" i="24" s="1"/>
  <c r="B65" i="24" s="1"/>
  <c r="B67" i="24" s="1"/>
  <c r="B69" i="24" s="1"/>
  <c r="B71" i="24" s="1"/>
  <c r="B73" i="24" s="1"/>
  <c r="B75" i="24" s="1"/>
  <c r="B77" i="24" s="1"/>
  <c r="B79" i="24" s="1"/>
  <c r="B81" i="24" s="1"/>
  <c r="B83" i="24" s="1"/>
  <c r="B85" i="24" s="1"/>
  <c r="B87" i="24" s="1"/>
  <c r="B89" i="24" s="1"/>
  <c r="B91" i="24" s="1"/>
  <c r="B93" i="24" s="1"/>
  <c r="B95" i="24" s="1"/>
  <c r="B97" i="24" s="1"/>
  <c r="B99" i="24" s="1"/>
  <c r="B101" i="24" s="1"/>
  <c r="B103" i="24" s="1"/>
  <c r="B105" i="24" s="1"/>
  <c r="B107" i="24" s="1"/>
  <c r="B109" i="24" s="1"/>
  <c r="B111" i="24" s="1"/>
  <c r="B113" i="24" s="1"/>
  <c r="B115" i="24" s="1"/>
  <c r="B117" i="24" s="1"/>
  <c r="B119" i="24" s="1"/>
  <c r="B121" i="24" s="1"/>
  <c r="B123" i="24" s="1"/>
  <c r="B125" i="24" s="1"/>
  <c r="B127" i="24" s="1"/>
  <c r="B129" i="24" s="1"/>
  <c r="B131" i="24" s="1"/>
  <c r="B133" i="24" s="1"/>
  <c r="B135" i="24" s="1"/>
  <c r="B137" i="24" s="1"/>
  <c r="B139" i="24" s="1"/>
  <c r="B141" i="24" s="1"/>
  <c r="B143" i="24" s="1"/>
  <c r="B145" i="24" s="1"/>
  <c r="B147" i="24" s="1"/>
  <c r="B149" i="24" s="1"/>
  <c r="B151" i="24" s="1"/>
  <c r="B153" i="24" s="1"/>
  <c r="B155" i="24" s="1"/>
  <c r="B157" i="24" s="1"/>
  <c r="B159" i="24" s="1"/>
  <c r="B161" i="24" s="1"/>
  <c r="B163" i="24" s="1"/>
  <c r="B165" i="24" s="1"/>
  <c r="B167" i="24" s="1"/>
  <c r="B169" i="24" s="1"/>
  <c r="B171" i="24" s="1"/>
  <c r="B173" i="24" s="1"/>
  <c r="B175" i="24" s="1"/>
  <c r="B177" i="24" s="1"/>
  <c r="B179" i="24" s="1"/>
  <c r="B181" i="24" s="1"/>
  <c r="B183" i="24" s="1"/>
  <c r="B185" i="24" s="1"/>
  <c r="B187" i="24" s="1"/>
  <c r="B189" i="24" s="1"/>
  <c r="B191" i="24" s="1"/>
  <c r="B193" i="24" s="1"/>
  <c r="B195" i="24" s="1"/>
  <c r="B197" i="24" s="1"/>
  <c r="B199" i="24" s="1"/>
  <c r="B201" i="24" s="1"/>
  <c r="B203" i="24" s="1"/>
  <c r="B205" i="24" s="1"/>
  <c r="B207" i="24" s="1"/>
  <c r="B209" i="24" s="1"/>
  <c r="B211" i="24" s="1"/>
  <c r="B213" i="24" s="1"/>
  <c r="B215" i="24" s="1"/>
  <c r="F18" i="24"/>
  <c r="AE224" i="24" s="1"/>
  <c r="H18" i="24"/>
  <c r="W18" i="24"/>
  <c r="X18" i="24"/>
  <c r="Y18" i="24"/>
  <c r="Z18" i="24"/>
  <c r="AA18" i="24"/>
  <c r="AB18" i="24"/>
  <c r="AC18" i="24"/>
  <c r="AD18" i="24"/>
  <c r="AE18" i="24"/>
  <c r="AF18" i="24"/>
  <c r="AG18" i="24"/>
  <c r="AH18" i="24"/>
  <c r="AI18" i="24"/>
  <c r="AJ18" i="24"/>
  <c r="AK18" i="24"/>
  <c r="AL18" i="24"/>
  <c r="AM18" i="24"/>
  <c r="AN18" i="24"/>
  <c r="AO18" i="24"/>
  <c r="AP18" i="24"/>
  <c r="AQ18" i="24"/>
  <c r="AR18" i="24"/>
  <c r="AS18" i="24"/>
  <c r="AT18" i="24"/>
  <c r="AU18" i="24"/>
  <c r="AV18" i="24"/>
  <c r="AW18" i="24"/>
  <c r="AX18" i="24"/>
  <c r="AY18" i="24"/>
  <c r="AZ18" i="24"/>
  <c r="BA18" i="24"/>
  <c r="F20" i="24"/>
  <c r="H20" i="24"/>
  <c r="W20" i="24"/>
  <c r="X20" i="24"/>
  <c r="Y20" i="24"/>
  <c r="Z20" i="24"/>
  <c r="AA20" i="24"/>
  <c r="AB20" i="24"/>
  <c r="AC20" i="24"/>
  <c r="AD20" i="24"/>
  <c r="AE20" i="24"/>
  <c r="AF20" i="24"/>
  <c r="AG20" i="24"/>
  <c r="AH20" i="24"/>
  <c r="AI20" i="24"/>
  <c r="AJ20" i="24"/>
  <c r="AK20" i="24"/>
  <c r="AL20" i="24"/>
  <c r="AM20" i="24"/>
  <c r="AN20" i="24"/>
  <c r="AO20" i="24"/>
  <c r="AP20" i="24"/>
  <c r="AQ20" i="24"/>
  <c r="AR20" i="24"/>
  <c r="AS20" i="24"/>
  <c r="AT20" i="24"/>
  <c r="AU20" i="24"/>
  <c r="AV20" i="24"/>
  <c r="AW20" i="24"/>
  <c r="AX20" i="24"/>
  <c r="AY20" i="24"/>
  <c r="AZ20" i="24"/>
  <c r="BA20" i="24"/>
  <c r="F22" i="24"/>
  <c r="O222" i="24" s="1"/>
  <c r="H22" i="24"/>
  <c r="W22" i="24"/>
  <c r="X22" i="24"/>
  <c r="Y22" i="24"/>
  <c r="Z22" i="24"/>
  <c r="AA22" i="24"/>
  <c r="AB22" i="24"/>
  <c r="AC22" i="24"/>
  <c r="AD22" i="24"/>
  <c r="AE22" i="24"/>
  <c r="AF22" i="24"/>
  <c r="AG22" i="24"/>
  <c r="AH22" i="24"/>
  <c r="AI22" i="24"/>
  <c r="AJ22" i="24"/>
  <c r="AK22" i="24"/>
  <c r="AL22" i="24"/>
  <c r="AM22" i="24"/>
  <c r="AN22" i="24"/>
  <c r="AO22" i="24"/>
  <c r="AP22" i="24"/>
  <c r="AQ22" i="24"/>
  <c r="AR22" i="24"/>
  <c r="AS22" i="24"/>
  <c r="AT22" i="24"/>
  <c r="AU22" i="24"/>
  <c r="AV22" i="24"/>
  <c r="AW22" i="24"/>
  <c r="AX22" i="24"/>
  <c r="AY22" i="24"/>
  <c r="AZ22" i="24"/>
  <c r="BA22" i="24"/>
  <c r="F24" i="24"/>
  <c r="M223" i="24" s="1"/>
  <c r="H24" i="24"/>
  <c r="W24" i="24"/>
  <c r="X24" i="24"/>
  <c r="Y24" i="24"/>
  <c r="Z24" i="24"/>
  <c r="AA24" i="24"/>
  <c r="AB24" i="24"/>
  <c r="AC24" i="24"/>
  <c r="AD24" i="24"/>
  <c r="AE24" i="24"/>
  <c r="AF24" i="24"/>
  <c r="AG24" i="24"/>
  <c r="AH24" i="24"/>
  <c r="AI24" i="24"/>
  <c r="AJ24" i="24"/>
  <c r="AK24" i="24"/>
  <c r="AL24" i="24"/>
  <c r="AM24" i="24"/>
  <c r="AN24" i="24"/>
  <c r="AO24" i="24"/>
  <c r="AP24" i="24"/>
  <c r="AQ24" i="24"/>
  <c r="AR24" i="24"/>
  <c r="AS24" i="24"/>
  <c r="AT24" i="24"/>
  <c r="AU24" i="24"/>
  <c r="AV24" i="24"/>
  <c r="AW24" i="24"/>
  <c r="AX24" i="24"/>
  <c r="AY24" i="24"/>
  <c r="AZ24" i="24"/>
  <c r="BA24" i="24"/>
  <c r="F26" i="24"/>
  <c r="H26" i="24"/>
  <c r="W26" i="24"/>
  <c r="X26" i="24"/>
  <c r="Y26" i="24"/>
  <c r="Z26" i="24"/>
  <c r="AA26" i="24"/>
  <c r="AB26" i="24"/>
  <c r="AC26" i="24"/>
  <c r="AD26" i="24"/>
  <c r="AE26" i="24"/>
  <c r="AF26" i="24"/>
  <c r="AG26" i="24"/>
  <c r="AH26" i="24"/>
  <c r="AI26" i="24"/>
  <c r="AJ26" i="24"/>
  <c r="AK26" i="24"/>
  <c r="AL26" i="24"/>
  <c r="AM26" i="24"/>
  <c r="AN26" i="24"/>
  <c r="AO26" i="24"/>
  <c r="AP26" i="24"/>
  <c r="AQ26" i="24"/>
  <c r="AR26" i="24"/>
  <c r="AS26" i="24"/>
  <c r="AT26" i="24"/>
  <c r="AU26" i="24"/>
  <c r="AV26" i="24"/>
  <c r="AW26" i="24"/>
  <c r="AX26" i="24"/>
  <c r="AY26" i="24"/>
  <c r="AZ26" i="24"/>
  <c r="BA26" i="24"/>
  <c r="F28" i="24"/>
  <c r="H28" i="24"/>
  <c r="W28" i="24"/>
  <c r="X28" i="24"/>
  <c r="Y28" i="24"/>
  <c r="Z28" i="24"/>
  <c r="AA28" i="24"/>
  <c r="AB28" i="24"/>
  <c r="AC28" i="24"/>
  <c r="AD28" i="24"/>
  <c r="AE28" i="24"/>
  <c r="AF28" i="24"/>
  <c r="AG28" i="24"/>
  <c r="AH28" i="24"/>
  <c r="AI28" i="24"/>
  <c r="AJ28" i="24"/>
  <c r="AK28" i="24"/>
  <c r="AL28" i="24"/>
  <c r="AM28" i="24"/>
  <c r="AN28" i="24"/>
  <c r="AO28" i="24"/>
  <c r="AP28" i="24"/>
  <c r="AQ28" i="24"/>
  <c r="AR28" i="24"/>
  <c r="AS28" i="24"/>
  <c r="AT28" i="24"/>
  <c r="AU28" i="24"/>
  <c r="AV28" i="24"/>
  <c r="AW28" i="24"/>
  <c r="AX28" i="24"/>
  <c r="AY28" i="24"/>
  <c r="AZ28" i="24"/>
  <c r="BA28" i="24"/>
  <c r="F30" i="24"/>
  <c r="H30" i="24"/>
  <c r="W30" i="24"/>
  <c r="X30" i="24"/>
  <c r="Y30" i="24"/>
  <c r="Z30" i="24"/>
  <c r="AA30" i="24"/>
  <c r="AB30" i="24"/>
  <c r="AC30" i="24"/>
  <c r="AD30" i="24"/>
  <c r="AE30" i="24"/>
  <c r="AF30" i="24"/>
  <c r="AG30" i="24"/>
  <c r="AH30" i="24"/>
  <c r="AI30" i="24"/>
  <c r="AJ30" i="24"/>
  <c r="AK30" i="24"/>
  <c r="AL30" i="24"/>
  <c r="AM30" i="24"/>
  <c r="AN30" i="24"/>
  <c r="AO30" i="24"/>
  <c r="AP30" i="24"/>
  <c r="AQ30" i="24"/>
  <c r="AR30" i="24"/>
  <c r="AS30" i="24"/>
  <c r="AT30" i="24"/>
  <c r="AU30" i="24"/>
  <c r="AV30" i="24"/>
  <c r="AW30" i="24"/>
  <c r="AX30" i="24"/>
  <c r="AY30" i="24"/>
  <c r="AZ30" i="24"/>
  <c r="BA30" i="24"/>
  <c r="F32" i="24"/>
  <c r="H32" i="24"/>
  <c r="W32" i="24"/>
  <c r="X32" i="24"/>
  <c r="Y32" i="24"/>
  <c r="Z32" i="24"/>
  <c r="AA32" i="24"/>
  <c r="AB32" i="24"/>
  <c r="AC32" i="24"/>
  <c r="AD32" i="24"/>
  <c r="AE32" i="24"/>
  <c r="AF32" i="24"/>
  <c r="AG32" i="24"/>
  <c r="AH32" i="24"/>
  <c r="AI32" i="24"/>
  <c r="AJ32" i="24"/>
  <c r="AK32" i="24"/>
  <c r="AL32" i="24"/>
  <c r="AM32" i="24"/>
  <c r="AN32" i="24"/>
  <c r="AO32" i="24"/>
  <c r="AP32" i="24"/>
  <c r="AQ32" i="24"/>
  <c r="AR32" i="24"/>
  <c r="AS32" i="24"/>
  <c r="AT32" i="24"/>
  <c r="AU32" i="24"/>
  <c r="AV32" i="24"/>
  <c r="AW32" i="24"/>
  <c r="AX32" i="24"/>
  <c r="AY32" i="24"/>
  <c r="AZ32" i="24"/>
  <c r="BA32" i="24"/>
  <c r="F34" i="24"/>
  <c r="H34" i="24"/>
  <c r="W34" i="24"/>
  <c r="X34" i="24"/>
  <c r="Y34" i="24"/>
  <c r="Z34" i="24"/>
  <c r="AA34" i="24"/>
  <c r="AB34" i="24"/>
  <c r="AC34" i="24"/>
  <c r="AD34" i="24"/>
  <c r="AE34" i="24"/>
  <c r="AF34" i="24"/>
  <c r="AG34" i="24"/>
  <c r="AH34" i="24"/>
  <c r="AI34" i="24"/>
  <c r="AJ34" i="24"/>
  <c r="AK34" i="24"/>
  <c r="AL34" i="24"/>
  <c r="AM34" i="24"/>
  <c r="AN34" i="24"/>
  <c r="AO34" i="24"/>
  <c r="AP34" i="24"/>
  <c r="AQ34" i="24"/>
  <c r="AR34" i="24"/>
  <c r="AS34" i="24"/>
  <c r="AT34" i="24"/>
  <c r="AU34" i="24"/>
  <c r="AV34" i="24"/>
  <c r="AW34" i="24"/>
  <c r="AX34" i="24"/>
  <c r="AY34" i="24"/>
  <c r="AZ34" i="24"/>
  <c r="BA34" i="24"/>
  <c r="F36" i="24"/>
  <c r="H36" i="24"/>
  <c r="W36" i="24"/>
  <c r="X36" i="24"/>
  <c r="Y36" i="24"/>
  <c r="Z36" i="24"/>
  <c r="AA36" i="24"/>
  <c r="AB36" i="24"/>
  <c r="AC36" i="24"/>
  <c r="AD36" i="24"/>
  <c r="AE36" i="24"/>
  <c r="AF36" i="24"/>
  <c r="AG36" i="24"/>
  <c r="AH36" i="24"/>
  <c r="AI36" i="24"/>
  <c r="AJ36" i="24"/>
  <c r="AK36" i="24"/>
  <c r="AL36" i="24"/>
  <c r="AM36" i="24"/>
  <c r="AN36" i="24"/>
  <c r="AO36" i="24"/>
  <c r="AP36" i="24"/>
  <c r="AQ36" i="24"/>
  <c r="AR36" i="24"/>
  <c r="AS36" i="24"/>
  <c r="AT36" i="24"/>
  <c r="AU36" i="24"/>
  <c r="AV36" i="24"/>
  <c r="AW36" i="24"/>
  <c r="AX36" i="24"/>
  <c r="AY36" i="24"/>
  <c r="AZ36" i="24"/>
  <c r="BA36" i="24"/>
  <c r="F38" i="24"/>
  <c r="H38" i="24"/>
  <c r="W38" i="24"/>
  <c r="X38" i="24"/>
  <c r="Y38" i="24"/>
  <c r="Z38" i="24"/>
  <c r="AA38" i="24"/>
  <c r="AB38" i="24"/>
  <c r="AC38" i="24"/>
  <c r="AD38" i="24"/>
  <c r="AE38" i="24"/>
  <c r="AF38" i="24"/>
  <c r="AG38" i="24"/>
  <c r="AH38" i="24"/>
  <c r="AI38" i="24"/>
  <c r="AJ38" i="24"/>
  <c r="AK38" i="24"/>
  <c r="AL38" i="24"/>
  <c r="AM38" i="24"/>
  <c r="AN38" i="24"/>
  <c r="AO38" i="24"/>
  <c r="AP38" i="24"/>
  <c r="AQ38" i="24"/>
  <c r="AR38" i="24"/>
  <c r="AS38" i="24"/>
  <c r="AT38" i="24"/>
  <c r="AU38" i="24"/>
  <c r="AV38" i="24"/>
  <c r="AW38" i="24"/>
  <c r="AX38" i="24"/>
  <c r="AY38" i="24"/>
  <c r="AZ38" i="24"/>
  <c r="BA38" i="24"/>
  <c r="F40" i="24"/>
  <c r="H40" i="24"/>
  <c r="W40" i="24"/>
  <c r="X40" i="24"/>
  <c r="Y40" i="24"/>
  <c r="Z40" i="24"/>
  <c r="AA40" i="24"/>
  <c r="AB40" i="24"/>
  <c r="AC40" i="24"/>
  <c r="AD40" i="24"/>
  <c r="AE40" i="24"/>
  <c r="AF40" i="24"/>
  <c r="AG40" i="24"/>
  <c r="AH40" i="24"/>
  <c r="AI40" i="24"/>
  <c r="AJ40" i="24"/>
  <c r="AK40" i="24"/>
  <c r="AL40" i="24"/>
  <c r="AM40" i="24"/>
  <c r="AN40" i="24"/>
  <c r="AO40" i="24"/>
  <c r="AP40" i="24"/>
  <c r="AQ40" i="24"/>
  <c r="AR40" i="24"/>
  <c r="AS40" i="24"/>
  <c r="AT40" i="24"/>
  <c r="AU40" i="24"/>
  <c r="AV40" i="24"/>
  <c r="AW40" i="24"/>
  <c r="AX40" i="24"/>
  <c r="AY40" i="24"/>
  <c r="AZ40" i="24"/>
  <c r="BA40" i="24"/>
  <c r="F42" i="24"/>
  <c r="H42" i="24"/>
  <c r="W42" i="24"/>
  <c r="X42" i="24"/>
  <c r="Y42" i="24"/>
  <c r="Z42" i="24"/>
  <c r="AA42" i="24"/>
  <c r="AB42" i="24"/>
  <c r="AC42" i="24"/>
  <c r="AD42" i="24"/>
  <c r="AE42" i="24"/>
  <c r="AF42" i="24"/>
  <c r="AG42" i="24"/>
  <c r="AH42" i="24"/>
  <c r="AI42" i="24"/>
  <c r="AJ42" i="24"/>
  <c r="AK42" i="24"/>
  <c r="AL42" i="24"/>
  <c r="AM42" i="24"/>
  <c r="AN42" i="24"/>
  <c r="AO42" i="24"/>
  <c r="AP42" i="24"/>
  <c r="AQ42" i="24"/>
  <c r="AR42" i="24"/>
  <c r="AS42" i="24"/>
  <c r="AT42" i="24"/>
  <c r="AU42" i="24"/>
  <c r="AV42" i="24"/>
  <c r="AW42" i="24"/>
  <c r="AX42" i="24"/>
  <c r="AY42" i="24"/>
  <c r="AZ42" i="24"/>
  <c r="BA42" i="24"/>
  <c r="F44" i="24"/>
  <c r="H44" i="24"/>
  <c r="W44" i="24"/>
  <c r="X44" i="24"/>
  <c r="Y44" i="24"/>
  <c r="Z44" i="24"/>
  <c r="AA44" i="24"/>
  <c r="AB44" i="24"/>
  <c r="AC44" i="24"/>
  <c r="AD44" i="24"/>
  <c r="AE44" i="24"/>
  <c r="AF44" i="24"/>
  <c r="AG44" i="24"/>
  <c r="AH44" i="24"/>
  <c r="AI44" i="24"/>
  <c r="AJ44" i="24"/>
  <c r="AK44" i="24"/>
  <c r="AL44" i="24"/>
  <c r="AM44" i="24"/>
  <c r="AN44" i="24"/>
  <c r="AO44" i="24"/>
  <c r="AP44" i="24"/>
  <c r="AQ44" i="24"/>
  <c r="AR44" i="24"/>
  <c r="AS44" i="24"/>
  <c r="AT44" i="24"/>
  <c r="AU44" i="24"/>
  <c r="AV44" i="24"/>
  <c r="AW44" i="24"/>
  <c r="AX44" i="24"/>
  <c r="AY44" i="24"/>
  <c r="AZ44" i="24"/>
  <c r="BA44" i="24"/>
  <c r="F46" i="24"/>
  <c r="H46" i="24"/>
  <c r="W46" i="24"/>
  <c r="X46" i="24"/>
  <c r="Y46" i="24"/>
  <c r="Z46" i="24"/>
  <c r="AA46" i="24"/>
  <c r="AB46" i="24"/>
  <c r="AC46" i="24"/>
  <c r="AD46" i="24"/>
  <c r="AE46" i="24"/>
  <c r="AF46" i="24"/>
  <c r="AG46" i="24"/>
  <c r="AH46" i="24"/>
  <c r="AI46" i="24"/>
  <c r="AJ46" i="24"/>
  <c r="AK46" i="24"/>
  <c r="AL46" i="24"/>
  <c r="AM46" i="24"/>
  <c r="AN46" i="24"/>
  <c r="AO46" i="24"/>
  <c r="AP46" i="24"/>
  <c r="AQ46" i="24"/>
  <c r="AR46" i="24"/>
  <c r="AS46" i="24"/>
  <c r="AT46" i="24"/>
  <c r="AU46" i="24"/>
  <c r="AV46" i="24"/>
  <c r="AW46" i="24"/>
  <c r="AX46" i="24"/>
  <c r="AY46" i="24"/>
  <c r="AZ46" i="24"/>
  <c r="BA46" i="24"/>
  <c r="F48" i="24"/>
  <c r="H48" i="24"/>
  <c r="W48" i="24"/>
  <c r="X48" i="24"/>
  <c r="Y48" i="24"/>
  <c r="Z48" i="24"/>
  <c r="AA48" i="24"/>
  <c r="AB48" i="24"/>
  <c r="AC48" i="24"/>
  <c r="AD48" i="24"/>
  <c r="AE48" i="24"/>
  <c r="AF48" i="24"/>
  <c r="AG48" i="24"/>
  <c r="AH48" i="24"/>
  <c r="AI48" i="24"/>
  <c r="AJ48" i="24"/>
  <c r="AK48" i="24"/>
  <c r="AL48" i="24"/>
  <c r="AM48" i="24"/>
  <c r="AN48" i="24"/>
  <c r="AO48" i="24"/>
  <c r="AP48" i="24"/>
  <c r="AQ48" i="24"/>
  <c r="AR48" i="24"/>
  <c r="AS48" i="24"/>
  <c r="AT48" i="24"/>
  <c r="AU48" i="24"/>
  <c r="AV48" i="24"/>
  <c r="AW48" i="24"/>
  <c r="AX48" i="24"/>
  <c r="AY48" i="24"/>
  <c r="AZ48" i="24"/>
  <c r="BA48" i="24"/>
  <c r="F50" i="24"/>
  <c r="H50" i="24"/>
  <c r="W50" i="24"/>
  <c r="X50" i="24"/>
  <c r="Y50" i="24"/>
  <c r="Z50" i="24"/>
  <c r="AA50" i="24"/>
  <c r="AB50" i="24"/>
  <c r="AC50" i="24"/>
  <c r="AD50" i="24"/>
  <c r="AE50" i="24"/>
  <c r="AF50" i="24"/>
  <c r="AG50" i="24"/>
  <c r="AH50" i="24"/>
  <c r="AI50" i="24"/>
  <c r="AJ50" i="24"/>
  <c r="AK50" i="24"/>
  <c r="AL50" i="24"/>
  <c r="AM50" i="24"/>
  <c r="AN50" i="24"/>
  <c r="AO50" i="24"/>
  <c r="AP50" i="24"/>
  <c r="AQ50" i="24"/>
  <c r="AR50" i="24"/>
  <c r="AS50" i="24"/>
  <c r="AT50" i="24"/>
  <c r="AU50" i="24"/>
  <c r="AV50" i="24"/>
  <c r="AW50" i="24"/>
  <c r="AX50" i="24"/>
  <c r="AY50" i="24"/>
  <c r="AZ50" i="24"/>
  <c r="BA50" i="24"/>
  <c r="F52" i="24"/>
  <c r="H52" i="24"/>
  <c r="W52" i="24"/>
  <c r="X52" i="24"/>
  <c r="Y52" i="24"/>
  <c r="Z52" i="24"/>
  <c r="AA52" i="24"/>
  <c r="AB52" i="24"/>
  <c r="AC52" i="24"/>
  <c r="AD52" i="24"/>
  <c r="AE52" i="24"/>
  <c r="AF52" i="24"/>
  <c r="AG52" i="24"/>
  <c r="AH52" i="24"/>
  <c r="AI52" i="24"/>
  <c r="AJ52" i="24"/>
  <c r="AK52" i="24"/>
  <c r="AL52" i="24"/>
  <c r="AM52" i="24"/>
  <c r="AN52" i="24"/>
  <c r="AO52" i="24"/>
  <c r="AP52" i="24"/>
  <c r="AQ52" i="24"/>
  <c r="AR52" i="24"/>
  <c r="AS52" i="24"/>
  <c r="AT52" i="24"/>
  <c r="AU52" i="24"/>
  <c r="AV52" i="24"/>
  <c r="AW52" i="24"/>
  <c r="AX52" i="24"/>
  <c r="AY52" i="24"/>
  <c r="AZ52" i="24"/>
  <c r="BA52" i="24"/>
  <c r="F54" i="24"/>
  <c r="H54" i="24"/>
  <c r="W54" i="24"/>
  <c r="X54" i="24"/>
  <c r="Y54" i="24"/>
  <c r="Z54" i="24"/>
  <c r="AA54" i="24"/>
  <c r="AB54" i="24"/>
  <c r="AC54" i="24"/>
  <c r="AD54" i="24"/>
  <c r="AE54" i="24"/>
  <c r="AF54" i="24"/>
  <c r="AG54" i="24"/>
  <c r="AH54" i="24"/>
  <c r="AI54" i="24"/>
  <c r="AJ54" i="24"/>
  <c r="AK54" i="24"/>
  <c r="AL54" i="24"/>
  <c r="AM54" i="24"/>
  <c r="AN54" i="24"/>
  <c r="AO54" i="24"/>
  <c r="AP54" i="24"/>
  <c r="AQ54" i="24"/>
  <c r="AR54" i="24"/>
  <c r="AS54" i="24"/>
  <c r="AT54" i="24"/>
  <c r="AU54" i="24"/>
  <c r="AV54" i="24"/>
  <c r="AW54" i="24"/>
  <c r="AX54" i="24"/>
  <c r="AY54" i="24"/>
  <c r="AZ54" i="24"/>
  <c r="BA54" i="24"/>
  <c r="F56" i="24"/>
  <c r="H56" i="24"/>
  <c r="W56" i="24"/>
  <c r="X56" i="24"/>
  <c r="Y56" i="24"/>
  <c r="Z56" i="24"/>
  <c r="AA56" i="24"/>
  <c r="AB56" i="24"/>
  <c r="AC56" i="24"/>
  <c r="AD56" i="24"/>
  <c r="AE56" i="24"/>
  <c r="AF56" i="24"/>
  <c r="AG56" i="24"/>
  <c r="AH56" i="24"/>
  <c r="AI56" i="24"/>
  <c r="AJ56" i="24"/>
  <c r="AK56" i="24"/>
  <c r="AL56" i="24"/>
  <c r="AM56" i="24"/>
  <c r="AN56" i="24"/>
  <c r="AO56" i="24"/>
  <c r="AP56" i="24"/>
  <c r="AQ56" i="24"/>
  <c r="AR56" i="24"/>
  <c r="AS56" i="24"/>
  <c r="AT56" i="24"/>
  <c r="AU56" i="24"/>
  <c r="AV56" i="24"/>
  <c r="AW56" i="24"/>
  <c r="AX56" i="24"/>
  <c r="AY56" i="24"/>
  <c r="AZ56" i="24"/>
  <c r="BA56" i="24"/>
  <c r="F58" i="24"/>
  <c r="H58" i="24"/>
  <c r="W58" i="24"/>
  <c r="X58" i="24"/>
  <c r="Y58" i="24"/>
  <c r="Z58" i="24"/>
  <c r="AA58" i="24"/>
  <c r="AB58" i="24"/>
  <c r="AC58" i="24"/>
  <c r="AD58" i="24"/>
  <c r="AE58" i="24"/>
  <c r="AF58" i="24"/>
  <c r="AG58" i="24"/>
  <c r="AH58" i="24"/>
  <c r="AI58" i="24"/>
  <c r="AJ58" i="24"/>
  <c r="AK58" i="24"/>
  <c r="AL58" i="24"/>
  <c r="AM58" i="24"/>
  <c r="AN58" i="24"/>
  <c r="AO58" i="24"/>
  <c r="AP58" i="24"/>
  <c r="AQ58" i="24"/>
  <c r="AR58" i="24"/>
  <c r="AS58" i="24"/>
  <c r="AT58" i="24"/>
  <c r="AU58" i="24"/>
  <c r="AV58" i="24"/>
  <c r="AW58" i="24"/>
  <c r="AX58" i="24"/>
  <c r="AY58" i="24"/>
  <c r="AZ58" i="24"/>
  <c r="BA58" i="24"/>
  <c r="F60" i="24"/>
  <c r="H60" i="24"/>
  <c r="W60" i="24"/>
  <c r="X60" i="24"/>
  <c r="Y60" i="24"/>
  <c r="Z60" i="24"/>
  <c r="AA60" i="24"/>
  <c r="AB60" i="24"/>
  <c r="AC60" i="24"/>
  <c r="AD60" i="24"/>
  <c r="AE60" i="24"/>
  <c r="AF60" i="24"/>
  <c r="AG60" i="24"/>
  <c r="AH60" i="24"/>
  <c r="AI60" i="24"/>
  <c r="AJ60" i="24"/>
  <c r="AK60" i="24"/>
  <c r="AL60" i="24"/>
  <c r="AM60" i="24"/>
  <c r="AN60" i="24"/>
  <c r="AO60" i="24"/>
  <c r="AP60" i="24"/>
  <c r="AQ60" i="24"/>
  <c r="AR60" i="24"/>
  <c r="AS60" i="24"/>
  <c r="AT60" i="24"/>
  <c r="AU60" i="24"/>
  <c r="AV60" i="24"/>
  <c r="AW60" i="24"/>
  <c r="AX60" i="24"/>
  <c r="AY60" i="24"/>
  <c r="AZ60" i="24"/>
  <c r="BA60" i="24"/>
  <c r="F62" i="24"/>
  <c r="H62" i="24"/>
  <c r="W62" i="24"/>
  <c r="X62" i="24"/>
  <c r="Y62" i="24"/>
  <c r="Z62" i="24"/>
  <c r="AA62" i="24"/>
  <c r="AB62" i="24"/>
  <c r="AC62" i="24"/>
  <c r="AD62" i="24"/>
  <c r="AE62" i="24"/>
  <c r="AF62" i="24"/>
  <c r="AG62" i="24"/>
  <c r="AH62" i="24"/>
  <c r="AI62" i="24"/>
  <c r="AJ62" i="24"/>
  <c r="AK62" i="24"/>
  <c r="AL62" i="24"/>
  <c r="AM62" i="24"/>
  <c r="AN62" i="24"/>
  <c r="AO62" i="24"/>
  <c r="AP62" i="24"/>
  <c r="AQ62" i="24"/>
  <c r="AR62" i="24"/>
  <c r="AS62" i="24"/>
  <c r="AT62" i="24"/>
  <c r="AU62" i="24"/>
  <c r="AV62" i="24"/>
  <c r="AW62" i="24"/>
  <c r="AX62" i="24"/>
  <c r="AY62" i="24"/>
  <c r="AZ62" i="24"/>
  <c r="BA62" i="24"/>
  <c r="F64" i="24"/>
  <c r="H64" i="24"/>
  <c r="W64" i="24"/>
  <c r="X64" i="24"/>
  <c r="Y64" i="24"/>
  <c r="Z64" i="24"/>
  <c r="AA64" i="24"/>
  <c r="AB64" i="24"/>
  <c r="AC64" i="24"/>
  <c r="AD64" i="24"/>
  <c r="AE64" i="24"/>
  <c r="AF64" i="24"/>
  <c r="AG64" i="24"/>
  <c r="AH64" i="24"/>
  <c r="AI64" i="24"/>
  <c r="AJ64" i="24"/>
  <c r="AK64" i="24"/>
  <c r="AL64" i="24"/>
  <c r="AM64" i="24"/>
  <c r="AN64" i="24"/>
  <c r="AO64" i="24"/>
  <c r="AP64" i="24"/>
  <c r="AQ64" i="24"/>
  <c r="AR64" i="24"/>
  <c r="AS64" i="24"/>
  <c r="AT64" i="24"/>
  <c r="AU64" i="24"/>
  <c r="AV64" i="24"/>
  <c r="AW64" i="24"/>
  <c r="AX64" i="24"/>
  <c r="AY64" i="24"/>
  <c r="AZ64" i="24"/>
  <c r="BA64" i="24"/>
  <c r="F66" i="24"/>
  <c r="H66" i="24"/>
  <c r="W66" i="24"/>
  <c r="X66" i="24"/>
  <c r="Y66" i="24"/>
  <c r="Z66" i="24"/>
  <c r="AA66" i="24"/>
  <c r="AB66" i="24"/>
  <c r="AC66" i="24"/>
  <c r="AD66" i="24"/>
  <c r="AE66" i="24"/>
  <c r="AF66" i="24"/>
  <c r="AG66" i="24"/>
  <c r="AH66" i="24"/>
  <c r="AI66" i="24"/>
  <c r="AJ66" i="24"/>
  <c r="AK66" i="24"/>
  <c r="AL66" i="24"/>
  <c r="AM66" i="24"/>
  <c r="AN66" i="24"/>
  <c r="AO66" i="24"/>
  <c r="AP66" i="24"/>
  <c r="AQ66" i="24"/>
  <c r="AR66" i="24"/>
  <c r="AS66" i="24"/>
  <c r="AT66" i="24"/>
  <c r="AU66" i="24"/>
  <c r="AV66" i="24"/>
  <c r="AW66" i="24"/>
  <c r="AX66" i="24"/>
  <c r="AY66" i="24"/>
  <c r="AZ66" i="24"/>
  <c r="BA66" i="24"/>
  <c r="F68" i="24"/>
  <c r="H68" i="24"/>
  <c r="W68" i="24"/>
  <c r="X68" i="24"/>
  <c r="Y68" i="24"/>
  <c r="Z68" i="24"/>
  <c r="AA68" i="24"/>
  <c r="AB68" i="24"/>
  <c r="AC68" i="24"/>
  <c r="AD68" i="24"/>
  <c r="AE68" i="24"/>
  <c r="AF68" i="24"/>
  <c r="AG68" i="24"/>
  <c r="AH68" i="24"/>
  <c r="AI68" i="24"/>
  <c r="AJ68" i="24"/>
  <c r="AK68" i="24"/>
  <c r="AL68" i="24"/>
  <c r="AM68" i="24"/>
  <c r="AN68" i="24"/>
  <c r="AO68" i="24"/>
  <c r="AP68" i="24"/>
  <c r="AQ68" i="24"/>
  <c r="AR68" i="24"/>
  <c r="AS68" i="24"/>
  <c r="AT68" i="24"/>
  <c r="AU68" i="24"/>
  <c r="AV68" i="24"/>
  <c r="AW68" i="24"/>
  <c r="AX68" i="24"/>
  <c r="AY68" i="24"/>
  <c r="AZ68" i="24"/>
  <c r="BA68" i="24"/>
  <c r="F70" i="24"/>
  <c r="H70" i="24"/>
  <c r="W70" i="24"/>
  <c r="X70" i="24"/>
  <c r="Y70" i="24"/>
  <c r="Z70" i="24"/>
  <c r="AA70" i="24"/>
  <c r="AB70" i="24"/>
  <c r="AC70" i="24"/>
  <c r="AD70" i="24"/>
  <c r="AE70" i="24"/>
  <c r="AF70" i="24"/>
  <c r="AG70" i="24"/>
  <c r="AH70" i="24"/>
  <c r="AI70" i="24"/>
  <c r="AJ70" i="24"/>
  <c r="AK70" i="24"/>
  <c r="AL70" i="24"/>
  <c r="AM70" i="24"/>
  <c r="AN70" i="24"/>
  <c r="AO70" i="24"/>
  <c r="AP70" i="24"/>
  <c r="AQ70" i="24"/>
  <c r="AR70" i="24"/>
  <c r="AS70" i="24"/>
  <c r="AT70" i="24"/>
  <c r="AU70" i="24"/>
  <c r="AV70" i="24"/>
  <c r="AW70" i="24"/>
  <c r="AX70" i="24"/>
  <c r="AY70" i="24"/>
  <c r="AZ70" i="24"/>
  <c r="BA70" i="24"/>
  <c r="F72" i="24"/>
  <c r="H72" i="24"/>
  <c r="W72" i="24"/>
  <c r="X72" i="24"/>
  <c r="Y72" i="24"/>
  <c r="Z72" i="24"/>
  <c r="AA72" i="24"/>
  <c r="AB72" i="24"/>
  <c r="AC72" i="24"/>
  <c r="AD72" i="24"/>
  <c r="AE72" i="24"/>
  <c r="AF72" i="24"/>
  <c r="AG72" i="24"/>
  <c r="AH72" i="24"/>
  <c r="AI72" i="24"/>
  <c r="AJ72" i="24"/>
  <c r="AK72" i="24"/>
  <c r="AL72" i="24"/>
  <c r="AM72" i="24"/>
  <c r="AN72" i="24"/>
  <c r="AO72" i="24"/>
  <c r="AP72" i="24"/>
  <c r="AQ72" i="24"/>
  <c r="AR72" i="24"/>
  <c r="AS72" i="24"/>
  <c r="AT72" i="24"/>
  <c r="AU72" i="24"/>
  <c r="AV72" i="24"/>
  <c r="AW72" i="24"/>
  <c r="AX72" i="24"/>
  <c r="AY72" i="24"/>
  <c r="AZ72" i="24"/>
  <c r="BA72" i="24"/>
  <c r="F74" i="24"/>
  <c r="H74" i="24"/>
  <c r="W74" i="24"/>
  <c r="X74" i="24"/>
  <c r="Y74" i="24"/>
  <c r="Z74" i="24"/>
  <c r="AA74" i="24"/>
  <c r="AB74" i="24"/>
  <c r="AC74" i="24"/>
  <c r="AD74" i="24"/>
  <c r="AE74" i="24"/>
  <c r="AF74" i="24"/>
  <c r="AG74" i="24"/>
  <c r="AH74" i="24"/>
  <c r="AI74" i="24"/>
  <c r="AJ74" i="24"/>
  <c r="AK74" i="24"/>
  <c r="AL74" i="24"/>
  <c r="AM74" i="24"/>
  <c r="AN74" i="24"/>
  <c r="AO74" i="24"/>
  <c r="AP74" i="24"/>
  <c r="AQ74" i="24"/>
  <c r="AR74" i="24"/>
  <c r="AS74" i="24"/>
  <c r="AT74" i="24"/>
  <c r="AU74" i="24"/>
  <c r="AV74" i="24"/>
  <c r="AW74" i="24"/>
  <c r="AX74" i="24"/>
  <c r="AY74" i="24"/>
  <c r="AZ74" i="24"/>
  <c r="BA74" i="24"/>
  <c r="F76" i="24"/>
  <c r="H76" i="24"/>
  <c r="W76" i="24"/>
  <c r="X76" i="24"/>
  <c r="Y76" i="24"/>
  <c r="Z76" i="24"/>
  <c r="AA76" i="24"/>
  <c r="AB76" i="24"/>
  <c r="AC76" i="24"/>
  <c r="AD76" i="24"/>
  <c r="AE76" i="24"/>
  <c r="AF76" i="24"/>
  <c r="AG76" i="24"/>
  <c r="AH76" i="24"/>
  <c r="AI76" i="24"/>
  <c r="AJ76" i="24"/>
  <c r="AK76" i="24"/>
  <c r="AL76" i="24"/>
  <c r="AM76" i="24"/>
  <c r="AN76" i="24"/>
  <c r="AO76" i="24"/>
  <c r="AP76" i="24"/>
  <c r="AQ76" i="24"/>
  <c r="AR76" i="24"/>
  <c r="AS76" i="24"/>
  <c r="AT76" i="24"/>
  <c r="AU76" i="24"/>
  <c r="AV76" i="24"/>
  <c r="AW76" i="24"/>
  <c r="AX76" i="24"/>
  <c r="AY76" i="24"/>
  <c r="AZ76" i="24"/>
  <c r="BA76" i="24"/>
  <c r="F78" i="24"/>
  <c r="H78" i="24"/>
  <c r="W78" i="24"/>
  <c r="X78" i="24"/>
  <c r="Y78" i="24"/>
  <c r="Z78" i="24"/>
  <c r="AA78" i="24"/>
  <c r="AB78" i="24"/>
  <c r="AC78" i="24"/>
  <c r="AD78" i="24"/>
  <c r="AE78" i="24"/>
  <c r="AF78" i="24"/>
  <c r="AG78" i="24"/>
  <c r="AH78" i="24"/>
  <c r="AI78" i="24"/>
  <c r="AJ78" i="24"/>
  <c r="AK78" i="24"/>
  <c r="AL78" i="24"/>
  <c r="AM78" i="24"/>
  <c r="AN78" i="24"/>
  <c r="AO78" i="24"/>
  <c r="AP78" i="24"/>
  <c r="AQ78" i="24"/>
  <c r="AR78" i="24"/>
  <c r="AS78" i="24"/>
  <c r="AT78" i="24"/>
  <c r="AU78" i="24"/>
  <c r="AV78" i="24"/>
  <c r="AW78" i="24"/>
  <c r="AX78" i="24"/>
  <c r="AY78" i="24"/>
  <c r="AZ78" i="24"/>
  <c r="BA78" i="24"/>
  <c r="F80" i="24"/>
  <c r="H80" i="24"/>
  <c r="W80" i="24"/>
  <c r="X80" i="24"/>
  <c r="Y80" i="24"/>
  <c r="Z80" i="24"/>
  <c r="AA80" i="24"/>
  <c r="AB80" i="24"/>
  <c r="AC80" i="24"/>
  <c r="AD80" i="24"/>
  <c r="AE80" i="24"/>
  <c r="AF80" i="24"/>
  <c r="AG80" i="24"/>
  <c r="AH80" i="24"/>
  <c r="AI80" i="24"/>
  <c r="AJ80" i="24"/>
  <c r="AK80" i="24"/>
  <c r="AL80" i="24"/>
  <c r="AM80" i="24"/>
  <c r="AN80" i="24"/>
  <c r="AO80" i="24"/>
  <c r="AP80" i="24"/>
  <c r="AQ80" i="24"/>
  <c r="AR80" i="24"/>
  <c r="AS80" i="24"/>
  <c r="AT80" i="24"/>
  <c r="AU80" i="24"/>
  <c r="AV80" i="24"/>
  <c r="AW80" i="24"/>
  <c r="AX80" i="24"/>
  <c r="AY80" i="24"/>
  <c r="AZ80" i="24"/>
  <c r="BA80" i="24"/>
  <c r="F82" i="24"/>
  <c r="H82" i="24"/>
  <c r="W82" i="24"/>
  <c r="X82" i="24"/>
  <c r="Y82" i="24"/>
  <c r="Z82" i="24"/>
  <c r="AA82" i="24"/>
  <c r="AB82" i="24"/>
  <c r="AC82" i="24"/>
  <c r="AD82" i="24"/>
  <c r="AE82" i="24"/>
  <c r="AF82" i="24"/>
  <c r="AG82" i="24"/>
  <c r="AH82" i="24"/>
  <c r="AI82" i="24"/>
  <c r="AJ82" i="24"/>
  <c r="AK82" i="24"/>
  <c r="AL82" i="24"/>
  <c r="AM82" i="24"/>
  <c r="AN82" i="24"/>
  <c r="AO82" i="24"/>
  <c r="AP82" i="24"/>
  <c r="AQ82" i="24"/>
  <c r="AR82" i="24"/>
  <c r="AS82" i="24"/>
  <c r="AT82" i="24"/>
  <c r="AU82" i="24"/>
  <c r="AV82" i="24"/>
  <c r="AW82" i="24"/>
  <c r="AX82" i="24"/>
  <c r="AY82" i="24"/>
  <c r="AZ82" i="24"/>
  <c r="BA82" i="24"/>
  <c r="F84" i="24"/>
  <c r="H84" i="24"/>
  <c r="W84" i="24"/>
  <c r="X84" i="24"/>
  <c r="Y84" i="24"/>
  <c r="Z84" i="24"/>
  <c r="AA84" i="24"/>
  <c r="AB84" i="24"/>
  <c r="AC84" i="24"/>
  <c r="AD84" i="24"/>
  <c r="AE84" i="24"/>
  <c r="AF84" i="24"/>
  <c r="AG84" i="24"/>
  <c r="AH84" i="24"/>
  <c r="AI84" i="24"/>
  <c r="AJ84" i="24"/>
  <c r="AK84" i="24"/>
  <c r="AL84" i="24"/>
  <c r="AM84" i="24"/>
  <c r="AN84" i="24"/>
  <c r="AO84" i="24"/>
  <c r="AP84" i="24"/>
  <c r="AQ84" i="24"/>
  <c r="AR84" i="24"/>
  <c r="AS84" i="24"/>
  <c r="AT84" i="24"/>
  <c r="AU84" i="24"/>
  <c r="AV84" i="24"/>
  <c r="AW84" i="24"/>
  <c r="AX84" i="24"/>
  <c r="AY84" i="24"/>
  <c r="AZ84" i="24"/>
  <c r="BA84" i="24"/>
  <c r="F86" i="24"/>
  <c r="H86" i="24"/>
  <c r="W86" i="24"/>
  <c r="X86" i="24"/>
  <c r="Y86" i="24"/>
  <c r="Z86" i="24"/>
  <c r="AA86" i="24"/>
  <c r="AB86" i="24"/>
  <c r="AC86" i="24"/>
  <c r="AD86" i="24"/>
  <c r="AE86" i="24"/>
  <c r="AF86" i="24"/>
  <c r="AG86" i="24"/>
  <c r="AH86" i="24"/>
  <c r="AI86" i="24"/>
  <c r="AJ86" i="24"/>
  <c r="AK86" i="24"/>
  <c r="AL86" i="24"/>
  <c r="AM86" i="24"/>
  <c r="AN86" i="24"/>
  <c r="AO86" i="24"/>
  <c r="AP86" i="24"/>
  <c r="AQ86" i="24"/>
  <c r="AR86" i="24"/>
  <c r="AS86" i="24"/>
  <c r="AT86" i="24"/>
  <c r="AU86" i="24"/>
  <c r="AV86" i="24"/>
  <c r="AW86" i="24"/>
  <c r="AX86" i="24"/>
  <c r="AY86" i="24"/>
  <c r="AZ86" i="24"/>
  <c r="BA86" i="24"/>
  <c r="F88" i="24"/>
  <c r="H88" i="24"/>
  <c r="W88" i="24"/>
  <c r="X88" i="24"/>
  <c r="Y88" i="24"/>
  <c r="Z88" i="24"/>
  <c r="AA88" i="24"/>
  <c r="AB88" i="24"/>
  <c r="AC88" i="24"/>
  <c r="AD88" i="24"/>
  <c r="AE88" i="24"/>
  <c r="AF88" i="24"/>
  <c r="AG88" i="24"/>
  <c r="AH88" i="24"/>
  <c r="AI88" i="24"/>
  <c r="AJ88" i="24"/>
  <c r="AK88" i="24"/>
  <c r="AL88" i="24"/>
  <c r="AM88" i="24"/>
  <c r="AN88" i="24"/>
  <c r="AO88" i="24"/>
  <c r="AP88" i="24"/>
  <c r="AQ88" i="24"/>
  <c r="AR88" i="24"/>
  <c r="AS88" i="24"/>
  <c r="AT88" i="24"/>
  <c r="AU88" i="24"/>
  <c r="AV88" i="24"/>
  <c r="AW88" i="24"/>
  <c r="AX88" i="24"/>
  <c r="AY88" i="24"/>
  <c r="AZ88" i="24"/>
  <c r="BA88" i="24"/>
  <c r="F90" i="24"/>
  <c r="H90" i="24"/>
  <c r="W90" i="24"/>
  <c r="X90" i="24"/>
  <c r="Y90" i="24"/>
  <c r="Z90" i="24"/>
  <c r="AA90" i="24"/>
  <c r="AB90" i="24"/>
  <c r="AC90" i="24"/>
  <c r="AD90" i="24"/>
  <c r="AE90" i="24"/>
  <c r="AF90" i="24"/>
  <c r="AG90" i="24"/>
  <c r="AH90" i="24"/>
  <c r="AI90" i="24"/>
  <c r="AJ90" i="24"/>
  <c r="AK90" i="24"/>
  <c r="AL90" i="24"/>
  <c r="AM90" i="24"/>
  <c r="AN90" i="24"/>
  <c r="AO90" i="24"/>
  <c r="AP90" i="24"/>
  <c r="AQ90" i="24"/>
  <c r="AR90" i="24"/>
  <c r="AS90" i="24"/>
  <c r="AT90" i="24"/>
  <c r="AU90" i="24"/>
  <c r="AV90" i="24"/>
  <c r="AW90" i="24"/>
  <c r="AX90" i="24"/>
  <c r="AY90" i="24"/>
  <c r="AZ90" i="24"/>
  <c r="BA90" i="24"/>
  <c r="F92" i="24"/>
  <c r="H92" i="24"/>
  <c r="W92" i="24"/>
  <c r="X92" i="24"/>
  <c r="Y92" i="24"/>
  <c r="Z92" i="24"/>
  <c r="AA92" i="24"/>
  <c r="AB92" i="24"/>
  <c r="AC92" i="24"/>
  <c r="AD92" i="24"/>
  <c r="AE92" i="24"/>
  <c r="AF92" i="24"/>
  <c r="AG92" i="24"/>
  <c r="AH92" i="24"/>
  <c r="AI92" i="24"/>
  <c r="AJ92" i="24"/>
  <c r="AK92" i="24"/>
  <c r="AL92" i="24"/>
  <c r="AM92" i="24"/>
  <c r="AN92" i="24"/>
  <c r="AO92" i="24"/>
  <c r="AP92" i="24"/>
  <c r="AQ92" i="24"/>
  <c r="AR92" i="24"/>
  <c r="AS92" i="24"/>
  <c r="AT92" i="24"/>
  <c r="AU92" i="24"/>
  <c r="AV92" i="24"/>
  <c r="AW92" i="24"/>
  <c r="AX92" i="24"/>
  <c r="AY92" i="24"/>
  <c r="AZ92" i="24"/>
  <c r="BA92" i="24"/>
  <c r="F94" i="24"/>
  <c r="H94" i="24"/>
  <c r="W94" i="24"/>
  <c r="X94" i="24"/>
  <c r="Y94" i="24"/>
  <c r="Z94" i="24"/>
  <c r="AA94" i="24"/>
  <c r="AB94" i="24"/>
  <c r="AC94" i="24"/>
  <c r="AD94" i="24"/>
  <c r="AE94" i="24"/>
  <c r="AF94" i="24"/>
  <c r="AG94" i="24"/>
  <c r="AH94" i="24"/>
  <c r="AI94" i="24"/>
  <c r="AJ94" i="24"/>
  <c r="AK94" i="24"/>
  <c r="AL94" i="24"/>
  <c r="AM94" i="24"/>
  <c r="AN94" i="24"/>
  <c r="AO94" i="24"/>
  <c r="AP94" i="24"/>
  <c r="AQ94" i="24"/>
  <c r="AR94" i="24"/>
  <c r="AS94" i="24"/>
  <c r="AT94" i="24"/>
  <c r="AU94" i="24"/>
  <c r="AV94" i="24"/>
  <c r="AW94" i="24"/>
  <c r="AX94" i="24"/>
  <c r="AY94" i="24"/>
  <c r="AZ94" i="24"/>
  <c r="BA94" i="24"/>
  <c r="F96" i="24"/>
  <c r="H96" i="24"/>
  <c r="W96" i="24"/>
  <c r="X96" i="24"/>
  <c r="Y96" i="24"/>
  <c r="Z96" i="24"/>
  <c r="AA96" i="24"/>
  <c r="AB96" i="24"/>
  <c r="AC96" i="24"/>
  <c r="AD96" i="24"/>
  <c r="AE96" i="24"/>
  <c r="AF96" i="24"/>
  <c r="AG96" i="24"/>
  <c r="AH96" i="24"/>
  <c r="AI96" i="24"/>
  <c r="AJ96" i="24"/>
  <c r="AK96" i="24"/>
  <c r="AL96" i="24"/>
  <c r="AM96" i="24"/>
  <c r="AN96" i="24"/>
  <c r="AO96" i="24"/>
  <c r="AP96" i="24"/>
  <c r="AQ96" i="24"/>
  <c r="AR96" i="24"/>
  <c r="AS96" i="24"/>
  <c r="AT96" i="24"/>
  <c r="AU96" i="24"/>
  <c r="AV96" i="24"/>
  <c r="AW96" i="24"/>
  <c r="AX96" i="24"/>
  <c r="AY96" i="24"/>
  <c r="AZ96" i="24"/>
  <c r="BA96" i="24"/>
  <c r="F98" i="24"/>
  <c r="H98" i="24"/>
  <c r="W98" i="24"/>
  <c r="X98" i="24"/>
  <c r="Y98" i="24"/>
  <c r="Z98" i="24"/>
  <c r="AA98" i="24"/>
  <c r="AB98" i="24"/>
  <c r="AC98" i="24"/>
  <c r="AD98" i="24"/>
  <c r="AE98" i="24"/>
  <c r="AF98" i="24"/>
  <c r="AG98" i="24"/>
  <c r="AH98" i="24"/>
  <c r="AI98" i="24"/>
  <c r="AJ98" i="24"/>
  <c r="AK98" i="24"/>
  <c r="AL98" i="24"/>
  <c r="AM98" i="24"/>
  <c r="AN98" i="24"/>
  <c r="AO98" i="24"/>
  <c r="AP98" i="24"/>
  <c r="AQ98" i="24"/>
  <c r="AR98" i="24"/>
  <c r="AS98" i="24"/>
  <c r="AT98" i="24"/>
  <c r="AU98" i="24"/>
  <c r="AV98" i="24"/>
  <c r="AW98" i="24"/>
  <c r="AX98" i="24"/>
  <c r="AY98" i="24"/>
  <c r="AZ98" i="24"/>
  <c r="BA98" i="24"/>
  <c r="F100" i="24"/>
  <c r="H100" i="24"/>
  <c r="W100" i="24"/>
  <c r="BB100" i="24" s="1"/>
  <c r="BD100" i="24" s="1"/>
  <c r="X100" i="24"/>
  <c r="Y100" i="24"/>
  <c r="Z100" i="24"/>
  <c r="AA100" i="24"/>
  <c r="AB100" i="24"/>
  <c r="AC100" i="24"/>
  <c r="AD100" i="24"/>
  <c r="AE100" i="24"/>
  <c r="AF100" i="24"/>
  <c r="AG100" i="24"/>
  <c r="AH100" i="24"/>
  <c r="AI100" i="24"/>
  <c r="AJ100" i="24"/>
  <c r="AK100" i="24"/>
  <c r="AL100" i="24"/>
  <c r="AM100" i="24"/>
  <c r="AN100" i="24"/>
  <c r="AO100" i="24"/>
  <c r="AP100" i="24"/>
  <c r="AQ100" i="24"/>
  <c r="AR100" i="24"/>
  <c r="AS100" i="24"/>
  <c r="AT100" i="24"/>
  <c r="AU100" i="24"/>
  <c r="AV100" i="24"/>
  <c r="AW100" i="24"/>
  <c r="AX100" i="24"/>
  <c r="AY100" i="24"/>
  <c r="AZ100" i="24"/>
  <c r="BA100" i="24"/>
  <c r="F102" i="24"/>
  <c r="H102" i="24"/>
  <c r="W102" i="24"/>
  <c r="X102" i="24"/>
  <c r="Y102" i="24"/>
  <c r="Z102" i="24"/>
  <c r="AA102" i="24"/>
  <c r="AB102" i="24"/>
  <c r="AC102" i="24"/>
  <c r="AD102" i="24"/>
  <c r="AE102" i="24"/>
  <c r="AF102" i="24"/>
  <c r="AG102" i="24"/>
  <c r="AH102" i="24"/>
  <c r="AI102" i="24"/>
  <c r="AJ102" i="24"/>
  <c r="AK102" i="24"/>
  <c r="AL102" i="24"/>
  <c r="AM102" i="24"/>
  <c r="AN102" i="24"/>
  <c r="AO102" i="24"/>
  <c r="AP102" i="24"/>
  <c r="AQ102" i="24"/>
  <c r="AR102" i="24"/>
  <c r="AS102" i="24"/>
  <c r="AT102" i="24"/>
  <c r="AU102" i="24"/>
  <c r="AV102" i="24"/>
  <c r="AW102" i="24"/>
  <c r="AX102" i="24"/>
  <c r="AY102" i="24"/>
  <c r="AZ102" i="24"/>
  <c r="BA102" i="24"/>
  <c r="F104" i="24"/>
  <c r="M224" i="24" s="1"/>
  <c r="H104" i="24"/>
  <c r="W104" i="24"/>
  <c r="X104" i="24"/>
  <c r="Y104" i="24"/>
  <c r="Z104" i="24"/>
  <c r="AA104" i="24"/>
  <c r="AB104" i="24"/>
  <c r="AC104" i="24"/>
  <c r="AD104" i="24"/>
  <c r="AE104" i="24"/>
  <c r="AF104" i="24"/>
  <c r="AG104" i="24"/>
  <c r="AH104" i="24"/>
  <c r="AI104" i="24"/>
  <c r="AJ104" i="24"/>
  <c r="AK104" i="24"/>
  <c r="AL104" i="24"/>
  <c r="AM104" i="24"/>
  <c r="AN104" i="24"/>
  <c r="AO104" i="24"/>
  <c r="AP104" i="24"/>
  <c r="AQ104" i="24"/>
  <c r="AR104" i="24"/>
  <c r="AS104" i="24"/>
  <c r="AT104" i="24"/>
  <c r="AU104" i="24"/>
  <c r="AV104" i="24"/>
  <c r="AW104" i="24"/>
  <c r="AX104" i="24"/>
  <c r="AY104" i="24"/>
  <c r="AZ104" i="24"/>
  <c r="BA104" i="24"/>
  <c r="F106" i="24"/>
  <c r="H106" i="24"/>
  <c r="W106" i="24"/>
  <c r="BB106" i="24" s="1"/>
  <c r="BD106" i="24" s="1"/>
  <c r="X106" i="24"/>
  <c r="Y106" i="24"/>
  <c r="Z106" i="24"/>
  <c r="AA106" i="24"/>
  <c r="AB106" i="24"/>
  <c r="AC106" i="24"/>
  <c r="AD106" i="24"/>
  <c r="AE106" i="24"/>
  <c r="AF106" i="24"/>
  <c r="AG106" i="24"/>
  <c r="AH106" i="24"/>
  <c r="AI106" i="24"/>
  <c r="AJ106" i="24"/>
  <c r="AK106" i="24"/>
  <c r="AL106" i="24"/>
  <c r="AM106" i="24"/>
  <c r="AN106" i="24"/>
  <c r="AO106" i="24"/>
  <c r="AP106" i="24"/>
  <c r="AQ106" i="24"/>
  <c r="AR106" i="24"/>
  <c r="AS106" i="24"/>
  <c r="AT106" i="24"/>
  <c r="AU106" i="24"/>
  <c r="AV106" i="24"/>
  <c r="AW106" i="24"/>
  <c r="AX106" i="24"/>
  <c r="AY106" i="24"/>
  <c r="AZ106" i="24"/>
  <c r="BA106" i="24"/>
  <c r="F108" i="24"/>
  <c r="H108" i="24"/>
  <c r="W108" i="24"/>
  <c r="BB108" i="24" s="1"/>
  <c r="BD108" i="24" s="1"/>
  <c r="X108" i="24"/>
  <c r="Y108" i="24"/>
  <c r="Z108" i="24"/>
  <c r="AA108" i="24"/>
  <c r="AB108" i="24"/>
  <c r="AC108" i="24"/>
  <c r="AD108" i="24"/>
  <c r="AE108" i="24"/>
  <c r="AF108" i="24"/>
  <c r="AG108" i="24"/>
  <c r="AH108" i="24"/>
  <c r="AI108" i="24"/>
  <c r="AJ108" i="24"/>
  <c r="AK108" i="24"/>
  <c r="AL108" i="24"/>
  <c r="AM108" i="24"/>
  <c r="AN108" i="24"/>
  <c r="AO108" i="24"/>
  <c r="AP108" i="24"/>
  <c r="AQ108" i="24"/>
  <c r="AR108" i="24"/>
  <c r="AS108" i="24"/>
  <c r="AT108" i="24"/>
  <c r="AU108" i="24"/>
  <c r="AV108" i="24"/>
  <c r="AW108" i="24"/>
  <c r="AX108" i="24"/>
  <c r="AY108" i="24"/>
  <c r="AZ108" i="24"/>
  <c r="BA108" i="24"/>
  <c r="F110" i="24"/>
  <c r="H110" i="24"/>
  <c r="W110" i="24"/>
  <c r="X110" i="24"/>
  <c r="Y110" i="24"/>
  <c r="Z110" i="24"/>
  <c r="AA110" i="24"/>
  <c r="AB110" i="24"/>
  <c r="AC110" i="24"/>
  <c r="AD110" i="24"/>
  <c r="AE110" i="24"/>
  <c r="AF110" i="24"/>
  <c r="AG110" i="24"/>
  <c r="AH110" i="24"/>
  <c r="AI110" i="24"/>
  <c r="AJ110" i="24"/>
  <c r="AK110" i="24"/>
  <c r="AL110" i="24"/>
  <c r="AM110" i="24"/>
  <c r="AN110" i="24"/>
  <c r="AO110" i="24"/>
  <c r="AP110" i="24"/>
  <c r="AQ110" i="24"/>
  <c r="AR110" i="24"/>
  <c r="AS110" i="24"/>
  <c r="AT110" i="24"/>
  <c r="AU110" i="24"/>
  <c r="AV110" i="24"/>
  <c r="AW110" i="24"/>
  <c r="AX110" i="24"/>
  <c r="AY110" i="24"/>
  <c r="AZ110" i="24"/>
  <c r="BA110" i="24"/>
  <c r="F112" i="24"/>
  <c r="H112" i="24"/>
  <c r="W112" i="24"/>
  <c r="X112" i="24"/>
  <c r="Y112" i="24"/>
  <c r="Z112" i="24"/>
  <c r="AA112" i="24"/>
  <c r="AB112" i="24"/>
  <c r="AC112" i="24"/>
  <c r="AD112" i="24"/>
  <c r="AE112" i="24"/>
  <c r="AF112" i="24"/>
  <c r="AG112" i="24"/>
  <c r="AH112" i="24"/>
  <c r="AI112" i="24"/>
  <c r="AJ112" i="24"/>
  <c r="AK112" i="24"/>
  <c r="AL112" i="24"/>
  <c r="AM112" i="24"/>
  <c r="AN112" i="24"/>
  <c r="AO112" i="24"/>
  <c r="AP112" i="24"/>
  <c r="AQ112" i="24"/>
  <c r="AR112" i="24"/>
  <c r="AS112" i="24"/>
  <c r="AT112" i="24"/>
  <c r="AU112" i="24"/>
  <c r="AV112" i="24"/>
  <c r="AW112" i="24"/>
  <c r="AX112" i="24"/>
  <c r="AY112" i="24"/>
  <c r="AZ112" i="24"/>
  <c r="BA112" i="24"/>
  <c r="F114" i="24"/>
  <c r="H114" i="24"/>
  <c r="W114" i="24"/>
  <c r="X114" i="24"/>
  <c r="BB114" i="24" s="1"/>
  <c r="BD114" i="24" s="1"/>
  <c r="Y114" i="24"/>
  <c r="Z114" i="24"/>
  <c r="AA114" i="24"/>
  <c r="AB114" i="24"/>
  <c r="AC114" i="24"/>
  <c r="AD114" i="24"/>
  <c r="AE114" i="24"/>
  <c r="AF114" i="24"/>
  <c r="AG114" i="24"/>
  <c r="AH114" i="24"/>
  <c r="AI114" i="24"/>
  <c r="AJ114" i="24"/>
  <c r="AK114" i="24"/>
  <c r="AL114" i="24"/>
  <c r="AM114" i="24"/>
  <c r="AN114" i="24"/>
  <c r="AO114" i="24"/>
  <c r="AP114" i="24"/>
  <c r="AQ114" i="24"/>
  <c r="AR114" i="24"/>
  <c r="AS114" i="24"/>
  <c r="AT114" i="24"/>
  <c r="AU114" i="24"/>
  <c r="AV114" i="24"/>
  <c r="AW114" i="24"/>
  <c r="AX114" i="24"/>
  <c r="AY114" i="24"/>
  <c r="AZ114" i="24"/>
  <c r="BA114" i="24"/>
  <c r="F116" i="24"/>
  <c r="H116" i="24"/>
  <c r="W116" i="24"/>
  <c r="BB116" i="24" s="1"/>
  <c r="BD116" i="24" s="1"/>
  <c r="X116" i="24"/>
  <c r="Y116" i="24"/>
  <c r="Z116" i="24"/>
  <c r="AA116" i="24"/>
  <c r="AB116" i="24"/>
  <c r="AC116" i="24"/>
  <c r="AD116" i="24"/>
  <c r="AE116" i="24"/>
  <c r="AF116" i="24"/>
  <c r="AG116" i="24"/>
  <c r="AH116" i="24"/>
  <c r="AI116" i="24"/>
  <c r="AJ116" i="24"/>
  <c r="AK116" i="24"/>
  <c r="AL116" i="24"/>
  <c r="AM116" i="24"/>
  <c r="AN116" i="24"/>
  <c r="AO116" i="24"/>
  <c r="AP116" i="24"/>
  <c r="AQ116" i="24"/>
  <c r="AR116" i="24"/>
  <c r="AS116" i="24"/>
  <c r="AT116" i="24"/>
  <c r="AU116" i="24"/>
  <c r="AV116" i="24"/>
  <c r="AW116" i="24"/>
  <c r="AX116" i="24"/>
  <c r="AY116" i="24"/>
  <c r="AZ116" i="24"/>
  <c r="BA116" i="24"/>
  <c r="F118" i="24"/>
  <c r="H118" i="24"/>
  <c r="W118" i="24"/>
  <c r="X118" i="24"/>
  <c r="Y118" i="24"/>
  <c r="Z118" i="24"/>
  <c r="AA118" i="24"/>
  <c r="AB118" i="24"/>
  <c r="AC118" i="24"/>
  <c r="AD118" i="24"/>
  <c r="AE118" i="24"/>
  <c r="AF118" i="24"/>
  <c r="AG118" i="24"/>
  <c r="AH118" i="24"/>
  <c r="AI118" i="24"/>
  <c r="AJ118" i="24"/>
  <c r="AK118" i="24"/>
  <c r="AL118" i="24"/>
  <c r="AM118" i="24"/>
  <c r="AN118" i="24"/>
  <c r="AO118" i="24"/>
  <c r="AP118" i="24"/>
  <c r="AQ118" i="24"/>
  <c r="AR118" i="24"/>
  <c r="AS118" i="24"/>
  <c r="AT118" i="24"/>
  <c r="AU118" i="24"/>
  <c r="AV118" i="24"/>
  <c r="AW118" i="24"/>
  <c r="AX118" i="24"/>
  <c r="AY118" i="24"/>
  <c r="AZ118" i="24"/>
  <c r="BA118" i="24"/>
  <c r="F120" i="24"/>
  <c r="H120" i="24"/>
  <c r="W120" i="24"/>
  <c r="X120" i="24"/>
  <c r="Y120" i="24"/>
  <c r="Z120" i="24"/>
  <c r="AA120" i="24"/>
  <c r="AB120" i="24"/>
  <c r="AC120" i="24"/>
  <c r="AD120" i="24"/>
  <c r="AE120" i="24"/>
  <c r="AF120" i="24"/>
  <c r="AG120" i="24"/>
  <c r="AH120" i="24"/>
  <c r="AI120" i="24"/>
  <c r="AJ120" i="24"/>
  <c r="AK120" i="24"/>
  <c r="AL120" i="24"/>
  <c r="AM120" i="24"/>
  <c r="AN120" i="24"/>
  <c r="AO120" i="24"/>
  <c r="AP120" i="24"/>
  <c r="AQ120" i="24"/>
  <c r="AR120" i="24"/>
  <c r="AS120" i="24"/>
  <c r="AT120" i="24"/>
  <c r="AU120" i="24"/>
  <c r="AV120" i="24"/>
  <c r="AW120" i="24"/>
  <c r="AX120" i="24"/>
  <c r="AY120" i="24"/>
  <c r="AZ120" i="24"/>
  <c r="BA120" i="24"/>
  <c r="F122" i="24"/>
  <c r="H122" i="24"/>
  <c r="W122" i="24"/>
  <c r="X122" i="24"/>
  <c r="Y122" i="24"/>
  <c r="Z122" i="24"/>
  <c r="AA122" i="24"/>
  <c r="AB122" i="24"/>
  <c r="AC122" i="24"/>
  <c r="AD122" i="24"/>
  <c r="AE122" i="24"/>
  <c r="AF122" i="24"/>
  <c r="BB122" i="24" s="1"/>
  <c r="BD122" i="24" s="1"/>
  <c r="AG122" i="24"/>
  <c r="AH122" i="24"/>
  <c r="AI122" i="24"/>
  <c r="AJ122" i="24"/>
  <c r="AK122" i="24"/>
  <c r="AL122" i="24"/>
  <c r="AM122" i="24"/>
  <c r="AN122" i="24"/>
  <c r="AO122" i="24"/>
  <c r="AP122" i="24"/>
  <c r="AQ122" i="24"/>
  <c r="AR122" i="24"/>
  <c r="AS122" i="24"/>
  <c r="AT122" i="24"/>
  <c r="AU122" i="24"/>
  <c r="AV122" i="24"/>
  <c r="AW122" i="24"/>
  <c r="AX122" i="24"/>
  <c r="AY122" i="24"/>
  <c r="AZ122" i="24"/>
  <c r="BA122" i="24"/>
  <c r="F124" i="24"/>
  <c r="H124" i="24"/>
  <c r="W124" i="24"/>
  <c r="X124" i="24"/>
  <c r="BB124" i="24" s="1"/>
  <c r="BD124" i="24" s="1"/>
  <c r="Y124" i="24"/>
  <c r="Z124" i="24"/>
  <c r="AA124" i="24"/>
  <c r="AB124" i="24"/>
  <c r="AC124" i="24"/>
  <c r="AD124" i="24"/>
  <c r="AE124" i="24"/>
  <c r="AF124" i="24"/>
  <c r="AG124" i="24"/>
  <c r="AH124" i="24"/>
  <c r="AI124" i="24"/>
  <c r="AJ124" i="24"/>
  <c r="AK124" i="24"/>
  <c r="AL124" i="24"/>
  <c r="AM124" i="24"/>
  <c r="AN124" i="24"/>
  <c r="AO124" i="24"/>
  <c r="AP124" i="24"/>
  <c r="AQ124" i="24"/>
  <c r="AR124" i="24"/>
  <c r="AS124" i="24"/>
  <c r="AT124" i="24"/>
  <c r="AU124" i="24"/>
  <c r="AV124" i="24"/>
  <c r="AW124" i="24"/>
  <c r="AX124" i="24"/>
  <c r="AY124" i="24"/>
  <c r="AZ124" i="24"/>
  <c r="BA124" i="24"/>
  <c r="F126" i="24"/>
  <c r="H126" i="24"/>
  <c r="W126" i="24"/>
  <c r="X126" i="24"/>
  <c r="Y126" i="24"/>
  <c r="Z126" i="24"/>
  <c r="AA126" i="24"/>
  <c r="AB126" i="24"/>
  <c r="AC126" i="24"/>
  <c r="AD126" i="24"/>
  <c r="AE126" i="24"/>
  <c r="AF126" i="24"/>
  <c r="AG126" i="24"/>
  <c r="AH126" i="24"/>
  <c r="AI126" i="24"/>
  <c r="AJ126" i="24"/>
  <c r="AK126" i="24"/>
  <c r="AL126" i="24"/>
  <c r="AM126" i="24"/>
  <c r="AN126" i="24"/>
  <c r="AO126" i="24"/>
  <c r="AP126" i="24"/>
  <c r="AQ126" i="24"/>
  <c r="AR126" i="24"/>
  <c r="AS126" i="24"/>
  <c r="AT126" i="24"/>
  <c r="AU126" i="24"/>
  <c r="AV126" i="24"/>
  <c r="AW126" i="24"/>
  <c r="AX126" i="24"/>
  <c r="AY126" i="24"/>
  <c r="AZ126" i="24"/>
  <c r="BA126" i="24"/>
  <c r="F128" i="24"/>
  <c r="H128" i="24"/>
  <c r="W128" i="24"/>
  <c r="X128" i="24"/>
  <c r="Y128" i="24"/>
  <c r="Z128" i="24"/>
  <c r="AA128" i="24"/>
  <c r="AB128" i="24"/>
  <c r="AC128" i="24"/>
  <c r="AD128" i="24"/>
  <c r="AE128" i="24"/>
  <c r="AF128" i="24"/>
  <c r="AG128" i="24"/>
  <c r="AH128" i="24"/>
  <c r="AI128" i="24"/>
  <c r="AJ128" i="24"/>
  <c r="AK128" i="24"/>
  <c r="AL128" i="24"/>
  <c r="AM128" i="24"/>
  <c r="AN128" i="24"/>
  <c r="AO128" i="24"/>
  <c r="AP128" i="24"/>
  <c r="AQ128" i="24"/>
  <c r="AR128" i="24"/>
  <c r="AS128" i="24"/>
  <c r="AT128" i="24"/>
  <c r="AU128" i="24"/>
  <c r="AV128" i="24"/>
  <c r="AW128" i="24"/>
  <c r="AX128" i="24"/>
  <c r="AY128" i="24"/>
  <c r="AZ128" i="24"/>
  <c r="BA128" i="24"/>
  <c r="F130" i="24"/>
  <c r="H130" i="24"/>
  <c r="W130" i="24"/>
  <c r="X130" i="24"/>
  <c r="Y130" i="24"/>
  <c r="Z130" i="24"/>
  <c r="AA130" i="24"/>
  <c r="AB130" i="24"/>
  <c r="AC130" i="24"/>
  <c r="AD130" i="24"/>
  <c r="AE130" i="24"/>
  <c r="AF130" i="24"/>
  <c r="AG130" i="24"/>
  <c r="AH130" i="24"/>
  <c r="AI130" i="24"/>
  <c r="AJ130" i="24"/>
  <c r="AK130" i="24"/>
  <c r="AL130" i="24"/>
  <c r="AM130" i="24"/>
  <c r="AN130" i="24"/>
  <c r="AO130" i="24"/>
  <c r="AP130" i="24"/>
  <c r="AQ130" i="24"/>
  <c r="AR130" i="24"/>
  <c r="AS130" i="24"/>
  <c r="AT130" i="24"/>
  <c r="AU130" i="24"/>
  <c r="AV130" i="24"/>
  <c r="AW130" i="24"/>
  <c r="AX130" i="24"/>
  <c r="AY130" i="24"/>
  <c r="AZ130" i="24"/>
  <c r="BA130" i="24"/>
  <c r="BB130" i="24"/>
  <c r="BD130" i="24" s="1"/>
  <c r="F132" i="24"/>
  <c r="H132" i="24"/>
  <c r="W132" i="24"/>
  <c r="X132" i="24"/>
  <c r="Y132" i="24"/>
  <c r="Z132" i="24"/>
  <c r="AA132" i="24"/>
  <c r="AB132" i="24"/>
  <c r="AC132" i="24"/>
  <c r="AD132" i="24"/>
  <c r="AE132" i="24"/>
  <c r="AF132" i="24"/>
  <c r="BB132" i="24" s="1"/>
  <c r="BD132" i="24" s="1"/>
  <c r="AG132" i="24"/>
  <c r="AH132" i="24"/>
  <c r="AI132" i="24"/>
  <c r="AJ132" i="24"/>
  <c r="AK132" i="24"/>
  <c r="AL132" i="24"/>
  <c r="AM132" i="24"/>
  <c r="AN132" i="24"/>
  <c r="AO132" i="24"/>
  <c r="AP132" i="24"/>
  <c r="AQ132" i="24"/>
  <c r="AR132" i="24"/>
  <c r="AS132" i="24"/>
  <c r="AT132" i="24"/>
  <c r="AU132" i="24"/>
  <c r="AV132" i="24"/>
  <c r="AW132" i="24"/>
  <c r="AX132" i="24"/>
  <c r="AY132" i="24"/>
  <c r="AZ132" i="24"/>
  <c r="BA132" i="24"/>
  <c r="F134" i="24"/>
  <c r="H134" i="24"/>
  <c r="W134" i="24"/>
  <c r="X134" i="24"/>
  <c r="Y134" i="24"/>
  <c r="Z134" i="24"/>
  <c r="AA134" i="24"/>
  <c r="AB134" i="24"/>
  <c r="AC134" i="24"/>
  <c r="AD134" i="24"/>
  <c r="AE134" i="24"/>
  <c r="AF134" i="24"/>
  <c r="AG134" i="24"/>
  <c r="AH134" i="24"/>
  <c r="AI134" i="24"/>
  <c r="AJ134" i="24"/>
  <c r="AK134" i="24"/>
  <c r="AL134" i="24"/>
  <c r="AM134" i="24"/>
  <c r="AN134" i="24"/>
  <c r="AO134" i="24"/>
  <c r="AP134" i="24"/>
  <c r="AQ134" i="24"/>
  <c r="AR134" i="24"/>
  <c r="AS134" i="24"/>
  <c r="AT134" i="24"/>
  <c r="AU134" i="24"/>
  <c r="AV134" i="24"/>
  <c r="AW134" i="24"/>
  <c r="AX134" i="24"/>
  <c r="AY134" i="24"/>
  <c r="AZ134" i="24"/>
  <c r="BA134" i="24"/>
  <c r="F136" i="24"/>
  <c r="H136" i="24"/>
  <c r="W136" i="24"/>
  <c r="X136" i="24"/>
  <c r="Y136" i="24"/>
  <c r="Z136" i="24"/>
  <c r="AA136" i="24"/>
  <c r="AB136" i="24"/>
  <c r="AC136" i="24"/>
  <c r="AD136" i="24"/>
  <c r="AE136" i="24"/>
  <c r="AF136" i="24"/>
  <c r="AG136" i="24"/>
  <c r="AH136" i="24"/>
  <c r="AI136" i="24"/>
  <c r="AJ136" i="24"/>
  <c r="AK136" i="24"/>
  <c r="AL136" i="24"/>
  <c r="AM136" i="24"/>
  <c r="AN136" i="24"/>
  <c r="AO136" i="24"/>
  <c r="AP136" i="24"/>
  <c r="AQ136" i="24"/>
  <c r="AR136" i="24"/>
  <c r="AS136" i="24"/>
  <c r="AT136" i="24"/>
  <c r="AU136" i="24"/>
  <c r="AV136" i="24"/>
  <c r="AW136" i="24"/>
  <c r="AX136" i="24"/>
  <c r="AY136" i="24"/>
  <c r="AZ136" i="24"/>
  <c r="BA136" i="24"/>
  <c r="F138" i="24"/>
  <c r="H138" i="24"/>
  <c r="W138" i="24"/>
  <c r="BB138" i="24" s="1"/>
  <c r="BD138" i="24" s="1"/>
  <c r="X138" i="24"/>
  <c r="Y138" i="24"/>
  <c r="Z138" i="24"/>
  <c r="AA138" i="24"/>
  <c r="AB138" i="24"/>
  <c r="AC138" i="24"/>
  <c r="AD138" i="24"/>
  <c r="AE138" i="24"/>
  <c r="AF138" i="24"/>
  <c r="AG138" i="24"/>
  <c r="AH138" i="24"/>
  <c r="AI138" i="24"/>
  <c r="AJ138" i="24"/>
  <c r="AK138" i="24"/>
  <c r="AL138" i="24"/>
  <c r="AM138" i="24"/>
  <c r="AN138" i="24"/>
  <c r="AO138" i="24"/>
  <c r="AP138" i="24"/>
  <c r="AQ138" i="24"/>
  <c r="AR138" i="24"/>
  <c r="AS138" i="24"/>
  <c r="AT138" i="24"/>
  <c r="AU138" i="24"/>
  <c r="AV138" i="24"/>
  <c r="AW138" i="24"/>
  <c r="AX138" i="24"/>
  <c r="AY138" i="24"/>
  <c r="AZ138" i="24"/>
  <c r="BA138" i="24"/>
  <c r="F140" i="24"/>
  <c r="H140" i="24"/>
  <c r="W140" i="24"/>
  <c r="X140" i="24"/>
  <c r="Y140" i="24"/>
  <c r="Z140" i="24"/>
  <c r="AA140" i="24"/>
  <c r="AB140" i="24"/>
  <c r="AC140" i="24"/>
  <c r="AD140" i="24"/>
  <c r="AE140" i="24"/>
  <c r="AF140" i="24"/>
  <c r="AG140" i="24"/>
  <c r="AH140" i="24"/>
  <c r="AI140" i="24"/>
  <c r="AJ140" i="24"/>
  <c r="AK140" i="24"/>
  <c r="AL140" i="24"/>
  <c r="AM140" i="24"/>
  <c r="AN140" i="24"/>
  <c r="AO140" i="24"/>
  <c r="AP140" i="24"/>
  <c r="AQ140" i="24"/>
  <c r="AR140" i="24"/>
  <c r="AS140" i="24"/>
  <c r="AT140" i="24"/>
  <c r="AU140" i="24"/>
  <c r="AV140" i="24"/>
  <c r="AW140" i="24"/>
  <c r="AX140" i="24"/>
  <c r="AY140" i="24"/>
  <c r="AZ140" i="24"/>
  <c r="BA140" i="24"/>
  <c r="BB140" i="24"/>
  <c r="BD140" i="24" s="1"/>
  <c r="F142" i="24"/>
  <c r="H142" i="24"/>
  <c r="W142" i="24"/>
  <c r="X142" i="24"/>
  <c r="Y142" i="24"/>
  <c r="Z142" i="24"/>
  <c r="AA142" i="24"/>
  <c r="AB142" i="24"/>
  <c r="AC142" i="24"/>
  <c r="AD142" i="24"/>
  <c r="AE142" i="24"/>
  <c r="AF142" i="24"/>
  <c r="AG142" i="24"/>
  <c r="AH142" i="24"/>
  <c r="AI142" i="24"/>
  <c r="AJ142" i="24"/>
  <c r="AK142" i="24"/>
  <c r="AL142" i="24"/>
  <c r="AM142" i="24"/>
  <c r="AN142" i="24"/>
  <c r="AO142" i="24"/>
  <c r="AP142" i="24"/>
  <c r="AQ142" i="24"/>
  <c r="AR142" i="24"/>
  <c r="AS142" i="24"/>
  <c r="AT142" i="24"/>
  <c r="AU142" i="24"/>
  <c r="AV142" i="24"/>
  <c r="AW142" i="24"/>
  <c r="AX142" i="24"/>
  <c r="AY142" i="24"/>
  <c r="AZ142" i="24"/>
  <c r="BA142" i="24"/>
  <c r="F144" i="24"/>
  <c r="H144" i="24"/>
  <c r="W144" i="24"/>
  <c r="X144" i="24"/>
  <c r="Y144" i="24"/>
  <c r="Z144" i="24"/>
  <c r="AA144" i="24"/>
  <c r="AB144" i="24"/>
  <c r="AC144" i="24"/>
  <c r="AD144" i="24"/>
  <c r="AE144" i="24"/>
  <c r="AF144" i="24"/>
  <c r="AG144" i="24"/>
  <c r="AH144" i="24"/>
  <c r="AI144" i="24"/>
  <c r="AJ144" i="24"/>
  <c r="AK144" i="24"/>
  <c r="AL144" i="24"/>
  <c r="AM144" i="24"/>
  <c r="AN144" i="24"/>
  <c r="AO144" i="24"/>
  <c r="AP144" i="24"/>
  <c r="AQ144" i="24"/>
  <c r="AR144" i="24"/>
  <c r="AS144" i="24"/>
  <c r="AT144" i="24"/>
  <c r="AU144" i="24"/>
  <c r="AV144" i="24"/>
  <c r="AW144" i="24"/>
  <c r="AX144" i="24"/>
  <c r="AY144" i="24"/>
  <c r="AZ144" i="24"/>
  <c r="BA144" i="24"/>
  <c r="F146" i="24"/>
  <c r="H146" i="24"/>
  <c r="W146" i="24"/>
  <c r="BB146" i="24" s="1"/>
  <c r="BD146" i="24" s="1"/>
  <c r="X146" i="24"/>
  <c r="Y146" i="24"/>
  <c r="Z146" i="24"/>
  <c r="AA146" i="24"/>
  <c r="AB146" i="24"/>
  <c r="AC146" i="24"/>
  <c r="AD146" i="24"/>
  <c r="AE146" i="24"/>
  <c r="AF146" i="24"/>
  <c r="AG146" i="24"/>
  <c r="AH146" i="24"/>
  <c r="AI146" i="24"/>
  <c r="AJ146" i="24"/>
  <c r="AK146" i="24"/>
  <c r="AL146" i="24"/>
  <c r="AM146" i="24"/>
  <c r="AN146" i="24"/>
  <c r="AO146" i="24"/>
  <c r="AP146" i="24"/>
  <c r="AQ146" i="24"/>
  <c r="AR146" i="24"/>
  <c r="AS146" i="24"/>
  <c r="AT146" i="24"/>
  <c r="AU146" i="24"/>
  <c r="AV146" i="24"/>
  <c r="AW146" i="24"/>
  <c r="AX146" i="24"/>
  <c r="AY146" i="24"/>
  <c r="AZ146" i="24"/>
  <c r="BA146" i="24"/>
  <c r="F148" i="24"/>
  <c r="H148" i="24"/>
  <c r="W148" i="24"/>
  <c r="BB148" i="24" s="1"/>
  <c r="BD148" i="24" s="1"/>
  <c r="X148" i="24"/>
  <c r="Y148" i="24"/>
  <c r="Z148" i="24"/>
  <c r="AA148" i="24"/>
  <c r="AB148" i="24"/>
  <c r="AC148" i="24"/>
  <c r="AD148" i="24"/>
  <c r="AE148" i="24"/>
  <c r="AF148" i="24"/>
  <c r="AG148" i="24"/>
  <c r="AH148" i="24"/>
  <c r="AI148" i="24"/>
  <c r="AJ148" i="24"/>
  <c r="AK148" i="24"/>
  <c r="AL148" i="24"/>
  <c r="AM148" i="24"/>
  <c r="AN148" i="24"/>
  <c r="AO148" i="24"/>
  <c r="AP148" i="24"/>
  <c r="AQ148" i="24"/>
  <c r="AR148" i="24"/>
  <c r="AS148" i="24"/>
  <c r="AT148" i="24"/>
  <c r="AU148" i="24"/>
  <c r="AV148" i="24"/>
  <c r="AW148" i="24"/>
  <c r="AX148" i="24"/>
  <c r="AY148" i="24"/>
  <c r="AZ148" i="24"/>
  <c r="BA148" i="24"/>
  <c r="F150" i="24"/>
  <c r="H150" i="24"/>
  <c r="W150" i="24"/>
  <c r="X150" i="24"/>
  <c r="Y150" i="24"/>
  <c r="Z150" i="24"/>
  <c r="AA150" i="24"/>
  <c r="AB150" i="24"/>
  <c r="AC150" i="24"/>
  <c r="AD150" i="24"/>
  <c r="AE150" i="24"/>
  <c r="AF150" i="24"/>
  <c r="AG150" i="24"/>
  <c r="AH150" i="24"/>
  <c r="AI150" i="24"/>
  <c r="AJ150" i="24"/>
  <c r="AK150" i="24"/>
  <c r="AL150" i="24"/>
  <c r="AM150" i="24"/>
  <c r="AN150" i="24"/>
  <c r="AO150" i="24"/>
  <c r="AP150" i="24"/>
  <c r="AQ150" i="24"/>
  <c r="AR150" i="24"/>
  <c r="AS150" i="24"/>
  <c r="AT150" i="24"/>
  <c r="AU150" i="24"/>
  <c r="AV150" i="24"/>
  <c r="AW150" i="24"/>
  <c r="AX150" i="24"/>
  <c r="AY150" i="24"/>
  <c r="AZ150" i="24"/>
  <c r="BA150" i="24"/>
  <c r="F152" i="24"/>
  <c r="M222" i="24" s="1"/>
  <c r="H152" i="24"/>
  <c r="W152" i="24"/>
  <c r="X152" i="24"/>
  <c r="Y152" i="24"/>
  <c r="Z152" i="24"/>
  <c r="AA152" i="24"/>
  <c r="AB152" i="24"/>
  <c r="AC152" i="24"/>
  <c r="AD152" i="24"/>
  <c r="AE152" i="24"/>
  <c r="AF152" i="24"/>
  <c r="AG152" i="24"/>
  <c r="AH152" i="24"/>
  <c r="AI152" i="24"/>
  <c r="AJ152" i="24"/>
  <c r="AK152" i="24"/>
  <c r="AL152" i="24"/>
  <c r="AM152" i="24"/>
  <c r="AN152" i="24"/>
  <c r="AO152" i="24"/>
  <c r="AP152" i="24"/>
  <c r="AQ152" i="24"/>
  <c r="AR152" i="24"/>
  <c r="AS152" i="24"/>
  <c r="AT152" i="24"/>
  <c r="AU152" i="24"/>
  <c r="AV152" i="24"/>
  <c r="AW152" i="24"/>
  <c r="AX152" i="24"/>
  <c r="AY152" i="24"/>
  <c r="AZ152" i="24"/>
  <c r="BA152" i="24"/>
  <c r="F154" i="24"/>
  <c r="H154" i="24"/>
  <c r="W154" i="24"/>
  <c r="BB154" i="24" s="1"/>
  <c r="BD154" i="24" s="1"/>
  <c r="X154" i="24"/>
  <c r="Y154" i="24"/>
  <c r="Z154" i="24"/>
  <c r="AA154" i="24"/>
  <c r="AB154" i="24"/>
  <c r="AC154" i="24"/>
  <c r="AD154" i="24"/>
  <c r="AE154" i="24"/>
  <c r="AF154" i="24"/>
  <c r="AG154" i="24"/>
  <c r="AH154" i="24"/>
  <c r="AI154" i="24"/>
  <c r="AJ154" i="24"/>
  <c r="AK154" i="24"/>
  <c r="AL154" i="24"/>
  <c r="AM154" i="24"/>
  <c r="AN154" i="24"/>
  <c r="AO154" i="24"/>
  <c r="AP154" i="24"/>
  <c r="AQ154" i="24"/>
  <c r="AR154" i="24"/>
  <c r="AS154" i="24"/>
  <c r="AT154" i="24"/>
  <c r="AU154" i="24"/>
  <c r="AV154" i="24"/>
  <c r="AW154" i="24"/>
  <c r="AX154" i="24"/>
  <c r="AY154" i="24"/>
  <c r="AZ154" i="24"/>
  <c r="BA154" i="24"/>
  <c r="F156" i="24"/>
  <c r="H156" i="24"/>
  <c r="W156" i="24"/>
  <c r="BB156" i="24" s="1"/>
  <c r="BD156" i="24" s="1"/>
  <c r="X156" i="24"/>
  <c r="Y156" i="24"/>
  <c r="Z156" i="24"/>
  <c r="AA156" i="24"/>
  <c r="AB156" i="24"/>
  <c r="AC156" i="24"/>
  <c r="AD156" i="24"/>
  <c r="AE156" i="24"/>
  <c r="AF156" i="24"/>
  <c r="AG156" i="24"/>
  <c r="AH156" i="24"/>
  <c r="AI156" i="24"/>
  <c r="AJ156" i="24"/>
  <c r="AK156" i="24"/>
  <c r="AL156" i="24"/>
  <c r="AM156" i="24"/>
  <c r="AN156" i="24"/>
  <c r="AO156" i="24"/>
  <c r="AP156" i="24"/>
  <c r="AQ156" i="24"/>
  <c r="AR156" i="24"/>
  <c r="AS156" i="24"/>
  <c r="AT156" i="24"/>
  <c r="AU156" i="24"/>
  <c r="AV156" i="24"/>
  <c r="AW156" i="24"/>
  <c r="AX156" i="24"/>
  <c r="AY156" i="24"/>
  <c r="AZ156" i="24"/>
  <c r="BA156" i="24"/>
  <c r="F158" i="24"/>
  <c r="H158" i="24"/>
  <c r="W158" i="24"/>
  <c r="X158" i="24"/>
  <c r="Y158" i="24"/>
  <c r="Z158" i="24"/>
  <c r="AA158" i="24"/>
  <c r="AB158" i="24"/>
  <c r="AC158" i="24"/>
  <c r="AD158" i="24"/>
  <c r="AE158" i="24"/>
  <c r="AF158" i="24"/>
  <c r="AG158" i="24"/>
  <c r="AH158" i="24"/>
  <c r="AI158" i="24"/>
  <c r="AJ158" i="24"/>
  <c r="AK158" i="24"/>
  <c r="AL158" i="24"/>
  <c r="AM158" i="24"/>
  <c r="AN158" i="24"/>
  <c r="AO158" i="24"/>
  <c r="AP158" i="24"/>
  <c r="AQ158" i="24"/>
  <c r="AR158" i="24"/>
  <c r="AS158" i="24"/>
  <c r="AT158" i="24"/>
  <c r="AU158" i="24"/>
  <c r="AV158" i="24"/>
  <c r="AW158" i="24"/>
  <c r="AX158" i="24"/>
  <c r="AY158" i="24"/>
  <c r="AZ158" i="24"/>
  <c r="BA158" i="24"/>
  <c r="F160" i="24"/>
  <c r="H160" i="24"/>
  <c r="W160" i="24"/>
  <c r="X160" i="24"/>
  <c r="Y160" i="24"/>
  <c r="Z160" i="24"/>
  <c r="AA160" i="24"/>
  <c r="AB160" i="24"/>
  <c r="AC160" i="24"/>
  <c r="AD160" i="24"/>
  <c r="AE160" i="24"/>
  <c r="AF160" i="24"/>
  <c r="AG160" i="24"/>
  <c r="AH160" i="24"/>
  <c r="AI160" i="24"/>
  <c r="AJ160" i="24"/>
  <c r="AK160" i="24"/>
  <c r="AL160" i="24"/>
  <c r="AM160" i="24"/>
  <c r="AN160" i="24"/>
  <c r="AO160" i="24"/>
  <c r="AP160" i="24"/>
  <c r="AQ160" i="24"/>
  <c r="AR160" i="24"/>
  <c r="AS160" i="24"/>
  <c r="AT160" i="24"/>
  <c r="AU160" i="24"/>
  <c r="AV160" i="24"/>
  <c r="AW160" i="24"/>
  <c r="AX160" i="24"/>
  <c r="AY160" i="24"/>
  <c r="AZ160" i="24"/>
  <c r="BA160" i="24"/>
  <c r="F162" i="24"/>
  <c r="H162" i="24"/>
  <c r="W162" i="24"/>
  <c r="X162" i="24"/>
  <c r="BB162" i="24" s="1"/>
  <c r="BD162" i="24" s="1"/>
  <c r="Y162" i="24"/>
  <c r="Z162" i="24"/>
  <c r="AA162" i="24"/>
  <c r="AB162" i="24"/>
  <c r="AC162" i="24"/>
  <c r="AD162" i="24"/>
  <c r="AE162" i="24"/>
  <c r="AF162" i="24"/>
  <c r="AG162" i="24"/>
  <c r="AH162" i="24"/>
  <c r="AI162" i="24"/>
  <c r="AJ162" i="24"/>
  <c r="AK162" i="24"/>
  <c r="AL162" i="24"/>
  <c r="AM162" i="24"/>
  <c r="AN162" i="24"/>
  <c r="AO162" i="24"/>
  <c r="AP162" i="24"/>
  <c r="AQ162" i="24"/>
  <c r="AR162" i="24"/>
  <c r="AS162" i="24"/>
  <c r="AT162" i="24"/>
  <c r="AU162" i="24"/>
  <c r="AV162" i="24"/>
  <c r="AW162" i="24"/>
  <c r="AX162" i="24"/>
  <c r="AY162" i="24"/>
  <c r="AZ162" i="24"/>
  <c r="BA162" i="24"/>
  <c r="F164" i="24"/>
  <c r="H164" i="24"/>
  <c r="W164" i="24"/>
  <c r="BB164" i="24" s="1"/>
  <c r="BD164" i="24" s="1"/>
  <c r="X164" i="24"/>
  <c r="Y164" i="24"/>
  <c r="Z164" i="24"/>
  <c r="AA164" i="24"/>
  <c r="AB164" i="24"/>
  <c r="AC164" i="24"/>
  <c r="AD164" i="24"/>
  <c r="AE164" i="24"/>
  <c r="AF164" i="24"/>
  <c r="AG164" i="24"/>
  <c r="AH164" i="24"/>
  <c r="AI164" i="24"/>
  <c r="AJ164" i="24"/>
  <c r="AK164" i="24"/>
  <c r="AL164" i="24"/>
  <c r="AM164" i="24"/>
  <c r="AN164" i="24"/>
  <c r="AO164" i="24"/>
  <c r="AP164" i="24"/>
  <c r="AQ164" i="24"/>
  <c r="AR164" i="24"/>
  <c r="AS164" i="24"/>
  <c r="AT164" i="24"/>
  <c r="AU164" i="24"/>
  <c r="AV164" i="24"/>
  <c r="AW164" i="24"/>
  <c r="AX164" i="24"/>
  <c r="AY164" i="24"/>
  <c r="AZ164" i="24"/>
  <c r="BA164" i="24"/>
  <c r="F166" i="24"/>
  <c r="H166" i="24"/>
  <c r="W166" i="24"/>
  <c r="X166" i="24"/>
  <c r="Y166" i="24"/>
  <c r="Z166" i="24"/>
  <c r="AA166" i="24"/>
  <c r="AB166" i="24"/>
  <c r="AC166" i="24"/>
  <c r="AD166" i="24"/>
  <c r="AE166" i="24"/>
  <c r="AF166" i="24"/>
  <c r="AG166" i="24"/>
  <c r="AH166" i="24"/>
  <c r="AI166" i="24"/>
  <c r="AJ166" i="24"/>
  <c r="AK166" i="24"/>
  <c r="AL166" i="24"/>
  <c r="AM166" i="24"/>
  <c r="AN166" i="24"/>
  <c r="AO166" i="24"/>
  <c r="AP166" i="24"/>
  <c r="AQ166" i="24"/>
  <c r="AR166" i="24"/>
  <c r="AS166" i="24"/>
  <c r="AT166" i="24"/>
  <c r="AU166" i="24"/>
  <c r="AV166" i="24"/>
  <c r="AW166" i="24"/>
  <c r="AX166" i="24"/>
  <c r="AY166" i="24"/>
  <c r="AZ166" i="24"/>
  <c r="BA166" i="24"/>
  <c r="F168" i="24"/>
  <c r="H168" i="24"/>
  <c r="W168" i="24"/>
  <c r="X168" i="24"/>
  <c r="Y168" i="24"/>
  <c r="Z168" i="24"/>
  <c r="AA168" i="24"/>
  <c r="AB168" i="24"/>
  <c r="AC168" i="24"/>
  <c r="AD168" i="24"/>
  <c r="AE168" i="24"/>
  <c r="AF168" i="24"/>
  <c r="AG168" i="24"/>
  <c r="AH168" i="24"/>
  <c r="AI168" i="24"/>
  <c r="AJ168" i="24"/>
  <c r="AK168" i="24"/>
  <c r="AL168" i="24"/>
  <c r="AM168" i="24"/>
  <c r="AN168" i="24"/>
  <c r="AO168" i="24"/>
  <c r="AP168" i="24"/>
  <c r="AQ168" i="24"/>
  <c r="AR168" i="24"/>
  <c r="AS168" i="24"/>
  <c r="AT168" i="24"/>
  <c r="AU168" i="24"/>
  <c r="AV168" i="24"/>
  <c r="AW168" i="24"/>
  <c r="AX168" i="24"/>
  <c r="AY168" i="24"/>
  <c r="AZ168" i="24"/>
  <c r="BA168" i="24"/>
  <c r="F170" i="24"/>
  <c r="H170" i="24"/>
  <c r="W170" i="24"/>
  <c r="X170" i="24"/>
  <c r="Y170" i="24"/>
  <c r="Z170" i="24"/>
  <c r="AA170" i="24"/>
  <c r="AB170" i="24"/>
  <c r="AC170" i="24"/>
  <c r="AD170" i="24"/>
  <c r="AE170" i="24"/>
  <c r="AF170" i="24"/>
  <c r="BB170" i="24" s="1"/>
  <c r="BD170" i="24" s="1"/>
  <c r="AG170" i="24"/>
  <c r="AH170" i="24"/>
  <c r="AI170" i="24"/>
  <c r="AJ170" i="24"/>
  <c r="AK170" i="24"/>
  <c r="AL170" i="24"/>
  <c r="AM170" i="24"/>
  <c r="AN170" i="24"/>
  <c r="AO170" i="24"/>
  <c r="AP170" i="24"/>
  <c r="AQ170" i="24"/>
  <c r="AR170" i="24"/>
  <c r="AS170" i="24"/>
  <c r="AT170" i="24"/>
  <c r="AU170" i="24"/>
  <c r="AV170" i="24"/>
  <c r="AW170" i="24"/>
  <c r="AX170" i="24"/>
  <c r="AY170" i="24"/>
  <c r="AZ170" i="24"/>
  <c r="BA170" i="24"/>
  <c r="F172" i="24"/>
  <c r="H172" i="24"/>
  <c r="W172" i="24"/>
  <c r="X172" i="24"/>
  <c r="BB172" i="24" s="1"/>
  <c r="BD172" i="24" s="1"/>
  <c r="Y172" i="24"/>
  <c r="Z172" i="24"/>
  <c r="AA172" i="24"/>
  <c r="AB172" i="24"/>
  <c r="AC172" i="24"/>
  <c r="AD172" i="24"/>
  <c r="AE172" i="24"/>
  <c r="AF172" i="24"/>
  <c r="AG172" i="24"/>
  <c r="AH172" i="24"/>
  <c r="AI172" i="24"/>
  <c r="AJ172" i="24"/>
  <c r="AK172" i="24"/>
  <c r="AL172" i="24"/>
  <c r="AM172" i="24"/>
  <c r="AN172" i="24"/>
  <c r="AO172" i="24"/>
  <c r="AP172" i="24"/>
  <c r="AQ172" i="24"/>
  <c r="AR172" i="24"/>
  <c r="AS172" i="24"/>
  <c r="AT172" i="24"/>
  <c r="AU172" i="24"/>
  <c r="AV172" i="24"/>
  <c r="AW172" i="24"/>
  <c r="AX172" i="24"/>
  <c r="AY172" i="24"/>
  <c r="AZ172" i="24"/>
  <c r="BA172" i="24"/>
  <c r="F174" i="24"/>
  <c r="H174" i="24"/>
  <c r="W174" i="24"/>
  <c r="X174" i="24"/>
  <c r="Y174" i="24"/>
  <c r="Z174" i="24"/>
  <c r="AA174" i="24"/>
  <c r="AB174" i="24"/>
  <c r="AC174" i="24"/>
  <c r="AD174" i="24"/>
  <c r="AE174" i="24"/>
  <c r="AF174" i="24"/>
  <c r="AG174" i="24"/>
  <c r="AH174" i="24"/>
  <c r="AI174" i="24"/>
  <c r="AJ174" i="24"/>
  <c r="AK174" i="24"/>
  <c r="AL174" i="24"/>
  <c r="AM174" i="24"/>
  <c r="AN174" i="24"/>
  <c r="AO174" i="24"/>
  <c r="AP174" i="24"/>
  <c r="AQ174" i="24"/>
  <c r="AR174" i="24"/>
  <c r="AS174" i="24"/>
  <c r="AT174" i="24"/>
  <c r="AU174" i="24"/>
  <c r="AV174" i="24"/>
  <c r="AW174" i="24"/>
  <c r="AX174" i="24"/>
  <c r="AY174" i="24"/>
  <c r="AZ174" i="24"/>
  <c r="BA174" i="24"/>
  <c r="F176" i="24"/>
  <c r="H176" i="24"/>
  <c r="W176" i="24"/>
  <c r="X176" i="24"/>
  <c r="Y176" i="24"/>
  <c r="Z176" i="24"/>
  <c r="AA176" i="24"/>
  <c r="AB176" i="24"/>
  <c r="AC176" i="24"/>
  <c r="AD176" i="24"/>
  <c r="AE176" i="24"/>
  <c r="AF176" i="24"/>
  <c r="AG176" i="24"/>
  <c r="AH176" i="24"/>
  <c r="AI176" i="24"/>
  <c r="AJ176" i="24"/>
  <c r="AK176" i="24"/>
  <c r="AL176" i="24"/>
  <c r="AM176" i="24"/>
  <c r="AN176" i="24"/>
  <c r="AO176" i="24"/>
  <c r="AP176" i="24"/>
  <c r="AQ176" i="24"/>
  <c r="AR176" i="24"/>
  <c r="AS176" i="24"/>
  <c r="AT176" i="24"/>
  <c r="AU176" i="24"/>
  <c r="AV176" i="24"/>
  <c r="AW176" i="24"/>
  <c r="AX176" i="24"/>
  <c r="AY176" i="24"/>
  <c r="AZ176" i="24"/>
  <c r="BA176" i="24"/>
  <c r="F178" i="24"/>
  <c r="H178" i="24"/>
  <c r="W178" i="24"/>
  <c r="X178" i="24"/>
  <c r="Y178" i="24"/>
  <c r="Z178" i="24"/>
  <c r="AA178" i="24"/>
  <c r="AB178" i="24"/>
  <c r="AC178" i="24"/>
  <c r="AD178" i="24"/>
  <c r="AE178" i="24"/>
  <c r="AF178" i="24"/>
  <c r="AG178" i="24"/>
  <c r="AH178" i="24"/>
  <c r="AI178" i="24"/>
  <c r="AJ178" i="24"/>
  <c r="AK178" i="24"/>
  <c r="AL178" i="24"/>
  <c r="AM178" i="24"/>
  <c r="AN178" i="24"/>
  <c r="AO178" i="24"/>
  <c r="AP178" i="24"/>
  <c r="AQ178" i="24"/>
  <c r="AR178" i="24"/>
  <c r="AS178" i="24"/>
  <c r="AT178" i="24"/>
  <c r="AU178" i="24"/>
  <c r="AV178" i="24"/>
  <c r="AW178" i="24"/>
  <c r="AX178" i="24"/>
  <c r="AY178" i="24"/>
  <c r="AZ178" i="24"/>
  <c r="BA178" i="24"/>
  <c r="BB178" i="24"/>
  <c r="BD178" i="24" s="1"/>
  <c r="F180" i="24"/>
  <c r="H180" i="24"/>
  <c r="W180" i="24"/>
  <c r="X180" i="24"/>
  <c r="Y180" i="24"/>
  <c r="Z180" i="24"/>
  <c r="AA180" i="24"/>
  <c r="AB180" i="24"/>
  <c r="AC180" i="24"/>
  <c r="AD180" i="24"/>
  <c r="AE180" i="24"/>
  <c r="AF180" i="24"/>
  <c r="BB180" i="24" s="1"/>
  <c r="BD180" i="24" s="1"/>
  <c r="AG180" i="24"/>
  <c r="AH180" i="24"/>
  <c r="AI180" i="24"/>
  <c r="AJ180" i="24"/>
  <c r="AK180" i="24"/>
  <c r="AL180" i="24"/>
  <c r="AM180" i="24"/>
  <c r="AN180" i="24"/>
  <c r="AO180" i="24"/>
  <c r="AP180" i="24"/>
  <c r="AQ180" i="24"/>
  <c r="AR180" i="24"/>
  <c r="AS180" i="24"/>
  <c r="AT180" i="24"/>
  <c r="AU180" i="24"/>
  <c r="AV180" i="24"/>
  <c r="AW180" i="24"/>
  <c r="AX180" i="24"/>
  <c r="AY180" i="24"/>
  <c r="AZ180" i="24"/>
  <c r="BA180" i="24"/>
  <c r="F182" i="24"/>
  <c r="H182" i="24"/>
  <c r="W182" i="24"/>
  <c r="X182" i="24"/>
  <c r="Y182" i="24"/>
  <c r="Z182" i="24"/>
  <c r="AA182" i="24"/>
  <c r="AB182" i="24"/>
  <c r="AC182" i="24"/>
  <c r="AD182" i="24"/>
  <c r="AE182" i="24"/>
  <c r="AF182" i="24"/>
  <c r="AG182" i="24"/>
  <c r="AH182" i="24"/>
  <c r="AI182" i="24"/>
  <c r="AJ182" i="24"/>
  <c r="AK182" i="24"/>
  <c r="AL182" i="24"/>
  <c r="AM182" i="24"/>
  <c r="AN182" i="24"/>
  <c r="AO182" i="24"/>
  <c r="AP182" i="24"/>
  <c r="AQ182" i="24"/>
  <c r="AR182" i="24"/>
  <c r="AS182" i="24"/>
  <c r="AT182" i="24"/>
  <c r="AU182" i="24"/>
  <c r="AV182" i="24"/>
  <c r="AW182" i="24"/>
  <c r="AX182" i="24"/>
  <c r="AY182" i="24"/>
  <c r="AZ182" i="24"/>
  <c r="BA182" i="24"/>
  <c r="F184" i="24"/>
  <c r="H184" i="24"/>
  <c r="W184" i="24"/>
  <c r="X184" i="24"/>
  <c r="Y184" i="24"/>
  <c r="Z184" i="24"/>
  <c r="AA184" i="24"/>
  <c r="AB184" i="24"/>
  <c r="AC184" i="24"/>
  <c r="AD184" i="24"/>
  <c r="AE184" i="24"/>
  <c r="AF184" i="24"/>
  <c r="AG184" i="24"/>
  <c r="AH184" i="24"/>
  <c r="AI184" i="24"/>
  <c r="AJ184" i="24"/>
  <c r="AK184" i="24"/>
  <c r="AL184" i="24"/>
  <c r="AM184" i="24"/>
  <c r="AN184" i="24"/>
  <c r="AO184" i="24"/>
  <c r="AP184" i="24"/>
  <c r="AQ184" i="24"/>
  <c r="AR184" i="24"/>
  <c r="AS184" i="24"/>
  <c r="AT184" i="24"/>
  <c r="AU184" i="24"/>
  <c r="AV184" i="24"/>
  <c r="AW184" i="24"/>
  <c r="AX184" i="24"/>
  <c r="AY184" i="24"/>
  <c r="AZ184" i="24"/>
  <c r="BA184" i="24"/>
  <c r="F186" i="24"/>
  <c r="H186" i="24"/>
  <c r="W186" i="24"/>
  <c r="X186" i="24"/>
  <c r="Y186" i="24"/>
  <c r="Z186" i="24"/>
  <c r="AA186" i="24"/>
  <c r="AB186" i="24"/>
  <c r="BB186" i="24" s="1"/>
  <c r="BD186" i="24" s="1"/>
  <c r="AC186" i="24"/>
  <c r="AD186" i="24"/>
  <c r="AE186" i="24"/>
  <c r="AF186" i="24"/>
  <c r="AG186" i="24"/>
  <c r="AH186" i="24"/>
  <c r="AI186" i="24"/>
  <c r="AJ186" i="24"/>
  <c r="AK186" i="24"/>
  <c r="AL186" i="24"/>
  <c r="AM186" i="24"/>
  <c r="AN186" i="24"/>
  <c r="AO186" i="24"/>
  <c r="AP186" i="24"/>
  <c r="AQ186" i="24"/>
  <c r="AR186" i="24"/>
  <c r="AS186" i="24"/>
  <c r="AT186" i="24"/>
  <c r="AU186" i="24"/>
  <c r="AV186" i="24"/>
  <c r="AW186" i="24"/>
  <c r="AX186" i="24"/>
  <c r="AY186" i="24"/>
  <c r="AZ186" i="24"/>
  <c r="BA186" i="24"/>
  <c r="F188" i="24"/>
  <c r="H188" i="24"/>
  <c r="W188" i="24"/>
  <c r="X188" i="24"/>
  <c r="Y188" i="24"/>
  <c r="Z188" i="24"/>
  <c r="AA188" i="24"/>
  <c r="AB188" i="24"/>
  <c r="AC188" i="24"/>
  <c r="AD188" i="24"/>
  <c r="AE188" i="24"/>
  <c r="AF188" i="24"/>
  <c r="AG188" i="24"/>
  <c r="AH188" i="24"/>
  <c r="AI188" i="24"/>
  <c r="AJ188" i="24"/>
  <c r="AK188" i="24"/>
  <c r="AL188" i="24"/>
  <c r="AM188" i="24"/>
  <c r="AN188" i="24"/>
  <c r="AO188" i="24"/>
  <c r="AP188" i="24"/>
  <c r="AQ188" i="24"/>
  <c r="AR188" i="24"/>
  <c r="AS188" i="24"/>
  <c r="AT188" i="24"/>
  <c r="AU188" i="24"/>
  <c r="AV188" i="24"/>
  <c r="AW188" i="24"/>
  <c r="AX188" i="24"/>
  <c r="AY188" i="24"/>
  <c r="AZ188" i="24"/>
  <c r="BA188" i="24"/>
  <c r="BB188" i="24"/>
  <c r="BD188" i="24" s="1"/>
  <c r="F190" i="24"/>
  <c r="H190" i="24"/>
  <c r="W190" i="24"/>
  <c r="X190" i="24"/>
  <c r="Y190" i="24"/>
  <c r="Z190" i="24"/>
  <c r="AA190" i="24"/>
  <c r="AB190" i="24"/>
  <c r="AC190" i="24"/>
  <c r="AD190" i="24"/>
  <c r="AE190" i="24"/>
  <c r="AF190" i="24"/>
  <c r="AG190" i="24"/>
  <c r="AH190" i="24"/>
  <c r="AI190" i="24"/>
  <c r="AJ190" i="24"/>
  <c r="AK190" i="24"/>
  <c r="AL190" i="24"/>
  <c r="AM190" i="24"/>
  <c r="AN190" i="24"/>
  <c r="AO190" i="24"/>
  <c r="AP190" i="24"/>
  <c r="AQ190" i="24"/>
  <c r="AR190" i="24"/>
  <c r="AS190" i="24"/>
  <c r="AT190" i="24"/>
  <c r="AU190" i="24"/>
  <c r="AV190" i="24"/>
  <c r="AW190" i="24"/>
  <c r="AX190" i="24"/>
  <c r="AY190" i="24"/>
  <c r="AZ190" i="24"/>
  <c r="BA190" i="24"/>
  <c r="F192" i="24"/>
  <c r="H192" i="24"/>
  <c r="W192" i="24"/>
  <c r="X192" i="24"/>
  <c r="Y192" i="24"/>
  <c r="Z192" i="24"/>
  <c r="AA192" i="24"/>
  <c r="AB192" i="24"/>
  <c r="AC192" i="24"/>
  <c r="AD192" i="24"/>
  <c r="AE192" i="24"/>
  <c r="AF192" i="24"/>
  <c r="AG192" i="24"/>
  <c r="AH192" i="24"/>
  <c r="AI192" i="24"/>
  <c r="AJ192" i="24"/>
  <c r="AK192" i="24"/>
  <c r="AL192" i="24"/>
  <c r="AM192" i="24"/>
  <c r="AN192" i="24"/>
  <c r="AO192" i="24"/>
  <c r="AP192" i="24"/>
  <c r="AQ192" i="24"/>
  <c r="AR192" i="24"/>
  <c r="AS192" i="24"/>
  <c r="AT192" i="24"/>
  <c r="AU192" i="24"/>
  <c r="AV192" i="24"/>
  <c r="AW192" i="24"/>
  <c r="AX192" i="24"/>
  <c r="AY192" i="24"/>
  <c r="AZ192" i="24"/>
  <c r="BA192" i="24"/>
  <c r="F194" i="24"/>
  <c r="H194" i="24"/>
  <c r="W194" i="24"/>
  <c r="BB194" i="24" s="1"/>
  <c r="BD194" i="24" s="1"/>
  <c r="X194" i="24"/>
  <c r="Y194" i="24"/>
  <c r="Z194" i="24"/>
  <c r="AA194" i="24"/>
  <c r="AB194" i="24"/>
  <c r="AC194" i="24"/>
  <c r="AD194" i="24"/>
  <c r="AE194" i="24"/>
  <c r="AF194" i="24"/>
  <c r="AG194" i="24"/>
  <c r="AH194" i="24"/>
  <c r="AI194" i="24"/>
  <c r="AJ194" i="24"/>
  <c r="AK194" i="24"/>
  <c r="AL194" i="24"/>
  <c r="AM194" i="24"/>
  <c r="AN194" i="24"/>
  <c r="AO194" i="24"/>
  <c r="AP194" i="24"/>
  <c r="AQ194" i="24"/>
  <c r="AR194" i="24"/>
  <c r="AS194" i="24"/>
  <c r="AT194" i="24"/>
  <c r="AU194" i="24"/>
  <c r="AV194" i="24"/>
  <c r="AW194" i="24"/>
  <c r="AX194" i="24"/>
  <c r="AY194" i="24"/>
  <c r="AZ194" i="24"/>
  <c r="BA194" i="24"/>
  <c r="F196" i="24"/>
  <c r="H196" i="24"/>
  <c r="W196" i="24"/>
  <c r="X196" i="24"/>
  <c r="Y196" i="24"/>
  <c r="Z196" i="24"/>
  <c r="AA196" i="24"/>
  <c r="AB196" i="24"/>
  <c r="BB196" i="24" s="1"/>
  <c r="BD196" i="24" s="1"/>
  <c r="AC196" i="24"/>
  <c r="AD196" i="24"/>
  <c r="AE196" i="24"/>
  <c r="AF196" i="24"/>
  <c r="AG196" i="24"/>
  <c r="AH196" i="24"/>
  <c r="AI196" i="24"/>
  <c r="AJ196" i="24"/>
  <c r="AK196" i="24"/>
  <c r="AL196" i="24"/>
  <c r="AM196" i="24"/>
  <c r="AN196" i="24"/>
  <c r="AO196" i="24"/>
  <c r="AP196" i="24"/>
  <c r="AQ196" i="24"/>
  <c r="AR196" i="24"/>
  <c r="AS196" i="24"/>
  <c r="AT196" i="24"/>
  <c r="AU196" i="24"/>
  <c r="AV196" i="24"/>
  <c r="AW196" i="24"/>
  <c r="AX196" i="24"/>
  <c r="AY196" i="24"/>
  <c r="AZ196" i="24"/>
  <c r="BA196" i="24"/>
  <c r="F198" i="24"/>
  <c r="H198" i="24"/>
  <c r="W198" i="24"/>
  <c r="X198" i="24"/>
  <c r="Y198" i="24"/>
  <c r="Z198" i="24"/>
  <c r="AA198" i="24"/>
  <c r="AB198" i="24"/>
  <c r="AC198" i="24"/>
  <c r="AD198" i="24"/>
  <c r="AE198" i="24"/>
  <c r="AF198" i="24"/>
  <c r="AG198" i="24"/>
  <c r="AH198" i="24"/>
  <c r="AI198" i="24"/>
  <c r="AJ198" i="24"/>
  <c r="AK198" i="24"/>
  <c r="AL198" i="24"/>
  <c r="AM198" i="24"/>
  <c r="AN198" i="24"/>
  <c r="AO198" i="24"/>
  <c r="AP198" i="24"/>
  <c r="AQ198" i="24"/>
  <c r="AR198" i="24"/>
  <c r="AS198" i="24"/>
  <c r="AT198" i="24"/>
  <c r="AU198" i="24"/>
  <c r="AV198" i="24"/>
  <c r="AW198" i="24"/>
  <c r="AX198" i="24"/>
  <c r="AY198" i="24"/>
  <c r="AZ198" i="24"/>
  <c r="BA198" i="24"/>
  <c r="F200" i="24"/>
  <c r="H200" i="24"/>
  <c r="W200" i="24"/>
  <c r="X200" i="24"/>
  <c r="Y200" i="24"/>
  <c r="Z200" i="24"/>
  <c r="AA200" i="24"/>
  <c r="AB200" i="24"/>
  <c r="AC200" i="24"/>
  <c r="AD200" i="24"/>
  <c r="AE200" i="24"/>
  <c r="AF200" i="24"/>
  <c r="AG200" i="24"/>
  <c r="AH200" i="24"/>
  <c r="AI200" i="24"/>
  <c r="AJ200" i="24"/>
  <c r="AK200" i="24"/>
  <c r="AL200" i="24"/>
  <c r="AM200" i="24"/>
  <c r="AN200" i="24"/>
  <c r="AO200" i="24"/>
  <c r="AP200" i="24"/>
  <c r="AQ200" i="24"/>
  <c r="AR200" i="24"/>
  <c r="AS200" i="24"/>
  <c r="AT200" i="24"/>
  <c r="AU200" i="24"/>
  <c r="AV200" i="24"/>
  <c r="AW200" i="24"/>
  <c r="AX200" i="24"/>
  <c r="AY200" i="24"/>
  <c r="AZ200" i="24"/>
  <c r="BA200" i="24"/>
  <c r="F202" i="24"/>
  <c r="H202" i="24"/>
  <c r="W202" i="24"/>
  <c r="BB202" i="24" s="1"/>
  <c r="BD202" i="24" s="1"/>
  <c r="X202" i="24"/>
  <c r="Y202" i="24"/>
  <c r="Z202" i="24"/>
  <c r="AA202" i="24"/>
  <c r="AB202" i="24"/>
  <c r="AC202" i="24"/>
  <c r="AD202" i="24"/>
  <c r="AE202" i="24"/>
  <c r="AF202" i="24"/>
  <c r="AG202" i="24"/>
  <c r="AH202" i="24"/>
  <c r="AI202" i="24"/>
  <c r="AJ202" i="24"/>
  <c r="AK202" i="24"/>
  <c r="AL202" i="24"/>
  <c r="AM202" i="24"/>
  <c r="AN202" i="24"/>
  <c r="AO202" i="24"/>
  <c r="AP202" i="24"/>
  <c r="AQ202" i="24"/>
  <c r="AR202" i="24"/>
  <c r="AS202" i="24"/>
  <c r="AT202" i="24"/>
  <c r="AU202" i="24"/>
  <c r="AV202" i="24"/>
  <c r="AW202" i="24"/>
  <c r="AX202" i="24"/>
  <c r="AY202" i="24"/>
  <c r="AZ202" i="24"/>
  <c r="BA202" i="24"/>
  <c r="F204" i="24"/>
  <c r="H204" i="24"/>
  <c r="W204" i="24"/>
  <c r="BB204" i="24" s="1"/>
  <c r="BD204" i="24" s="1"/>
  <c r="X204" i="24"/>
  <c r="Y204" i="24"/>
  <c r="Z204" i="24"/>
  <c r="AA204" i="24"/>
  <c r="AB204" i="24"/>
  <c r="AC204" i="24"/>
  <c r="AD204" i="24"/>
  <c r="AE204" i="24"/>
  <c r="AF204" i="24"/>
  <c r="AG204" i="24"/>
  <c r="AH204" i="24"/>
  <c r="AI204" i="24"/>
  <c r="AJ204" i="24"/>
  <c r="AK204" i="24"/>
  <c r="AL204" i="24"/>
  <c r="AM204" i="24"/>
  <c r="AN204" i="24"/>
  <c r="AO204" i="24"/>
  <c r="AP204" i="24"/>
  <c r="AQ204" i="24"/>
  <c r="AR204" i="24"/>
  <c r="AS204" i="24"/>
  <c r="AT204" i="24"/>
  <c r="AU204" i="24"/>
  <c r="AV204" i="24"/>
  <c r="AW204" i="24"/>
  <c r="AX204" i="24"/>
  <c r="AY204" i="24"/>
  <c r="AZ204" i="24"/>
  <c r="BA204" i="24"/>
  <c r="F206" i="24"/>
  <c r="H206" i="24"/>
  <c r="W206" i="24"/>
  <c r="X206" i="24"/>
  <c r="Y206" i="24"/>
  <c r="Z206" i="24"/>
  <c r="AA206" i="24"/>
  <c r="AB206" i="24"/>
  <c r="AC206" i="24"/>
  <c r="AD206" i="24"/>
  <c r="AE206" i="24"/>
  <c r="AF206" i="24"/>
  <c r="AG206" i="24"/>
  <c r="AH206" i="24"/>
  <c r="AI206" i="24"/>
  <c r="AJ206" i="24"/>
  <c r="AK206" i="24"/>
  <c r="AL206" i="24"/>
  <c r="AM206" i="24"/>
  <c r="AN206" i="24"/>
  <c r="AO206" i="24"/>
  <c r="AP206" i="24"/>
  <c r="AQ206" i="24"/>
  <c r="AR206" i="24"/>
  <c r="AS206" i="24"/>
  <c r="AT206" i="24"/>
  <c r="AU206" i="24"/>
  <c r="AV206" i="24"/>
  <c r="AW206" i="24"/>
  <c r="AX206" i="24"/>
  <c r="AY206" i="24"/>
  <c r="AZ206" i="24"/>
  <c r="BA206" i="24"/>
  <c r="F208" i="24"/>
  <c r="H208" i="24"/>
  <c r="W208" i="24"/>
  <c r="X208" i="24"/>
  <c r="Y208" i="24"/>
  <c r="Z208" i="24"/>
  <c r="AA208" i="24"/>
  <c r="AB208" i="24"/>
  <c r="AC208" i="24"/>
  <c r="AD208" i="24"/>
  <c r="AE208" i="24"/>
  <c r="AF208" i="24"/>
  <c r="AG208" i="24"/>
  <c r="AH208" i="24"/>
  <c r="AI208" i="24"/>
  <c r="AJ208" i="24"/>
  <c r="AK208" i="24"/>
  <c r="AL208" i="24"/>
  <c r="AM208" i="24"/>
  <c r="AN208" i="24"/>
  <c r="AO208" i="24"/>
  <c r="AP208" i="24"/>
  <c r="AQ208" i="24"/>
  <c r="AR208" i="24"/>
  <c r="AS208" i="24"/>
  <c r="AT208" i="24"/>
  <c r="AU208" i="24"/>
  <c r="AV208" i="24"/>
  <c r="AW208" i="24"/>
  <c r="AX208" i="24"/>
  <c r="AY208" i="24"/>
  <c r="AZ208" i="24"/>
  <c r="BA208" i="24"/>
  <c r="F210" i="24"/>
  <c r="H210" i="24"/>
  <c r="W210" i="24"/>
  <c r="X210" i="24"/>
  <c r="BB210" i="24" s="1"/>
  <c r="BD210" i="24" s="1"/>
  <c r="Y210" i="24"/>
  <c r="Z210" i="24"/>
  <c r="AA210" i="24"/>
  <c r="AB210" i="24"/>
  <c r="AC210" i="24"/>
  <c r="AD210" i="24"/>
  <c r="AE210" i="24"/>
  <c r="AF210" i="24"/>
  <c r="AG210" i="24"/>
  <c r="AH210" i="24"/>
  <c r="AI210" i="24"/>
  <c r="AJ210" i="24"/>
  <c r="AK210" i="24"/>
  <c r="AL210" i="24"/>
  <c r="AM210" i="24"/>
  <c r="AN210" i="24"/>
  <c r="AO210" i="24"/>
  <c r="AP210" i="24"/>
  <c r="AQ210" i="24"/>
  <c r="AR210" i="24"/>
  <c r="AS210" i="24"/>
  <c r="AT210" i="24"/>
  <c r="AU210" i="24"/>
  <c r="AV210" i="24"/>
  <c r="AW210" i="24"/>
  <c r="AX210" i="24"/>
  <c r="AY210" i="24"/>
  <c r="AZ210" i="24"/>
  <c r="BA210" i="24"/>
  <c r="F212" i="24"/>
  <c r="H212" i="24"/>
  <c r="W212" i="24"/>
  <c r="BB212" i="24" s="1"/>
  <c r="BD212" i="24" s="1"/>
  <c r="X212" i="24"/>
  <c r="Y212" i="24"/>
  <c r="Z212" i="24"/>
  <c r="AA212" i="24"/>
  <c r="AB212" i="24"/>
  <c r="AC212" i="24"/>
  <c r="AD212" i="24"/>
  <c r="AE212" i="24"/>
  <c r="AF212" i="24"/>
  <c r="AG212" i="24"/>
  <c r="AH212" i="24"/>
  <c r="AI212" i="24"/>
  <c r="AJ212" i="24"/>
  <c r="AK212" i="24"/>
  <c r="AL212" i="24"/>
  <c r="AM212" i="24"/>
  <c r="AN212" i="24"/>
  <c r="AO212" i="24"/>
  <c r="AP212" i="24"/>
  <c r="AQ212" i="24"/>
  <c r="AR212" i="24"/>
  <c r="AS212" i="24"/>
  <c r="AT212" i="24"/>
  <c r="AU212" i="24"/>
  <c r="AV212" i="24"/>
  <c r="AW212" i="24"/>
  <c r="AX212" i="24"/>
  <c r="AY212" i="24"/>
  <c r="AZ212" i="24"/>
  <c r="BA212" i="24"/>
  <c r="F214" i="24"/>
  <c r="H214" i="24"/>
  <c r="W214" i="24"/>
  <c r="BB214" i="24" s="1"/>
  <c r="BD214" i="24" s="1"/>
  <c r="X214" i="24"/>
  <c r="Y214" i="24"/>
  <c r="Z214" i="24"/>
  <c r="AA214" i="24"/>
  <c r="AB214" i="24"/>
  <c r="AC214" i="24"/>
  <c r="AD214" i="24"/>
  <c r="AE214" i="24"/>
  <c r="AF214" i="24"/>
  <c r="AG214" i="24"/>
  <c r="AH214" i="24"/>
  <c r="AI214" i="24"/>
  <c r="AJ214" i="24"/>
  <c r="AK214" i="24"/>
  <c r="AL214" i="24"/>
  <c r="AM214" i="24"/>
  <c r="AN214" i="24"/>
  <c r="AO214" i="24"/>
  <c r="AP214" i="24"/>
  <c r="AQ214" i="24"/>
  <c r="AR214" i="24"/>
  <c r="AS214" i="24"/>
  <c r="AT214" i="24"/>
  <c r="AU214" i="24"/>
  <c r="AV214" i="24"/>
  <c r="AW214" i="24"/>
  <c r="AX214" i="24"/>
  <c r="AY214" i="24"/>
  <c r="AZ214" i="24"/>
  <c r="BA214" i="24"/>
  <c r="F216" i="24"/>
  <c r="H216" i="24"/>
  <c r="W216" i="24"/>
  <c r="X216" i="24"/>
  <c r="Y216" i="24"/>
  <c r="Z216" i="24"/>
  <c r="AA216" i="24"/>
  <c r="AB216" i="24"/>
  <c r="AC216" i="24"/>
  <c r="AD216" i="24"/>
  <c r="AE216" i="24"/>
  <c r="AF216" i="24"/>
  <c r="AG216" i="24"/>
  <c r="AH216" i="24"/>
  <c r="AI216" i="24"/>
  <c r="AJ216" i="24"/>
  <c r="AK216" i="24"/>
  <c r="AL216" i="24"/>
  <c r="AM216" i="24"/>
  <c r="AN216" i="24"/>
  <c r="AO216" i="24"/>
  <c r="AP216" i="24"/>
  <c r="AQ216" i="24"/>
  <c r="AR216" i="24"/>
  <c r="AS216" i="24"/>
  <c r="AT216" i="24"/>
  <c r="AU216" i="24"/>
  <c r="AV216" i="24"/>
  <c r="AW216" i="24"/>
  <c r="AX216" i="24"/>
  <c r="AY216" i="24"/>
  <c r="AZ216" i="24"/>
  <c r="BA216" i="24"/>
  <c r="AC224" i="24"/>
  <c r="M225" i="24"/>
  <c r="O225" i="24"/>
  <c r="AC225" i="24"/>
  <c r="AE225" i="24"/>
  <c r="R226" i="24"/>
  <c r="T226" i="24"/>
  <c r="K231" i="24" s="1"/>
  <c r="U231" i="24" s="1"/>
  <c r="P236" i="24" s="1"/>
  <c r="W226" i="24"/>
  <c r="AH226" i="24"/>
  <c r="AJ226" i="24"/>
  <c r="AA231" i="24" s="1"/>
  <c r="AM226" i="24"/>
  <c r="AH228" i="24"/>
  <c r="AF230" i="24" s="1"/>
  <c r="K230" i="24"/>
  <c r="P230" i="24"/>
  <c r="AA230" i="24"/>
  <c r="P231" i="24"/>
  <c r="K236" i="24"/>
  <c r="U236" i="24" s="1"/>
  <c r="AQ222" i="24" s="1"/>
  <c r="AA236" i="24"/>
  <c r="D6" i="23"/>
  <c r="L6" i="23"/>
  <c r="D7" i="23"/>
  <c r="L7" i="23"/>
  <c r="AF18" i="22" s="1"/>
  <c r="D8" i="23"/>
  <c r="L8" i="23"/>
  <c r="D9" i="23"/>
  <c r="L9" i="23"/>
  <c r="AX44" i="22" s="1"/>
  <c r="D10" i="23"/>
  <c r="L10" i="23"/>
  <c r="AC20" i="22" s="1"/>
  <c r="D11" i="23"/>
  <c r="L11" i="23"/>
  <c r="D12" i="23"/>
  <c r="L12" i="23"/>
  <c r="D13" i="23"/>
  <c r="L13" i="23"/>
  <c r="AM46" i="22" s="1"/>
  <c r="D14" i="23"/>
  <c r="L14" i="23"/>
  <c r="D15" i="23"/>
  <c r="L15" i="23"/>
  <c r="D16" i="23"/>
  <c r="L16" i="23"/>
  <c r="D17" i="23"/>
  <c r="L17" i="23"/>
  <c r="D18" i="23"/>
  <c r="L18" i="23"/>
  <c r="D19" i="23"/>
  <c r="L19" i="23"/>
  <c r="D20" i="23"/>
  <c r="L20" i="23"/>
  <c r="D21" i="23"/>
  <c r="L21" i="23"/>
  <c r="D22" i="23"/>
  <c r="L22" i="23"/>
  <c r="D23" i="23"/>
  <c r="D24" i="23"/>
  <c r="D25" i="23"/>
  <c r="D26" i="23"/>
  <c r="D27" i="23"/>
  <c r="D28" i="23"/>
  <c r="D29" i="23"/>
  <c r="D30" i="23"/>
  <c r="D31" i="23"/>
  <c r="D32" i="23"/>
  <c r="D33" i="23"/>
  <c r="D34" i="23"/>
  <c r="D35" i="23"/>
  <c r="D36" i="23"/>
  <c r="D37" i="23"/>
  <c r="D38" i="23"/>
  <c r="L39" i="23"/>
  <c r="L40" i="23"/>
  <c r="D41" i="23"/>
  <c r="L42" i="23"/>
  <c r="L43" i="23"/>
  <c r="D44" i="23"/>
  <c r="L45" i="23"/>
  <c r="L47" i="23" s="1"/>
  <c r="L46" i="23"/>
  <c r="D47" i="23"/>
  <c r="AJ2" i="22"/>
  <c r="BF12" i="22"/>
  <c r="BC14" i="22"/>
  <c r="BC15" i="22" s="1"/>
  <c r="BC16" i="22" s="1"/>
  <c r="BD14" i="22"/>
  <c r="BD15" i="22" s="1"/>
  <c r="BD16" i="22" s="1"/>
  <c r="BE14" i="22"/>
  <c r="BE15" i="22" s="1"/>
  <c r="BE16" i="22" s="1"/>
  <c r="AE15" i="22"/>
  <c r="AE16" i="22" s="1"/>
  <c r="AG15" i="22"/>
  <c r="AG16" i="22" s="1"/>
  <c r="AR15" i="22"/>
  <c r="AR16" i="22" s="1"/>
  <c r="AU15" i="22"/>
  <c r="AU16" i="22" s="1"/>
  <c r="AW15" i="22"/>
  <c r="AW16" i="22" s="1"/>
  <c r="AZ15" i="22"/>
  <c r="AZ16" i="22" s="1"/>
  <c r="B17" i="22"/>
  <c r="J18" i="22"/>
  <c r="L18" i="22"/>
  <c r="AA18" i="22"/>
  <c r="AB18" i="22"/>
  <c r="AC18" i="22"/>
  <c r="AD18" i="22"/>
  <c r="AE18" i="22"/>
  <c r="AG18" i="22"/>
  <c r="AH18" i="22"/>
  <c r="AI18" i="22"/>
  <c r="AJ18" i="22"/>
  <c r="AK18" i="22"/>
  <c r="AL18" i="22"/>
  <c r="AM18" i="22"/>
  <c r="AN18" i="22"/>
  <c r="AO18" i="22"/>
  <c r="AP18" i="22"/>
  <c r="AQ18" i="22"/>
  <c r="AR18" i="22"/>
  <c r="AS18" i="22"/>
  <c r="AT18" i="22"/>
  <c r="AU18" i="22"/>
  <c r="AV18" i="22"/>
  <c r="AX18" i="22"/>
  <c r="AY18" i="22"/>
  <c r="AZ18" i="22"/>
  <c r="BA18" i="22"/>
  <c r="BB18" i="22"/>
  <c r="BC18" i="22"/>
  <c r="BD18" i="22"/>
  <c r="BE18" i="22"/>
  <c r="B19" i="22"/>
  <c r="B21" i="22" s="1"/>
  <c r="B23" i="22" s="1"/>
  <c r="B25" i="22" s="1"/>
  <c r="B27" i="22" s="1"/>
  <c r="B29" i="22" s="1"/>
  <c r="B31" i="22" s="1"/>
  <c r="B33" i="22" s="1"/>
  <c r="B35" i="22" s="1"/>
  <c r="B37" i="22" s="1"/>
  <c r="B39" i="22" s="1"/>
  <c r="B41" i="22" s="1"/>
  <c r="B43" i="22" s="1"/>
  <c r="B45" i="22" s="1"/>
  <c r="B47" i="22" s="1"/>
  <c r="B49" i="22" s="1"/>
  <c r="B51" i="22" s="1"/>
  <c r="B53" i="22" s="1"/>
  <c r="B55" i="22" s="1"/>
  <c r="B57" i="22" s="1"/>
  <c r="B59" i="22" s="1"/>
  <c r="B61" i="22" s="1"/>
  <c r="B63" i="22" s="1"/>
  <c r="B65" i="22" s="1"/>
  <c r="B67" i="22" s="1"/>
  <c r="B69" i="22" s="1"/>
  <c r="B71" i="22" s="1"/>
  <c r="B73" i="22" s="1"/>
  <c r="B75" i="22" s="1"/>
  <c r="J20" i="22"/>
  <c r="L20" i="22"/>
  <c r="AA20" i="22"/>
  <c r="AB20" i="22"/>
  <c r="AD20" i="22"/>
  <c r="AE20" i="22"/>
  <c r="AF20" i="22"/>
  <c r="AG20" i="22"/>
  <c r="AI20" i="22"/>
  <c r="AJ20" i="22"/>
  <c r="AK20" i="22"/>
  <c r="AL20" i="22"/>
  <c r="AN20" i="22"/>
  <c r="AP20" i="22"/>
  <c r="AQ20" i="22"/>
  <c r="AR20" i="22"/>
  <c r="AS20" i="22"/>
  <c r="AT20" i="22"/>
  <c r="AU20" i="22"/>
  <c r="AV20" i="22"/>
  <c r="AW20" i="22"/>
  <c r="AX20" i="22"/>
  <c r="AY20" i="22"/>
  <c r="AZ20" i="22"/>
  <c r="BB20" i="22"/>
  <c r="BC20" i="22"/>
  <c r="BD20" i="22"/>
  <c r="BE20" i="22"/>
  <c r="J22" i="22"/>
  <c r="L22" i="22"/>
  <c r="AA22" i="22"/>
  <c r="AB22" i="22"/>
  <c r="AC22" i="22"/>
  <c r="AD22" i="22"/>
  <c r="AE22" i="22"/>
  <c r="AF22" i="22"/>
  <c r="AG22" i="22"/>
  <c r="AH22" i="22"/>
  <c r="AI22" i="22"/>
  <c r="AJ22" i="22"/>
  <c r="AK22" i="22"/>
  <c r="AL22" i="22"/>
  <c r="AM22" i="22"/>
  <c r="AN22" i="22"/>
  <c r="AO22" i="22"/>
  <c r="AP22" i="22"/>
  <c r="AR22" i="22"/>
  <c r="AS22" i="22"/>
  <c r="AT22" i="22"/>
  <c r="AU22" i="22"/>
  <c r="AV22" i="22"/>
  <c r="AW22" i="22"/>
  <c r="AY22" i="22"/>
  <c r="AZ22" i="22"/>
  <c r="BA22" i="22"/>
  <c r="BB22" i="22"/>
  <c r="BC22" i="22"/>
  <c r="BD22" i="22"/>
  <c r="BE22" i="22"/>
  <c r="J24" i="22"/>
  <c r="L24" i="22"/>
  <c r="AD24" i="22"/>
  <c r="AE24" i="22"/>
  <c r="AI24" i="22"/>
  <c r="AJ24" i="22"/>
  <c r="AK24" i="22"/>
  <c r="AL24" i="22"/>
  <c r="AP24" i="22"/>
  <c r="AQ24" i="22"/>
  <c r="AR24" i="22"/>
  <c r="AS24" i="22"/>
  <c r="AU24" i="22"/>
  <c r="AV24" i="22"/>
  <c r="AW24" i="22"/>
  <c r="AX24" i="22"/>
  <c r="AY24" i="22"/>
  <c r="AZ24" i="22"/>
  <c r="BB24" i="22"/>
  <c r="BC24" i="22"/>
  <c r="BD24" i="22"/>
  <c r="BE24" i="22"/>
  <c r="J26" i="22"/>
  <c r="L26" i="22"/>
  <c r="AA26" i="22"/>
  <c r="AD26" i="22"/>
  <c r="AE26" i="22"/>
  <c r="AF26" i="22"/>
  <c r="AH26" i="22"/>
  <c r="AJ26" i="22"/>
  <c r="AK26" i="22"/>
  <c r="AL26" i="22"/>
  <c r="AM26" i="22"/>
  <c r="AN26" i="22"/>
  <c r="AP26" i="22"/>
  <c r="AR26" i="22"/>
  <c r="AS26" i="22"/>
  <c r="AT26" i="22"/>
  <c r="AU26" i="22"/>
  <c r="AX26" i="22"/>
  <c r="AY26" i="22"/>
  <c r="AZ26" i="22"/>
  <c r="BB26" i="22"/>
  <c r="BC26" i="22"/>
  <c r="BD26" i="22"/>
  <c r="BE26" i="22"/>
  <c r="J28" i="22"/>
  <c r="L28" i="22"/>
  <c r="AA28" i="22"/>
  <c r="AE28" i="22"/>
  <c r="AF28" i="22"/>
  <c r="AG28" i="22"/>
  <c r="AH28" i="22"/>
  <c r="AI28" i="22"/>
  <c r="AM28" i="22"/>
  <c r="AN28" i="22"/>
  <c r="AO28" i="22"/>
  <c r="AP28" i="22"/>
  <c r="AQ28" i="22"/>
  <c r="AR28" i="22"/>
  <c r="AT28" i="22"/>
  <c r="AU28" i="22"/>
  <c r="AV28" i="22"/>
  <c r="AW28" i="22"/>
  <c r="AX28" i="22"/>
  <c r="AY28" i="22"/>
  <c r="AZ28" i="22"/>
  <c r="BC28" i="22"/>
  <c r="BD28" i="22"/>
  <c r="BE28" i="22"/>
  <c r="J30" i="22"/>
  <c r="L30" i="22"/>
  <c r="AA30" i="22"/>
  <c r="AB30" i="22"/>
  <c r="AD30" i="22"/>
  <c r="AE30" i="22"/>
  <c r="AF30" i="22"/>
  <c r="AG30" i="22"/>
  <c r="AH30" i="22"/>
  <c r="AJ30" i="22"/>
  <c r="AK30" i="22"/>
  <c r="AL30" i="22"/>
  <c r="AM30" i="22"/>
  <c r="AN30" i="22"/>
  <c r="AO30" i="22"/>
  <c r="AQ30" i="22"/>
  <c r="AR30" i="22"/>
  <c r="AS30" i="22"/>
  <c r="AT30" i="22"/>
  <c r="AV30" i="22"/>
  <c r="AW30" i="22"/>
  <c r="AX30" i="22"/>
  <c r="AY30" i="22"/>
  <c r="AZ30" i="22"/>
  <c r="BA30" i="22"/>
  <c r="BC30" i="22"/>
  <c r="BD30" i="22"/>
  <c r="BE30" i="22"/>
  <c r="J32" i="22"/>
  <c r="L32" i="22"/>
  <c r="AA32" i="22"/>
  <c r="AB32" i="22"/>
  <c r="AC32" i="22"/>
  <c r="AD32" i="22"/>
  <c r="AE32" i="22"/>
  <c r="AG32" i="22"/>
  <c r="AH32" i="22"/>
  <c r="AI32" i="22"/>
  <c r="AJ32" i="22"/>
  <c r="AL32" i="22"/>
  <c r="AM32" i="22"/>
  <c r="AN32" i="22"/>
  <c r="AO32" i="22"/>
  <c r="AP32" i="22"/>
  <c r="AQ32" i="22"/>
  <c r="AS32" i="22"/>
  <c r="AT32" i="22"/>
  <c r="AU32" i="22"/>
  <c r="AV32" i="22"/>
  <c r="AW32" i="22"/>
  <c r="AX32" i="22"/>
  <c r="AY32" i="22"/>
  <c r="AZ32" i="22"/>
  <c r="BA32" i="22"/>
  <c r="BB32" i="22"/>
  <c r="BC32" i="22"/>
  <c r="BD32" i="22"/>
  <c r="BE32" i="22"/>
  <c r="J34" i="22"/>
  <c r="L34" i="22"/>
  <c r="AA34" i="22"/>
  <c r="AB34" i="22"/>
  <c r="AC34" i="22"/>
  <c r="AD34" i="22"/>
  <c r="AE34" i="22"/>
  <c r="AF34" i="22"/>
  <c r="AH34" i="22"/>
  <c r="AI34" i="22"/>
  <c r="AJ34" i="22"/>
  <c r="AK34" i="22"/>
  <c r="AL34" i="22"/>
  <c r="AM34" i="22"/>
  <c r="AN34" i="22"/>
  <c r="AO34" i="22"/>
  <c r="AP34" i="22"/>
  <c r="AQ34" i="22"/>
  <c r="AR34" i="22"/>
  <c r="AS34" i="22"/>
  <c r="AT34" i="22"/>
  <c r="AU34" i="22"/>
  <c r="AV34" i="22"/>
  <c r="AW34" i="22"/>
  <c r="AY34" i="22"/>
  <c r="AZ34" i="22"/>
  <c r="BA34" i="22"/>
  <c r="BB34" i="22"/>
  <c r="BC34" i="22"/>
  <c r="BD34" i="22"/>
  <c r="BE34" i="22"/>
  <c r="J36" i="22"/>
  <c r="L36" i="22"/>
  <c r="AD36" i="22"/>
  <c r="AE36" i="22"/>
  <c r="AF36" i="22"/>
  <c r="AG36" i="22"/>
  <c r="AH36" i="22"/>
  <c r="AI36" i="22"/>
  <c r="AK36" i="22"/>
  <c r="AL36" i="22"/>
  <c r="AM36" i="22"/>
  <c r="AN36" i="22"/>
  <c r="AO36" i="22"/>
  <c r="AP36" i="22"/>
  <c r="AQ36" i="22"/>
  <c r="AU36" i="22"/>
  <c r="AV36" i="22"/>
  <c r="AW36" i="22"/>
  <c r="AX36" i="22"/>
  <c r="AY36" i="22"/>
  <c r="BB36" i="22"/>
  <c r="BC36" i="22"/>
  <c r="BD36" i="22"/>
  <c r="BE36" i="22"/>
  <c r="J38" i="22"/>
  <c r="L38" i="22"/>
  <c r="AA38" i="22"/>
  <c r="AB38" i="22"/>
  <c r="AD38" i="22"/>
  <c r="AE38" i="22"/>
  <c r="AF38" i="22"/>
  <c r="AG38" i="22"/>
  <c r="AH38" i="22"/>
  <c r="AI38" i="22"/>
  <c r="AJ38" i="22"/>
  <c r="AL38" i="22"/>
  <c r="AM38" i="22"/>
  <c r="AN38" i="22"/>
  <c r="AO38" i="22"/>
  <c r="AQ38" i="22"/>
  <c r="AR38" i="22"/>
  <c r="AT38" i="22"/>
  <c r="AU38" i="22"/>
  <c r="AV38" i="22"/>
  <c r="AW38" i="22"/>
  <c r="AY38" i="22"/>
  <c r="AZ38" i="22"/>
  <c r="BB38" i="22"/>
  <c r="BC38" i="22"/>
  <c r="BD38" i="22"/>
  <c r="BE38" i="22"/>
  <c r="J40" i="22"/>
  <c r="L40" i="22"/>
  <c r="AA40" i="22"/>
  <c r="AB40" i="22"/>
  <c r="AC40" i="22"/>
  <c r="AE40" i="22"/>
  <c r="AF40" i="22"/>
  <c r="AG40" i="22"/>
  <c r="AI40" i="22"/>
  <c r="AJ40" i="22"/>
  <c r="AK40" i="22"/>
  <c r="AM40" i="22"/>
  <c r="AN40" i="22"/>
  <c r="AP40" i="22"/>
  <c r="AQ40" i="22"/>
  <c r="AR40" i="22"/>
  <c r="AS40" i="22"/>
  <c r="AW40" i="22"/>
  <c r="AX40" i="22"/>
  <c r="AY40" i="22"/>
  <c r="AZ40" i="22"/>
  <c r="BA40" i="22"/>
  <c r="BC40" i="22"/>
  <c r="BD40" i="22"/>
  <c r="BE40" i="22"/>
  <c r="J42" i="22"/>
  <c r="L42" i="22"/>
  <c r="AA42" i="22"/>
  <c r="AB42" i="22"/>
  <c r="AC42" i="22"/>
  <c r="AD42" i="22"/>
  <c r="AF42" i="22"/>
  <c r="AG42" i="22"/>
  <c r="AH42" i="22"/>
  <c r="AI42" i="22"/>
  <c r="AJ42" i="22"/>
  <c r="AK42" i="22"/>
  <c r="AL42" i="22"/>
  <c r="AN42" i="22"/>
  <c r="AO42" i="22"/>
  <c r="AP42" i="22"/>
  <c r="AQ42" i="22"/>
  <c r="AR42" i="22"/>
  <c r="AS42" i="22"/>
  <c r="AT42" i="22"/>
  <c r="AV42" i="22"/>
  <c r="AX42" i="22"/>
  <c r="AY42" i="22"/>
  <c r="AZ42" i="22"/>
  <c r="BA42" i="22"/>
  <c r="BB42" i="22"/>
  <c r="BC42" i="22"/>
  <c r="BD42" i="22"/>
  <c r="BE42" i="22"/>
  <c r="J44" i="22"/>
  <c r="L44" i="22"/>
  <c r="AA44" i="22"/>
  <c r="AC44" i="22"/>
  <c r="AD44" i="22"/>
  <c r="AE44" i="22"/>
  <c r="AF44" i="22"/>
  <c r="AG44" i="22"/>
  <c r="AH44" i="22"/>
  <c r="AI44" i="22"/>
  <c r="AJ44" i="22"/>
  <c r="AK44" i="22"/>
  <c r="AL44" i="22"/>
  <c r="AM44" i="22"/>
  <c r="AO44" i="22"/>
  <c r="AP44" i="22"/>
  <c r="AS44" i="22"/>
  <c r="AT44" i="22"/>
  <c r="AU44" i="22"/>
  <c r="AV44" i="22"/>
  <c r="AW44" i="22"/>
  <c r="AY44" i="22"/>
  <c r="AZ44" i="22"/>
  <c r="BA44" i="22"/>
  <c r="BB44" i="22"/>
  <c r="BC44" i="22"/>
  <c r="BD44" i="22"/>
  <c r="BE44" i="22"/>
  <c r="J46" i="22"/>
  <c r="L46" i="22"/>
  <c r="AB46" i="22"/>
  <c r="AC46" i="22"/>
  <c r="AD46" i="22"/>
  <c r="AE46" i="22"/>
  <c r="AI46" i="22"/>
  <c r="AJ46" i="22"/>
  <c r="AK46" i="22"/>
  <c r="AL46" i="22"/>
  <c r="AO46" i="22"/>
  <c r="AP46" i="22"/>
  <c r="AQ46" i="22"/>
  <c r="AR46" i="22"/>
  <c r="AS46" i="22"/>
  <c r="AT46" i="22"/>
  <c r="AU46" i="22"/>
  <c r="AW46" i="22"/>
  <c r="AY46" i="22"/>
  <c r="BA46" i="22"/>
  <c r="BB46" i="22"/>
  <c r="BC46" i="22"/>
  <c r="BD46" i="22"/>
  <c r="BE46" i="22"/>
  <c r="J48" i="22"/>
  <c r="L48" i="22"/>
  <c r="AA48" i="22"/>
  <c r="AC48" i="22"/>
  <c r="AD48" i="22"/>
  <c r="AE48" i="22"/>
  <c r="AF48" i="22"/>
  <c r="AH48" i="22"/>
  <c r="AI48" i="22"/>
  <c r="AJ48" i="22"/>
  <c r="AK48" i="22"/>
  <c r="AL48" i="22"/>
  <c r="AM48" i="22"/>
  <c r="AP48" i="22"/>
  <c r="AQ48" i="22"/>
  <c r="AR48" i="22"/>
  <c r="AU48" i="22"/>
  <c r="AV48" i="22"/>
  <c r="AX48" i="22"/>
  <c r="AY48" i="22"/>
  <c r="AZ48" i="22"/>
  <c r="BA48" i="22"/>
  <c r="BB48" i="22"/>
  <c r="BC48" i="22"/>
  <c r="BD48" i="22"/>
  <c r="BE48" i="22"/>
  <c r="J50" i="22"/>
  <c r="Q85" i="22" s="1"/>
  <c r="L50" i="22"/>
  <c r="AB50" i="22"/>
  <c r="AD50" i="22"/>
  <c r="AE50" i="22"/>
  <c r="AF50" i="22"/>
  <c r="AG50" i="22"/>
  <c r="AI50" i="22"/>
  <c r="AJ50" i="22"/>
  <c r="AK50" i="22"/>
  <c r="AL50" i="22"/>
  <c r="AM50" i="22"/>
  <c r="AN50" i="22"/>
  <c r="AR50" i="22"/>
  <c r="AS50" i="22"/>
  <c r="AT50" i="22"/>
  <c r="AU50" i="22"/>
  <c r="AV50" i="22"/>
  <c r="AW50" i="22"/>
  <c r="AY50" i="22"/>
  <c r="AZ50" i="22"/>
  <c r="BB50" i="22"/>
  <c r="BC50" i="22"/>
  <c r="BD50" i="22"/>
  <c r="BE50" i="22"/>
  <c r="J52" i="22"/>
  <c r="L52" i="22"/>
  <c r="AB52" i="22"/>
  <c r="AC52" i="22"/>
  <c r="AG52" i="22"/>
  <c r="AH52" i="22"/>
  <c r="AK52" i="22"/>
  <c r="AL52" i="22"/>
  <c r="AM52" i="22"/>
  <c r="AN52" i="22"/>
  <c r="AO52" i="22"/>
  <c r="AR52" i="22"/>
  <c r="AS52" i="22"/>
  <c r="AT52" i="22"/>
  <c r="AU52" i="22"/>
  <c r="AV52" i="22"/>
  <c r="AW52" i="22"/>
  <c r="AX52" i="22"/>
  <c r="BA52" i="22"/>
  <c r="BC52" i="22"/>
  <c r="BD52" i="22"/>
  <c r="BE52" i="22"/>
  <c r="J54" i="22"/>
  <c r="L54" i="22"/>
  <c r="AA54" i="22"/>
  <c r="AB54" i="22"/>
  <c r="AC54" i="22"/>
  <c r="AD54" i="22"/>
  <c r="AE54" i="22"/>
  <c r="AG54" i="22"/>
  <c r="AH54" i="22"/>
  <c r="AI54" i="22"/>
  <c r="AJ54" i="22"/>
  <c r="AK54" i="22"/>
  <c r="AL54" i="22"/>
  <c r="AN54" i="22"/>
  <c r="AO54" i="22"/>
  <c r="AP54" i="22"/>
  <c r="AQ54" i="22"/>
  <c r="AR54" i="22"/>
  <c r="AS54" i="22"/>
  <c r="AT54" i="22"/>
  <c r="AU54" i="22"/>
  <c r="AV54" i="22"/>
  <c r="AW54" i="22"/>
  <c r="AX54" i="22"/>
  <c r="AY54" i="22"/>
  <c r="AZ54" i="22"/>
  <c r="BB54" i="22"/>
  <c r="BC54" i="22"/>
  <c r="BD54" i="22"/>
  <c r="BE54" i="22"/>
  <c r="J56" i="22"/>
  <c r="L56" i="22"/>
  <c r="AA56" i="22"/>
  <c r="AC56" i="22"/>
  <c r="AD56" i="22"/>
  <c r="AE56" i="22"/>
  <c r="AF56" i="22"/>
  <c r="AG56" i="22"/>
  <c r="AH56" i="22"/>
  <c r="AI56" i="22"/>
  <c r="AK56" i="22"/>
  <c r="AM56" i="22"/>
  <c r="AN56" i="22"/>
  <c r="AO56" i="22"/>
  <c r="AP56" i="22"/>
  <c r="AQ56" i="22"/>
  <c r="AU56" i="22"/>
  <c r="AV56" i="22"/>
  <c r="AW56" i="22"/>
  <c r="AX56" i="22"/>
  <c r="AY56" i="22"/>
  <c r="BA56" i="22"/>
  <c r="BB56" i="22"/>
  <c r="BC56" i="22"/>
  <c r="BD56" i="22"/>
  <c r="BE56" i="22"/>
  <c r="J58" i="22"/>
  <c r="L58" i="22"/>
  <c r="AA58" i="22"/>
  <c r="AB58" i="22"/>
  <c r="AD58" i="22"/>
  <c r="AF58" i="22"/>
  <c r="AG58" i="22"/>
  <c r="AI58" i="22"/>
  <c r="AJ58" i="22"/>
  <c r="AK58" i="22"/>
  <c r="AL58" i="22"/>
  <c r="AN58" i="22"/>
  <c r="AO58" i="22"/>
  <c r="AP58" i="22"/>
  <c r="AQ58" i="22"/>
  <c r="AR58" i="22"/>
  <c r="AU58" i="22"/>
  <c r="AV58" i="22"/>
  <c r="AW58" i="22"/>
  <c r="AX58" i="22"/>
  <c r="AY58" i="22"/>
  <c r="AZ58" i="22"/>
  <c r="BB58" i="22"/>
  <c r="BC58" i="22"/>
  <c r="BD58" i="22"/>
  <c r="BE58" i="22"/>
  <c r="J60" i="22"/>
  <c r="L60" i="22"/>
  <c r="AA60" i="22"/>
  <c r="AB60" i="22"/>
  <c r="AC60" i="22"/>
  <c r="AE60" i="22"/>
  <c r="AF60" i="22"/>
  <c r="AG60" i="22"/>
  <c r="AH60" i="22"/>
  <c r="AI60" i="22"/>
  <c r="AJ60" i="22"/>
  <c r="AK60" i="22"/>
  <c r="AM60" i="22"/>
  <c r="AN60" i="22"/>
  <c r="AP60" i="22"/>
  <c r="AQ60" i="22"/>
  <c r="AR60" i="22"/>
  <c r="AS60" i="22"/>
  <c r="AU60" i="22"/>
  <c r="AW60" i="22"/>
  <c r="AX60" i="22"/>
  <c r="AZ60" i="22"/>
  <c r="BA60" i="22"/>
  <c r="BC60" i="22"/>
  <c r="BD60" i="22"/>
  <c r="BE60" i="22"/>
  <c r="J62" i="22"/>
  <c r="L62" i="22"/>
  <c r="AB62" i="22"/>
  <c r="AC62" i="22"/>
  <c r="AD62" i="22"/>
  <c r="AF62" i="22"/>
  <c r="AH62" i="22"/>
  <c r="AI62" i="22"/>
  <c r="AJ62" i="22"/>
  <c r="AK62" i="22"/>
  <c r="AN62" i="22"/>
  <c r="AO62" i="22"/>
  <c r="AP62" i="22"/>
  <c r="AQ62" i="22"/>
  <c r="AR62" i="22"/>
  <c r="AS62" i="22"/>
  <c r="AT62" i="22"/>
  <c r="AV62" i="22"/>
  <c r="AW62" i="22"/>
  <c r="AX62" i="22"/>
  <c r="AY62" i="22"/>
  <c r="AZ62" i="22"/>
  <c r="BA62" i="22"/>
  <c r="BB62" i="22"/>
  <c r="BC62" i="22"/>
  <c r="BD62" i="22"/>
  <c r="BE62" i="22"/>
  <c r="J64" i="22"/>
  <c r="L64" i="22"/>
  <c r="AA64" i="22"/>
  <c r="AC64" i="22"/>
  <c r="AD64" i="22"/>
  <c r="AE64" i="22"/>
  <c r="AF64" i="22"/>
  <c r="AG64" i="22"/>
  <c r="AH64" i="22"/>
  <c r="AJ64" i="22"/>
  <c r="AK64" i="22"/>
  <c r="AL64" i="22"/>
  <c r="AM64" i="22"/>
  <c r="AO64" i="22"/>
  <c r="AP64" i="22"/>
  <c r="AQ64" i="22"/>
  <c r="AR64" i="22"/>
  <c r="AS64" i="22"/>
  <c r="AT64" i="22"/>
  <c r="AU64" i="22"/>
  <c r="AV64" i="22"/>
  <c r="AW64" i="22"/>
  <c r="AX64" i="22"/>
  <c r="AY64" i="22"/>
  <c r="BB64" i="22"/>
  <c r="BC64" i="22"/>
  <c r="BD64" i="22"/>
  <c r="BE64" i="22"/>
  <c r="J66" i="22"/>
  <c r="L66" i="22"/>
  <c r="AA66" i="22"/>
  <c r="AB66" i="22"/>
  <c r="AC66" i="22"/>
  <c r="AD66" i="22"/>
  <c r="AE66" i="22"/>
  <c r="AG66" i="22"/>
  <c r="AH66" i="22"/>
  <c r="AI66" i="22"/>
  <c r="AJ66" i="22"/>
  <c r="AK66" i="22"/>
  <c r="AL66" i="22"/>
  <c r="AM66" i="22"/>
  <c r="AO66" i="22"/>
  <c r="AQ66" i="22"/>
  <c r="AR66" i="22"/>
  <c r="AS66" i="22"/>
  <c r="AT66" i="22"/>
  <c r="AU66" i="22"/>
  <c r="AX66" i="22"/>
  <c r="AY66" i="22"/>
  <c r="AZ66" i="22"/>
  <c r="BA66" i="22"/>
  <c r="BC66" i="22"/>
  <c r="BD66" i="22"/>
  <c r="BE66" i="22"/>
  <c r="J68" i="22"/>
  <c r="L68" i="22"/>
  <c r="AA68" i="22"/>
  <c r="AB68" i="22"/>
  <c r="AC68" i="22"/>
  <c r="AD68" i="22"/>
  <c r="AE68" i="22"/>
  <c r="AH68" i="22"/>
  <c r="AI68" i="22"/>
  <c r="AJ68" i="22"/>
  <c r="AK68" i="22"/>
  <c r="AL68" i="22"/>
  <c r="AM68" i="22"/>
  <c r="AN68" i="22"/>
  <c r="AP68" i="22"/>
  <c r="AQ68" i="22"/>
  <c r="AR68" i="22"/>
  <c r="AT68" i="22"/>
  <c r="AU68" i="22"/>
  <c r="AV68" i="22"/>
  <c r="AX68" i="22"/>
  <c r="AY68" i="22"/>
  <c r="AZ68" i="22"/>
  <c r="BA68" i="22"/>
  <c r="BB68" i="22"/>
  <c r="BC68" i="22"/>
  <c r="BD68" i="22"/>
  <c r="BE68" i="22"/>
  <c r="J70" i="22"/>
  <c r="L70" i="22"/>
  <c r="AA70" i="22"/>
  <c r="AB70" i="22"/>
  <c r="AD70" i="22"/>
  <c r="AE70" i="22"/>
  <c r="AF70" i="22"/>
  <c r="AI70" i="22"/>
  <c r="AJ70" i="22"/>
  <c r="AK70" i="22"/>
  <c r="AM70" i="22"/>
  <c r="AN70" i="22"/>
  <c r="AO70" i="22"/>
  <c r="AQ70" i="22"/>
  <c r="AR70" i="22"/>
  <c r="AS70" i="22"/>
  <c r="AT70" i="22"/>
  <c r="AU70" i="22"/>
  <c r="AV70" i="22"/>
  <c r="AW70" i="22"/>
  <c r="AY70" i="22"/>
  <c r="AZ70" i="22"/>
  <c r="BA70" i="22"/>
  <c r="BB70" i="22"/>
  <c r="BC70" i="22"/>
  <c r="BD70" i="22"/>
  <c r="BE70" i="22"/>
  <c r="J72" i="22"/>
  <c r="L72" i="22"/>
  <c r="AB72" i="22"/>
  <c r="AC72" i="22"/>
  <c r="AD72" i="22"/>
  <c r="AE72" i="22"/>
  <c r="AG72" i="22"/>
  <c r="AH72" i="22"/>
  <c r="AK72" i="22"/>
  <c r="AL72" i="22"/>
  <c r="AM72" i="22"/>
  <c r="AN72" i="22"/>
  <c r="AO72" i="22"/>
  <c r="AP72" i="22"/>
  <c r="AR72" i="22"/>
  <c r="AS72" i="22"/>
  <c r="AT72" i="22"/>
  <c r="AU72" i="22"/>
  <c r="AV72" i="22"/>
  <c r="AW72" i="22"/>
  <c r="AX72" i="22"/>
  <c r="BA72" i="22"/>
  <c r="BB72" i="22"/>
  <c r="BC72" i="22"/>
  <c r="BD72" i="22"/>
  <c r="BE72" i="22"/>
  <c r="J74" i="22"/>
  <c r="L74" i="22"/>
  <c r="AA74" i="22"/>
  <c r="AB74" i="22"/>
  <c r="AC74" i="22"/>
  <c r="AD74" i="22"/>
  <c r="AE74" i="22"/>
  <c r="AF74" i="22"/>
  <c r="AG74" i="22"/>
  <c r="AH74" i="22"/>
  <c r="AI74" i="22"/>
  <c r="AJ74" i="22"/>
  <c r="AK74" i="22"/>
  <c r="AL74" i="22"/>
  <c r="AM74" i="22"/>
  <c r="AN74" i="22"/>
  <c r="AO74" i="22"/>
  <c r="AP74" i="22"/>
  <c r="AQ74" i="22"/>
  <c r="AR74" i="22"/>
  <c r="AS74" i="22"/>
  <c r="AT74" i="22"/>
  <c r="AU74" i="22"/>
  <c r="AW74" i="22"/>
  <c r="AX74" i="22"/>
  <c r="AY74" i="22"/>
  <c r="AZ74" i="22"/>
  <c r="BB74" i="22"/>
  <c r="BC74" i="22"/>
  <c r="BD74" i="22"/>
  <c r="BE74" i="22"/>
  <c r="J76" i="22"/>
  <c r="L76" i="22"/>
  <c r="AA76" i="22"/>
  <c r="BF76" i="22" s="1"/>
  <c r="BH76" i="22" s="1"/>
  <c r="AB76" i="22"/>
  <c r="AC76" i="22"/>
  <c r="AD76" i="22"/>
  <c r="AE76" i="22"/>
  <c r="AF76" i="22"/>
  <c r="AG76" i="22"/>
  <c r="AH76" i="22"/>
  <c r="AI76" i="22"/>
  <c r="AJ76" i="22"/>
  <c r="AK76" i="22"/>
  <c r="AL76" i="22"/>
  <c r="AM76" i="22"/>
  <c r="AN76" i="22"/>
  <c r="AO76" i="22"/>
  <c r="AP76" i="22"/>
  <c r="AQ76" i="22"/>
  <c r="AR76" i="22"/>
  <c r="AS76" i="22"/>
  <c r="AT76" i="22"/>
  <c r="AU76" i="22"/>
  <c r="AV76" i="22"/>
  <c r="AW76" i="22"/>
  <c r="AX76" i="22"/>
  <c r="AY76" i="22"/>
  <c r="AZ76" i="22"/>
  <c r="BA76" i="22"/>
  <c r="BB76" i="22"/>
  <c r="BC76" i="22"/>
  <c r="BD76" i="22"/>
  <c r="BE76" i="22"/>
  <c r="S85" i="22"/>
  <c r="AI85" i="22"/>
  <c r="V86" i="22"/>
  <c r="X86" i="22"/>
  <c r="AA86" i="22"/>
  <c r="AL86" i="22"/>
  <c r="AN86" i="22"/>
  <c r="AQ86" i="22"/>
  <c r="AE96" i="22" s="1"/>
  <c r="AL88" i="22"/>
  <c r="AJ91" i="22" s="1"/>
  <c r="O90" i="22"/>
  <c r="T90" i="22"/>
  <c r="AE90" i="22"/>
  <c r="AJ90" i="22"/>
  <c r="O91" i="22"/>
  <c r="Y91" i="22" s="1"/>
  <c r="T96" i="22" s="1"/>
  <c r="Y96" i="22" s="1"/>
  <c r="AU82" i="22" s="1"/>
  <c r="T91" i="22"/>
  <c r="O96" i="22"/>
  <c r="AT15" i="25" l="1"/>
  <c r="AT16" i="25" s="1"/>
  <c r="S226" i="25"/>
  <c r="L44" i="23"/>
  <c r="AI72" i="22"/>
  <c r="AN46" i="22"/>
  <c r="AO48" i="22"/>
  <c r="AP50" i="22"/>
  <c r="AQ52" i="22"/>
  <c r="AM62" i="22"/>
  <c r="AG68" i="22"/>
  <c r="AH70" i="22"/>
  <c r="AJ36" i="22"/>
  <c r="AF46" i="22"/>
  <c r="AG48" i="22"/>
  <c r="BF48" i="22" s="1"/>
  <c r="BH48" i="22" s="1"/>
  <c r="AH50" i="22"/>
  <c r="AI52" i="22"/>
  <c r="AE62" i="22"/>
  <c r="AW68" i="22"/>
  <c r="AX70" i="22"/>
  <c r="BF70" i="22" s="1"/>
  <c r="BH70" i="22" s="1"/>
  <c r="AB36" i="22"/>
  <c r="AZ36" i="22"/>
  <c r="AC38" i="22"/>
  <c r="BA38" i="22"/>
  <c r="AD40" i="22"/>
  <c r="BF40" i="22" s="1"/>
  <c r="BH40" i="22" s="1"/>
  <c r="BB40" i="22"/>
  <c r="AE42" i="22"/>
  <c r="AB56" i="22"/>
  <c r="BF56" i="22" s="1"/>
  <c r="BH56" i="22" s="1"/>
  <c r="AZ56" i="22"/>
  <c r="AC58" i="22"/>
  <c r="BF58" i="22" s="1"/>
  <c r="BH58" i="22" s="1"/>
  <c r="BA58" i="22"/>
  <c r="AQ72" i="22"/>
  <c r="AD60" i="22"/>
  <c r="AA52" i="22"/>
  <c r="AL40" i="22"/>
  <c r="AI83" i="22"/>
  <c r="AV66" i="22"/>
  <c r="AS38" i="22"/>
  <c r="AA72" i="22"/>
  <c r="AO68" i="22"/>
  <c r="BB60" i="22"/>
  <c r="AW48" i="22"/>
  <c r="AC28" i="22"/>
  <c r="AT36" i="22"/>
  <c r="AV40" i="22"/>
  <c r="AW42" i="22"/>
  <c r="AB48" i="22"/>
  <c r="AC50" i="22"/>
  <c r="AD52" i="22"/>
  <c r="BF52" i="22" s="1"/>
  <c r="BH52" i="22" s="1"/>
  <c r="AS56" i="22"/>
  <c r="AV60" i="22"/>
  <c r="AB64" i="22"/>
  <c r="AN64" i="22"/>
  <c r="BF64" i="22" s="1"/>
  <c r="BH64" i="22" s="1"/>
  <c r="AP66" i="22"/>
  <c r="AV74" i="22"/>
  <c r="AL28" i="22"/>
  <c r="AZ46" i="22"/>
  <c r="AE52" i="22"/>
  <c r="AT56" i="22"/>
  <c r="AA62" i="22"/>
  <c r="BF62" i="22" s="1"/>
  <c r="BH62" i="22" s="1"/>
  <c r="BA64" i="22"/>
  <c r="AS68" i="22"/>
  <c r="AJ72" i="22"/>
  <c r="AO40" i="22"/>
  <c r="AQ44" i="22"/>
  <c r="AS48" i="22"/>
  <c r="AL56" i="22"/>
  <c r="AM58" i="22"/>
  <c r="AO60" i="22"/>
  <c r="AL70" i="22"/>
  <c r="AZ72" i="22"/>
  <c r="BA74" i="22"/>
  <c r="BF74" i="22" s="1"/>
  <c r="BH74" i="22" s="1"/>
  <c r="AD28" i="22"/>
  <c r="AR44" i="22"/>
  <c r="AG46" i="22"/>
  <c r="AT48" i="22"/>
  <c r="AJ52" i="22"/>
  <c r="AC36" i="22"/>
  <c r="BA36" i="22"/>
  <c r="AP38" i="22"/>
  <c r="AH46" i="22"/>
  <c r="AM54" i="22"/>
  <c r="AG62" i="22"/>
  <c r="AI64" i="22"/>
  <c r="AW66" i="22"/>
  <c r="AY72" i="22"/>
  <c r="AF66" i="22"/>
  <c r="AU62" i="22"/>
  <c r="AL60" i="22"/>
  <c r="AS58" i="22"/>
  <c r="AE58" i="22"/>
  <c r="AJ56" i="22"/>
  <c r="AQ50" i="22"/>
  <c r="AA50" i="22"/>
  <c r="AM42" i="22"/>
  <c r="AU40" i="22"/>
  <c r="AH40" i="22"/>
  <c r="AE91" i="22"/>
  <c r="AO91" i="22" s="1"/>
  <c r="AJ96" i="22" s="1"/>
  <c r="AC70" i="22"/>
  <c r="AY60" i="22"/>
  <c r="AZ52" i="22"/>
  <c r="AX46" i="22"/>
  <c r="AN44" i="22"/>
  <c r="AB44" i="22"/>
  <c r="AT40" i="22"/>
  <c r="AS36" i="22"/>
  <c r="AA15" i="22"/>
  <c r="AA16" i="22" s="1"/>
  <c r="AB15" i="22"/>
  <c r="AB16" i="22" s="1"/>
  <c r="AJ15" i="22"/>
  <c r="AJ16" i="22" s="1"/>
  <c r="AM15" i="22"/>
  <c r="AM16" i="22" s="1"/>
  <c r="AO15" i="22"/>
  <c r="AO16" i="22" s="1"/>
  <c r="AA24" i="22"/>
  <c r="AM24" i="22"/>
  <c r="AB24" i="22"/>
  <c r="AN24" i="22"/>
  <c r="AC24" i="22"/>
  <c r="AO24" i="22"/>
  <c r="BA24" i="22"/>
  <c r="AF24" i="22"/>
  <c r="AG24" i="22"/>
  <c r="AH24" i="22"/>
  <c r="AT24" i="22"/>
  <c r="AY52" i="22"/>
  <c r="AR36" i="22"/>
  <c r="Q84" i="22"/>
  <c r="S84" i="22"/>
  <c r="AP70" i="22"/>
  <c r="AV46" i="22"/>
  <c r="AN66" i="22"/>
  <c r="AU42" i="22"/>
  <c r="AX38" i="22"/>
  <c r="AK38" i="22"/>
  <c r="BB28" i="22"/>
  <c r="AF72" i="22"/>
  <c r="AT60" i="22"/>
  <c r="AR56" i="22"/>
  <c r="BA54" i="22"/>
  <c r="AF52" i="22"/>
  <c r="AX50" i="22"/>
  <c r="M226" i="24"/>
  <c r="AE223" i="24"/>
  <c r="BB176" i="24"/>
  <c r="BD176" i="24" s="1"/>
  <c r="BB128" i="24"/>
  <c r="BD128" i="24" s="1"/>
  <c r="AJ231" i="25"/>
  <c r="BF174" i="25"/>
  <c r="BH174" i="25" s="1"/>
  <c r="AC223" i="24"/>
  <c r="BB216" i="24"/>
  <c r="BD216" i="24" s="1"/>
  <c r="BB158" i="24"/>
  <c r="BD158" i="24" s="1"/>
  <c r="BB110" i="24"/>
  <c r="BD110" i="24" s="1"/>
  <c r="AP15" i="25"/>
  <c r="AP16" i="25" s="1"/>
  <c r="AF231" i="24"/>
  <c r="AK231" i="24" s="1"/>
  <c r="AF236" i="24" s="1"/>
  <c r="AK236" i="24" s="1"/>
  <c r="AV222" i="24" s="1"/>
  <c r="BA222" i="24" s="1"/>
  <c r="O223" i="24"/>
  <c r="BB168" i="24"/>
  <c r="BD168" i="24" s="1"/>
  <c r="BB120" i="24"/>
  <c r="BD120" i="24" s="1"/>
  <c r="BF216" i="25"/>
  <c r="BH216" i="25" s="1"/>
  <c r="BF208" i="25"/>
  <c r="BH208" i="25" s="1"/>
  <c r="BF200" i="25"/>
  <c r="BH200" i="25" s="1"/>
  <c r="BF192" i="25"/>
  <c r="BH192" i="25" s="1"/>
  <c r="BF166" i="25"/>
  <c r="BH166" i="25" s="1"/>
  <c r="AO15" i="25"/>
  <c r="AO16" i="25" s="1"/>
  <c r="BB150" i="24"/>
  <c r="BD150" i="24" s="1"/>
  <c r="BB102" i="24"/>
  <c r="BD102" i="24" s="1"/>
  <c r="AS15" i="24"/>
  <c r="AS16" i="24" s="1"/>
  <c r="Y231" i="25"/>
  <c r="T236" i="25" s="1"/>
  <c r="Y236" i="25" s="1"/>
  <c r="AU222" i="25" s="1"/>
  <c r="BF186" i="25"/>
  <c r="BH186" i="25" s="1"/>
  <c r="AK15" i="25"/>
  <c r="AK16" i="25" s="1"/>
  <c r="AG85" i="22"/>
  <c r="AA36" i="22"/>
  <c r="AX34" i="22"/>
  <c r="AK32" i="22"/>
  <c r="AU30" i="22"/>
  <c r="AI30" i="22"/>
  <c r="AB28" i="22"/>
  <c r="AV26" i="22"/>
  <c r="AI26" i="22"/>
  <c r="AQ22" i="22"/>
  <c r="BF22" i="22" s="1"/>
  <c r="BH22" i="22" s="1"/>
  <c r="AM20" i="22"/>
  <c r="AW18" i="22"/>
  <c r="BF18" i="22" s="1"/>
  <c r="BH18" i="22" s="1"/>
  <c r="AE222" i="24"/>
  <c r="BB208" i="24"/>
  <c r="BD208" i="24" s="1"/>
  <c r="BB160" i="24"/>
  <c r="BD160" i="24" s="1"/>
  <c r="BB112" i="24"/>
  <c r="BD112" i="24" s="1"/>
  <c r="AK15" i="24"/>
  <c r="AK16" i="24" s="1"/>
  <c r="AJ15" i="25"/>
  <c r="AJ16" i="25" s="1"/>
  <c r="AC222" i="24"/>
  <c r="AC226" i="24" s="1"/>
  <c r="BB206" i="24"/>
  <c r="BD206" i="24" s="1"/>
  <c r="BB190" i="24"/>
  <c r="BD190" i="24" s="1"/>
  <c r="BB142" i="24"/>
  <c r="BD142" i="24" s="1"/>
  <c r="AG15" i="24"/>
  <c r="AG16" i="24" s="1"/>
  <c r="AG226" i="25"/>
  <c r="BF210" i="25"/>
  <c r="BH210" i="25" s="1"/>
  <c r="BF202" i="25"/>
  <c r="BH202" i="25" s="1"/>
  <c r="BF194" i="25"/>
  <c r="BH194" i="25" s="1"/>
  <c r="BF178" i="25"/>
  <c r="BH178" i="25" s="1"/>
  <c r="AF15" i="25"/>
  <c r="AF16" i="25" s="1"/>
  <c r="BB200" i="24"/>
  <c r="BD200" i="24" s="1"/>
  <c r="BB152" i="24"/>
  <c r="BD152" i="24" s="1"/>
  <c r="BB104" i="24"/>
  <c r="BD104" i="24" s="1"/>
  <c r="AD15" i="25"/>
  <c r="AD16" i="25" s="1"/>
  <c r="BB198" i="24"/>
  <c r="BD198" i="24" s="1"/>
  <c r="BB134" i="24"/>
  <c r="BD134" i="24" s="1"/>
  <c r="Q226" i="25"/>
  <c r="BF170" i="25"/>
  <c r="BH170" i="25" s="1"/>
  <c r="BB192" i="24"/>
  <c r="BD192" i="24" s="1"/>
  <c r="BB144" i="24"/>
  <c r="BD144" i="24" s="1"/>
  <c r="BF212" i="25"/>
  <c r="BH212" i="25" s="1"/>
  <c r="BF204" i="25"/>
  <c r="BH204" i="25" s="1"/>
  <c r="BF196" i="25"/>
  <c r="BH196" i="25" s="1"/>
  <c r="BF188" i="25"/>
  <c r="BH188" i="25" s="1"/>
  <c r="AG70" i="22"/>
  <c r="AF68" i="22"/>
  <c r="BF68" i="22" s="1"/>
  <c r="BH68" i="22" s="1"/>
  <c r="BB66" i="22"/>
  <c r="AZ64" i="22"/>
  <c r="AL62" i="22"/>
  <c r="AT58" i="22"/>
  <c r="AH58" i="22"/>
  <c r="AF54" i="22"/>
  <c r="BF54" i="22" s="1"/>
  <c r="BH54" i="22" s="1"/>
  <c r="BB52" i="22"/>
  <c r="AP52" i="22"/>
  <c r="BA50" i="22"/>
  <c r="AO50" i="22"/>
  <c r="AN48" i="22"/>
  <c r="AA46" i="22"/>
  <c r="BF46" i="22" s="1"/>
  <c r="BH46" i="22" s="1"/>
  <c r="AG83" i="22"/>
  <c r="AG34" i="22"/>
  <c r="BF34" i="22" s="1"/>
  <c r="BH34" i="22" s="1"/>
  <c r="AR32" i="22"/>
  <c r="BF32" i="22" s="1"/>
  <c r="AF32" i="22"/>
  <c r="BB30" i="22"/>
  <c r="AP30" i="22"/>
  <c r="AJ28" i="22"/>
  <c r="AQ26" i="22"/>
  <c r="AB26" i="22"/>
  <c r="AX22" i="22"/>
  <c r="AH20" i="22"/>
  <c r="L41" i="23"/>
  <c r="BB174" i="24"/>
  <c r="BD174" i="24" s="1"/>
  <c r="BB126" i="24"/>
  <c r="BD126" i="24" s="1"/>
  <c r="BF162" i="25"/>
  <c r="BH162" i="25" s="1"/>
  <c r="BA15" i="25"/>
  <c r="BA16" i="25" s="1"/>
  <c r="O224" i="24"/>
  <c r="BB184" i="24"/>
  <c r="BD184" i="24" s="1"/>
  <c r="BB136" i="24"/>
  <c r="BD136" i="24" s="1"/>
  <c r="BF182" i="25"/>
  <c r="BH182" i="25" s="1"/>
  <c r="AZ15" i="25"/>
  <c r="AZ16" i="25" s="1"/>
  <c r="BB182" i="24"/>
  <c r="BD182" i="24" s="1"/>
  <c r="BB166" i="24"/>
  <c r="BD166" i="24" s="1"/>
  <c r="BB118" i="24"/>
  <c r="BD118" i="24" s="1"/>
  <c r="BF214" i="25"/>
  <c r="BH214" i="25" s="1"/>
  <c r="BF206" i="25"/>
  <c r="BH206" i="25" s="1"/>
  <c r="BF198" i="25"/>
  <c r="BH198" i="25" s="1"/>
  <c r="BF190" i="25"/>
  <c r="BH190" i="25" s="1"/>
  <c r="AV15" i="25"/>
  <c r="AV16" i="25" s="1"/>
  <c r="AW15" i="24"/>
  <c r="AW16" i="24" s="1"/>
  <c r="AC15" i="24"/>
  <c r="AC16" i="24" s="1"/>
  <c r="AO15" i="24"/>
  <c r="AO16" i="24" s="1"/>
  <c r="AO96" i="22"/>
  <c r="AZ82" i="22" s="1"/>
  <c r="BE82" i="22" s="1"/>
  <c r="AC30" i="22"/>
  <c r="BA28" i="22"/>
  <c r="AS28" i="22"/>
  <c r="AK28" i="22"/>
  <c r="BA26" i="22"/>
  <c r="AW26" i="22"/>
  <c r="AO26" i="22"/>
  <c r="AG26" i="22"/>
  <c r="AC26" i="22"/>
  <c r="BA20" i="22"/>
  <c r="AO20" i="22"/>
  <c r="BF20" i="22" s="1"/>
  <c r="BH20" i="22" s="1"/>
  <c r="BA15" i="22"/>
  <c r="BA16" i="22" s="1"/>
  <c r="AV15" i="22"/>
  <c r="AV16" i="22" s="1"/>
  <c r="AQ15" i="22"/>
  <c r="AQ16" i="22" s="1"/>
  <c r="AK15" i="22"/>
  <c r="AK16" i="22" s="1"/>
  <c r="AF15" i="22"/>
  <c r="AF16" i="22" s="1"/>
  <c r="X15" i="24"/>
  <c r="X16" i="24" s="1"/>
  <c r="AB15" i="24"/>
  <c r="AB16" i="24" s="1"/>
  <c r="AF15" i="24"/>
  <c r="AF16" i="24" s="1"/>
  <c r="AJ15" i="24"/>
  <c r="AJ16" i="24" s="1"/>
  <c r="AN15" i="24"/>
  <c r="AN16" i="24" s="1"/>
  <c r="AR15" i="24"/>
  <c r="AR16" i="24" s="1"/>
  <c r="AV15" i="24"/>
  <c r="AV16" i="24" s="1"/>
  <c r="BE8" i="24"/>
  <c r="Z15" i="24"/>
  <c r="Z16" i="24" s="1"/>
  <c r="AD15" i="24"/>
  <c r="AD16" i="24" s="1"/>
  <c r="AH15" i="24"/>
  <c r="AH16" i="24" s="1"/>
  <c r="AL15" i="24"/>
  <c r="AL16" i="24" s="1"/>
  <c r="AP15" i="24"/>
  <c r="AP16" i="24" s="1"/>
  <c r="AT15" i="24"/>
  <c r="AT16" i="24" s="1"/>
  <c r="AX15" i="24"/>
  <c r="AX16" i="24" s="1"/>
  <c r="W15" i="24"/>
  <c r="W16" i="24" s="1"/>
  <c r="AA15" i="24"/>
  <c r="AA16" i="24" s="1"/>
  <c r="AE15" i="24"/>
  <c r="AE16" i="24" s="1"/>
  <c r="AI15" i="24"/>
  <c r="AI16" i="24" s="1"/>
  <c r="AM15" i="24"/>
  <c r="AM16" i="24" s="1"/>
  <c r="AQ15" i="24"/>
  <c r="AQ16" i="24" s="1"/>
  <c r="AU15" i="24"/>
  <c r="AU16" i="24" s="1"/>
  <c r="AO231" i="25"/>
  <c r="AJ236" i="25" s="1"/>
  <c r="AO236" i="25" s="1"/>
  <c r="AZ222" i="25" s="1"/>
  <c r="BI8" i="22"/>
  <c r="AD15" i="22"/>
  <c r="AD16" i="22" s="1"/>
  <c r="AH15" i="22"/>
  <c r="AH16" i="22" s="1"/>
  <c r="AL15" i="22"/>
  <c r="AL16" i="22" s="1"/>
  <c r="AP15" i="22"/>
  <c r="AP16" i="22" s="1"/>
  <c r="AT15" i="22"/>
  <c r="AT16" i="22" s="1"/>
  <c r="AX15" i="22"/>
  <c r="AX16" i="22" s="1"/>
  <c r="BB15" i="22"/>
  <c r="BB16" i="22" s="1"/>
  <c r="BB96" i="24"/>
  <c r="BD96" i="24" s="1"/>
  <c r="BB92" i="24"/>
  <c r="BD92" i="24" s="1"/>
  <c r="BB88" i="24"/>
  <c r="BD88" i="24" s="1"/>
  <c r="BB84" i="24"/>
  <c r="BD84" i="24" s="1"/>
  <c r="BB80" i="24"/>
  <c r="BD80" i="24" s="1"/>
  <c r="BB76" i="24"/>
  <c r="BD76" i="24" s="1"/>
  <c r="BB72" i="24"/>
  <c r="BD72" i="24" s="1"/>
  <c r="BB68" i="24"/>
  <c r="BD68" i="24" s="1"/>
  <c r="BB64" i="24"/>
  <c r="BD64" i="24" s="1"/>
  <c r="BB60" i="24"/>
  <c r="BD60" i="24" s="1"/>
  <c r="BB56" i="24"/>
  <c r="BD56" i="24" s="1"/>
  <c r="BB52" i="24"/>
  <c r="BD52" i="24" s="1"/>
  <c r="BB48" i="24"/>
  <c r="BD48" i="24" s="1"/>
  <c r="BB44" i="24"/>
  <c r="BD44" i="24" s="1"/>
  <c r="BB40" i="24"/>
  <c r="BD40" i="24" s="1"/>
  <c r="BB36" i="24"/>
  <c r="BD36" i="24" s="1"/>
  <c r="BB32" i="24"/>
  <c r="BD32" i="24" s="1"/>
  <c r="BB28" i="24"/>
  <c r="BD28" i="24" s="1"/>
  <c r="BB24" i="24"/>
  <c r="BD24" i="24" s="1"/>
  <c r="BB20" i="24"/>
  <c r="BD20" i="24" s="1"/>
  <c r="AY15" i="22"/>
  <c r="AY16" i="22" s="1"/>
  <c r="AS15" i="22"/>
  <c r="AS16" i="22" s="1"/>
  <c r="AN15" i="22"/>
  <c r="AN16" i="22" s="1"/>
  <c r="AI15" i="22"/>
  <c r="AI16" i="22" s="1"/>
  <c r="AC15" i="22"/>
  <c r="AC16" i="22" s="1"/>
  <c r="BB98" i="24"/>
  <c r="BD98" i="24" s="1"/>
  <c r="BB94" i="24"/>
  <c r="BD94" i="24" s="1"/>
  <c r="BB90" i="24"/>
  <c r="BD90" i="24" s="1"/>
  <c r="BB86" i="24"/>
  <c r="BD86" i="24" s="1"/>
  <c r="BB82" i="24"/>
  <c r="BD82" i="24" s="1"/>
  <c r="BB78" i="24"/>
  <c r="BD78" i="24" s="1"/>
  <c r="BB74" i="24"/>
  <c r="BD74" i="24" s="1"/>
  <c r="BB70" i="24"/>
  <c r="BD70" i="24" s="1"/>
  <c r="BB66" i="24"/>
  <c r="BD66" i="24" s="1"/>
  <c r="BB62" i="24"/>
  <c r="BD62" i="24" s="1"/>
  <c r="BB58" i="24"/>
  <c r="BD58" i="24" s="1"/>
  <c r="BB54" i="24"/>
  <c r="BD54" i="24" s="1"/>
  <c r="BB50" i="24"/>
  <c r="BD50" i="24" s="1"/>
  <c r="BB46" i="24"/>
  <c r="BD46" i="24" s="1"/>
  <c r="BB42" i="24"/>
  <c r="BD42" i="24" s="1"/>
  <c r="BB38" i="24"/>
  <c r="BD38" i="24" s="1"/>
  <c r="BB34" i="24"/>
  <c r="BD34" i="24" s="1"/>
  <c r="BB30" i="24"/>
  <c r="BD30" i="24" s="1"/>
  <c r="BB26" i="24"/>
  <c r="BD26" i="24" s="1"/>
  <c r="BB22" i="24"/>
  <c r="BD22" i="24" s="1"/>
  <c r="BB18" i="24"/>
  <c r="BD18" i="24" s="1"/>
  <c r="AI226" i="25"/>
  <c r="BF150" i="25"/>
  <c r="BH150" i="25" s="1"/>
  <c r="BF134" i="25"/>
  <c r="BH134" i="25" s="1"/>
  <c r="BF118" i="25"/>
  <c r="BH118" i="25" s="1"/>
  <c r="BF102" i="25"/>
  <c r="BH102" i="25" s="1"/>
  <c r="BF86" i="25"/>
  <c r="BH86" i="25" s="1"/>
  <c r="BF70" i="25"/>
  <c r="BH70" i="25" s="1"/>
  <c r="BF54" i="25"/>
  <c r="BH54" i="25" s="1"/>
  <c r="BF38" i="25"/>
  <c r="BH38" i="25" s="1"/>
  <c r="BF22" i="25"/>
  <c r="BH22" i="25" s="1"/>
  <c r="BF142" i="25"/>
  <c r="BH142" i="25" s="1"/>
  <c r="BF126" i="25"/>
  <c r="BH126" i="25" s="1"/>
  <c r="BF110" i="25"/>
  <c r="BH110" i="25" s="1"/>
  <c r="BF94" i="25"/>
  <c r="BH94" i="25" s="1"/>
  <c r="BF78" i="25"/>
  <c r="BH78" i="25" s="1"/>
  <c r="BF62" i="25"/>
  <c r="BH62" i="25" s="1"/>
  <c r="BF46" i="25"/>
  <c r="BH46" i="25" s="1"/>
  <c r="BF30" i="25"/>
  <c r="BH30" i="25" s="1"/>
  <c r="L44" i="26"/>
  <c r="L47" i="26"/>
  <c r="BF152" i="25"/>
  <c r="BH152" i="25" s="1"/>
  <c r="BF144" i="25"/>
  <c r="BH144" i="25" s="1"/>
  <c r="BF136" i="25"/>
  <c r="BH136" i="25" s="1"/>
  <c r="BF128" i="25"/>
  <c r="BH128" i="25" s="1"/>
  <c r="BF120" i="25"/>
  <c r="BH120" i="25" s="1"/>
  <c r="BF112" i="25"/>
  <c r="BH112" i="25" s="1"/>
  <c r="BF104" i="25"/>
  <c r="BH104" i="25" s="1"/>
  <c r="BF96" i="25"/>
  <c r="BH96" i="25" s="1"/>
  <c r="BF88" i="25"/>
  <c r="BH88" i="25" s="1"/>
  <c r="BF80" i="25"/>
  <c r="BH80" i="25" s="1"/>
  <c r="BF72" i="25"/>
  <c r="BH72" i="25" s="1"/>
  <c r="BF64" i="25"/>
  <c r="BH64" i="25" s="1"/>
  <c r="BF56" i="25"/>
  <c r="BH56" i="25" s="1"/>
  <c r="BF48" i="25"/>
  <c r="BH48" i="25" s="1"/>
  <c r="BF40" i="25"/>
  <c r="BH40" i="25" s="1"/>
  <c r="BF32" i="25"/>
  <c r="BH32" i="25" s="1"/>
  <c r="BF24" i="25"/>
  <c r="BH24" i="25" s="1"/>
  <c r="AA15" i="25"/>
  <c r="AA16" i="25" s="1"/>
  <c r="AE15" i="25"/>
  <c r="AE16" i="25" s="1"/>
  <c r="AI15" i="25"/>
  <c r="AI16" i="25" s="1"/>
  <c r="AM15" i="25"/>
  <c r="AM16" i="25" s="1"/>
  <c r="AQ15" i="25"/>
  <c r="AQ16" i="25" s="1"/>
  <c r="AU15" i="25"/>
  <c r="AU16" i="25" s="1"/>
  <c r="AY15" i="25"/>
  <c r="AY16" i="25" s="1"/>
  <c r="BF154" i="25"/>
  <c r="BH154" i="25" s="1"/>
  <c r="BF146" i="25"/>
  <c r="BH146" i="25" s="1"/>
  <c r="BF138" i="25"/>
  <c r="BH138" i="25" s="1"/>
  <c r="BF130" i="25"/>
  <c r="BH130" i="25" s="1"/>
  <c r="BF122" i="25"/>
  <c r="BH122" i="25" s="1"/>
  <c r="BF114" i="25"/>
  <c r="BH114" i="25" s="1"/>
  <c r="BF106" i="25"/>
  <c r="BH106" i="25" s="1"/>
  <c r="BF98" i="25"/>
  <c r="BH98" i="25" s="1"/>
  <c r="BF90" i="25"/>
  <c r="BH90" i="25" s="1"/>
  <c r="BF82" i="25"/>
  <c r="BH82" i="25" s="1"/>
  <c r="BF74" i="25"/>
  <c r="BH74" i="25" s="1"/>
  <c r="BF66" i="25"/>
  <c r="BH66" i="25" s="1"/>
  <c r="BF58" i="25"/>
  <c r="BH58" i="25" s="1"/>
  <c r="BF50" i="25"/>
  <c r="BH50" i="25" s="1"/>
  <c r="BF42" i="25"/>
  <c r="BH42" i="25" s="1"/>
  <c r="BF34" i="25"/>
  <c r="BH34" i="25" s="1"/>
  <c r="BF26" i="25"/>
  <c r="BH26" i="25" s="1"/>
  <c r="BF18" i="25"/>
  <c r="BH18" i="25" s="1"/>
  <c r="AX15" i="25"/>
  <c r="AX16" i="25" s="1"/>
  <c r="AS15" i="25"/>
  <c r="AS16" i="25" s="1"/>
  <c r="AN15" i="25"/>
  <c r="AN16" i="25" s="1"/>
  <c r="AH15" i="25"/>
  <c r="AH16" i="25" s="1"/>
  <c r="AC15" i="25"/>
  <c r="AC16" i="25" s="1"/>
  <c r="BF148" i="25"/>
  <c r="BH148" i="25" s="1"/>
  <c r="BF140" i="25"/>
  <c r="BH140" i="25" s="1"/>
  <c r="BF132" i="25"/>
  <c r="BH132" i="25" s="1"/>
  <c r="BF124" i="25"/>
  <c r="BH124" i="25" s="1"/>
  <c r="BF116" i="25"/>
  <c r="BH116" i="25" s="1"/>
  <c r="BF108" i="25"/>
  <c r="BH108" i="25" s="1"/>
  <c r="BF100" i="25"/>
  <c r="BH100" i="25" s="1"/>
  <c r="BF92" i="25"/>
  <c r="BH92" i="25" s="1"/>
  <c r="BF84" i="25"/>
  <c r="BH84" i="25" s="1"/>
  <c r="BF76" i="25"/>
  <c r="BH76" i="25" s="1"/>
  <c r="BF68" i="25"/>
  <c r="BH68" i="25" s="1"/>
  <c r="BF60" i="25"/>
  <c r="BH60" i="25" s="1"/>
  <c r="BF52" i="25"/>
  <c r="BH52" i="25" s="1"/>
  <c r="BF44" i="25"/>
  <c r="BH44" i="25" s="1"/>
  <c r="BF36" i="25"/>
  <c r="BH36" i="25" s="1"/>
  <c r="BF28" i="25"/>
  <c r="BH28" i="25" s="1"/>
  <c r="BF20" i="25"/>
  <c r="BH20" i="25" s="1"/>
  <c r="BB15" i="25"/>
  <c r="BB16" i="25" s="1"/>
  <c r="AW15" i="25"/>
  <c r="AW16" i="25" s="1"/>
  <c r="AR15" i="25"/>
  <c r="AR16" i="25" s="1"/>
  <c r="AL15" i="25"/>
  <c r="AL16" i="25" s="1"/>
  <c r="AG15" i="25"/>
  <c r="AG16" i="25" s="1"/>
  <c r="AB15" i="25"/>
  <c r="AB16" i="25" s="1"/>
  <c r="AE226" i="24" l="1"/>
  <c r="O226" i="24"/>
  <c r="BH32" i="22"/>
  <c r="S82" i="22" s="1"/>
  <c r="Q82" i="22"/>
  <c r="BF66" i="22"/>
  <c r="BH66" i="22" s="1"/>
  <c r="BF50" i="22"/>
  <c r="BH50" i="22" s="1"/>
  <c r="BF36" i="22"/>
  <c r="BF38" i="22"/>
  <c r="BH38" i="22" s="1"/>
  <c r="BF24" i="22"/>
  <c r="BH24" i="22" s="1"/>
  <c r="BF60" i="22"/>
  <c r="BH60" i="22" s="1"/>
  <c r="BF72" i="22"/>
  <c r="BH72" i="22" s="1"/>
  <c r="BF42" i="22"/>
  <c r="BH42" i="22" s="1"/>
  <c r="BE222" i="25"/>
  <c r="BF28" i="22"/>
  <c r="BH28" i="22" s="1"/>
  <c r="BF44" i="22"/>
  <c r="BF30" i="22"/>
  <c r="BF26" i="22"/>
  <c r="BH26" i="22" s="1"/>
  <c r="BH30" i="22"/>
  <c r="S83" i="22" s="1"/>
  <c r="S86" i="22" s="1"/>
  <c r="Q83" i="22"/>
  <c r="Q86" i="22" s="1"/>
  <c r="BH36" i="22" l="1"/>
  <c r="AI82" i="22" s="1"/>
  <c r="AG82" i="22"/>
  <c r="BH44" i="22"/>
  <c r="AI84" i="22" s="1"/>
  <c r="AG84" i="22"/>
  <c r="AG86" i="22" l="1"/>
  <c r="AI86" i="22"/>
</calcChain>
</file>

<file path=xl/sharedStrings.xml><?xml version="1.0" encoding="utf-8"?>
<sst xmlns="http://schemas.openxmlformats.org/spreadsheetml/2006/main" count="3745" uniqueCount="1227">
  <si>
    <t>事業所名称</t>
  </si>
  <si>
    <t>(介護老人福祉施設、短期入所生活介護、介護予防短期入所生活介護）</t>
  </si>
  <si>
    <t>４月</t>
  </si>
  <si>
    <t>５月</t>
  </si>
  <si>
    <t>６月</t>
  </si>
  <si>
    <t>７月</t>
  </si>
  <si>
    <t>８月</t>
  </si>
  <si>
    <t>９月</t>
  </si>
  <si>
    <t>１０月</t>
  </si>
  <si>
    <t>１１月</t>
  </si>
  <si>
    <t>１２月</t>
  </si>
  <si>
    <t>１月</t>
  </si>
  <si>
    <t>２月</t>
  </si>
  <si>
    <t>３月</t>
  </si>
  <si>
    <t>以下の「月平均入所（利用）者数」は、各月ごとの１日あたりの平均入所（利用）者数（当該月の全入所（利用）者の延数÷当該月の日数）を算出してください。</t>
    <rPh sb="7" eb="9">
      <t>ニュウショ</t>
    </rPh>
    <rPh sb="10" eb="12">
      <t>リヨウ</t>
    </rPh>
    <rPh sb="13" eb="14">
      <t>シャ</t>
    </rPh>
    <rPh sb="14" eb="15">
      <t>スウ</t>
    </rPh>
    <rPh sb="24" eb="25">
      <t>ニチ</t>
    </rPh>
    <rPh sb="29" eb="31">
      <t>ヘイキン</t>
    </rPh>
    <rPh sb="31" eb="33">
      <t>ニュウショ</t>
    </rPh>
    <rPh sb="34" eb="36">
      <t>リヨウ</t>
    </rPh>
    <rPh sb="37" eb="38">
      <t>シャ</t>
    </rPh>
    <rPh sb="38" eb="39">
      <t>スウ</t>
    </rPh>
    <rPh sb="40" eb="42">
      <t>トウガイ</t>
    </rPh>
    <rPh sb="42" eb="43">
      <t>ツキ</t>
    </rPh>
    <rPh sb="44" eb="45">
      <t>ゼン</t>
    </rPh>
    <rPh sb="45" eb="47">
      <t>ニュウショ</t>
    </rPh>
    <rPh sb="48" eb="50">
      <t>リヨウ</t>
    </rPh>
    <rPh sb="51" eb="52">
      <t>シャ</t>
    </rPh>
    <rPh sb="53" eb="54">
      <t>ノ</t>
    </rPh>
    <rPh sb="54" eb="55">
      <t>スウ</t>
    </rPh>
    <rPh sb="56" eb="58">
      <t>トウガイ</t>
    </rPh>
    <rPh sb="58" eb="59">
      <t>ツキ</t>
    </rPh>
    <rPh sb="60" eb="62">
      <t>ニッスウ</t>
    </rPh>
    <rPh sb="64" eb="66">
      <t>サンシュツ</t>
    </rPh>
    <phoneticPr fontId="48"/>
  </si>
  <si>
    <t>計（Ａ）については、計算期間中の１日あたりの平均入所者数（当該計算期間の全入所者の延数÷当該計算期間の日数）を算出してください。</t>
    <rPh sb="0" eb="1">
      <t>ケイ</t>
    </rPh>
    <rPh sb="10" eb="12">
      <t>ケイサン</t>
    </rPh>
    <rPh sb="12" eb="14">
      <t>キカン</t>
    </rPh>
    <rPh sb="14" eb="15">
      <t>チュウ</t>
    </rPh>
    <rPh sb="24" eb="26">
      <t>ニュウショ</t>
    </rPh>
    <rPh sb="29" eb="31">
      <t>トウガイ</t>
    </rPh>
    <rPh sb="31" eb="33">
      <t>ケイサン</t>
    </rPh>
    <rPh sb="33" eb="35">
      <t>キカン</t>
    </rPh>
    <rPh sb="37" eb="39">
      <t>ニュウショ</t>
    </rPh>
    <rPh sb="46" eb="48">
      <t>ケイサン</t>
    </rPh>
    <rPh sb="48" eb="50">
      <t>キカン</t>
    </rPh>
    <phoneticPr fontId="48"/>
  </si>
  <si>
    <t>計（Ｂ）については、計算期間中の１日あたりの平均利用者数（当該計算期間の全利用者の延数÷当該計算期間の日数）を算出してください。</t>
    <rPh sb="0" eb="1">
      <t>ケイ</t>
    </rPh>
    <rPh sb="10" eb="12">
      <t>ケイサン</t>
    </rPh>
    <rPh sb="12" eb="14">
      <t>キカン</t>
    </rPh>
    <rPh sb="14" eb="15">
      <t>チュウ</t>
    </rPh>
    <rPh sb="29" eb="31">
      <t>トウガイ</t>
    </rPh>
    <rPh sb="31" eb="33">
      <t>ケイサン</t>
    </rPh>
    <rPh sb="33" eb="35">
      <t>キカン</t>
    </rPh>
    <rPh sb="46" eb="48">
      <t>ケイサン</t>
    </rPh>
    <rPh sb="48" eb="50">
      <t>キカン</t>
    </rPh>
    <phoneticPr fontId="48"/>
  </si>
  <si>
    <t>計（Ａ）</t>
    <rPh sb="0" eb="1">
      <t>ケイ</t>
    </rPh>
    <phoneticPr fontId="48"/>
  </si>
  <si>
    <t>×</t>
    <phoneticPr fontId="48"/>
  </si>
  <si>
    <t>入所（利用）者の数（Ｃ）に応じて、次の人数以上の夜勤職員を配置している。</t>
    <rPh sb="0" eb="2">
      <t>ニュウショ</t>
    </rPh>
    <rPh sb="3" eb="5">
      <t>リヨウ</t>
    </rPh>
    <rPh sb="6" eb="7">
      <t>シャ</t>
    </rPh>
    <rPh sb="8" eb="9">
      <t>スウ</t>
    </rPh>
    <rPh sb="13" eb="14">
      <t>オウ</t>
    </rPh>
    <rPh sb="19" eb="21">
      <t>ニンズウ</t>
    </rPh>
    <rPh sb="21" eb="23">
      <t>イジョウ</t>
    </rPh>
    <rPh sb="24" eb="26">
      <t>ヤキン</t>
    </rPh>
    <rPh sb="26" eb="28">
      <t>ショクイン</t>
    </rPh>
    <rPh sb="29" eb="31">
      <t>ハイチ</t>
    </rPh>
    <phoneticPr fontId="12"/>
  </si>
  <si>
    <t>問3</t>
    <rPh sb="0" eb="1">
      <t>トイ</t>
    </rPh>
    <phoneticPr fontId="12"/>
  </si>
  <si>
    <t>問6</t>
    <rPh sb="0" eb="1">
      <t>トイ</t>
    </rPh>
    <phoneticPr fontId="12"/>
  </si>
  <si>
    <t>問7</t>
    <rPh sb="0" eb="1">
      <t>トイ</t>
    </rPh>
    <phoneticPr fontId="12"/>
  </si>
  <si>
    <t>問8</t>
    <rPh sb="0" eb="1">
      <t>トイ</t>
    </rPh>
    <phoneticPr fontId="12"/>
  </si>
  <si>
    <t>４月</t>
    <rPh sb="1" eb="2">
      <t>ガツ</t>
    </rPh>
    <phoneticPr fontId="43"/>
  </si>
  <si>
    <t>５月</t>
    <rPh sb="1" eb="2">
      <t>ガツ</t>
    </rPh>
    <phoneticPr fontId="43"/>
  </si>
  <si>
    <t>合計a</t>
    <rPh sb="0" eb="2">
      <t>ゴウケイ</t>
    </rPh>
    <phoneticPr fontId="43"/>
  </si>
  <si>
    <t>月平均
a÷e</t>
    <rPh sb="0" eb="1">
      <t>ツキ</t>
    </rPh>
    <rPh sb="1" eb="3">
      <t>ヘイキン</t>
    </rPh>
    <phoneticPr fontId="43"/>
  </si>
  <si>
    <t>常勤換算後の介護職員の員数</t>
    <rPh sb="0" eb="2">
      <t>ジョウキン</t>
    </rPh>
    <rPh sb="2" eb="4">
      <t>カンザン</t>
    </rPh>
    <rPh sb="4" eb="5">
      <t>ゴ</t>
    </rPh>
    <rPh sb="6" eb="8">
      <t>カイゴ</t>
    </rPh>
    <rPh sb="8" eb="10">
      <t>ショクイン</t>
    </rPh>
    <rPh sb="11" eb="13">
      <t>インスウ</t>
    </rPh>
    <phoneticPr fontId="43"/>
  </si>
  <si>
    <t>常勤換算後の介護福祉士の員数</t>
    <rPh sb="0" eb="2">
      <t>ジョウキン</t>
    </rPh>
    <rPh sb="2" eb="4">
      <t>カンザン</t>
    </rPh>
    <rPh sb="4" eb="5">
      <t>ゴ</t>
    </rPh>
    <rPh sb="6" eb="8">
      <t>カイゴ</t>
    </rPh>
    <rPh sb="8" eb="11">
      <t>フクシシ</t>
    </rPh>
    <rPh sb="12" eb="14">
      <t>インスウ</t>
    </rPh>
    <phoneticPr fontId="43"/>
  </si>
  <si>
    <t>９月</t>
    <phoneticPr fontId="43"/>
  </si>
  <si>
    <t>常勤換算後の常勤職員の員数</t>
    <rPh sb="0" eb="2">
      <t>ジョウキン</t>
    </rPh>
    <rPh sb="2" eb="4">
      <t>カンザン</t>
    </rPh>
    <rPh sb="4" eb="5">
      <t>ゴ</t>
    </rPh>
    <rPh sb="6" eb="8">
      <t>ジョウキン</t>
    </rPh>
    <rPh sb="8" eb="10">
      <t>ショクイン</t>
    </rPh>
    <rPh sb="11" eb="13">
      <t>インスウ</t>
    </rPh>
    <phoneticPr fontId="43"/>
  </si>
  <si>
    <t>常勤換算後の直接提供職員の員数</t>
    <rPh sb="0" eb="2">
      <t>ジョウキン</t>
    </rPh>
    <rPh sb="2" eb="4">
      <t>カンサン</t>
    </rPh>
    <rPh sb="4" eb="5">
      <t>ゴ</t>
    </rPh>
    <rPh sb="6" eb="8">
      <t>チョクセツ</t>
    </rPh>
    <rPh sb="8" eb="10">
      <t>テイキョウ</t>
    </rPh>
    <rPh sb="10" eb="12">
      <t>ショクイン</t>
    </rPh>
    <rPh sb="13" eb="15">
      <t>インズウ</t>
    </rPh>
    <phoneticPr fontId="43"/>
  </si>
  <si>
    <t>定員×９０％を記載→</t>
    <rPh sb="0" eb="2">
      <t>テイイン</t>
    </rPh>
    <rPh sb="7" eb="9">
      <t>キサイ</t>
    </rPh>
    <phoneticPr fontId="48"/>
  </si>
  <si>
    <t>問2</t>
    <rPh sb="0" eb="1">
      <t>トイ</t>
    </rPh>
    <phoneticPr fontId="12"/>
  </si>
  <si>
    <t>問5</t>
    <rPh sb="0" eb="1">
      <t>トイ</t>
    </rPh>
    <phoneticPr fontId="12"/>
  </si>
  <si>
    <t>問２</t>
    <rPh sb="0" eb="1">
      <t>トイ</t>
    </rPh>
    <phoneticPr fontId="12"/>
  </si>
  <si>
    <t>○</t>
    <phoneticPr fontId="12"/>
  </si>
  <si>
    <t>問1</t>
    <rPh sb="0" eb="1">
      <t>トイ</t>
    </rPh>
    <phoneticPr fontId="12"/>
  </si>
  <si>
    <r>
      <t>　●　加　算　</t>
    </r>
    <r>
      <rPr>
        <b/>
        <sz val="10"/>
        <rFont val="ＭＳ Ｐゴシック"/>
        <family val="3"/>
        <charset val="128"/>
      </rPr>
      <t>（算定している加算について点検を行い、算定していない加算については－を記入してください）</t>
    </r>
    <rPh sb="3" eb="4">
      <t>カ</t>
    </rPh>
    <rPh sb="5" eb="6">
      <t>ザン</t>
    </rPh>
    <rPh sb="8" eb="10">
      <t>サンテイ</t>
    </rPh>
    <rPh sb="14" eb="16">
      <t>カサン</t>
    </rPh>
    <rPh sb="20" eb="22">
      <t>テンケン</t>
    </rPh>
    <rPh sb="23" eb="24">
      <t>オコナ</t>
    </rPh>
    <phoneticPr fontId="12"/>
  </si>
  <si>
    <r>
      <t>● 減　算　　</t>
    </r>
    <r>
      <rPr>
        <b/>
        <sz val="10"/>
        <rFont val="ＭＳ Ｐゴシック"/>
        <family val="3"/>
        <charset val="128"/>
      </rPr>
      <t>（減算すべき事実が生じていない場合は－を記載）</t>
    </r>
    <rPh sb="2" eb="3">
      <t>ゲン</t>
    </rPh>
    <rPh sb="4" eb="5">
      <t>ザン</t>
    </rPh>
    <rPh sb="8" eb="10">
      <t>ゲンザン</t>
    </rPh>
    <rPh sb="13" eb="15">
      <t>ジジツ</t>
    </rPh>
    <rPh sb="16" eb="17">
      <t>ショウ</t>
    </rPh>
    <rPh sb="22" eb="24">
      <t>バアイ</t>
    </rPh>
    <rPh sb="27" eb="29">
      <t>キサイ</t>
    </rPh>
    <phoneticPr fontId="12"/>
  </si>
  <si>
    <t>ユニット型の場合、日中において、ユニットごとに常時１以上の介護職員又は看護職員を配置している。</t>
    <rPh sb="4" eb="5">
      <t>ガタ</t>
    </rPh>
    <rPh sb="6" eb="8">
      <t>バアイ</t>
    </rPh>
    <rPh sb="9" eb="11">
      <t>ニッチュウ</t>
    </rPh>
    <rPh sb="23" eb="25">
      <t>ジョウジ</t>
    </rPh>
    <rPh sb="26" eb="28">
      <t>イジョウ</t>
    </rPh>
    <rPh sb="29" eb="31">
      <t>カイゴ</t>
    </rPh>
    <rPh sb="31" eb="33">
      <t>ショクイン</t>
    </rPh>
    <rPh sb="33" eb="34">
      <t>マタ</t>
    </rPh>
    <phoneticPr fontId="12"/>
  </si>
  <si>
    <t>ユニット型の場合、ユニットごとに常勤のユニットリーダーを配置している。</t>
    <rPh sb="4" eb="5">
      <t>ガタ</t>
    </rPh>
    <rPh sb="6" eb="8">
      <t>バアイ</t>
    </rPh>
    <phoneticPr fontId="12"/>
  </si>
  <si>
    <t>ユニット型の場合、夜間及び深夜において、２ユニットごとに常時１以上の介護職員又は看護職員を配置している。</t>
    <rPh sb="4" eb="5">
      <t>ガタ</t>
    </rPh>
    <rPh sb="6" eb="8">
      <t>バアイ</t>
    </rPh>
    <rPh sb="9" eb="11">
      <t>ヤカン</t>
    </rPh>
    <rPh sb="11" eb="12">
      <t>オヨ</t>
    </rPh>
    <rPh sb="13" eb="15">
      <t>シンヤ</t>
    </rPh>
    <rPh sb="28" eb="30">
      <t>ジョウジ</t>
    </rPh>
    <rPh sb="31" eb="33">
      <t>イジョウ</t>
    </rPh>
    <phoneticPr fontId="12"/>
  </si>
  <si>
    <t>問8</t>
    <rPh sb="0" eb="1">
      <t>ト</t>
    </rPh>
    <phoneticPr fontId="12"/>
  </si>
  <si>
    <t>（３）　夜勤職員配置加算</t>
    <rPh sb="4" eb="6">
      <t>ヤキン</t>
    </rPh>
    <rPh sb="6" eb="10">
      <t>ショクインハイチ</t>
    </rPh>
    <rPh sb="10" eb="12">
      <t>カサン</t>
    </rPh>
    <phoneticPr fontId="12"/>
  </si>
  <si>
    <t>問9</t>
    <rPh sb="0" eb="1">
      <t>ト</t>
    </rPh>
    <phoneticPr fontId="12"/>
  </si>
  <si>
    <t>問10</t>
    <rPh sb="0" eb="1">
      <t>ト</t>
    </rPh>
    <phoneticPr fontId="12"/>
  </si>
  <si>
    <t>問11</t>
    <rPh sb="0" eb="1">
      <t>ト</t>
    </rPh>
    <phoneticPr fontId="12"/>
  </si>
  <si>
    <t>問12</t>
    <rPh sb="0" eb="1">
      <t>ト</t>
    </rPh>
    <phoneticPr fontId="12"/>
  </si>
  <si>
    <t>問13</t>
    <rPh sb="0" eb="1">
      <t>ト</t>
    </rPh>
    <phoneticPr fontId="12"/>
  </si>
  <si>
    <t>問14</t>
    <rPh sb="0" eb="1">
      <t>ト</t>
    </rPh>
    <phoneticPr fontId="12"/>
  </si>
  <si>
    <t>身体的拘束等の必要がなくなった場合、すみやかに拘束を解除している。</t>
    <rPh sb="5" eb="6">
      <t>トウ</t>
    </rPh>
    <phoneticPr fontId="12"/>
  </si>
  <si>
    <t>問15</t>
    <rPh sb="0" eb="1">
      <t>ト</t>
    </rPh>
    <phoneticPr fontId="12"/>
  </si>
  <si>
    <t>問16</t>
    <rPh sb="0" eb="1">
      <t>ト</t>
    </rPh>
    <phoneticPr fontId="12"/>
  </si>
  <si>
    <t>問17</t>
    <rPh sb="0" eb="1">
      <t>ト</t>
    </rPh>
    <phoneticPr fontId="12"/>
  </si>
  <si>
    <t>所　在　地</t>
    <rPh sb="0" eb="1">
      <t>トコロ</t>
    </rPh>
    <rPh sb="2" eb="3">
      <t>ザイ</t>
    </rPh>
    <rPh sb="4" eb="5">
      <t>チ</t>
    </rPh>
    <phoneticPr fontId="12"/>
  </si>
  <si>
    <t>事業所　番号</t>
    <rPh sb="0" eb="2">
      <t>ジギョウ</t>
    </rPh>
    <rPh sb="2" eb="3">
      <t>ショ</t>
    </rPh>
    <rPh sb="4" eb="6">
      <t>バンゴウ</t>
    </rPh>
    <phoneticPr fontId="12"/>
  </si>
  <si>
    <t>事業所　名称</t>
    <rPh sb="0" eb="2">
      <t>ジギョウ</t>
    </rPh>
    <rPh sb="2" eb="3">
      <t>ショ</t>
    </rPh>
    <rPh sb="4" eb="6">
      <t>メイショウ</t>
    </rPh>
    <phoneticPr fontId="12"/>
  </si>
  <si>
    <t>入所（利用）　　者の数</t>
    <rPh sb="0" eb="2">
      <t>ニュウショ</t>
    </rPh>
    <rPh sb="3" eb="5">
      <t>リヨウ</t>
    </rPh>
    <rPh sb="8" eb="9">
      <t>シャ</t>
    </rPh>
    <rPh sb="10" eb="11">
      <t>スウ</t>
    </rPh>
    <phoneticPr fontId="12"/>
  </si>
  <si>
    <t>常時１以上の常勤の介護職員を配置している。</t>
    <rPh sb="0" eb="2">
      <t>ジョウジ</t>
    </rPh>
    <rPh sb="3" eb="5">
      <t>イジョウ</t>
    </rPh>
    <rPh sb="6" eb="8">
      <t>ジョウキン</t>
    </rPh>
    <rPh sb="9" eb="11">
      <t>カイゴ</t>
    </rPh>
    <rPh sb="11" eb="13">
      <t>ショクイン</t>
    </rPh>
    <rPh sb="14" eb="16">
      <t>ハイチ</t>
    </rPh>
    <phoneticPr fontId="12"/>
  </si>
  <si>
    <t>（１）　夜間職員基準減算</t>
    <rPh sb="4" eb="6">
      <t>ヤカン</t>
    </rPh>
    <rPh sb="6" eb="8">
      <t>ショクイン</t>
    </rPh>
    <rPh sb="8" eb="10">
      <t>キジュン</t>
    </rPh>
    <rPh sb="10" eb="12">
      <t>ゲンサン</t>
    </rPh>
    <phoneticPr fontId="12"/>
  </si>
  <si>
    <t>（２）　人員基準欠如減算</t>
    <rPh sb="4" eb="6">
      <t>ジンイン</t>
    </rPh>
    <rPh sb="6" eb="8">
      <t>キジュン</t>
    </rPh>
    <rPh sb="8" eb="10">
      <t>ケツジョ</t>
    </rPh>
    <rPh sb="10" eb="12">
      <t>ゲンサン</t>
    </rPh>
    <phoneticPr fontId="12"/>
  </si>
  <si>
    <t>（３）　定員超過利用減算</t>
    <rPh sb="4" eb="6">
      <t>テイイン</t>
    </rPh>
    <rPh sb="6" eb="8">
      <t>チョウカ</t>
    </rPh>
    <rPh sb="8" eb="10">
      <t>リヨウ</t>
    </rPh>
    <rPh sb="10" eb="12">
      <t>ゲンサン</t>
    </rPh>
    <phoneticPr fontId="12"/>
  </si>
  <si>
    <t>（４）　ユニットにおける職員に係る減算</t>
    <rPh sb="12" eb="14">
      <t>ショクイン</t>
    </rPh>
    <rPh sb="15" eb="16">
      <t>カカ</t>
    </rPh>
    <rPh sb="17" eb="19">
      <t>ゲンサン</t>
    </rPh>
    <phoneticPr fontId="12"/>
  </si>
  <si>
    <t>（５）　身体拘束廃止未実施減算</t>
    <rPh sb="4" eb="6">
      <t>シンタイ</t>
    </rPh>
    <rPh sb="6" eb="8">
      <t>コウソク</t>
    </rPh>
    <rPh sb="8" eb="10">
      <t>ハイシ</t>
    </rPh>
    <rPh sb="10" eb="13">
      <t>ミジッシ</t>
    </rPh>
    <rPh sb="13" eb="15">
      <t>ゲンサン</t>
    </rPh>
    <phoneticPr fontId="12"/>
  </si>
  <si>
    <t>定　員</t>
  </si>
  <si>
    <t>　</t>
  </si>
  <si>
    <t xml:space="preserve"> </t>
  </si>
  <si>
    <t xml:space="preserve"> 点検日</t>
  </si>
  <si>
    <t xml:space="preserve"> 事業所</t>
    <rPh sb="1" eb="4">
      <t>ジギョウショ</t>
    </rPh>
    <phoneticPr fontId="12"/>
  </si>
  <si>
    <t>事業所番号</t>
  </si>
  <si>
    <t xml:space="preserve"> フリガナ</t>
  </si>
  <si>
    <t xml:space="preserve"> 名　　称</t>
  </si>
  <si>
    <t>短期入所併設で別番号の場合のみ記載</t>
    <rPh sb="0" eb="2">
      <t>タンキ</t>
    </rPh>
    <rPh sb="2" eb="4">
      <t>ニュウショ</t>
    </rPh>
    <rPh sb="4" eb="6">
      <t>ヘイセツ</t>
    </rPh>
    <rPh sb="7" eb="8">
      <t>ベツ</t>
    </rPh>
    <rPh sb="8" eb="10">
      <t>バンゴウ</t>
    </rPh>
    <rPh sb="11" eb="13">
      <t>バアイ</t>
    </rPh>
    <rPh sb="15" eb="17">
      <t>キサイ</t>
    </rPh>
    <phoneticPr fontId="12"/>
  </si>
  <si>
    <t>人</t>
    <rPh sb="0" eb="1">
      <t>ニン</t>
    </rPh>
    <phoneticPr fontId="12"/>
  </si>
  <si>
    <t>入所</t>
    <rPh sb="0" eb="2">
      <t>ニュウショ</t>
    </rPh>
    <phoneticPr fontId="12"/>
  </si>
  <si>
    <t>短期</t>
    <rPh sb="0" eb="2">
      <t>タンキ</t>
    </rPh>
    <phoneticPr fontId="12"/>
  </si>
  <si>
    <t>合計</t>
    <rPh sb="0" eb="2">
      <t>ゴウケイ</t>
    </rPh>
    <phoneticPr fontId="12"/>
  </si>
  <si>
    <t>入所者数が　</t>
    <rPh sb="0" eb="2">
      <t>ニュウショ</t>
    </rPh>
    <rPh sb="2" eb="3">
      <t>シャ</t>
    </rPh>
    <rPh sb="3" eb="4">
      <t>スウ</t>
    </rPh>
    <phoneticPr fontId="12"/>
  </si>
  <si>
    <t>入所（Ａ）</t>
    <rPh sb="0" eb="2">
      <t>ニュウショ</t>
    </rPh>
    <phoneticPr fontId="12"/>
  </si>
  <si>
    <t>短期（Ｂ）</t>
    <rPh sb="0" eb="2">
      <t>タンキ</t>
    </rPh>
    <phoneticPr fontId="12"/>
  </si>
  <si>
    <t>合計（Ｃ）</t>
    <rPh sb="0" eb="2">
      <t>ゴウケイ</t>
    </rPh>
    <phoneticPr fontId="12"/>
  </si>
  <si>
    <t>（２）　医師</t>
    <rPh sb="4" eb="6">
      <t>イシ</t>
    </rPh>
    <phoneticPr fontId="12"/>
  </si>
  <si>
    <t>（３）　生活相談員</t>
    <rPh sb="4" eb="6">
      <t>セイカツ</t>
    </rPh>
    <rPh sb="6" eb="9">
      <t>ソウダンイン</t>
    </rPh>
    <phoneticPr fontId="12"/>
  </si>
  <si>
    <t>（４）　看護職員</t>
    <rPh sb="4" eb="6">
      <t>カンゴ</t>
    </rPh>
    <rPh sb="6" eb="8">
      <t>ショクイン</t>
    </rPh>
    <phoneticPr fontId="12"/>
  </si>
  <si>
    <t>（５）　介護職員又は看護職員</t>
    <rPh sb="4" eb="6">
      <t>カイゴ</t>
    </rPh>
    <rPh sb="6" eb="8">
      <t>ショクイン</t>
    </rPh>
    <rPh sb="8" eb="9">
      <t>マタ</t>
    </rPh>
    <rPh sb="10" eb="12">
      <t>カンゴ</t>
    </rPh>
    <rPh sb="12" eb="14">
      <t>ショクイン</t>
    </rPh>
    <phoneticPr fontId="12"/>
  </si>
  <si>
    <t>（６）　介護職員</t>
    <rPh sb="4" eb="6">
      <t>カイゴ</t>
    </rPh>
    <rPh sb="6" eb="8">
      <t>ショクイン</t>
    </rPh>
    <phoneticPr fontId="12"/>
  </si>
  <si>
    <t>（８）　機能訓練指導員</t>
    <rPh sb="4" eb="6">
      <t>キノウ</t>
    </rPh>
    <rPh sb="6" eb="8">
      <t>クンレン</t>
    </rPh>
    <rPh sb="8" eb="11">
      <t>シドウイン</t>
    </rPh>
    <phoneticPr fontId="12"/>
  </si>
  <si>
    <t>（９）　介護支援専門員</t>
    <rPh sb="4" eb="6">
      <t>カイゴ</t>
    </rPh>
    <rPh sb="6" eb="8">
      <t>シエン</t>
    </rPh>
    <rPh sb="8" eb="11">
      <t>センモンイン</t>
    </rPh>
    <phoneticPr fontId="12"/>
  </si>
  <si>
    <t>問1</t>
    <rPh sb="0" eb="1">
      <t>ト</t>
    </rPh>
    <phoneticPr fontId="12"/>
  </si>
  <si>
    <t>問2</t>
    <rPh sb="0" eb="1">
      <t>ト</t>
    </rPh>
    <phoneticPr fontId="12"/>
  </si>
  <si>
    <t>問3</t>
    <rPh sb="0" eb="1">
      <t>ト</t>
    </rPh>
    <phoneticPr fontId="12"/>
  </si>
  <si>
    <t>問4</t>
    <rPh sb="0" eb="1">
      <t>ト</t>
    </rPh>
    <phoneticPr fontId="12"/>
  </si>
  <si>
    <t>問5</t>
    <rPh sb="0" eb="1">
      <t>ト</t>
    </rPh>
    <phoneticPr fontId="12"/>
  </si>
  <si>
    <t>問6</t>
    <rPh sb="0" eb="1">
      <t>ト</t>
    </rPh>
    <phoneticPr fontId="12"/>
  </si>
  <si>
    <t>問7</t>
    <rPh sb="0" eb="1">
      <t>ト</t>
    </rPh>
    <phoneticPr fontId="12"/>
  </si>
  <si>
    <t>月平均入所者数
（介護老人福祉施設）</t>
    <rPh sb="3" eb="5">
      <t>ニュウショ</t>
    </rPh>
    <rPh sb="9" eb="11">
      <t>カイゴ</t>
    </rPh>
    <rPh sb="11" eb="13">
      <t>ロウジン</t>
    </rPh>
    <rPh sb="13" eb="15">
      <t>フクシ</t>
    </rPh>
    <rPh sb="15" eb="17">
      <t>シセツ</t>
    </rPh>
    <phoneticPr fontId="48"/>
  </si>
  <si>
    <t>例えば、入所（利用）者数１００の場合、１００÷３＝３３．３３・・の小数点以下を切り上げて３４となり、常勤換算で３４以上必要ということになります。　　</t>
    <rPh sb="0" eb="1">
      <t>タト</t>
    </rPh>
    <rPh sb="4" eb="6">
      <t>ニュウショ</t>
    </rPh>
    <rPh sb="7" eb="9">
      <t>リヨウ</t>
    </rPh>
    <rPh sb="10" eb="11">
      <t>シャ</t>
    </rPh>
    <rPh sb="11" eb="12">
      <t>スウ</t>
    </rPh>
    <rPh sb="16" eb="18">
      <t>バアイ</t>
    </rPh>
    <phoneticPr fontId="12"/>
  </si>
  <si>
    <t>問4</t>
    <rPh sb="0" eb="1">
      <t>トイ</t>
    </rPh>
    <phoneticPr fontId="12"/>
  </si>
  <si>
    <t>ただし、退所日、入院又は外泊によりサービス費を算定しなかった日は除いてください。計算については、小数点第２位以下切上げです。</t>
    <rPh sb="4" eb="6">
      <t>タイショ</t>
    </rPh>
    <rPh sb="6" eb="7">
      <t>ビ</t>
    </rPh>
    <rPh sb="56" eb="58">
      <t>キリア</t>
    </rPh>
    <phoneticPr fontId="48"/>
  </si>
  <si>
    <t>　　　　　～　３０人以内：１人　　　３０人超～　５０人以内：２人</t>
    <rPh sb="10" eb="12">
      <t>イナイ</t>
    </rPh>
    <rPh sb="20" eb="21">
      <t>ニン</t>
    </rPh>
    <rPh sb="21" eb="22">
      <t>チョウ</t>
    </rPh>
    <rPh sb="27" eb="29">
      <t>イナイ</t>
    </rPh>
    <phoneticPr fontId="12"/>
  </si>
  <si>
    <t>　５０人超～１３０人以内：３人　　１３０人超～１８０人以内：４人</t>
    <rPh sb="3" eb="4">
      <t>ニン</t>
    </rPh>
    <rPh sb="4" eb="5">
      <t>チョウ</t>
    </rPh>
    <rPh sb="9" eb="10">
      <t>ニン</t>
    </rPh>
    <rPh sb="10" eb="12">
      <t>イナイ</t>
    </rPh>
    <rPh sb="14" eb="15">
      <t>ニン</t>
    </rPh>
    <rPh sb="20" eb="21">
      <t>ニン</t>
    </rPh>
    <rPh sb="21" eb="22">
      <t>チョウ</t>
    </rPh>
    <rPh sb="26" eb="27">
      <t>ニン</t>
    </rPh>
    <rPh sb="27" eb="29">
      <t>イナイ</t>
    </rPh>
    <rPh sb="31" eb="32">
      <t>ニン</t>
    </rPh>
    <phoneticPr fontId="12"/>
  </si>
  <si>
    <t>　　　　　　～　２５人以下：１人　　２６人以上～　６０人以下：２人</t>
    <rPh sb="11" eb="13">
      <t>イカ</t>
    </rPh>
    <rPh sb="20" eb="21">
      <t>ニン</t>
    </rPh>
    <rPh sb="21" eb="23">
      <t>イジョウ</t>
    </rPh>
    <rPh sb="28" eb="30">
      <t>イカ</t>
    </rPh>
    <phoneticPr fontId="12"/>
  </si>
  <si>
    <t>　６１人以上～　８０人以下：３人　　８１人以上～１００人以下：４人</t>
    <rPh sb="3" eb="4">
      <t>ニン</t>
    </rPh>
    <rPh sb="4" eb="6">
      <t>イジョウ</t>
    </rPh>
    <rPh sb="10" eb="11">
      <t>ニン</t>
    </rPh>
    <rPh sb="11" eb="13">
      <t>イカ</t>
    </rPh>
    <rPh sb="15" eb="16">
      <t>ニン</t>
    </rPh>
    <rPh sb="20" eb="21">
      <t>ニン</t>
    </rPh>
    <rPh sb="21" eb="23">
      <t>イジョウ</t>
    </rPh>
    <rPh sb="27" eb="28">
      <t>ニン</t>
    </rPh>
    <rPh sb="28" eb="30">
      <t>イカ</t>
    </rPh>
    <rPh sb="32" eb="33">
      <t>ニン</t>
    </rPh>
    <phoneticPr fontId="12"/>
  </si>
  <si>
    <t>点検者（職・氏名）※原則として管理者が行ってください。　</t>
    <phoneticPr fontId="12"/>
  </si>
  <si>
    <t>介護保険</t>
    <phoneticPr fontId="12"/>
  </si>
  <si>
    <t>〒</t>
    <phoneticPr fontId="12"/>
  </si>
  <si>
    <t>×</t>
    <phoneticPr fontId="12"/>
  </si>
  <si>
    <t>　以後、５０人又はその端数を増すごとに１を加えた数以上</t>
    <phoneticPr fontId="12"/>
  </si>
  <si>
    <t>（１）　日常生活継続支援加算（介護老人福祉施設）</t>
    <rPh sb="4" eb="6">
      <t>ニチジョウ</t>
    </rPh>
    <rPh sb="6" eb="8">
      <t>セイカツ</t>
    </rPh>
    <rPh sb="8" eb="10">
      <t>ケイゾク</t>
    </rPh>
    <rPh sb="10" eb="12">
      <t>シエン</t>
    </rPh>
    <rPh sb="12" eb="14">
      <t>カサン</t>
    </rPh>
    <rPh sb="15" eb="23">
      <t>カイゴロウジンフクシシセツ</t>
    </rPh>
    <phoneticPr fontId="12"/>
  </si>
  <si>
    <t>（４）　準ユニットケア加算（介護老人福祉施設）</t>
    <rPh sb="4" eb="5">
      <t>ジュン</t>
    </rPh>
    <rPh sb="11" eb="13">
      <t>カサン</t>
    </rPh>
    <phoneticPr fontId="12"/>
  </si>
  <si>
    <t>10月</t>
    <phoneticPr fontId="12"/>
  </si>
  <si>
    <t>11月</t>
    <phoneticPr fontId="12"/>
  </si>
  <si>
    <t>12月</t>
    <phoneticPr fontId="12"/>
  </si>
  <si>
    <t>（ｃ）</t>
    <phoneticPr fontId="43"/>
  </si>
  <si>
    <t>（ｄ）</t>
    <phoneticPr fontId="43"/>
  </si>
  <si>
    <t>　　・ｄがｃに占める割合　（ｄ÷ｃ×１００）＝　　　　　　％</t>
    <phoneticPr fontId="12"/>
  </si>
  <si>
    <t>１０１人以上～１２５人以下：５人　１２６人以上～１５０人以下：６人</t>
    <rPh sb="3" eb="4">
      <t>ニン</t>
    </rPh>
    <rPh sb="4" eb="6">
      <t>イジョウ</t>
    </rPh>
    <rPh sb="10" eb="11">
      <t>ニン</t>
    </rPh>
    <rPh sb="11" eb="13">
      <t>イカ</t>
    </rPh>
    <rPh sb="15" eb="16">
      <t>ニン</t>
    </rPh>
    <rPh sb="20" eb="23">
      <t>ニンイジョウ</t>
    </rPh>
    <rPh sb="27" eb="28">
      <t>ニン</t>
    </rPh>
    <rPh sb="28" eb="30">
      <t>イカ</t>
    </rPh>
    <rPh sb="32" eb="33">
      <t>ニン</t>
    </rPh>
    <phoneticPr fontId="12"/>
  </si>
  <si>
    <t>※ 介護老人福祉施設入所者数（Ａ）、短期入所生活介護利用者数（Ｂ）については、別添「入所者数・利用者数一覧表」の計算結果を転記してください。</t>
    <rPh sb="2" eb="4">
      <t>カイゴ</t>
    </rPh>
    <rPh sb="4" eb="6">
      <t>ロウジン</t>
    </rPh>
    <rPh sb="6" eb="8">
      <t>フクシ</t>
    </rPh>
    <rPh sb="8" eb="10">
      <t>シセツ</t>
    </rPh>
    <rPh sb="10" eb="11">
      <t>イリ</t>
    </rPh>
    <rPh sb="11" eb="12">
      <t>ジョ</t>
    </rPh>
    <rPh sb="12" eb="13">
      <t>シャ</t>
    </rPh>
    <rPh sb="13" eb="14">
      <t>スウ</t>
    </rPh>
    <rPh sb="26" eb="30">
      <t>リヨウシャスウ</t>
    </rPh>
    <rPh sb="42" eb="45">
      <t>ニュウショシャ</t>
    </rPh>
    <rPh sb="45" eb="46">
      <t>スウ</t>
    </rPh>
    <rPh sb="56" eb="58">
      <t>ケイサン</t>
    </rPh>
    <rPh sb="58" eb="60">
      <t>ケッカ</t>
    </rPh>
    <rPh sb="61" eb="63">
      <t>テンキ</t>
    </rPh>
    <phoneticPr fontId="12"/>
  </si>
  <si>
    <t>１５１人以上：６人に１５０を超えて２５又はその端数を増すごとに１人追加</t>
    <rPh sb="3" eb="4">
      <t>ニン</t>
    </rPh>
    <rPh sb="4" eb="6">
      <t>イジョウ</t>
    </rPh>
    <rPh sb="8" eb="9">
      <t>ニン</t>
    </rPh>
    <rPh sb="14" eb="15">
      <t>コ</t>
    </rPh>
    <rPh sb="19" eb="20">
      <t>マタ</t>
    </rPh>
    <rPh sb="23" eb="25">
      <t>ハスウ</t>
    </rPh>
    <rPh sb="26" eb="27">
      <t>マ</t>
    </rPh>
    <rPh sb="32" eb="33">
      <t>ニン</t>
    </rPh>
    <rPh sb="33" eb="35">
      <t>ツイカ</t>
    </rPh>
    <phoneticPr fontId="12"/>
  </si>
  <si>
    <t>　２　提供した具体的なサービスの内容等の記録</t>
    <phoneticPr fontId="12"/>
  </si>
  <si>
    <t>　介護給付費の受領の日から５年間保存している。</t>
    <rPh sb="1" eb="3">
      <t>カイゴ</t>
    </rPh>
    <rPh sb="3" eb="5">
      <t>キュウフ</t>
    </rPh>
    <rPh sb="5" eb="6">
      <t>ヒ</t>
    </rPh>
    <rPh sb="7" eb="9">
      <t>ジュリョウ</t>
    </rPh>
    <rPh sb="10" eb="11">
      <t>ヒ</t>
    </rPh>
    <rPh sb="14" eb="15">
      <t>ネン</t>
    </rPh>
    <rPh sb="15" eb="16">
      <t>カン</t>
    </rPh>
    <rPh sb="16" eb="18">
      <t>ホゾン</t>
    </rPh>
    <phoneticPr fontId="12"/>
  </si>
  <si>
    <t>　１　施設サービス計画</t>
    <rPh sb="3" eb="5">
      <t>シセツ</t>
    </rPh>
    <rPh sb="9" eb="11">
      <t>ケイカク</t>
    </rPh>
    <phoneticPr fontId="12"/>
  </si>
  <si>
    <t>　４　市町村への通知に係る記録</t>
    <phoneticPr fontId="12"/>
  </si>
  <si>
    <t>　５　苦情の内容等の記録</t>
    <phoneticPr fontId="12"/>
  </si>
  <si>
    <t>　６　事故の状況及び事故に際して採った処置についての記録</t>
    <phoneticPr fontId="12"/>
  </si>
  <si>
    <t>　７　介護給付費の請求、受領等に係る書類</t>
    <rPh sb="3" eb="5">
      <t>カイゴ</t>
    </rPh>
    <rPh sb="5" eb="7">
      <t>キュウフ</t>
    </rPh>
    <rPh sb="7" eb="8">
      <t>ヒ</t>
    </rPh>
    <rPh sb="9" eb="11">
      <t>セイキュウ</t>
    </rPh>
    <rPh sb="12" eb="14">
      <t>ジュリョウ</t>
    </rPh>
    <rPh sb="14" eb="15">
      <t>トウ</t>
    </rPh>
    <rPh sb="16" eb="17">
      <t>カカ</t>
    </rPh>
    <rPh sb="18" eb="20">
      <t>ショルイ</t>
    </rPh>
    <phoneticPr fontId="12"/>
  </si>
  <si>
    <t>　８　利用者又は入所者から支払を受ける利用料の請求、受領等に関する記録</t>
    <rPh sb="3" eb="6">
      <t>リヨウシャ</t>
    </rPh>
    <rPh sb="6" eb="7">
      <t>マタ</t>
    </rPh>
    <rPh sb="8" eb="11">
      <t>ニュウショシャ</t>
    </rPh>
    <rPh sb="13" eb="15">
      <t>シハライ</t>
    </rPh>
    <rPh sb="16" eb="17">
      <t>ウ</t>
    </rPh>
    <rPh sb="19" eb="22">
      <t>リヨウリョウ</t>
    </rPh>
    <rPh sb="23" eb="25">
      <t>セイキュウ</t>
    </rPh>
    <rPh sb="26" eb="28">
      <t>ジュリョウ</t>
    </rPh>
    <rPh sb="28" eb="29">
      <t>トウ</t>
    </rPh>
    <rPh sb="30" eb="31">
      <t>カン</t>
    </rPh>
    <rPh sb="33" eb="35">
      <t>キロク</t>
    </rPh>
    <phoneticPr fontId="12"/>
  </si>
  <si>
    <t>　９　従業者の勤務の実績に関する記録</t>
    <rPh sb="3" eb="6">
      <t>ジュウギョウシャ</t>
    </rPh>
    <rPh sb="7" eb="9">
      <t>キンム</t>
    </rPh>
    <rPh sb="10" eb="12">
      <t>ジッセキ</t>
    </rPh>
    <rPh sb="13" eb="14">
      <t>カン</t>
    </rPh>
    <rPh sb="16" eb="18">
      <t>キロク</t>
    </rPh>
    <phoneticPr fontId="12"/>
  </si>
  <si>
    <t>　10　その他市長が特に必要と認める記録</t>
    <rPh sb="6" eb="7">
      <t>タ</t>
    </rPh>
    <rPh sb="7" eb="9">
      <t>シチョウ</t>
    </rPh>
    <rPh sb="10" eb="11">
      <t>トク</t>
    </rPh>
    <rPh sb="12" eb="14">
      <t>ヒツヨウ</t>
    </rPh>
    <rPh sb="15" eb="16">
      <t>ミト</t>
    </rPh>
    <rPh sb="18" eb="20">
      <t>キロク</t>
    </rPh>
    <phoneticPr fontId="12"/>
  </si>
  <si>
    <t>　指定介護福祉施設サービス等の提供の完結の日から２年間保存している。</t>
    <rPh sb="1" eb="3">
      <t>シテイ</t>
    </rPh>
    <rPh sb="3" eb="5">
      <t>カイゴ</t>
    </rPh>
    <rPh sb="5" eb="7">
      <t>フクシ</t>
    </rPh>
    <rPh sb="7" eb="9">
      <t>シセツ</t>
    </rPh>
    <rPh sb="13" eb="14">
      <t>トウ</t>
    </rPh>
    <rPh sb="15" eb="17">
      <t>テイキョウ</t>
    </rPh>
    <rPh sb="18" eb="20">
      <t>カンケツ</t>
    </rPh>
    <rPh sb="21" eb="22">
      <t>ヒ</t>
    </rPh>
    <rPh sb="25" eb="27">
      <t>ネンカン</t>
    </rPh>
    <rPh sb="27" eb="29">
      <t>ホゾン</t>
    </rPh>
    <phoneticPr fontId="12"/>
  </si>
  <si>
    <r>
      <t xml:space="preserve">入所者１人につき１回を限度として算定している。
</t>
    </r>
    <r>
      <rPr>
        <sz val="9"/>
        <rFont val="ＭＳ Ｐ明朝"/>
        <family val="1"/>
        <charset val="128"/>
      </rPr>
      <t>（※入所後早期に退所相談援助の必要があると認められる入所者については入所中２回を限度に算定）</t>
    </r>
    <rPh sb="0" eb="3">
      <t>ニュウショシャ</t>
    </rPh>
    <rPh sb="4" eb="5">
      <t>ニン</t>
    </rPh>
    <rPh sb="9" eb="10">
      <t>カイ</t>
    </rPh>
    <rPh sb="11" eb="13">
      <t>ゲンド</t>
    </rPh>
    <rPh sb="16" eb="18">
      <t>サンテイ</t>
    </rPh>
    <rPh sb="26" eb="28">
      <t>ニュウショ</t>
    </rPh>
    <rPh sb="28" eb="29">
      <t>ゴ</t>
    </rPh>
    <rPh sb="29" eb="31">
      <t>ソウキ</t>
    </rPh>
    <rPh sb="32" eb="34">
      <t>タイショ</t>
    </rPh>
    <rPh sb="34" eb="36">
      <t>ソウダン</t>
    </rPh>
    <rPh sb="36" eb="38">
      <t>エンジョ</t>
    </rPh>
    <rPh sb="39" eb="41">
      <t>ヒツヨウ</t>
    </rPh>
    <rPh sb="45" eb="46">
      <t>ミト</t>
    </rPh>
    <rPh sb="50" eb="53">
      <t>ニュウショシャ</t>
    </rPh>
    <rPh sb="58" eb="61">
      <t>ニュウショチュウ</t>
    </rPh>
    <rPh sb="62" eb="63">
      <t>カイ</t>
    </rPh>
    <rPh sb="64" eb="66">
      <t>ゲンド</t>
    </rPh>
    <rPh sb="67" eb="69">
      <t>サンテイ</t>
    </rPh>
    <phoneticPr fontId="12"/>
  </si>
  <si>
    <t>（サービス提供体制強化加算Ⅲ）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12"/>
  </si>
  <si>
    <t>（サービス提供体制強化加算Ⅱ）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12"/>
  </si>
  <si>
    <t>　月</t>
    <phoneticPr fontId="48"/>
  </si>
  <si>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67" eb="70">
      <t>ゼンネンド</t>
    </rPh>
    <rPh sb="71" eb="73">
      <t>ジッセキ</t>
    </rPh>
    <rPh sb="75" eb="76">
      <t>ガツ</t>
    </rPh>
    <rPh sb="78" eb="79">
      <t>ガツ</t>
    </rPh>
    <rPh sb="81" eb="83">
      <t>キサイ</t>
    </rPh>
    <rPh sb="85" eb="87">
      <t>ケイサン</t>
    </rPh>
    <rPh sb="88" eb="89">
      <t>オコナ</t>
    </rPh>
    <phoneticPr fontId="48"/>
  </si>
  <si>
    <t>開設から１年以上の実績がある施設の場合
（前年５月１日以降に指定を受けた施設）
※直近1年間の実績を記載し、計算を行ってください。</t>
    <rPh sb="0" eb="2">
      <t>カイセツ</t>
    </rPh>
    <rPh sb="5" eb="6">
      <t>ネン</t>
    </rPh>
    <rPh sb="6" eb="8">
      <t>イジョウ</t>
    </rPh>
    <rPh sb="9" eb="11">
      <t>ジッセキ</t>
    </rPh>
    <rPh sb="14" eb="16">
      <t>シセツ</t>
    </rPh>
    <rPh sb="17" eb="19">
      <t>バアイ</t>
    </rPh>
    <rPh sb="36" eb="38">
      <t>シセツ</t>
    </rPh>
    <rPh sb="41" eb="43">
      <t>チョッキン</t>
    </rPh>
    <rPh sb="44" eb="46">
      <t>ネンカン</t>
    </rPh>
    <rPh sb="47" eb="49">
      <t>ジッセキ</t>
    </rPh>
    <rPh sb="50" eb="52">
      <t>キサイ</t>
    </rPh>
    <rPh sb="54" eb="56">
      <t>ケイサン</t>
    </rPh>
    <rPh sb="57" eb="58">
      <t>オコナ</t>
    </rPh>
    <phoneticPr fontId="48"/>
  </si>
  <si>
    <t>開設から６ヶ月以上１年未満の実績がある施設の場合
（前年５月１日以降に指定を受けた施設）
※直近６ヶ月の実績を記載し、計算を行ってください。</t>
    <rPh sb="0" eb="2">
      <t>カイセツ</t>
    </rPh>
    <rPh sb="6" eb="7">
      <t>ゲツ</t>
    </rPh>
    <rPh sb="7" eb="9">
      <t>イジョウ</t>
    </rPh>
    <rPh sb="10" eb="11">
      <t>ネン</t>
    </rPh>
    <rPh sb="11" eb="13">
      <t>ミマン</t>
    </rPh>
    <rPh sb="14" eb="16">
      <t>ジッセキ</t>
    </rPh>
    <rPh sb="19" eb="21">
      <t>シセツ</t>
    </rPh>
    <rPh sb="22" eb="24">
      <t>バアイ</t>
    </rPh>
    <rPh sb="46" eb="48">
      <t>チョッキン</t>
    </rPh>
    <rPh sb="50" eb="51">
      <t>ゲツ</t>
    </rPh>
    <rPh sb="52" eb="54">
      <t>ジッセキ</t>
    </rPh>
    <rPh sb="55" eb="57">
      <t>キサイ</t>
    </rPh>
    <rPh sb="59" eb="61">
      <t>ケイサン</t>
    </rPh>
    <rPh sb="62" eb="63">
      <t>オコナ</t>
    </rPh>
    <phoneticPr fontId="48"/>
  </si>
  <si>
    <r>
      <t xml:space="preserve">月平均利用者数
</t>
    </r>
    <r>
      <rPr>
        <b/>
        <sz val="11"/>
        <rFont val="ＭＳ Ｐゴシック"/>
        <family val="3"/>
        <charset val="128"/>
      </rPr>
      <t>（短期入所生活介護、介護予防短期入所生活介護）　</t>
    </r>
    <r>
      <rPr>
        <sz val="10"/>
        <rFont val="ＭＳ Ｐゴシック"/>
        <family val="3"/>
        <charset val="128"/>
      </rPr>
      <t>　　　　　　　　　　　　　　　　　　　　　　　　　　　　　</t>
    </r>
    <rPh sb="9" eb="11">
      <t>タンキ</t>
    </rPh>
    <rPh sb="11" eb="13">
      <t>ニュウショ</t>
    </rPh>
    <rPh sb="13" eb="15">
      <t>セイカツ</t>
    </rPh>
    <rPh sb="15" eb="17">
      <t>カイゴ</t>
    </rPh>
    <rPh sb="18" eb="20">
      <t>カイゴ</t>
    </rPh>
    <rPh sb="20" eb="22">
      <t>ヨボウ</t>
    </rPh>
    <rPh sb="22" eb="24">
      <t>タンキ</t>
    </rPh>
    <rPh sb="24" eb="26">
      <t>ニュウショ</t>
    </rPh>
    <rPh sb="26" eb="28">
      <t>セイカツ</t>
    </rPh>
    <rPh sb="28" eb="30">
      <t>カイゴ</t>
    </rPh>
    <phoneticPr fontId="48"/>
  </si>
  <si>
    <t>計（Ｂ）</t>
    <rPh sb="0" eb="1">
      <t>ケイ</t>
    </rPh>
    <phoneticPr fontId="48"/>
  </si>
  <si>
    <t>前年度を通して実績がある施設の場合
（前年４月１日より以前に指定を受けた施設）　　　　　　
※前年度の実績(４月～３月）を記載し、計算を行ってください。</t>
    <rPh sb="0" eb="3">
      <t>ゼンネンド</t>
    </rPh>
    <rPh sb="4" eb="5">
      <t>トオ</t>
    </rPh>
    <rPh sb="7" eb="9">
      <t>ジッセキ</t>
    </rPh>
    <rPh sb="12" eb="14">
      <t>シセツ</t>
    </rPh>
    <rPh sb="15" eb="17">
      <t>バアイ</t>
    </rPh>
    <rPh sb="19" eb="21">
      <t>ゼンネン</t>
    </rPh>
    <rPh sb="22" eb="23">
      <t>ガツ</t>
    </rPh>
    <rPh sb="24" eb="25">
      <t>ニチ</t>
    </rPh>
    <rPh sb="27" eb="28">
      <t>イ</t>
    </rPh>
    <rPh sb="28" eb="29">
      <t>マエ</t>
    </rPh>
    <rPh sb="30" eb="32">
      <t>シテイ</t>
    </rPh>
    <rPh sb="33" eb="34">
      <t>ウ</t>
    </rPh>
    <rPh sb="36" eb="38">
      <t>シセツ</t>
    </rPh>
    <rPh sb="47" eb="50">
      <t>ゼンネンド</t>
    </rPh>
    <rPh sb="51" eb="53">
      <t>ジッセキ</t>
    </rPh>
    <rPh sb="55" eb="56">
      <t>ガツ</t>
    </rPh>
    <rPh sb="58" eb="59">
      <t>ガツ</t>
    </rPh>
    <rPh sb="61" eb="63">
      <t>キサイ</t>
    </rPh>
    <rPh sb="65" eb="67">
      <t>ケイサン</t>
    </rPh>
    <rPh sb="68" eb="69">
      <t>オコナ</t>
    </rPh>
    <phoneticPr fontId="48"/>
  </si>
  <si>
    <t>開設からの実績が６ヶ月未満の施設の場合
（前年５月１日以降に指定を受けた施設）　　　　　　　　　　　　　　　　　　　　　　　　　
定員の９０％で計算を行ってください。</t>
    <rPh sb="0" eb="2">
      <t>カイセツ</t>
    </rPh>
    <rPh sb="5" eb="7">
      <t>ジッセキ</t>
    </rPh>
    <rPh sb="10" eb="11">
      <t>ゲツ</t>
    </rPh>
    <rPh sb="11" eb="13">
      <t>ミマン</t>
    </rPh>
    <rPh sb="14" eb="16">
      <t>シセツ</t>
    </rPh>
    <rPh sb="17" eb="19">
      <t>バアイ</t>
    </rPh>
    <rPh sb="21" eb="23">
      <t>ゼンネン</t>
    </rPh>
    <rPh sb="24" eb="25">
      <t>ガツ</t>
    </rPh>
    <rPh sb="26" eb="27">
      <t>ニチ</t>
    </rPh>
    <rPh sb="27" eb="29">
      <t>イコウ</t>
    </rPh>
    <rPh sb="30" eb="32">
      <t>シテイ</t>
    </rPh>
    <rPh sb="33" eb="34">
      <t>ウ</t>
    </rPh>
    <rPh sb="36" eb="38">
      <t>シセツ</t>
    </rPh>
    <rPh sb="65" eb="67">
      <t>テイイン</t>
    </rPh>
    <rPh sb="72" eb="74">
      <t>ケイサン</t>
    </rPh>
    <rPh sb="75" eb="76">
      <t>オコナ</t>
    </rPh>
    <phoneticPr fontId="48"/>
  </si>
  <si>
    <t>※「勤務形態一覧表」、「入所者数・利用者数一覧表」を添付してください。</t>
    <rPh sb="2" eb="4">
      <t>キンム</t>
    </rPh>
    <rPh sb="4" eb="6">
      <t>ケイタイ</t>
    </rPh>
    <rPh sb="6" eb="8">
      <t>イチラン</t>
    </rPh>
    <rPh sb="8" eb="9">
      <t>ヒョウ</t>
    </rPh>
    <rPh sb="12" eb="15">
      <t>ニュウショシャ</t>
    </rPh>
    <rPh sb="15" eb="16">
      <t>スウ</t>
    </rPh>
    <rPh sb="17" eb="21">
      <t>リヨウシャスウ</t>
    </rPh>
    <rPh sb="21" eb="24">
      <t>イチランヒョウ</t>
    </rPh>
    <phoneticPr fontId="12"/>
  </si>
  <si>
    <t>問３</t>
    <rPh sb="0" eb="1">
      <t>トイ</t>
    </rPh>
    <phoneticPr fontId="12"/>
  </si>
  <si>
    <t>問５</t>
    <rPh sb="0" eb="1">
      <t>トイ</t>
    </rPh>
    <phoneticPr fontId="12"/>
  </si>
  <si>
    <t>問13</t>
    <rPh sb="0" eb="1">
      <t>トイ</t>
    </rPh>
    <phoneticPr fontId="12"/>
  </si>
  <si>
    <t>（従来型）　
　１週間に２回以上、適切な方法により、入所（利用）者を入浴させ、又は清しきしている。
（ユニット型）
　入所（利用）者が身体の清潔を維持し、精神的に快適な生活を営むことができるよう、適切な方法により、利用者に入浴させ、又は清しきしている。（１週間に２回以上）</t>
    <rPh sb="1" eb="4">
      <t>ジュウライガタ</t>
    </rPh>
    <rPh sb="26" eb="28">
      <t>ニュウショ</t>
    </rPh>
    <rPh sb="29" eb="31">
      <t>リヨウ</t>
    </rPh>
    <rPh sb="59" eb="61">
      <t>ニュウショ</t>
    </rPh>
    <rPh sb="62" eb="64">
      <t>リヨウ</t>
    </rPh>
    <phoneticPr fontId="12"/>
  </si>
  <si>
    <t>　入所者に対する指定介護福祉施設サービス等の提供に関する次に掲げる記録を整備し、</t>
    <rPh sb="1" eb="3">
      <t>ニュウショ</t>
    </rPh>
    <rPh sb="8" eb="10">
      <t>シテイ</t>
    </rPh>
    <rPh sb="10" eb="12">
      <t>カイゴ</t>
    </rPh>
    <rPh sb="12" eb="14">
      <t>フクシ</t>
    </rPh>
    <rPh sb="14" eb="16">
      <t>シセツ</t>
    </rPh>
    <rPh sb="20" eb="21">
      <t>トウ</t>
    </rPh>
    <rPh sb="22" eb="24">
      <t>テイキョウ</t>
    </rPh>
    <rPh sb="25" eb="26">
      <t>カン</t>
    </rPh>
    <phoneticPr fontId="12"/>
  </si>
  <si>
    <t>記録の種類に応じて定められた期間保存している。</t>
    <rPh sb="3" eb="5">
      <t>シュルイ</t>
    </rPh>
    <rPh sb="6" eb="7">
      <t>オウ</t>
    </rPh>
    <rPh sb="9" eb="10">
      <t>サダ</t>
    </rPh>
    <rPh sb="14" eb="16">
      <t>キカン</t>
    </rPh>
    <rPh sb="16" eb="18">
      <t>ホゾン</t>
    </rPh>
    <phoneticPr fontId="12"/>
  </si>
  <si>
    <t>　３　身体的拘束等の態様及び時間、その際の利用者の心身の状況並びに緊急やむ</t>
    <rPh sb="3" eb="6">
      <t>シンタイテキ</t>
    </rPh>
    <rPh sb="6" eb="8">
      <t>コウソク</t>
    </rPh>
    <rPh sb="8" eb="9">
      <t>トウ</t>
    </rPh>
    <phoneticPr fontId="12"/>
  </si>
  <si>
    <t>　　を得ない理由の記録</t>
    <phoneticPr fontId="12"/>
  </si>
  <si>
    <t>　指定介護福祉施設サービス等の提供の完結の日から２年間又は介護給付費の受領</t>
    <rPh sb="1" eb="3">
      <t>シテイ</t>
    </rPh>
    <rPh sb="3" eb="5">
      <t>カイゴ</t>
    </rPh>
    <rPh sb="5" eb="7">
      <t>フクシ</t>
    </rPh>
    <rPh sb="7" eb="9">
      <t>シセツ</t>
    </rPh>
    <rPh sb="13" eb="14">
      <t>トウ</t>
    </rPh>
    <rPh sb="15" eb="17">
      <t>テイキョウ</t>
    </rPh>
    <rPh sb="18" eb="20">
      <t>カンケツ</t>
    </rPh>
    <rPh sb="21" eb="22">
      <t>ヒ</t>
    </rPh>
    <rPh sb="25" eb="27">
      <t>ネンカン</t>
    </rPh>
    <rPh sb="27" eb="28">
      <t>マタ</t>
    </rPh>
    <rPh sb="29" eb="31">
      <t>カイゴ</t>
    </rPh>
    <rPh sb="31" eb="33">
      <t>キュウフ</t>
    </rPh>
    <rPh sb="33" eb="34">
      <t>ヒ</t>
    </rPh>
    <phoneticPr fontId="12"/>
  </si>
  <si>
    <t>の日から５年間のいずれか長い期間保存している。</t>
    <rPh sb="12" eb="13">
      <t>ナガ</t>
    </rPh>
    <rPh sb="14" eb="16">
      <t>キカン</t>
    </rPh>
    <rPh sb="16" eb="18">
      <t>ホゾン</t>
    </rPh>
    <phoneticPr fontId="12"/>
  </si>
  <si>
    <t>＜③＞</t>
    <phoneticPr fontId="12"/>
  </si>
  <si>
    <t>＜①・②＞</t>
    <phoneticPr fontId="12"/>
  </si>
  <si>
    <t>問10</t>
    <rPh sb="0" eb="1">
      <t>トイ</t>
    </rPh>
    <phoneticPr fontId="12"/>
  </si>
  <si>
    <t>問11</t>
    <rPh sb="0" eb="1">
      <t>トイ</t>
    </rPh>
    <phoneticPr fontId="12"/>
  </si>
  <si>
    <t>問12</t>
    <rPh sb="0" eb="1">
      <t>トイ</t>
    </rPh>
    <phoneticPr fontId="12"/>
  </si>
  <si>
    <t>加算の要件に該当することを毎月判定しており、また、その判定の根拠となった資料については、各施設内で保管している。</t>
    <phoneticPr fontId="12"/>
  </si>
  <si>
    <t>（６）　長期利用者に対する減算（短期入所生活介護）</t>
    <rPh sb="4" eb="6">
      <t>チョウキ</t>
    </rPh>
    <rPh sb="6" eb="9">
      <t>リヨウシャ</t>
    </rPh>
    <rPh sb="10" eb="11">
      <t>タイ</t>
    </rPh>
    <rPh sb="13" eb="15">
      <t>ゲンサン</t>
    </rPh>
    <rPh sb="16" eb="18">
      <t>タンキ</t>
    </rPh>
    <rPh sb="18" eb="20">
      <t>ニュウショ</t>
    </rPh>
    <rPh sb="20" eb="22">
      <t>セイカツ</t>
    </rPh>
    <rPh sb="22" eb="24">
      <t>カイゴ</t>
    </rPh>
    <phoneticPr fontId="12"/>
  </si>
  <si>
    <r>
      <t>新規入所者総数</t>
    </r>
    <r>
      <rPr>
        <u/>
        <sz val="9"/>
        <rFont val="ＭＳ 明朝"/>
        <family val="1"/>
        <charset val="128"/>
      </rPr>
      <t>　　　　人</t>
    </r>
    <rPh sb="0" eb="2">
      <t>シンキ</t>
    </rPh>
    <rPh sb="2" eb="5">
      <t>ニュウショシャ</t>
    </rPh>
    <rPh sb="5" eb="7">
      <t>ソウスウ</t>
    </rPh>
    <rPh sb="11" eb="12">
      <t>ニン</t>
    </rPh>
    <phoneticPr fontId="12"/>
  </si>
  <si>
    <r>
      <t>要介護４又は５の新規入所者</t>
    </r>
    <r>
      <rPr>
        <u/>
        <sz val="9"/>
        <rFont val="ＭＳ 明朝"/>
        <family val="1"/>
        <charset val="128"/>
      </rPr>
      <t>　　　　人</t>
    </r>
    <r>
      <rPr>
        <sz val="9"/>
        <rFont val="ＭＳ 明朝"/>
        <family val="1"/>
        <charset val="128"/>
      </rPr>
      <t>　要介護４又は５の者の割合</t>
    </r>
    <r>
      <rPr>
        <u/>
        <sz val="9"/>
        <rFont val="ＭＳ 明朝"/>
        <family val="1"/>
        <charset val="128"/>
      </rPr>
      <t>　　　　　(％)</t>
    </r>
    <r>
      <rPr>
        <sz val="9"/>
        <rFont val="ＭＳ 明朝"/>
        <family val="1"/>
        <charset val="128"/>
      </rPr>
      <t>　</t>
    </r>
    <rPh sb="8" eb="10">
      <t>シンキ</t>
    </rPh>
    <rPh sb="10" eb="12">
      <t>ニュウショ</t>
    </rPh>
    <rPh sb="29" eb="31">
      <t>ワリアイ</t>
    </rPh>
    <phoneticPr fontId="43"/>
  </si>
  <si>
    <r>
      <t>認知症の新規入所者</t>
    </r>
    <r>
      <rPr>
        <u/>
        <sz val="9"/>
        <rFont val="ＭＳ 明朝"/>
        <family val="1"/>
        <charset val="128"/>
      </rPr>
      <t>　　　　人</t>
    </r>
    <r>
      <rPr>
        <sz val="9"/>
        <rFont val="ＭＳ 明朝"/>
        <family val="1"/>
        <charset val="128"/>
      </rPr>
      <t>　　認知症新規入所者の割合</t>
    </r>
    <r>
      <rPr>
        <u/>
        <sz val="9"/>
        <rFont val="ＭＳ 明朝"/>
        <family val="1"/>
        <charset val="128"/>
      </rPr>
      <t>　　　　　(％)</t>
    </r>
    <r>
      <rPr>
        <sz val="9"/>
        <rFont val="ＭＳ 明朝"/>
        <family val="1"/>
        <charset val="128"/>
      </rPr>
      <t>　　　　　　　　　</t>
    </r>
    <rPh sb="0" eb="2">
      <t>ニンチ</t>
    </rPh>
    <rPh sb="2" eb="3">
      <t>ショウ</t>
    </rPh>
    <rPh sb="4" eb="6">
      <t>シンキ</t>
    </rPh>
    <rPh sb="6" eb="9">
      <t>ニュウショシャ</t>
    </rPh>
    <rPh sb="16" eb="18">
      <t>ニンチ</t>
    </rPh>
    <rPh sb="18" eb="19">
      <t>ショウ</t>
    </rPh>
    <rPh sb="19" eb="21">
      <t>シンキ</t>
    </rPh>
    <rPh sb="21" eb="24">
      <t>ニュウショシャ</t>
    </rPh>
    <rPh sb="25" eb="27">
      <t>ワリアイ</t>
    </rPh>
    <phoneticPr fontId="43"/>
  </si>
  <si>
    <r>
      <rPr>
        <u/>
        <sz val="9"/>
        <rFont val="ＭＳ 明朝"/>
        <family val="1"/>
        <charset val="128"/>
      </rPr>
      <t>　　　月</t>
    </r>
    <r>
      <rPr>
        <sz val="9"/>
        <rFont val="ＭＳ 明朝"/>
        <family val="1"/>
        <charset val="128"/>
      </rPr>
      <t>末日の入所者数：</t>
    </r>
    <r>
      <rPr>
        <u/>
        <sz val="9"/>
        <rFont val="ＭＳ 明朝"/>
        <family val="1"/>
        <charset val="128"/>
      </rPr>
      <t>　　　人</t>
    </r>
    <r>
      <rPr>
        <sz val="9"/>
        <rFont val="ＭＳ 明朝"/>
        <family val="1"/>
        <charset val="128"/>
      </rPr>
      <t>　行為を必要とする者：</t>
    </r>
    <r>
      <rPr>
        <u/>
        <sz val="9"/>
        <rFont val="ＭＳ 明朝"/>
        <family val="1"/>
        <charset val="128"/>
      </rPr>
      <t>　　　人</t>
    </r>
    <r>
      <rPr>
        <sz val="9"/>
        <rFont val="ＭＳ 明朝"/>
        <family val="1"/>
        <charset val="128"/>
      </rPr>
      <t>　　割合：</t>
    </r>
    <r>
      <rPr>
        <u/>
        <sz val="9"/>
        <rFont val="ＭＳ 明朝"/>
        <family val="1"/>
        <charset val="128"/>
      </rPr>
      <t>　　　（</t>
    </r>
    <r>
      <rPr>
        <sz val="9"/>
        <rFont val="ＭＳ 明朝"/>
        <family val="1"/>
        <charset val="128"/>
      </rPr>
      <t>％）⇒ア</t>
    </r>
    <rPh sb="15" eb="16">
      <t>ニン</t>
    </rPh>
    <rPh sb="30" eb="31">
      <t>ニン</t>
    </rPh>
    <phoneticPr fontId="12"/>
  </si>
  <si>
    <r>
      <rPr>
        <u/>
        <sz val="9"/>
        <rFont val="ＭＳ 明朝"/>
        <family val="1"/>
        <charset val="128"/>
      </rPr>
      <t>　　　月</t>
    </r>
    <r>
      <rPr>
        <sz val="9"/>
        <rFont val="ＭＳ 明朝"/>
        <family val="1"/>
        <charset val="128"/>
      </rPr>
      <t>末日の入所者数：</t>
    </r>
    <r>
      <rPr>
        <u/>
        <sz val="9"/>
        <rFont val="ＭＳ 明朝"/>
        <family val="1"/>
        <charset val="128"/>
      </rPr>
      <t>　　　人</t>
    </r>
    <r>
      <rPr>
        <sz val="9"/>
        <rFont val="ＭＳ 明朝"/>
        <family val="1"/>
        <charset val="128"/>
      </rPr>
      <t>　行為を必要とする者：</t>
    </r>
    <r>
      <rPr>
        <u/>
        <sz val="9"/>
        <rFont val="ＭＳ 明朝"/>
        <family val="1"/>
        <charset val="128"/>
      </rPr>
      <t>　　　人</t>
    </r>
    <r>
      <rPr>
        <sz val="9"/>
        <rFont val="ＭＳ 明朝"/>
        <family val="1"/>
        <charset val="128"/>
      </rPr>
      <t>　　割合：</t>
    </r>
    <r>
      <rPr>
        <u/>
        <sz val="9"/>
        <rFont val="ＭＳ 明朝"/>
        <family val="1"/>
        <charset val="128"/>
      </rPr>
      <t>　　　（</t>
    </r>
    <r>
      <rPr>
        <sz val="9"/>
        <rFont val="ＭＳ 明朝"/>
        <family val="1"/>
        <charset val="128"/>
      </rPr>
      <t>％）⇒イ</t>
    </r>
    <rPh sb="15" eb="16">
      <t>ニン</t>
    </rPh>
    <rPh sb="30" eb="31">
      <t>ニン</t>
    </rPh>
    <phoneticPr fontId="12"/>
  </si>
  <si>
    <r>
      <rPr>
        <u/>
        <sz val="9"/>
        <rFont val="ＭＳ 明朝"/>
        <family val="1"/>
        <charset val="128"/>
      </rPr>
      <t>　　　月</t>
    </r>
    <r>
      <rPr>
        <sz val="9"/>
        <rFont val="ＭＳ 明朝"/>
        <family val="1"/>
        <charset val="128"/>
      </rPr>
      <t>末日の入所者数：</t>
    </r>
    <r>
      <rPr>
        <u/>
        <sz val="9"/>
        <rFont val="ＭＳ 明朝"/>
        <family val="1"/>
        <charset val="128"/>
      </rPr>
      <t>　　　人</t>
    </r>
    <r>
      <rPr>
        <sz val="9"/>
        <rFont val="ＭＳ 明朝"/>
        <family val="1"/>
        <charset val="128"/>
      </rPr>
      <t>　行為を必要とする者：</t>
    </r>
    <r>
      <rPr>
        <u/>
        <sz val="9"/>
        <rFont val="ＭＳ 明朝"/>
        <family val="1"/>
        <charset val="128"/>
      </rPr>
      <t>　　　人</t>
    </r>
    <r>
      <rPr>
        <sz val="9"/>
        <rFont val="ＭＳ 明朝"/>
        <family val="1"/>
        <charset val="128"/>
      </rPr>
      <t>　　割合：</t>
    </r>
    <r>
      <rPr>
        <u/>
        <sz val="9"/>
        <rFont val="ＭＳ 明朝"/>
        <family val="1"/>
        <charset val="128"/>
      </rPr>
      <t>　　　（</t>
    </r>
    <r>
      <rPr>
        <sz val="9"/>
        <rFont val="ＭＳ 明朝"/>
        <family val="1"/>
        <charset val="128"/>
      </rPr>
      <t>％）⇒ウ</t>
    </r>
    <rPh sb="15" eb="16">
      <t>ニン</t>
    </rPh>
    <rPh sb="30" eb="31">
      <t>ニン</t>
    </rPh>
    <phoneticPr fontId="12"/>
  </si>
  <si>
    <r>
      <t>前３月の介護福祉士の員数の平均　（（ア＋イ＋ウ）÷３）</t>
    </r>
    <r>
      <rPr>
        <u/>
        <sz val="9"/>
        <rFont val="ＭＳ 明朝"/>
        <family val="1"/>
        <charset val="128"/>
      </rPr>
      <t>　　　　人</t>
    </r>
    <rPh sb="31" eb="32">
      <t>ニン</t>
    </rPh>
    <phoneticPr fontId="12"/>
  </si>
  <si>
    <t>問9</t>
    <rPh sb="0" eb="1">
      <t>トイ</t>
    </rPh>
    <phoneticPr fontId="12"/>
  </si>
  <si>
    <t>管理者は、暴力団員等又は暴力団員等と密接な関係を有する者ではない。</t>
    <rPh sb="0" eb="3">
      <t>カンリシャ</t>
    </rPh>
    <rPh sb="5" eb="8">
      <t>ボウリョクダン</t>
    </rPh>
    <rPh sb="8" eb="9">
      <t>イン</t>
    </rPh>
    <rPh sb="9" eb="10">
      <t>トウ</t>
    </rPh>
    <rPh sb="10" eb="11">
      <t>マタ</t>
    </rPh>
    <rPh sb="12" eb="15">
      <t>ボウリョクダン</t>
    </rPh>
    <rPh sb="15" eb="16">
      <t>イン</t>
    </rPh>
    <rPh sb="16" eb="17">
      <t>トウ</t>
    </rPh>
    <rPh sb="18" eb="20">
      <t>ミッセツ</t>
    </rPh>
    <rPh sb="21" eb="23">
      <t>カンケイ</t>
    </rPh>
    <rPh sb="24" eb="25">
      <t>ユウ</t>
    </rPh>
    <rPh sb="27" eb="28">
      <t>モノ</t>
    </rPh>
    <phoneticPr fontId="12"/>
  </si>
  <si>
    <t>「看取りに関する指針」から次の内容が読み取れる。
　①当該施設の看取りに関する考え方
　②終末期にたどる経過（時期、プロセスごと）とそれに応じた介護の考え方
　③施設等において看取りに際して行いうる医療行為の選択肢
　④医師や医療機関との連携体制（夜間及び緊急時の対応を含む）
　⑤入所者等への情報提供及び意思確認の方法
　⑥入所者等への情報提供に供する資料及び同意書の書式
　⑦家族への心理的支援に関する考え方
　⑧その他看取り介護を受ける入所者に対して施設の職員が取るべき具体的な対応の方法</t>
    <rPh sb="1" eb="3">
      <t>ミト</t>
    </rPh>
    <rPh sb="5" eb="6">
      <t>カン</t>
    </rPh>
    <rPh sb="8" eb="10">
      <t>シシン</t>
    </rPh>
    <rPh sb="13" eb="14">
      <t>ツギ</t>
    </rPh>
    <rPh sb="15" eb="17">
      <t>ナイヨウ</t>
    </rPh>
    <rPh sb="18" eb="19">
      <t>ヨ</t>
    </rPh>
    <rPh sb="20" eb="21">
      <t>ト</t>
    </rPh>
    <rPh sb="27" eb="29">
      <t>トウガイ</t>
    </rPh>
    <rPh sb="29" eb="31">
      <t>シセツ</t>
    </rPh>
    <rPh sb="32" eb="34">
      <t>ミト</t>
    </rPh>
    <rPh sb="36" eb="37">
      <t>カン</t>
    </rPh>
    <rPh sb="39" eb="40">
      <t>カンガ</t>
    </rPh>
    <rPh sb="41" eb="42">
      <t>カタ</t>
    </rPh>
    <rPh sb="45" eb="47">
      <t>シュウマツ</t>
    </rPh>
    <rPh sb="47" eb="48">
      <t>キ</t>
    </rPh>
    <rPh sb="52" eb="54">
      <t>ケイカ</t>
    </rPh>
    <rPh sb="55" eb="57">
      <t>ジキ</t>
    </rPh>
    <rPh sb="69" eb="70">
      <t>オウ</t>
    </rPh>
    <rPh sb="72" eb="74">
      <t>カイゴ</t>
    </rPh>
    <rPh sb="75" eb="76">
      <t>カンガ</t>
    </rPh>
    <rPh sb="77" eb="78">
      <t>カタ</t>
    </rPh>
    <rPh sb="81" eb="83">
      <t>シセツ</t>
    </rPh>
    <rPh sb="83" eb="84">
      <t>トウ</t>
    </rPh>
    <rPh sb="88" eb="90">
      <t>ミト</t>
    </rPh>
    <rPh sb="92" eb="93">
      <t>サイ</t>
    </rPh>
    <rPh sb="95" eb="96">
      <t>オコナ</t>
    </rPh>
    <rPh sb="99" eb="101">
      <t>イリョウ</t>
    </rPh>
    <rPh sb="101" eb="103">
      <t>コウイ</t>
    </rPh>
    <rPh sb="104" eb="107">
      <t>センタクシ</t>
    </rPh>
    <rPh sb="110" eb="112">
      <t>イシ</t>
    </rPh>
    <rPh sb="113" eb="115">
      <t>イリョウ</t>
    </rPh>
    <rPh sb="115" eb="117">
      <t>キカン</t>
    </rPh>
    <rPh sb="119" eb="121">
      <t>レンケイ</t>
    </rPh>
    <rPh sb="121" eb="123">
      <t>タイセイ</t>
    </rPh>
    <rPh sb="124" eb="126">
      <t>ヤカン</t>
    </rPh>
    <rPh sb="126" eb="127">
      <t>オヨ</t>
    </rPh>
    <rPh sb="128" eb="131">
      <t>キンキュウジ</t>
    </rPh>
    <rPh sb="132" eb="134">
      <t>タイオウ</t>
    </rPh>
    <rPh sb="135" eb="136">
      <t>フク</t>
    </rPh>
    <rPh sb="141" eb="144">
      <t>ニュウショシャ</t>
    </rPh>
    <rPh sb="144" eb="145">
      <t>トウ</t>
    </rPh>
    <rPh sb="147" eb="149">
      <t>ジョウホウ</t>
    </rPh>
    <rPh sb="149" eb="151">
      <t>テイキョウ</t>
    </rPh>
    <rPh sb="151" eb="152">
      <t>オヨ</t>
    </rPh>
    <rPh sb="153" eb="155">
      <t>イシ</t>
    </rPh>
    <rPh sb="155" eb="157">
      <t>カクニン</t>
    </rPh>
    <rPh sb="158" eb="160">
      <t>ホウホウ</t>
    </rPh>
    <rPh sb="163" eb="166">
      <t>ニュウショシャ</t>
    </rPh>
    <rPh sb="166" eb="167">
      <t>トウ</t>
    </rPh>
    <rPh sb="169" eb="171">
      <t>ジョウホウ</t>
    </rPh>
    <rPh sb="171" eb="173">
      <t>テイキョウ</t>
    </rPh>
    <rPh sb="174" eb="175">
      <t>キョウ</t>
    </rPh>
    <rPh sb="177" eb="179">
      <t>シリョウ</t>
    </rPh>
    <rPh sb="179" eb="180">
      <t>オヨ</t>
    </rPh>
    <rPh sb="181" eb="184">
      <t>ドウイショ</t>
    </rPh>
    <rPh sb="185" eb="187">
      <t>ショシキ</t>
    </rPh>
    <rPh sb="190" eb="192">
      <t>カゾク</t>
    </rPh>
    <rPh sb="194" eb="197">
      <t>シンリテキ</t>
    </rPh>
    <rPh sb="197" eb="199">
      <t>シエン</t>
    </rPh>
    <rPh sb="200" eb="201">
      <t>カン</t>
    </rPh>
    <rPh sb="203" eb="204">
      <t>カンガ</t>
    </rPh>
    <rPh sb="205" eb="206">
      <t>カタ</t>
    </rPh>
    <rPh sb="211" eb="212">
      <t>タ</t>
    </rPh>
    <rPh sb="212" eb="214">
      <t>ミト</t>
    </rPh>
    <rPh sb="215" eb="217">
      <t>カイゴ</t>
    </rPh>
    <rPh sb="218" eb="219">
      <t>ウ</t>
    </rPh>
    <rPh sb="221" eb="224">
      <t>ニュウショシャ</t>
    </rPh>
    <rPh sb="225" eb="226">
      <t>タイ</t>
    </rPh>
    <rPh sb="228" eb="230">
      <t>シセツ</t>
    </rPh>
    <rPh sb="231" eb="233">
      <t>ショクイン</t>
    </rPh>
    <rPh sb="234" eb="235">
      <t>ト</t>
    </rPh>
    <rPh sb="238" eb="241">
      <t>グタイテキ</t>
    </rPh>
    <rPh sb="242" eb="244">
      <t>タイオウ</t>
    </rPh>
    <rPh sb="245" eb="247">
      <t>ホウホウ</t>
    </rPh>
    <phoneticPr fontId="12"/>
  </si>
  <si>
    <t>-</t>
    <phoneticPr fontId="12"/>
  </si>
  <si>
    <t>問18</t>
    <rPh sb="0" eb="1">
      <t>ト</t>
    </rPh>
    <phoneticPr fontId="12"/>
  </si>
  <si>
    <t>問19</t>
    <rPh sb="0" eb="1">
      <t>ト</t>
    </rPh>
    <phoneticPr fontId="12"/>
  </si>
  <si>
    <t>問20</t>
    <rPh sb="0" eb="1">
      <t>ト</t>
    </rPh>
    <phoneticPr fontId="12"/>
  </si>
  <si>
    <t>問21</t>
    <rPh sb="0" eb="1">
      <t>ト</t>
    </rPh>
    <phoneticPr fontId="12"/>
  </si>
  <si>
    <t>（５）　生活機能向上連携加算</t>
    <rPh sb="4" eb="6">
      <t>セイカツ</t>
    </rPh>
    <rPh sb="6" eb="8">
      <t>キノウ</t>
    </rPh>
    <rPh sb="8" eb="10">
      <t>コウジョウ</t>
    </rPh>
    <rPh sb="10" eb="12">
      <t>レンケイ</t>
    </rPh>
    <rPh sb="12" eb="14">
      <t>カサン</t>
    </rPh>
    <phoneticPr fontId="12"/>
  </si>
  <si>
    <t>（２）　看護体制加算（Ⅲ、Ⅳについては、短期入所生活介護のみ）</t>
    <rPh sb="4" eb="6">
      <t>カンゴ</t>
    </rPh>
    <rPh sb="6" eb="8">
      <t>タイセイ</t>
    </rPh>
    <rPh sb="8" eb="10">
      <t>カサン</t>
    </rPh>
    <rPh sb="20" eb="22">
      <t>タンキ</t>
    </rPh>
    <rPh sb="22" eb="24">
      <t>ニュウショ</t>
    </rPh>
    <rPh sb="24" eb="26">
      <t>セイカツ</t>
    </rPh>
    <rPh sb="26" eb="28">
      <t>カイゴ</t>
    </rPh>
    <phoneticPr fontId="12"/>
  </si>
  <si>
    <t xml:space="preserve"> 令和　　年 　月　  日</t>
    <rPh sb="1" eb="3">
      <t>レイワ</t>
    </rPh>
    <phoneticPr fontId="12"/>
  </si>
  <si>
    <r>
      <t>（１）　</t>
    </r>
    <r>
      <rPr>
        <u/>
        <sz val="12"/>
        <rFont val="ＭＳ Ｐゴシック"/>
        <family val="3"/>
        <charset val="128"/>
      </rPr>
      <t>管理者</t>
    </r>
    <rPh sb="4" eb="7">
      <t>カンリシャ</t>
    </rPh>
    <phoneticPr fontId="12"/>
  </si>
  <si>
    <t>（８）　食事</t>
    <rPh sb="4" eb="6">
      <t>ショクジ</t>
    </rPh>
    <phoneticPr fontId="12"/>
  </si>
  <si>
    <t>（９）　社会生活上の便宜の提供等</t>
    <phoneticPr fontId="12"/>
  </si>
  <si>
    <t>（１０）　機能訓練</t>
    <rPh sb="5" eb="7">
      <t>キノウ</t>
    </rPh>
    <rPh sb="7" eb="9">
      <t>クンレン</t>
    </rPh>
    <phoneticPr fontId="12"/>
  </si>
  <si>
    <t>（７）　栄養士又は管理栄養士</t>
    <rPh sb="4" eb="7">
      <t>エイヨウシ</t>
    </rPh>
    <rPh sb="7" eb="8">
      <t>マタ</t>
    </rPh>
    <rPh sb="9" eb="14">
      <t>カンリエイヨウシ</t>
    </rPh>
    <phoneticPr fontId="12"/>
  </si>
  <si>
    <t>（１１）　栄養管理</t>
    <rPh sb="5" eb="7">
      <t>エイヨウ</t>
    </rPh>
    <rPh sb="7" eb="9">
      <t>カンリ</t>
    </rPh>
    <phoneticPr fontId="12"/>
  </si>
  <si>
    <t>問１</t>
    <rPh sb="0" eb="1">
      <t>トイ</t>
    </rPh>
    <phoneticPr fontId="12"/>
  </si>
  <si>
    <t>（１２）　口腔衛生の管理</t>
    <rPh sb="5" eb="9">
      <t>コウクウエイセイ</t>
    </rPh>
    <rPh sb="10" eb="12">
      <t>カンリ</t>
    </rPh>
    <phoneticPr fontId="12"/>
  </si>
  <si>
    <t>（１３）　健康管理</t>
    <rPh sb="5" eb="7">
      <t>ケンコウ</t>
    </rPh>
    <rPh sb="7" eb="9">
      <t>カンリ</t>
    </rPh>
    <phoneticPr fontId="12"/>
  </si>
  <si>
    <t>（１６）　管理者の責務</t>
    <rPh sb="5" eb="8">
      <t>カンリシャ</t>
    </rPh>
    <rPh sb="9" eb="11">
      <t>セキム</t>
    </rPh>
    <phoneticPr fontId="12"/>
  </si>
  <si>
    <t>（１８）　業務継続計画の策定等</t>
    <rPh sb="5" eb="11">
      <t>ギョウムケイゾクケイカク</t>
    </rPh>
    <rPh sb="12" eb="14">
      <t>サクテイ</t>
    </rPh>
    <rPh sb="14" eb="15">
      <t>トウ</t>
    </rPh>
    <phoneticPr fontId="12"/>
  </si>
  <si>
    <t>前３月の介護福祉士の員数の平均　（（ア＋イ＋ウ）÷３）　　　　人</t>
    <phoneticPr fontId="12"/>
  </si>
  <si>
    <t>（６）－１　個別機能訓練加算（Ⅰ）（介護老人福祉施設）</t>
    <rPh sb="6" eb="8">
      <t>コベツ</t>
    </rPh>
    <rPh sb="8" eb="10">
      <t>キノウ</t>
    </rPh>
    <rPh sb="10" eb="12">
      <t>クンレン</t>
    </rPh>
    <rPh sb="12" eb="14">
      <t>カサン</t>
    </rPh>
    <phoneticPr fontId="12"/>
  </si>
  <si>
    <t>（６）－３　個別機能訓練加算 (短期入所生活介護）</t>
    <rPh sb="6" eb="8">
      <t>コベツ</t>
    </rPh>
    <rPh sb="8" eb="10">
      <t>キノウ</t>
    </rPh>
    <rPh sb="10" eb="12">
      <t>クンレン</t>
    </rPh>
    <rPh sb="12" eb="14">
      <t>カサン</t>
    </rPh>
    <rPh sb="16" eb="18">
      <t>タンキ</t>
    </rPh>
    <rPh sb="18" eb="20">
      <t>ニュウショ</t>
    </rPh>
    <rPh sb="20" eb="22">
      <t>セイカツ</t>
    </rPh>
    <rPh sb="22" eb="24">
      <t>カイゴ</t>
    </rPh>
    <phoneticPr fontId="12"/>
  </si>
  <si>
    <t>（６）－２　個別機能訓練加算（Ⅱ）（介護老人福祉施設）</t>
    <rPh sb="6" eb="12">
      <t>コベツキノウクンレン</t>
    </rPh>
    <rPh sb="12" eb="14">
      <t>カサン</t>
    </rPh>
    <rPh sb="18" eb="26">
      <t>カイゴロウジンフクシシセツ</t>
    </rPh>
    <phoneticPr fontId="12"/>
  </si>
  <si>
    <t>（７）－１　ＡＤＬ維持等加算（Ⅰ）</t>
    <rPh sb="9" eb="11">
      <t>イジ</t>
    </rPh>
    <rPh sb="11" eb="12">
      <t>トウ</t>
    </rPh>
    <rPh sb="12" eb="14">
      <t>カサン</t>
    </rPh>
    <phoneticPr fontId="12"/>
  </si>
  <si>
    <t>（７）－２　ＡＤＬ維持等加算（Ⅱ）</t>
    <rPh sb="9" eb="14">
      <t>イジトウカサン</t>
    </rPh>
    <phoneticPr fontId="12"/>
  </si>
  <si>
    <t>（８）　若年性認知症入所（利用）者受入加算</t>
    <rPh sb="4" eb="7">
      <t>ジャクネンセイ</t>
    </rPh>
    <rPh sb="7" eb="9">
      <t>ニンチ</t>
    </rPh>
    <rPh sb="9" eb="10">
      <t>ショウ</t>
    </rPh>
    <rPh sb="10" eb="12">
      <t>ニュウショ</t>
    </rPh>
    <rPh sb="13" eb="15">
      <t>リヨウ</t>
    </rPh>
    <rPh sb="17" eb="19">
      <t>ウケイレ</t>
    </rPh>
    <rPh sb="19" eb="21">
      <t>カサン</t>
    </rPh>
    <phoneticPr fontId="12"/>
  </si>
  <si>
    <t>（９）　常勤専従医師配置加算（介護老人福祉施設）</t>
    <rPh sb="4" eb="6">
      <t>ジョウキン</t>
    </rPh>
    <rPh sb="6" eb="8">
      <t>センジュウ</t>
    </rPh>
    <rPh sb="8" eb="10">
      <t>イシ</t>
    </rPh>
    <rPh sb="10" eb="12">
      <t>ハイチ</t>
    </rPh>
    <rPh sb="12" eb="14">
      <t>カサン</t>
    </rPh>
    <phoneticPr fontId="12"/>
  </si>
  <si>
    <t>（10）　精神科医師定期的療養指導加算（介護老人福祉施設）</t>
    <rPh sb="15" eb="17">
      <t>シドウ</t>
    </rPh>
    <rPh sb="17" eb="19">
      <t>カサン</t>
    </rPh>
    <phoneticPr fontId="12"/>
  </si>
  <si>
    <t>（11）　障害者生活支援体制加算（介護老人福祉施設）</t>
    <rPh sb="14" eb="16">
      <t>カサン</t>
    </rPh>
    <phoneticPr fontId="12"/>
  </si>
  <si>
    <t>（12）　外泊時費用（介護老人福祉施設）</t>
    <rPh sb="5" eb="7">
      <t>ガイハク</t>
    </rPh>
    <rPh sb="7" eb="8">
      <t>ジ</t>
    </rPh>
    <rPh sb="8" eb="10">
      <t>ヒヨウ</t>
    </rPh>
    <phoneticPr fontId="12"/>
  </si>
  <si>
    <t>（13）　外泊時に在宅サービスを利用したときの費用（介護老人福祉施設）</t>
    <rPh sb="5" eb="7">
      <t>ガイハク</t>
    </rPh>
    <rPh sb="7" eb="8">
      <t>ジ</t>
    </rPh>
    <rPh sb="9" eb="11">
      <t>ザイタク</t>
    </rPh>
    <rPh sb="16" eb="18">
      <t>リヨウ</t>
    </rPh>
    <rPh sb="23" eb="25">
      <t>ヒヨウ</t>
    </rPh>
    <phoneticPr fontId="12"/>
  </si>
  <si>
    <t>（14）　初期加算（介護老人福祉施設）</t>
    <rPh sb="5" eb="7">
      <t>ショキ</t>
    </rPh>
    <rPh sb="7" eb="9">
      <t>カサン</t>
    </rPh>
    <phoneticPr fontId="12"/>
  </si>
  <si>
    <t>問７</t>
    <rPh sb="0" eb="1">
      <t>トイ</t>
    </rPh>
    <phoneticPr fontId="12"/>
  </si>
  <si>
    <t>次のいずれかに適合すること。</t>
    <rPh sb="0" eb="1">
      <t>ツギ</t>
    </rPh>
    <rPh sb="7" eb="9">
      <t>テキゴウ</t>
    </rPh>
    <phoneticPr fontId="12"/>
  </si>
  <si>
    <t>イ</t>
    <phoneticPr fontId="12"/>
  </si>
  <si>
    <t>ロ</t>
    <phoneticPr fontId="12"/>
  </si>
  <si>
    <t>問４</t>
    <rPh sb="0" eb="1">
      <t>トイ</t>
    </rPh>
    <phoneticPr fontId="12"/>
  </si>
  <si>
    <t>問６</t>
    <rPh sb="0" eb="1">
      <t>トイ</t>
    </rPh>
    <phoneticPr fontId="12"/>
  </si>
  <si>
    <t>（サービス提供体制強化加算Ⅰ）
前年度の実績が６ヶ月に満たない事業所（新たに事業を開始し、又は再開した事業所を含みます）は②に、それ以外の事業所は①に記入してください。（小数点第１位まで）</t>
    <rPh sb="5" eb="7">
      <t>テイキョウ</t>
    </rPh>
    <rPh sb="7" eb="9">
      <t>タイセイ</t>
    </rPh>
    <rPh sb="9" eb="11">
      <t>キョウカ</t>
    </rPh>
    <rPh sb="11" eb="13">
      <t>カサン</t>
    </rPh>
    <phoneticPr fontId="12"/>
  </si>
  <si>
    <t>令和　　　年度</t>
    <rPh sb="0" eb="2">
      <t>レイワ</t>
    </rPh>
    <rPh sb="5" eb="7">
      <t>ネンド</t>
    </rPh>
    <phoneticPr fontId="43"/>
  </si>
  <si>
    <t>ロ</t>
    <phoneticPr fontId="12"/>
  </si>
  <si>
    <t>提供する施設サービスの質の向上に資する取組を実施している。</t>
    <rPh sb="0" eb="2">
      <t>テイキョウ</t>
    </rPh>
    <rPh sb="4" eb="6">
      <t>シセツ</t>
    </rPh>
    <rPh sb="11" eb="12">
      <t>シツ</t>
    </rPh>
    <rPh sb="13" eb="15">
      <t>コウジョウ</t>
    </rPh>
    <rPh sb="16" eb="17">
      <t>シ</t>
    </rPh>
    <rPh sb="19" eb="21">
      <t>トリクミ</t>
    </rPh>
    <rPh sb="22" eb="24">
      <t>ジッシ</t>
    </rPh>
    <phoneticPr fontId="12"/>
  </si>
  <si>
    <t>４月</t>
    <rPh sb="1" eb="2">
      <t>ガツ</t>
    </rPh>
    <phoneticPr fontId="12"/>
  </si>
  <si>
    <t>５月</t>
    <rPh sb="1" eb="2">
      <t>ガツ</t>
    </rPh>
    <phoneticPr fontId="12"/>
  </si>
  <si>
    <t>６月</t>
    <phoneticPr fontId="12"/>
  </si>
  <si>
    <t>７月</t>
    <phoneticPr fontId="12"/>
  </si>
  <si>
    <t>８月</t>
    <phoneticPr fontId="12"/>
  </si>
  <si>
    <t>11月</t>
    <phoneticPr fontId="12"/>
  </si>
  <si>
    <t>12月</t>
    <phoneticPr fontId="12"/>
  </si>
  <si>
    <t>１月</t>
    <phoneticPr fontId="12"/>
  </si>
  <si>
    <t>２月</t>
    <phoneticPr fontId="12"/>
  </si>
  <si>
    <t>合計ａ</t>
    <rPh sb="0" eb="3">
      <t>ゴウケイア</t>
    </rPh>
    <phoneticPr fontId="12"/>
  </si>
  <si>
    <t>常勤換算後の常勤職員の員数</t>
    <rPh sb="0" eb="2">
      <t>ジョウキンカ</t>
    </rPh>
    <rPh sb="2" eb="13">
      <t>ンサンゴノジョウキンショクインノインズウ</t>
    </rPh>
    <phoneticPr fontId="12"/>
  </si>
  <si>
    <t>　　・ｄがｃに占める割合　（ｄ÷ｃ×１００）＝　　　　　　％</t>
    <phoneticPr fontId="12"/>
  </si>
  <si>
    <t>介護職員総数（アの前３月平均）　　　人　常勤職員員数（アの前３月平均）　　　人　割合  　（％）</t>
    <phoneticPr fontId="12"/>
  </si>
  <si>
    <t>アの前３月の介護職員の常勤換算後の員数 １月前　 　 　人 ２月前　  　　人 ３月前　   　　人</t>
    <phoneticPr fontId="12"/>
  </si>
  <si>
    <t>イ</t>
    <phoneticPr fontId="12"/>
  </si>
  <si>
    <t>ロ</t>
    <phoneticPr fontId="12"/>
  </si>
  <si>
    <t>〈前年度の月平均〉　 e：４～２月における実績のあった月数</t>
    <phoneticPr fontId="12"/>
  </si>
  <si>
    <t>　〈前年度の月平均〉　 e：４～２月における実績のあった月数</t>
    <phoneticPr fontId="12"/>
  </si>
  <si>
    <t>令和　　年度</t>
    <rPh sb="0" eb="2">
      <t>レイワ</t>
    </rPh>
    <rPh sb="4" eb="6">
      <t>ネンド</t>
    </rPh>
    <phoneticPr fontId="12"/>
  </si>
  <si>
    <t>７月</t>
    <phoneticPr fontId="12"/>
  </si>
  <si>
    <t>８月</t>
    <phoneticPr fontId="12"/>
  </si>
  <si>
    <t>９月</t>
    <phoneticPr fontId="43"/>
  </si>
  <si>
    <t>10月</t>
    <phoneticPr fontId="12"/>
  </si>
  <si>
    <t>12月</t>
    <phoneticPr fontId="12"/>
  </si>
  <si>
    <t>２月</t>
    <phoneticPr fontId="12"/>
  </si>
  <si>
    <t>常勤換算後の看護・介護職員の員数</t>
    <rPh sb="0" eb="2">
      <t>ジョウキンカ</t>
    </rPh>
    <rPh sb="2" eb="4">
      <t>カンサン</t>
    </rPh>
    <rPh sb="4" eb="5">
      <t>ゴ</t>
    </rPh>
    <rPh sb="6" eb="8">
      <t>カンゴ</t>
    </rPh>
    <rPh sb="9" eb="11">
      <t>カイゴ</t>
    </rPh>
    <rPh sb="11" eb="13">
      <t>ショクイン</t>
    </rPh>
    <rPh sb="14" eb="16">
      <t>インズウ</t>
    </rPh>
    <phoneticPr fontId="12"/>
  </si>
  <si>
    <t>常勤換算後の介護福祉士の員数</t>
    <rPh sb="0" eb="2">
      <t>ジョウキンカ</t>
    </rPh>
    <rPh sb="2" eb="4">
      <t>カンサン</t>
    </rPh>
    <rPh sb="4" eb="5">
      <t>ゴ</t>
    </rPh>
    <rPh sb="6" eb="8">
      <t>カイゴ</t>
    </rPh>
    <rPh sb="8" eb="11">
      <t>フクシシ</t>
    </rPh>
    <rPh sb="12" eb="14">
      <t>インズウ</t>
    </rPh>
    <phoneticPr fontId="12"/>
  </si>
  <si>
    <t>　　・ｄがｃに占める割合　（ｄ÷ｃ×１００）＝　　　　　　％</t>
    <phoneticPr fontId="12"/>
  </si>
  <si>
    <t>当該加算の届出月　　　月⇒ア</t>
    <phoneticPr fontId="12"/>
  </si>
  <si>
    <t>介護職員総数（アの前３月平均）　　　人　常勤職員員数（アの前３月平均）　　　人　割合  　（％）</t>
    <phoneticPr fontId="12"/>
  </si>
  <si>
    <t>アの前３月の介護職員の常勤換算後の員数 １月前　 　 　人 ２月前　  　　人 ３月前　   　　人</t>
    <phoneticPr fontId="12"/>
  </si>
  <si>
    <t>アの前３月の常勤職員の常勤換算後の員数 １月前　　　　人 ２月前　  　　人 ３月前　 　　　人</t>
    <phoneticPr fontId="12"/>
  </si>
  <si>
    <t>アの前３月の常勤職員の常勤換算後の員数 １月前　　　　人 ２月前　  　　人 ３月前　 　　　人</t>
    <phoneticPr fontId="12"/>
  </si>
  <si>
    <t>常勤換算後の勤続年数７年以上の者の員数</t>
    <rPh sb="0" eb="2">
      <t>ジョウキン</t>
    </rPh>
    <rPh sb="2" eb="4">
      <t>カンサン</t>
    </rPh>
    <rPh sb="4" eb="5">
      <t>ゴ</t>
    </rPh>
    <rPh sb="6" eb="8">
      <t>キンゾク</t>
    </rPh>
    <rPh sb="8" eb="10">
      <t>ネンスウ</t>
    </rPh>
    <rPh sb="17" eb="19">
      <t>インズウ</t>
    </rPh>
    <phoneticPr fontId="43"/>
  </si>
  <si>
    <t>①サービスを利用者に直接提供する職員（生活相談員、介護職員、看護職員又は機能訓練指導員として勤務を行う職員を指す。）の総数のうち、勤続年数７年以上の者の占める割合が、前年度（３月を除く）の月平均で100分の30以上である。</t>
    <rPh sb="46" eb="48">
      <t>キンム</t>
    </rPh>
    <rPh sb="49" eb="50">
      <t>オコナ</t>
    </rPh>
    <rPh sb="51" eb="53">
      <t>ショクイン</t>
    </rPh>
    <rPh sb="54" eb="55">
      <t>サ</t>
    </rPh>
    <phoneticPr fontId="12"/>
  </si>
  <si>
    <t>当該加算の届出月　　　月⇒ア</t>
    <phoneticPr fontId="12"/>
  </si>
  <si>
    <t>ハ</t>
    <phoneticPr fontId="12"/>
  </si>
  <si>
    <t>（サービス提供体制強化加算Ⅰ・Ⅱ・Ⅲ共通）
別の告示に定める利用定員超過減算・人員基準欠如減算に該当していない。</t>
    <rPh sb="5" eb="7">
      <t>テイキョウ</t>
    </rPh>
    <rPh sb="7" eb="9">
      <t>タイセイ</t>
    </rPh>
    <rPh sb="9" eb="11">
      <t>キョウカ</t>
    </rPh>
    <rPh sb="11" eb="13">
      <t>カサン</t>
    </rPh>
    <rPh sb="18" eb="20">
      <t>キョウツウ</t>
    </rPh>
    <rPh sb="30" eb="32">
      <t>リヨウ</t>
    </rPh>
    <phoneticPr fontId="12"/>
  </si>
  <si>
    <t>（サービス提供体制強化加算Ⅰ・Ⅱ・Ⅲ共通）
日常生活継続支援加算を算定していない。（介護老人福祉施設のみ）</t>
    <rPh sb="22" eb="24">
      <t>ニチジョウ</t>
    </rPh>
    <rPh sb="24" eb="26">
      <t>セイカツ</t>
    </rPh>
    <rPh sb="26" eb="28">
      <t>ケイゾク</t>
    </rPh>
    <rPh sb="28" eb="30">
      <t>シエン</t>
    </rPh>
    <rPh sb="30" eb="32">
      <t>カサン</t>
    </rPh>
    <rPh sb="33" eb="35">
      <t>サンテイ</t>
    </rPh>
    <rPh sb="42" eb="44">
      <t>カイゴ</t>
    </rPh>
    <rPh sb="44" eb="46">
      <t>ロウジン</t>
    </rPh>
    <rPh sb="46" eb="48">
      <t>フクシ</t>
    </rPh>
    <rPh sb="48" eb="50">
      <t>シセツ</t>
    </rPh>
    <phoneticPr fontId="12"/>
  </si>
  <si>
    <t>（７）　安全管理体制未実施減算</t>
    <rPh sb="4" eb="10">
      <t>アンゼンカンリタイセイ</t>
    </rPh>
    <rPh sb="10" eb="15">
      <t>ミジッシゲンサン</t>
    </rPh>
    <phoneticPr fontId="12"/>
  </si>
  <si>
    <t>（８）　栄養管理に係る減算</t>
    <rPh sb="4" eb="8">
      <t>エイヨウカンリ</t>
    </rPh>
    <rPh sb="9" eb="10">
      <t>カカ</t>
    </rPh>
    <rPh sb="11" eb="13">
      <t>ゲンサン</t>
    </rPh>
    <phoneticPr fontId="12"/>
  </si>
  <si>
    <t>ユニット型の場合、ユニットリーダー研修を修了した従業者を２人以上（２ユニット以下の施設の場合は１人）配置している。</t>
    <rPh sb="4" eb="5">
      <t>ガタ</t>
    </rPh>
    <rPh sb="6" eb="8">
      <t>バアイ</t>
    </rPh>
    <rPh sb="20" eb="22">
      <t>シュウリョウ</t>
    </rPh>
    <phoneticPr fontId="12"/>
  </si>
  <si>
    <t>（夜勤職員配置加算Ⅰ・Ⅱ・Ⅲ・Ⅳ共通）
「夜勤を行う職員の負担の軽減及び勤務状況への配慮」については、実際に夜勤を行う職員に対してアンケートやヒアリング等を行い、見守り機器等の導入後におけるストレスや体調不安等、負担が過度に増えている時間帯がないか等を確認し、人員配置の検討等が行われている。</t>
    <rPh sb="21" eb="23">
      <t>ヤキン</t>
    </rPh>
    <rPh sb="24" eb="25">
      <t>オコナ</t>
    </rPh>
    <rPh sb="26" eb="28">
      <t>ショクイン</t>
    </rPh>
    <rPh sb="51" eb="53">
      <t>ジッサイ</t>
    </rPh>
    <rPh sb="54" eb="56">
      <t>ヤキン</t>
    </rPh>
    <rPh sb="57" eb="58">
      <t>オコナ</t>
    </rPh>
    <rPh sb="59" eb="61">
      <t>ショクイン</t>
    </rPh>
    <rPh sb="62" eb="63">
      <t>タイ</t>
    </rPh>
    <rPh sb="76" eb="77">
      <t>トウ</t>
    </rPh>
    <rPh sb="78" eb="79">
      <t>オコナ</t>
    </rPh>
    <rPh sb="81" eb="83">
      <t>ミマモ</t>
    </rPh>
    <rPh sb="84" eb="86">
      <t>キキ</t>
    </rPh>
    <rPh sb="86" eb="87">
      <t>トウ</t>
    </rPh>
    <rPh sb="88" eb="90">
      <t>ドウニュウ</t>
    </rPh>
    <rPh sb="90" eb="91">
      <t>ゴ</t>
    </rPh>
    <rPh sb="100" eb="102">
      <t>タイチョウ</t>
    </rPh>
    <rPh sb="102" eb="104">
      <t>フアン</t>
    </rPh>
    <rPh sb="104" eb="105">
      <t>トウ</t>
    </rPh>
    <rPh sb="106" eb="108">
      <t>フタン</t>
    </rPh>
    <rPh sb="109" eb="111">
      <t>カド</t>
    </rPh>
    <rPh sb="112" eb="113">
      <t>フ</t>
    </rPh>
    <rPh sb="117" eb="120">
      <t>ジカンタイ</t>
    </rPh>
    <rPh sb="124" eb="125">
      <t>トウ</t>
    </rPh>
    <rPh sb="126" eb="128">
      <t>カクニン</t>
    </rPh>
    <rPh sb="130" eb="132">
      <t>ジンイン</t>
    </rPh>
    <rPh sb="132" eb="134">
      <t>ハイチ</t>
    </rPh>
    <rPh sb="135" eb="137">
      <t>ケントウ</t>
    </rPh>
    <rPh sb="137" eb="138">
      <t>トウ</t>
    </rPh>
    <rPh sb="139" eb="140">
      <t>オコナ</t>
    </rPh>
    <phoneticPr fontId="12"/>
  </si>
  <si>
    <t>①施設の介護職員の総数のうち、勤続年数10年以上の介護福祉士の占める割合が、前年度（３月を除く）の月平均で100分の35以上である。（勤続年数とは、各月の前月の末日時点における勤続年数をいう。）</t>
    <rPh sb="1" eb="3">
      <t>シセツ</t>
    </rPh>
    <rPh sb="4" eb="6">
      <t>カイゴ</t>
    </rPh>
    <rPh sb="6" eb="8">
      <t>ショクイン</t>
    </rPh>
    <rPh sb="9" eb="11">
      <t>ソウスウ</t>
    </rPh>
    <rPh sb="15" eb="19">
      <t>キンゾクネンスウ</t>
    </rPh>
    <rPh sb="21" eb="24">
      <t>ネンイジョウ</t>
    </rPh>
    <rPh sb="25" eb="30">
      <t>カイゴフクシシ</t>
    </rPh>
    <rPh sb="31" eb="32">
      <t>シ</t>
    </rPh>
    <rPh sb="34" eb="36">
      <t>ワリアイ</t>
    </rPh>
    <rPh sb="56" eb="57">
      <t>ブン</t>
    </rPh>
    <rPh sb="60" eb="62">
      <t>イジョウ</t>
    </rPh>
    <rPh sb="67" eb="69">
      <t>キンゾク</t>
    </rPh>
    <rPh sb="69" eb="71">
      <t>ネンスウ</t>
    </rPh>
    <rPh sb="74" eb="76">
      <t>カクツキ</t>
    </rPh>
    <rPh sb="77" eb="79">
      <t>ゼンゲツ</t>
    </rPh>
    <rPh sb="80" eb="84">
      <t>マツジツジテン</t>
    </rPh>
    <rPh sb="88" eb="90">
      <t>キンゾク</t>
    </rPh>
    <rPh sb="90" eb="92">
      <t>ネンスウ</t>
    </rPh>
    <phoneticPr fontId="12"/>
  </si>
  <si>
    <t>②サービスを利用者に直接提供する職員（生活相談員、介護職員、看護職員又は機能訓練指導員として勤務を行う職員を指す。）の総数のうち、勤続年数７年以上の者の占める割合が、加算算定月の前３月の平均で100分の30以上である。</t>
    <rPh sb="46" eb="48">
      <t>キンム</t>
    </rPh>
    <rPh sb="49" eb="50">
      <t>オコナ</t>
    </rPh>
    <rPh sb="51" eb="53">
      <t>ショクイン</t>
    </rPh>
    <rPh sb="54" eb="55">
      <t>サ</t>
    </rPh>
    <phoneticPr fontId="12"/>
  </si>
  <si>
    <t>令和　　年度</t>
    <rPh sb="0" eb="2">
      <t>レイワ</t>
    </rPh>
    <rPh sb="4" eb="6">
      <t>ネンド</t>
    </rPh>
    <phoneticPr fontId="43"/>
  </si>
  <si>
    <t>②施設の介護職員の総数のうち、勤続年数10年以上の介護福祉士の占める割合が、加算算定月の前３月の平均で100分の35以上である。（勤続年数とは、各月の前月の末日時点における勤続年数をいう。）</t>
    <rPh sb="1" eb="3">
      <t>シセツ</t>
    </rPh>
    <rPh sb="4" eb="6">
      <t>カイゴ</t>
    </rPh>
    <rPh sb="6" eb="8">
      <t>ショクイン</t>
    </rPh>
    <rPh sb="9" eb="11">
      <t>ソウスウ</t>
    </rPh>
    <rPh sb="15" eb="19">
      <t>キンゾクネンスウ</t>
    </rPh>
    <rPh sb="21" eb="24">
      <t>ネンイジョウ</t>
    </rPh>
    <rPh sb="25" eb="30">
      <t>カイゴフクシシ</t>
    </rPh>
    <rPh sb="31" eb="32">
      <t>シ</t>
    </rPh>
    <rPh sb="34" eb="36">
      <t>ワリアイ</t>
    </rPh>
    <rPh sb="54" eb="55">
      <t>ブン</t>
    </rPh>
    <rPh sb="58" eb="60">
      <t>イジョウ</t>
    </rPh>
    <rPh sb="65" eb="67">
      <t>キンゾク</t>
    </rPh>
    <rPh sb="67" eb="69">
      <t>ネンスウ</t>
    </rPh>
    <rPh sb="72" eb="74">
      <t>カクツキ</t>
    </rPh>
    <rPh sb="75" eb="77">
      <t>ゼンゲツ</t>
    </rPh>
    <rPh sb="78" eb="82">
      <t>マツジツジテン</t>
    </rPh>
    <rPh sb="86" eb="88">
      <t>キンゾク</t>
    </rPh>
    <rPh sb="88" eb="90">
      <t>ネンスウ</t>
    </rPh>
    <phoneticPr fontId="12"/>
  </si>
  <si>
    <t>常勤換算後の勤続年数10年以上の者の員数</t>
    <rPh sb="0" eb="2">
      <t>ジョウキン</t>
    </rPh>
    <rPh sb="2" eb="4">
      <t>カンサン</t>
    </rPh>
    <rPh sb="4" eb="5">
      <t>ゴ</t>
    </rPh>
    <rPh sb="6" eb="8">
      <t>キンゾク</t>
    </rPh>
    <rPh sb="8" eb="10">
      <t>ネンスウ</t>
    </rPh>
    <rPh sb="18" eb="20">
      <t>インズウ</t>
    </rPh>
    <phoneticPr fontId="43"/>
  </si>
  <si>
    <t>【介護老人福祉施設・短期入所生活介護】</t>
    <rPh sb="1" eb="3">
      <t>カイゴ</t>
    </rPh>
    <rPh sb="3" eb="5">
      <t>ロウジン</t>
    </rPh>
    <rPh sb="5" eb="7">
      <t>フクシ</t>
    </rPh>
    <rPh sb="7" eb="9">
      <t>シセツ</t>
    </rPh>
    <rPh sb="10" eb="12">
      <t>タンキ</t>
    </rPh>
    <rPh sb="12" eb="14">
      <t>ニュウショ</t>
    </rPh>
    <rPh sb="14" eb="16">
      <t>セイカツ</t>
    </rPh>
    <rPh sb="16" eb="18">
      <t>カイゴ</t>
    </rPh>
    <phoneticPr fontId="12"/>
  </si>
  <si>
    <t>指定介護老人福祉施設（ユニット型）</t>
    <rPh sb="0" eb="2">
      <t>シテイ</t>
    </rPh>
    <rPh sb="2" eb="4">
      <t>カイゴ</t>
    </rPh>
    <rPh sb="4" eb="6">
      <t>ロウジン</t>
    </rPh>
    <rPh sb="6" eb="8">
      <t>フクシ</t>
    </rPh>
    <rPh sb="8" eb="10">
      <t>シセツ</t>
    </rPh>
    <rPh sb="15" eb="16">
      <t>ガタ</t>
    </rPh>
    <phoneticPr fontId="64"/>
  </si>
  <si>
    <t>管理者</t>
    <rPh sb="0" eb="3">
      <t>カンリシャ</t>
    </rPh>
    <phoneticPr fontId="64"/>
  </si>
  <si>
    <t>社会福祉主事任用資格</t>
    <rPh sb="0" eb="2">
      <t>シャカイ</t>
    </rPh>
    <rPh sb="2" eb="4">
      <t>フクシ</t>
    </rPh>
    <rPh sb="4" eb="6">
      <t>シュジ</t>
    </rPh>
    <rPh sb="6" eb="8">
      <t>ニンヨウ</t>
    </rPh>
    <rPh sb="8" eb="10">
      <t>シカク</t>
    </rPh>
    <phoneticPr fontId="64"/>
  </si>
  <si>
    <t>医師</t>
    <rPh sb="0" eb="2">
      <t>イシ</t>
    </rPh>
    <phoneticPr fontId="64"/>
  </si>
  <si>
    <t>生活相談員</t>
    <rPh sb="0" eb="2">
      <t>セイカツ</t>
    </rPh>
    <rPh sb="2" eb="5">
      <t>ソウダンイン</t>
    </rPh>
    <phoneticPr fontId="64"/>
  </si>
  <si>
    <t>機能訓練指導員</t>
    <rPh sb="0" eb="2">
      <t>キノウ</t>
    </rPh>
    <rPh sb="2" eb="4">
      <t>クンレン</t>
    </rPh>
    <rPh sb="4" eb="7">
      <t>シドウイン</t>
    </rPh>
    <phoneticPr fontId="64"/>
  </si>
  <si>
    <t>看護師</t>
    <rPh sb="0" eb="3">
      <t>カンゴシ</t>
    </rPh>
    <phoneticPr fontId="64"/>
  </si>
  <si>
    <t>栄養士</t>
    <rPh sb="0" eb="3">
      <t>エイヨウシ</t>
    </rPh>
    <phoneticPr fontId="64"/>
  </si>
  <si>
    <t>管理栄養士</t>
    <rPh sb="0" eb="2">
      <t>カンリ</t>
    </rPh>
    <rPh sb="2" eb="5">
      <t>エイヨウシ</t>
    </rPh>
    <phoneticPr fontId="64"/>
  </si>
  <si>
    <t>介護支援専門員</t>
    <rPh sb="0" eb="2">
      <t>カイゴ</t>
    </rPh>
    <rPh sb="2" eb="4">
      <t>シエン</t>
    </rPh>
    <rPh sb="4" eb="7">
      <t>センモンイン</t>
    </rPh>
    <phoneticPr fontId="64"/>
  </si>
  <si>
    <t>看護職員</t>
    <rPh sb="0" eb="2">
      <t>カンゴ</t>
    </rPh>
    <rPh sb="2" eb="4">
      <t>ショクイン</t>
    </rPh>
    <phoneticPr fontId="64"/>
  </si>
  <si>
    <t>看護師</t>
    <rPh sb="0" eb="3">
      <t>カンゴシ</t>
    </rPh>
    <phoneticPr fontId="65"/>
  </si>
  <si>
    <t>介護職員</t>
    <rPh sb="0" eb="2">
      <t>カイゴ</t>
    </rPh>
    <rPh sb="2" eb="4">
      <t>ショクイン</t>
    </rPh>
    <phoneticPr fontId="64"/>
  </si>
  <si>
    <t>介護福祉士</t>
    <rPh sb="0" eb="2">
      <t>カイゴ</t>
    </rPh>
    <rPh sb="2" eb="5">
      <t>フクシシ</t>
    </rPh>
    <phoneticPr fontId="64"/>
  </si>
  <si>
    <t>職種名</t>
    <rPh sb="0" eb="2">
      <t>ショクシュ</t>
    </rPh>
    <rPh sb="2" eb="3">
      <t>メイ</t>
    </rPh>
    <phoneticPr fontId="64"/>
  </si>
  <si>
    <t>指定介護老人福祉施設（従来型）</t>
    <rPh sb="0" eb="2">
      <t>シテイ</t>
    </rPh>
    <rPh sb="2" eb="4">
      <t>カイゴ</t>
    </rPh>
    <rPh sb="4" eb="6">
      <t>ロウジン</t>
    </rPh>
    <rPh sb="6" eb="8">
      <t>フクシ</t>
    </rPh>
    <rPh sb="8" eb="10">
      <t>シセツ</t>
    </rPh>
    <rPh sb="11" eb="13">
      <t>ジュウライ</t>
    </rPh>
    <rPh sb="13" eb="14">
      <t>ガタ</t>
    </rPh>
    <phoneticPr fontId="64"/>
  </si>
  <si>
    <t>No</t>
    <phoneticPr fontId="64"/>
  </si>
  <si>
    <t>１．サービス種別</t>
    <rPh sb="6" eb="8">
      <t>シュベツ</t>
    </rPh>
    <phoneticPr fontId="64"/>
  </si>
  <si>
    <t>サービス種別</t>
    <rPh sb="4" eb="6">
      <t>シュベツ</t>
    </rPh>
    <phoneticPr fontId="64"/>
  </si>
  <si>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64"/>
  </si>
  <si>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64"/>
  </si>
  <si>
    <t>短期入所生活介護（従来型）</t>
    <rPh sb="0" eb="2">
      <t>タンキ</t>
    </rPh>
    <rPh sb="2" eb="4">
      <t>ニュウショ</t>
    </rPh>
    <rPh sb="4" eb="6">
      <t>セイカツ</t>
    </rPh>
    <rPh sb="6" eb="8">
      <t>カイゴ</t>
    </rPh>
    <rPh sb="9" eb="11">
      <t>ジュウライ</t>
    </rPh>
    <rPh sb="11" eb="12">
      <t>ガタ</t>
    </rPh>
    <phoneticPr fontId="64"/>
  </si>
  <si>
    <t>短期入所生活介護（ユニット型）</t>
    <rPh sb="0" eb="2">
      <t>タンキ</t>
    </rPh>
    <rPh sb="2" eb="4">
      <t>ニュウショ</t>
    </rPh>
    <rPh sb="4" eb="6">
      <t>セイカツ</t>
    </rPh>
    <rPh sb="6" eb="8">
      <t>カイゴ</t>
    </rPh>
    <rPh sb="13" eb="14">
      <t>ガタ</t>
    </rPh>
    <phoneticPr fontId="64"/>
  </si>
  <si>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64"/>
  </si>
  <si>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64"/>
  </si>
  <si>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64"/>
  </si>
  <si>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64"/>
  </si>
  <si>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64"/>
  </si>
  <si>
    <t>２．職種名・資格名称</t>
    <rPh sb="2" eb="4">
      <t>ショクシュ</t>
    </rPh>
    <rPh sb="4" eb="5">
      <t>メイ</t>
    </rPh>
    <rPh sb="6" eb="8">
      <t>シカク</t>
    </rPh>
    <rPh sb="8" eb="10">
      <t>メイショウ</t>
    </rPh>
    <phoneticPr fontId="64"/>
  </si>
  <si>
    <t>資格</t>
    <rPh sb="0" eb="2">
      <t>シカク</t>
    </rPh>
    <phoneticPr fontId="64"/>
  </si>
  <si>
    <t>理学療法士</t>
    <rPh sb="0" eb="2">
      <t>リガク</t>
    </rPh>
    <rPh sb="2" eb="5">
      <t>リョウホウシ</t>
    </rPh>
    <phoneticPr fontId="64"/>
  </si>
  <si>
    <t>社会福祉事業に2年以上従事</t>
    <rPh sb="0" eb="2">
      <t>シャカイ</t>
    </rPh>
    <rPh sb="2" eb="4">
      <t>フクシ</t>
    </rPh>
    <rPh sb="4" eb="6">
      <t>ジギョウ</t>
    </rPh>
    <rPh sb="8" eb="9">
      <t>ネン</t>
    </rPh>
    <rPh sb="9" eb="11">
      <t>イジョウ</t>
    </rPh>
    <rPh sb="11" eb="13">
      <t>ジュウジ</t>
    </rPh>
    <phoneticPr fontId="64"/>
  </si>
  <si>
    <t>ー</t>
    <phoneticPr fontId="64"/>
  </si>
  <si>
    <t>准看護師</t>
    <rPh sb="0" eb="4">
      <t>ジュンカンゴシ</t>
    </rPh>
    <phoneticPr fontId="64"/>
  </si>
  <si>
    <t>作業療法士</t>
    <rPh sb="0" eb="2">
      <t>サギョウ</t>
    </rPh>
    <rPh sb="2" eb="5">
      <t>リョウホウシ</t>
    </rPh>
    <phoneticPr fontId="64"/>
  </si>
  <si>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64"/>
  </si>
  <si>
    <t>言語聴覚士</t>
    <rPh sb="0" eb="2">
      <t>ゲンゴ</t>
    </rPh>
    <rPh sb="2" eb="5">
      <t>チョウカクシ</t>
    </rPh>
    <phoneticPr fontId="64"/>
  </si>
  <si>
    <t>ー</t>
    <phoneticPr fontId="64"/>
  </si>
  <si>
    <t>柔道整復師</t>
    <rPh sb="0" eb="2">
      <t>ジュウドウ</t>
    </rPh>
    <rPh sb="2" eb="5">
      <t>セイフクシ</t>
    </rPh>
    <phoneticPr fontId="64"/>
  </si>
  <si>
    <t>あん摩マッサージ指圧師</t>
    <rPh sb="2" eb="3">
      <t>マ</t>
    </rPh>
    <rPh sb="8" eb="11">
      <t>シアツシ</t>
    </rPh>
    <phoneticPr fontId="64"/>
  </si>
  <si>
    <t>はり師</t>
    <rPh sb="2" eb="3">
      <t>シ</t>
    </rPh>
    <phoneticPr fontId="64"/>
  </si>
  <si>
    <t>きゅう師</t>
    <rPh sb="3" eb="4">
      <t>シ</t>
    </rPh>
    <phoneticPr fontId="64"/>
  </si>
  <si>
    <t>【自治体の皆様へ】</t>
    <rPh sb="1" eb="4">
      <t>ジチタイ</t>
    </rPh>
    <rPh sb="5" eb="7">
      <t>ミナサマ</t>
    </rPh>
    <phoneticPr fontId="64"/>
  </si>
  <si>
    <t>※ INDIRECT関数使用のため、以下のとおりセルに「名前の定義」をしています。</t>
    <rPh sb="10" eb="12">
      <t>カンスウ</t>
    </rPh>
    <rPh sb="12" eb="14">
      <t>シヨウ</t>
    </rPh>
    <rPh sb="18" eb="20">
      <t>イカ</t>
    </rPh>
    <rPh sb="28" eb="30">
      <t>ナマエ</t>
    </rPh>
    <rPh sb="31" eb="33">
      <t>テイギ</t>
    </rPh>
    <phoneticPr fontId="64"/>
  </si>
  <si>
    <t>　21行目・・・「職種」</t>
    <rPh sb="3" eb="5">
      <t>ギョウメ</t>
    </rPh>
    <rPh sb="9" eb="11">
      <t>ショクシュ</t>
    </rPh>
    <phoneticPr fontId="64"/>
  </si>
  <si>
    <t>　C列・・・「管理者」</t>
    <rPh sb="2" eb="3">
      <t>レツ</t>
    </rPh>
    <rPh sb="7" eb="10">
      <t>カンリシャ</t>
    </rPh>
    <phoneticPr fontId="64"/>
  </si>
  <si>
    <t>　D列・・・「医師」</t>
    <rPh sb="2" eb="3">
      <t>レツ</t>
    </rPh>
    <rPh sb="7" eb="9">
      <t>イシ</t>
    </rPh>
    <phoneticPr fontId="64"/>
  </si>
  <si>
    <t>　E列・・・「生活相談員」</t>
    <rPh sb="2" eb="3">
      <t>レツ</t>
    </rPh>
    <rPh sb="7" eb="9">
      <t>セイカツ</t>
    </rPh>
    <rPh sb="9" eb="12">
      <t>ソウダンイン</t>
    </rPh>
    <phoneticPr fontId="64"/>
  </si>
  <si>
    <t>　F列・・・「看護職員」</t>
    <rPh sb="2" eb="3">
      <t>レツ</t>
    </rPh>
    <rPh sb="7" eb="9">
      <t>カンゴ</t>
    </rPh>
    <rPh sb="9" eb="11">
      <t>ショクイン</t>
    </rPh>
    <phoneticPr fontId="64"/>
  </si>
  <si>
    <t>　G列・・・「介護職員」</t>
    <rPh sb="2" eb="3">
      <t>レツ</t>
    </rPh>
    <rPh sb="7" eb="9">
      <t>カイゴ</t>
    </rPh>
    <rPh sb="9" eb="11">
      <t>ショクイン</t>
    </rPh>
    <phoneticPr fontId="64"/>
  </si>
  <si>
    <t>　H列・・・「栄養士」</t>
    <rPh sb="2" eb="3">
      <t>レツ</t>
    </rPh>
    <rPh sb="7" eb="10">
      <t>エイヨウシ</t>
    </rPh>
    <phoneticPr fontId="64"/>
  </si>
  <si>
    <t>　I列・・・「機能訓練指導員」</t>
    <rPh sb="2" eb="3">
      <t>レツ</t>
    </rPh>
    <rPh sb="7" eb="9">
      <t>キノウ</t>
    </rPh>
    <rPh sb="9" eb="11">
      <t>クンレン</t>
    </rPh>
    <rPh sb="11" eb="14">
      <t>シドウイン</t>
    </rPh>
    <phoneticPr fontId="64"/>
  </si>
  <si>
    <t>　J列・・・「介護支援専門員」</t>
    <rPh sb="2" eb="3">
      <t>レツ</t>
    </rPh>
    <rPh sb="7" eb="9">
      <t>カイゴ</t>
    </rPh>
    <rPh sb="9" eb="11">
      <t>シエン</t>
    </rPh>
    <rPh sb="11" eb="14">
      <t>センモンイン</t>
    </rPh>
    <phoneticPr fontId="6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</si>
  <si>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64"/>
  </si>
  <si>
    <t>　行が足りない場合は、適宜追加してください。</t>
    <rPh sb="1" eb="2">
      <t>ギョウ</t>
    </rPh>
    <rPh sb="3" eb="4">
      <t>タ</t>
    </rPh>
    <rPh sb="7" eb="9">
      <t>バアイ</t>
    </rPh>
    <rPh sb="11" eb="13">
      <t>テキギ</t>
    </rPh>
    <rPh sb="13" eb="15">
      <t>ツイカ</t>
    </rPh>
    <phoneticPr fontId="64"/>
  </si>
  <si>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6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</si>
  <si>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64"/>
  </si>
  <si>
    <t>　・「数式」タブ　⇒　「名前の定義」を選択</t>
    <rPh sb="3" eb="5">
      <t>スウシキ</t>
    </rPh>
    <rPh sb="12" eb="14">
      <t>ナマエ</t>
    </rPh>
    <rPh sb="15" eb="17">
      <t>テイギ</t>
    </rPh>
    <rPh sb="19" eb="21">
      <t>センタク</t>
    </rPh>
    <phoneticPr fontId="64"/>
  </si>
  <si>
    <t>　・「名前」に職種名を入力</t>
    <rPh sb="3" eb="5">
      <t>ナマエ</t>
    </rPh>
    <rPh sb="7" eb="9">
      <t>ショクシュ</t>
    </rPh>
    <rPh sb="9" eb="10">
      <t>メイ</t>
    </rPh>
    <rPh sb="11" eb="13">
      <t>ニュウリョク</t>
    </rPh>
    <phoneticPr fontId="6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</si>
  <si>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6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</si>
  <si>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64"/>
  </si>
  <si>
    <t>②：施設の介護職員の総数のうち、介護福祉士の占める割合が、加算算定月の前３月の平均で100分の80以上である。</t>
    <phoneticPr fontId="12"/>
  </si>
  <si>
    <t>②施設の介護職員の総数のうち、介護福祉士の占める割合が、加算算定月の前３月平均で100分の50以上である。</t>
    <phoneticPr fontId="12"/>
  </si>
  <si>
    <t>②施設の介護職員の総数のうち、介護福祉士の占める割合が、加算算定月の前３月平均で100分の60以上である。</t>
    <rPh sb="15" eb="20">
      <t>カイゴフクシシ</t>
    </rPh>
    <rPh sb="28" eb="30">
      <t>カサン</t>
    </rPh>
    <rPh sb="30" eb="32">
      <t>サンテイ</t>
    </rPh>
    <rPh sb="32" eb="33">
      <t>ツキ</t>
    </rPh>
    <rPh sb="34" eb="35">
      <t>ゼン</t>
    </rPh>
    <rPh sb="36" eb="37">
      <t>ガツ</t>
    </rPh>
    <rPh sb="37" eb="39">
      <t>ヘイキン</t>
    </rPh>
    <phoneticPr fontId="12"/>
  </si>
  <si>
    <t>②施設の看護・介護職員の総数のうち、常勤職員の占める割合が、加算算定月の前３月平均で100分の75以上である。</t>
    <rPh sb="1" eb="3">
      <t>シセツ</t>
    </rPh>
    <rPh sb="4" eb="6">
      <t>カンゴ</t>
    </rPh>
    <rPh sb="7" eb="9">
      <t>カイゴ</t>
    </rPh>
    <rPh sb="9" eb="11">
      <t>ショクイン</t>
    </rPh>
    <rPh sb="12" eb="14">
      <t>ソウスウ</t>
    </rPh>
    <rPh sb="18" eb="22">
      <t>ジョウキンショクイン</t>
    </rPh>
    <rPh sb="23" eb="24">
      <t>シ</t>
    </rPh>
    <rPh sb="26" eb="28">
      <t>ワリアイ</t>
    </rPh>
    <rPh sb="45" eb="46">
      <t>ブン</t>
    </rPh>
    <rPh sb="49" eb="51">
      <t>イジョウ</t>
    </rPh>
    <phoneticPr fontId="12"/>
  </si>
  <si>
    <t>　入所者に対し健康管理及び療養上の指導を行うために必要な数を配置している。</t>
    <rPh sb="1" eb="4">
      <t>ニュウショシャ</t>
    </rPh>
    <rPh sb="5" eb="6">
      <t>タイ</t>
    </rPh>
    <rPh sb="7" eb="9">
      <t>ケンコウ</t>
    </rPh>
    <rPh sb="9" eb="11">
      <t>カンリ</t>
    </rPh>
    <rPh sb="11" eb="12">
      <t>オヨ</t>
    </rPh>
    <rPh sb="13" eb="15">
      <t>リョウヨウ</t>
    </rPh>
    <rPh sb="15" eb="16">
      <t>ジョウ</t>
    </rPh>
    <rPh sb="17" eb="19">
      <t>シドウ</t>
    </rPh>
    <rPh sb="20" eb="21">
      <t>オコナ</t>
    </rPh>
    <rPh sb="25" eb="27">
      <t>ヒツヨウ</t>
    </rPh>
    <rPh sb="28" eb="29">
      <t>スウ</t>
    </rPh>
    <rPh sb="30" eb="32">
      <t>ハイチ</t>
    </rPh>
    <phoneticPr fontId="12"/>
  </si>
  <si>
    <t>　入所（利用）者の数（Ｃ）が１００又はその端数を増すごとに１以上配置している。</t>
    <rPh sb="1" eb="3">
      <t>ニュウショ</t>
    </rPh>
    <rPh sb="4" eb="6">
      <t>リヨウ</t>
    </rPh>
    <rPh sb="7" eb="8">
      <t>シャ</t>
    </rPh>
    <rPh sb="9" eb="10">
      <t>カズ</t>
    </rPh>
    <rPh sb="17" eb="18">
      <t>マタ</t>
    </rPh>
    <rPh sb="21" eb="23">
      <t>ハスウ</t>
    </rPh>
    <rPh sb="24" eb="25">
      <t>マ</t>
    </rPh>
    <rPh sb="30" eb="32">
      <t>イジョウ</t>
    </rPh>
    <rPh sb="32" eb="34">
      <t>ハイチ</t>
    </rPh>
    <phoneticPr fontId="12"/>
  </si>
  <si>
    <t>　上記の生活相談員は、常勤職員である。</t>
    <rPh sb="1" eb="3">
      <t>ジョウキ</t>
    </rPh>
    <rPh sb="4" eb="6">
      <t>セイカツ</t>
    </rPh>
    <rPh sb="6" eb="9">
      <t>ソウダンイン</t>
    </rPh>
    <rPh sb="11" eb="13">
      <t>ジョウキン</t>
    </rPh>
    <rPh sb="13" eb="15">
      <t>ショクイン</t>
    </rPh>
    <phoneticPr fontId="12"/>
  </si>
  <si>
    <t>　入所者の数（Ａ）に応じて、常勤換算方法で次の人数以上の看護職員を配置している。</t>
    <rPh sb="1" eb="4">
      <t>ニュウショシャ</t>
    </rPh>
    <rPh sb="5" eb="6">
      <t>スウ</t>
    </rPh>
    <rPh sb="10" eb="11">
      <t>オウ</t>
    </rPh>
    <rPh sb="14" eb="16">
      <t>ジョウキン</t>
    </rPh>
    <rPh sb="16" eb="18">
      <t>カンサン</t>
    </rPh>
    <rPh sb="18" eb="20">
      <t>ホウホウ</t>
    </rPh>
    <rPh sb="21" eb="22">
      <t>ツギ</t>
    </rPh>
    <rPh sb="23" eb="25">
      <t>ニンズウ</t>
    </rPh>
    <rPh sb="25" eb="27">
      <t>イジョウ</t>
    </rPh>
    <rPh sb="28" eb="30">
      <t>カンゴ</t>
    </rPh>
    <rPh sb="30" eb="32">
      <t>ショクイン</t>
    </rPh>
    <rPh sb="33" eb="35">
      <t>ハイチ</t>
    </rPh>
    <phoneticPr fontId="12"/>
  </si>
  <si>
    <t>　入所者数が　</t>
    <rPh sb="1" eb="3">
      <t>ニュウショ</t>
    </rPh>
    <rPh sb="3" eb="4">
      <t>シャ</t>
    </rPh>
    <rPh sb="4" eb="5">
      <t>スウ</t>
    </rPh>
    <phoneticPr fontId="12"/>
  </si>
  <si>
    <t>　上記の看護職員のうち、１人以上は常勤職員である。</t>
    <rPh sb="1" eb="3">
      <t>ジョウキ</t>
    </rPh>
    <rPh sb="4" eb="6">
      <t>カンゴ</t>
    </rPh>
    <rPh sb="6" eb="8">
      <t>ショクイン</t>
    </rPh>
    <rPh sb="13" eb="14">
      <t>ニン</t>
    </rPh>
    <rPh sb="14" eb="16">
      <t>イジョウ</t>
    </rPh>
    <rPh sb="17" eb="19">
      <t>ジョウキン</t>
    </rPh>
    <rPh sb="19" eb="21">
      <t>ショクイン</t>
    </rPh>
    <phoneticPr fontId="12"/>
  </si>
  <si>
    <t>　併設短期入所生活介護の定員が２０名以上の場合、上記の基準に加え、短期入所生活介護事業所において看護職員を１名以上常勤で配置している。</t>
    <rPh sb="24" eb="26">
      <t>ジョウキ</t>
    </rPh>
    <rPh sb="27" eb="29">
      <t>キジュン</t>
    </rPh>
    <rPh sb="30" eb="31">
      <t>クワ</t>
    </rPh>
    <rPh sb="33" eb="35">
      <t>タンキ</t>
    </rPh>
    <rPh sb="35" eb="37">
      <t>ニュウショ</t>
    </rPh>
    <rPh sb="37" eb="39">
      <t>セイカツ</t>
    </rPh>
    <rPh sb="39" eb="41">
      <t>カイゴ</t>
    </rPh>
    <rPh sb="41" eb="43">
      <t>ジギョウ</t>
    </rPh>
    <rPh sb="43" eb="44">
      <t>ショ</t>
    </rPh>
    <rPh sb="54" eb="55">
      <t>メイ</t>
    </rPh>
    <rPh sb="55" eb="57">
      <t>イジョウ</t>
    </rPh>
    <rPh sb="57" eb="59">
      <t>ジョウキン</t>
    </rPh>
    <phoneticPr fontId="12"/>
  </si>
  <si>
    <t>　常勤換算方法で、入所（利用）者の数（Ｃ）が３又はその端数を増すごとに１以上配置している。</t>
    <rPh sb="1" eb="3">
      <t>ジョウキン</t>
    </rPh>
    <rPh sb="3" eb="5">
      <t>カンサン</t>
    </rPh>
    <rPh sb="5" eb="7">
      <t>ホウホウ</t>
    </rPh>
    <rPh sb="9" eb="11">
      <t>ニュウショ</t>
    </rPh>
    <rPh sb="12" eb="14">
      <t>リヨウ</t>
    </rPh>
    <rPh sb="15" eb="16">
      <t>シャ</t>
    </rPh>
    <rPh sb="17" eb="18">
      <t>カズ</t>
    </rPh>
    <rPh sb="23" eb="24">
      <t>マタ</t>
    </rPh>
    <rPh sb="27" eb="29">
      <t>ハスウ</t>
    </rPh>
    <rPh sb="30" eb="31">
      <t>マ</t>
    </rPh>
    <rPh sb="36" eb="38">
      <t>イジョウ</t>
    </rPh>
    <rPh sb="38" eb="40">
      <t>ハイチ</t>
    </rPh>
    <phoneticPr fontId="12"/>
  </si>
  <si>
    <t>　※入所（利用）者の数（Ｃ）を３で割り小数点を切り上げた数以上の配置が必要です。</t>
    <rPh sb="2" eb="4">
      <t>ニュウショ</t>
    </rPh>
    <rPh sb="5" eb="7">
      <t>リヨウ</t>
    </rPh>
    <rPh sb="8" eb="9">
      <t>シャ</t>
    </rPh>
    <rPh sb="10" eb="11">
      <t>カズ</t>
    </rPh>
    <rPh sb="17" eb="18">
      <t>ワ</t>
    </rPh>
    <rPh sb="19" eb="22">
      <t>ショウスウテン</t>
    </rPh>
    <rPh sb="23" eb="24">
      <t>キ</t>
    </rPh>
    <rPh sb="25" eb="26">
      <t>ア</t>
    </rPh>
    <rPh sb="28" eb="29">
      <t>カズ</t>
    </rPh>
    <rPh sb="29" eb="31">
      <t>イジョウ</t>
    </rPh>
    <rPh sb="32" eb="34">
      <t>ハイチ</t>
    </rPh>
    <rPh sb="35" eb="37">
      <t>ヒツヨウ</t>
    </rPh>
    <phoneticPr fontId="12"/>
  </si>
  <si>
    <t>　１以上配置している。
　（入所定員が40人を超えない施設で、隣接の他の社会福祉施設や病院等の栄養士又は管理栄養士との兼務等により適切な栄養管理が行われている場合には置かないことができます）</t>
    <rPh sb="2" eb="4">
      <t>イジョウ</t>
    </rPh>
    <rPh sb="4" eb="6">
      <t>ハイチ</t>
    </rPh>
    <rPh sb="14" eb="16">
      <t>ニュウショ</t>
    </rPh>
    <rPh sb="27" eb="29">
      <t>シセツ</t>
    </rPh>
    <rPh sb="50" eb="51">
      <t>マタ</t>
    </rPh>
    <rPh sb="52" eb="57">
      <t>カンリエイヨウシ</t>
    </rPh>
    <phoneticPr fontId="12"/>
  </si>
  <si>
    <t>　１以上配置している。
　（機能訓練に係る加算を算定していない場合についても、利用者に必要な機能訓練を行うことが可能な時間数の配置を行うこと）</t>
    <rPh sb="2" eb="4">
      <t>イジョウ</t>
    </rPh>
    <rPh sb="4" eb="6">
      <t>ハイチ</t>
    </rPh>
    <rPh sb="14" eb="16">
      <t>キノウ</t>
    </rPh>
    <rPh sb="16" eb="18">
      <t>クンレン</t>
    </rPh>
    <rPh sb="19" eb="20">
      <t>カカワ</t>
    </rPh>
    <rPh sb="21" eb="23">
      <t>カサン</t>
    </rPh>
    <rPh sb="24" eb="26">
      <t>サンテイ</t>
    </rPh>
    <rPh sb="31" eb="33">
      <t>バアイ</t>
    </rPh>
    <rPh sb="66" eb="67">
      <t>オコナ</t>
    </rPh>
    <phoneticPr fontId="12"/>
  </si>
  <si>
    <t>　理学療法士、作業療法士、言語聴覚士、看護職員、柔道整復師、あん摩マッサージ指圧師、はり師又はきゅう師のいずれかの資格を有している。
　（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ります。）</t>
    <rPh sb="1" eb="3">
      <t>リガク</t>
    </rPh>
    <rPh sb="3" eb="6">
      <t>リョウホウシ</t>
    </rPh>
    <rPh sb="7" eb="9">
      <t>サギョウ</t>
    </rPh>
    <rPh sb="9" eb="11">
      <t>リョウホウ</t>
    </rPh>
    <rPh sb="11" eb="12">
      <t>シ</t>
    </rPh>
    <rPh sb="13" eb="15">
      <t>ゲンゴ</t>
    </rPh>
    <rPh sb="15" eb="17">
      <t>チョウカク</t>
    </rPh>
    <rPh sb="17" eb="18">
      <t>シ</t>
    </rPh>
    <rPh sb="19" eb="21">
      <t>カンゴ</t>
    </rPh>
    <rPh sb="21" eb="23">
      <t>ショクイン</t>
    </rPh>
    <rPh sb="24" eb="26">
      <t>ジュウドウ</t>
    </rPh>
    <rPh sb="26" eb="28">
      <t>セイフク</t>
    </rPh>
    <rPh sb="28" eb="29">
      <t>シ</t>
    </rPh>
    <rPh sb="32" eb="33">
      <t>マ</t>
    </rPh>
    <rPh sb="38" eb="40">
      <t>シアツ</t>
    </rPh>
    <rPh sb="40" eb="41">
      <t>シ</t>
    </rPh>
    <rPh sb="44" eb="45">
      <t>シ</t>
    </rPh>
    <rPh sb="50" eb="51">
      <t>シ</t>
    </rPh>
    <rPh sb="169" eb="170">
      <t>モノ</t>
    </rPh>
    <phoneticPr fontId="12"/>
  </si>
  <si>
    <t>　常勤専従の介護支援専門員を１以上配置している。</t>
    <rPh sb="1" eb="3">
      <t>ジョウキン</t>
    </rPh>
    <rPh sb="3" eb="5">
      <t>センジュウ</t>
    </rPh>
    <rPh sb="6" eb="8">
      <t>カイゴ</t>
    </rPh>
    <rPh sb="8" eb="10">
      <t>シエン</t>
    </rPh>
    <rPh sb="10" eb="13">
      <t>センモンイン</t>
    </rPh>
    <rPh sb="15" eb="17">
      <t>イジョウ</t>
    </rPh>
    <rPh sb="17" eb="19">
      <t>ハイチ</t>
    </rPh>
    <phoneticPr fontId="12"/>
  </si>
  <si>
    <t>　入所者の数（Ａ）が１００又はその端数を増すごとに１以上配置している。（増員分については非常勤の職員でよい）</t>
    <rPh sb="1" eb="4">
      <t>ニュウショシャ</t>
    </rPh>
    <rPh sb="5" eb="6">
      <t>カズ</t>
    </rPh>
    <rPh sb="13" eb="14">
      <t>マタ</t>
    </rPh>
    <rPh sb="17" eb="19">
      <t>ハスウ</t>
    </rPh>
    <rPh sb="20" eb="21">
      <t>マ</t>
    </rPh>
    <rPh sb="26" eb="28">
      <t>イジョウ</t>
    </rPh>
    <rPh sb="28" eb="30">
      <t>ハイチ</t>
    </rPh>
    <rPh sb="36" eb="38">
      <t>ゾウイン</t>
    </rPh>
    <rPh sb="38" eb="39">
      <t>ブン</t>
    </rPh>
    <rPh sb="44" eb="47">
      <t>ヒジョウキン</t>
    </rPh>
    <rPh sb="48" eb="50">
      <t>ショクイン</t>
    </rPh>
    <phoneticPr fontId="12"/>
  </si>
  <si>
    <t>　次に掲げる施設の運営についての重要事項に関する規程(運営規程）をすべて定めている。
　①施設の目的及び運営の方針
　②従業者の職種、員数及び職務の内容
　③入所定員
　④ユニットの数及びユニットごとの入居定員　[ユニット型介護老人福祉施設のみ]
　⑤入所（居）者に対する指定介護福祉施設サービスの内容及び利用料その他の費用の額
　⑥施設の利用に当たっての留意事項
　⑦緊急時等における対応方法
　⑧非常災害対策
　⑨虐待の防止のための措置に関する事項
　⑩身体的拘束その他入所者の行動を制限する行為を行う際の手続
　⑪事故発生時の対応
　⑫業務に関して知り得た秘密の保持に関する事項
　⑬苦情及び相談に対する体制
　⑭従業者の研修の実施に関する事項
　⑮上記の項目以外に必要と認める事項</t>
    <rPh sb="1" eb="2">
      <t>ツギ</t>
    </rPh>
    <rPh sb="3" eb="4">
      <t>カカ</t>
    </rPh>
    <rPh sb="6" eb="8">
      <t>シセツ</t>
    </rPh>
    <rPh sb="9" eb="11">
      <t>ウンエイ</t>
    </rPh>
    <rPh sb="16" eb="18">
      <t>ジュウヨウ</t>
    </rPh>
    <rPh sb="18" eb="20">
      <t>ジコウ</t>
    </rPh>
    <rPh sb="21" eb="22">
      <t>カン</t>
    </rPh>
    <rPh sb="24" eb="26">
      <t>キテイ</t>
    </rPh>
    <rPh sb="27" eb="31">
      <t>ウンエイキテイ</t>
    </rPh>
    <rPh sb="36" eb="37">
      <t>サダ</t>
    </rPh>
    <rPh sb="185" eb="189">
      <t>キンキュウジトウ</t>
    </rPh>
    <rPh sb="193" eb="195">
      <t>タイオウ</t>
    </rPh>
    <rPh sb="195" eb="197">
      <t>ホウホウ</t>
    </rPh>
    <rPh sb="209" eb="211">
      <t>ギャクタイ</t>
    </rPh>
    <rPh sb="212" eb="214">
      <t>ボウシ</t>
    </rPh>
    <rPh sb="218" eb="220">
      <t>ソチ</t>
    </rPh>
    <rPh sb="221" eb="222">
      <t>カン</t>
    </rPh>
    <rPh sb="224" eb="226">
      <t>ジコウ</t>
    </rPh>
    <phoneticPr fontId="12"/>
  </si>
  <si>
    <t>　次に掲げる施設の運営についての重要事項に関する規程(運営規程）をすべて定めている。
　①施設の目的及び運営の方針
　②従業者の職種、員数及び職務の内容
　③利用定員（特別養護老人ホームの空所利用型を除く）
　④ユニットの数及びユニットごとの入居定員　[ユニット型短期入所のみ]
　⑤指定短期入所生活介護の内容及び利用料その他の費用の額
　⑥通常の送迎の実施地域
　⑦サービスの利用に当たっての留意事項
　⑧緊急時における対応方法
　⑨非常災害対策
　⑩虐待の防止のための措置に関する事項
　⑪身体的拘束その他利用者の行動を制限する行為を行う際の手続
　⑫事故発生時の対応
　⑬業務に関して知り得た秘密の保持に関する事項
　⑭苦情及び相談に対する体制
　⑮従業者の研修の実施に関する事項
　⑮上記の項目以外に必要と認める事項</t>
    <rPh sb="1" eb="2">
      <t>ツギ</t>
    </rPh>
    <rPh sb="3" eb="4">
      <t>カカ</t>
    </rPh>
    <rPh sb="6" eb="8">
      <t>シセツ</t>
    </rPh>
    <rPh sb="9" eb="11">
      <t>ウンエイ</t>
    </rPh>
    <rPh sb="16" eb="18">
      <t>ジュウヨウ</t>
    </rPh>
    <rPh sb="18" eb="20">
      <t>ジコウ</t>
    </rPh>
    <rPh sb="21" eb="22">
      <t>カン</t>
    </rPh>
    <rPh sb="24" eb="26">
      <t>キテイ</t>
    </rPh>
    <rPh sb="27" eb="31">
      <t>ウンエイキテイ</t>
    </rPh>
    <rPh sb="36" eb="37">
      <t>サダ</t>
    </rPh>
    <rPh sb="227" eb="229">
      <t>ギャクタイノ</t>
    </rPh>
    <rPh sb="229" eb="244">
      <t>ボウシノタメノソチニカンスルジコウ</t>
    </rPh>
    <phoneticPr fontId="12"/>
  </si>
  <si>
    <t>　サービスの提供の開始に際しては、あらかじめ、入所（利用）申込者又はその家族に対し、運営規程の概要、従業者の勤務体制、事故発生時の対応、提供するサービスの第三者評価の実施状況（実施の有無、実施した直近の年月日、実施した評価機関の名称、評価結果の開示状況）等の入所（利用）申込者のサービスの選択に資すると認められる重要事項を記した文書を交付して説明を行い、当該提供の開始について入所申込者の同意を得ている。</t>
    <rPh sb="26" eb="28">
      <t>リヨウ</t>
    </rPh>
    <rPh sb="59" eb="61">
      <t>ジコ</t>
    </rPh>
    <rPh sb="61" eb="63">
      <t>ハッセイ</t>
    </rPh>
    <rPh sb="63" eb="64">
      <t>ジ</t>
    </rPh>
    <rPh sb="65" eb="67">
      <t>タイオウ</t>
    </rPh>
    <rPh sb="127" eb="128">
      <t>トウ</t>
    </rPh>
    <phoneticPr fontId="12"/>
  </si>
  <si>
    <t>　重要事項を記した文書が最新の状況を反映したものになっている。（従業者の勤務体制・料金表等）</t>
    <rPh sb="1" eb="3">
      <t>ジュウヨウ</t>
    </rPh>
    <rPh sb="3" eb="5">
      <t>ジコウ</t>
    </rPh>
    <rPh sb="6" eb="7">
      <t>シル</t>
    </rPh>
    <rPh sb="9" eb="11">
      <t>ブンショ</t>
    </rPh>
    <rPh sb="12" eb="14">
      <t>サイシン</t>
    </rPh>
    <rPh sb="15" eb="17">
      <t>ジョウキョウ</t>
    </rPh>
    <rPh sb="18" eb="20">
      <t>ハンエイ</t>
    </rPh>
    <rPh sb="32" eb="35">
      <t>ジュウギョウシャ</t>
    </rPh>
    <rPh sb="36" eb="38">
      <t>キンム</t>
    </rPh>
    <rPh sb="38" eb="40">
      <t>タイセイ</t>
    </rPh>
    <rPh sb="41" eb="43">
      <t>リョウキン</t>
    </rPh>
    <rPh sb="43" eb="44">
      <t>ヒョウ</t>
    </rPh>
    <rPh sb="44" eb="45">
      <t>トウ</t>
    </rPh>
    <phoneticPr fontId="12"/>
  </si>
  <si>
    <t>　入所申込者の入所に際しては、その者に係る居宅介護支援事業者に対する照会等により、その者の心身の状況、生活歴、病歴、居宅サービス等の利用状況等の把握に努めている。</t>
    <rPh sb="1" eb="6">
      <t>ニュウショモウシコミシャ</t>
    </rPh>
    <rPh sb="7" eb="9">
      <t>ニュウショ</t>
    </rPh>
    <rPh sb="10" eb="11">
      <t>サイ</t>
    </rPh>
    <rPh sb="17" eb="18">
      <t>モノ</t>
    </rPh>
    <rPh sb="19" eb="20">
      <t>カカ</t>
    </rPh>
    <rPh sb="21" eb="23">
      <t>キョタク</t>
    </rPh>
    <rPh sb="23" eb="25">
      <t>カイゴ</t>
    </rPh>
    <rPh sb="25" eb="27">
      <t>シエン</t>
    </rPh>
    <rPh sb="27" eb="30">
      <t>ジギョウシャ</t>
    </rPh>
    <rPh sb="31" eb="32">
      <t>タイ</t>
    </rPh>
    <rPh sb="34" eb="36">
      <t>ショウカイ</t>
    </rPh>
    <rPh sb="36" eb="37">
      <t>トウ</t>
    </rPh>
    <rPh sb="43" eb="44">
      <t>モノ</t>
    </rPh>
    <rPh sb="45" eb="47">
      <t>シンシン</t>
    </rPh>
    <rPh sb="48" eb="50">
      <t>ジョウキョウ</t>
    </rPh>
    <rPh sb="51" eb="53">
      <t>セイカツ</t>
    </rPh>
    <rPh sb="53" eb="54">
      <t>レキ</t>
    </rPh>
    <rPh sb="55" eb="57">
      <t>ビョウレキ</t>
    </rPh>
    <rPh sb="58" eb="60">
      <t>キョタク</t>
    </rPh>
    <rPh sb="64" eb="65">
      <t>トウ</t>
    </rPh>
    <rPh sb="66" eb="68">
      <t>リヨウ</t>
    </rPh>
    <rPh sb="68" eb="70">
      <t>ジョウキョウ</t>
    </rPh>
    <rPh sb="70" eb="71">
      <t>トウ</t>
    </rPh>
    <rPh sb="72" eb="74">
      <t>ハアク</t>
    </rPh>
    <rPh sb="75" eb="76">
      <t>ツト</t>
    </rPh>
    <phoneticPr fontId="12"/>
  </si>
  <si>
    <t>　入所者の心身の状況、その置かれている環境等に照らし、その者が居宅において日常生活を営むことができるかについて、多職種（生活相談員、介護職員、看護職員、介護支援専門員等）で定期的に協議・検討している。</t>
    <rPh sb="1" eb="4">
      <t>ニュウショシャ</t>
    </rPh>
    <rPh sb="5" eb="7">
      <t>シンシン</t>
    </rPh>
    <rPh sb="8" eb="10">
      <t>ジョウキョウ</t>
    </rPh>
    <rPh sb="13" eb="14">
      <t>オ</t>
    </rPh>
    <rPh sb="19" eb="21">
      <t>カンキョウ</t>
    </rPh>
    <rPh sb="21" eb="22">
      <t>トウ</t>
    </rPh>
    <rPh sb="23" eb="24">
      <t>テ</t>
    </rPh>
    <rPh sb="29" eb="30">
      <t>モノ</t>
    </rPh>
    <rPh sb="31" eb="33">
      <t>キョタク</t>
    </rPh>
    <rPh sb="37" eb="39">
      <t>ニチジョウ</t>
    </rPh>
    <rPh sb="39" eb="41">
      <t>セイカツ</t>
    </rPh>
    <rPh sb="42" eb="43">
      <t>イトナ</t>
    </rPh>
    <rPh sb="56" eb="57">
      <t>タ</t>
    </rPh>
    <rPh sb="57" eb="59">
      <t>ショクシュ</t>
    </rPh>
    <rPh sb="60" eb="62">
      <t>セイカツ</t>
    </rPh>
    <rPh sb="62" eb="65">
      <t>ソウダンイン</t>
    </rPh>
    <rPh sb="66" eb="68">
      <t>カイゴ</t>
    </rPh>
    <rPh sb="68" eb="70">
      <t>ショクイン</t>
    </rPh>
    <rPh sb="71" eb="73">
      <t>カンゴ</t>
    </rPh>
    <rPh sb="73" eb="75">
      <t>ショクイン</t>
    </rPh>
    <rPh sb="76" eb="78">
      <t>カイゴ</t>
    </rPh>
    <rPh sb="78" eb="80">
      <t>シエン</t>
    </rPh>
    <rPh sb="80" eb="83">
      <t>センモンイン</t>
    </rPh>
    <rPh sb="83" eb="84">
      <t>トウ</t>
    </rPh>
    <rPh sb="86" eb="89">
      <t>テイキテキ</t>
    </rPh>
    <rPh sb="90" eb="92">
      <t>キョウギ</t>
    </rPh>
    <rPh sb="93" eb="95">
      <t>ケントウ</t>
    </rPh>
    <phoneticPr fontId="12"/>
  </si>
  <si>
    <t>　入所者の心身の状況、その置かれている環境等に照らし、居宅において日常生活を営むことができると認められる入所者に対し、その者及び家族の希望、その者が退所後に置かれることとなる環境等を勘案し、その者の退所のために必要な援助を行っている。</t>
    <rPh sb="47" eb="48">
      <t>ミト</t>
    </rPh>
    <rPh sb="52" eb="55">
      <t>ニュウショシャ</t>
    </rPh>
    <rPh sb="56" eb="57">
      <t>タイ</t>
    </rPh>
    <rPh sb="61" eb="62">
      <t>モノ</t>
    </rPh>
    <rPh sb="62" eb="63">
      <t>オヨ</t>
    </rPh>
    <rPh sb="64" eb="66">
      <t>カゾク</t>
    </rPh>
    <rPh sb="67" eb="69">
      <t>キボウ</t>
    </rPh>
    <rPh sb="72" eb="73">
      <t>モノ</t>
    </rPh>
    <rPh sb="74" eb="76">
      <t>タイショ</t>
    </rPh>
    <rPh sb="76" eb="77">
      <t>ゴ</t>
    </rPh>
    <rPh sb="78" eb="79">
      <t>オ</t>
    </rPh>
    <rPh sb="87" eb="89">
      <t>カンキョウ</t>
    </rPh>
    <rPh sb="89" eb="90">
      <t>トウ</t>
    </rPh>
    <rPh sb="91" eb="93">
      <t>カンアン</t>
    </rPh>
    <rPh sb="97" eb="98">
      <t>モノ</t>
    </rPh>
    <rPh sb="99" eb="101">
      <t>タイショ</t>
    </rPh>
    <rPh sb="105" eb="107">
      <t>ヒツヨウ</t>
    </rPh>
    <rPh sb="108" eb="110">
      <t>エンジョ</t>
    </rPh>
    <rPh sb="111" eb="112">
      <t>オコナ</t>
    </rPh>
    <phoneticPr fontId="12"/>
  </si>
  <si>
    <t>　入所を待っている申込者がいる場合は、介護の必要の程度及び家族等の状況を勘案し、介護福祉施設サービスを受ける必要性が高いと認められる入所申込者を優先的に入所させている。</t>
    <rPh sb="1" eb="3">
      <t>ニュウショ</t>
    </rPh>
    <rPh sb="4" eb="5">
      <t>マ</t>
    </rPh>
    <rPh sb="9" eb="11">
      <t>モウシコミ</t>
    </rPh>
    <rPh sb="11" eb="12">
      <t>シャ</t>
    </rPh>
    <rPh sb="15" eb="17">
      <t>バアイ</t>
    </rPh>
    <rPh sb="19" eb="21">
      <t>カイゴ</t>
    </rPh>
    <rPh sb="22" eb="24">
      <t>ヒツヨウ</t>
    </rPh>
    <rPh sb="25" eb="27">
      <t>テイド</t>
    </rPh>
    <rPh sb="27" eb="28">
      <t>オヨ</t>
    </rPh>
    <rPh sb="29" eb="31">
      <t>カゾク</t>
    </rPh>
    <rPh sb="31" eb="32">
      <t>トウ</t>
    </rPh>
    <rPh sb="33" eb="35">
      <t>ジョウキョウ</t>
    </rPh>
    <rPh sb="36" eb="38">
      <t>カンアン</t>
    </rPh>
    <rPh sb="40" eb="46">
      <t>カイゴフクシシセツ</t>
    </rPh>
    <rPh sb="51" eb="52">
      <t>ウ</t>
    </rPh>
    <rPh sb="54" eb="57">
      <t>ヒツヨウセイ</t>
    </rPh>
    <rPh sb="58" eb="59">
      <t>タカ</t>
    </rPh>
    <rPh sb="61" eb="62">
      <t>ミト</t>
    </rPh>
    <rPh sb="66" eb="68">
      <t>ニュウショ</t>
    </rPh>
    <rPh sb="68" eb="70">
      <t>モウシコミ</t>
    </rPh>
    <rPh sb="70" eb="71">
      <t>シャ</t>
    </rPh>
    <rPh sb="72" eb="75">
      <t>ユウセンテキ</t>
    </rPh>
    <rPh sb="76" eb="78">
      <t>ニュウショ</t>
    </rPh>
    <phoneticPr fontId="12"/>
  </si>
  <si>
    <t>　入所に際しては入所の年月日並びに介護保険施設の種類及び名称を、退所に際しては退所の年月日を、当該者の被保険者証に記載している。</t>
    <rPh sb="1" eb="3">
      <t>ニュウショ</t>
    </rPh>
    <rPh sb="4" eb="5">
      <t>サイ</t>
    </rPh>
    <rPh sb="8" eb="10">
      <t>ニュウショ</t>
    </rPh>
    <rPh sb="11" eb="14">
      <t>ネンガッピ</t>
    </rPh>
    <rPh sb="14" eb="15">
      <t>ナラ</t>
    </rPh>
    <rPh sb="17" eb="19">
      <t>カイゴ</t>
    </rPh>
    <rPh sb="19" eb="21">
      <t>ホケン</t>
    </rPh>
    <rPh sb="21" eb="23">
      <t>シセツ</t>
    </rPh>
    <rPh sb="24" eb="26">
      <t>シュルイ</t>
    </rPh>
    <rPh sb="26" eb="27">
      <t>オヨ</t>
    </rPh>
    <rPh sb="28" eb="30">
      <t>メイショウ</t>
    </rPh>
    <rPh sb="32" eb="34">
      <t>タイショ</t>
    </rPh>
    <rPh sb="35" eb="36">
      <t>サイ</t>
    </rPh>
    <rPh sb="39" eb="41">
      <t>タイショ</t>
    </rPh>
    <rPh sb="42" eb="45">
      <t>ネンガッピ</t>
    </rPh>
    <rPh sb="47" eb="49">
      <t>トウガイ</t>
    </rPh>
    <rPh sb="49" eb="50">
      <t>シャ</t>
    </rPh>
    <rPh sb="51" eb="56">
      <t>ヒホケンシャショウ</t>
    </rPh>
    <rPh sb="57" eb="59">
      <t>キサイ</t>
    </rPh>
    <phoneticPr fontId="12"/>
  </si>
  <si>
    <t>　サービスを提供した際に、提供した具体的なサービスの内容等を記録している。
　従業員の勤務について、タイムカード等により勤務実績が確認できるようにしている。</t>
    <phoneticPr fontId="12"/>
  </si>
  <si>
    <t>　通院等の外出介助に係る付き添い料、介護上必要な福祉用具に係る費用、定期健康診断に係る費用、機能訓練に係る材料費、洗濯に係る費用（外部のクリーニング店に取り継ぐものを除く）、おむつ代等を入所（利用）者から徴収していない。</t>
    <rPh sb="1" eb="3">
      <t>ツウイン</t>
    </rPh>
    <rPh sb="3" eb="4">
      <t>トウ</t>
    </rPh>
    <rPh sb="5" eb="7">
      <t>ガイシュツ</t>
    </rPh>
    <rPh sb="7" eb="9">
      <t>カイジョ</t>
    </rPh>
    <rPh sb="10" eb="11">
      <t>カカ</t>
    </rPh>
    <rPh sb="12" eb="13">
      <t>ツ</t>
    </rPh>
    <rPh sb="14" eb="15">
      <t>ソ</t>
    </rPh>
    <rPh sb="16" eb="17">
      <t>リョウ</t>
    </rPh>
    <rPh sb="91" eb="92">
      <t>トウ</t>
    </rPh>
    <rPh sb="93" eb="95">
      <t>ニュウショ</t>
    </rPh>
    <phoneticPr fontId="12"/>
  </si>
  <si>
    <t>　サービスの提供に当たっては、あらかじめ、入所（利用）者又はその家族に対し、当該サービスの内容及び費用を記した文書を交付して説明を行い、入所（利用）者から文書による同意を得ている。</t>
    <rPh sb="24" eb="26">
      <t>リヨウ</t>
    </rPh>
    <phoneticPr fontId="12"/>
  </si>
  <si>
    <t>　負担割合証によって、入所（利用）者の負担割合が１割、２割又は３割かを確認している。</t>
    <rPh sb="1" eb="3">
      <t>フタン</t>
    </rPh>
    <rPh sb="11" eb="13">
      <t>ニュウショ</t>
    </rPh>
    <rPh sb="14" eb="16">
      <t>リヨウ</t>
    </rPh>
    <rPh sb="17" eb="18">
      <t>シャ</t>
    </rPh>
    <rPh sb="19" eb="21">
      <t>フタン</t>
    </rPh>
    <rPh sb="29" eb="30">
      <t>マタ</t>
    </rPh>
    <rPh sb="32" eb="33">
      <t>ワリ</t>
    </rPh>
    <phoneticPr fontId="12"/>
  </si>
  <si>
    <t>　介護支援専門員に施設サービス計画の作成に関する業務を担当させている。</t>
    <rPh sb="1" eb="2">
      <t>カイ</t>
    </rPh>
    <phoneticPr fontId="12"/>
  </si>
  <si>
    <t>　計画担当介護支援専門員は、支援する上で解決すべき課題の把握（アセスメント）に当たっては、入所者及びその家族に面接して行なっている。</t>
    <rPh sb="14" eb="16">
      <t>シエン</t>
    </rPh>
    <rPh sb="18" eb="19">
      <t>ウエ</t>
    </rPh>
    <phoneticPr fontId="12"/>
  </si>
  <si>
    <t>　計画担当介護支援専門員は、サービス担当者会議の開催（テレビ電話装置等を活用して行うことができる。）、担当者に対する照会等により、施設サービス計画の原案の内容について、担当者から、専門的な見地からの意見を求めている。</t>
    <rPh sb="1" eb="3">
      <t>ケイカク</t>
    </rPh>
    <rPh sb="3" eb="5">
      <t>タントウ</t>
    </rPh>
    <rPh sb="5" eb="7">
      <t>カイゴ</t>
    </rPh>
    <rPh sb="7" eb="9">
      <t>シエン</t>
    </rPh>
    <rPh sb="9" eb="12">
      <t>センモンイン</t>
    </rPh>
    <rPh sb="18" eb="21">
      <t>タントウシャ</t>
    </rPh>
    <rPh sb="21" eb="23">
      <t>カイギ</t>
    </rPh>
    <rPh sb="24" eb="26">
      <t>カイサイ</t>
    </rPh>
    <rPh sb="51" eb="54">
      <t>タントウシャ</t>
    </rPh>
    <rPh sb="55" eb="56">
      <t>タイ</t>
    </rPh>
    <rPh sb="58" eb="60">
      <t>ショウカイ</t>
    </rPh>
    <rPh sb="60" eb="61">
      <t>トウ</t>
    </rPh>
    <rPh sb="65" eb="67">
      <t>シセツ</t>
    </rPh>
    <rPh sb="71" eb="73">
      <t>ケイカク</t>
    </rPh>
    <rPh sb="74" eb="76">
      <t>ゲンアン</t>
    </rPh>
    <rPh sb="77" eb="79">
      <t>ナイヨウ</t>
    </rPh>
    <rPh sb="84" eb="87">
      <t>タントウシャ</t>
    </rPh>
    <rPh sb="90" eb="93">
      <t>センモンテキ</t>
    </rPh>
    <rPh sb="94" eb="96">
      <t>ケンチ</t>
    </rPh>
    <rPh sb="99" eb="101">
      <t>イケン</t>
    </rPh>
    <rPh sb="102" eb="103">
      <t>モト</t>
    </rPh>
    <phoneticPr fontId="12"/>
  </si>
  <si>
    <t>　計画担当介護支援専門員は、施設サービス計画の原案の内容について入所者又はその家族に対して説明し、文書により入所者の同意を得て交付している。</t>
    <phoneticPr fontId="12"/>
  </si>
  <si>
    <t>　計画担当介護支援専門員は、施設サービス計画の作成後、施設サービス計画の実施状況の把握（モニタリング）を行い、必要に応じて施設サービス計画の変更を行っている。</t>
    <phoneticPr fontId="12"/>
  </si>
  <si>
    <t>　実施状況の把握（モニタリング）に当たっては、入所者及びその家族並びに担当者との連絡を継続的に行い、特段の事情のない限り、定期的に入所者に面接を行い、モニタリングの結果を記録している。</t>
    <rPh sb="50" eb="52">
      <t>トクダン</t>
    </rPh>
    <rPh sb="53" eb="55">
      <t>ジジョウ</t>
    </rPh>
    <rPh sb="58" eb="59">
      <t>カギ</t>
    </rPh>
    <phoneticPr fontId="12"/>
  </si>
  <si>
    <t>　計画担当介護支援専門員は、入所者が要介護更新認定、要介護状態区分変更を受ける場合、又は施設サービス計画の変更を行う場合、サービス担当者会議を開催し、変更の必要性について、各担当者の専門的な見地からの意見を求めている。</t>
    <rPh sb="18" eb="19">
      <t>ヨウ</t>
    </rPh>
    <rPh sb="19" eb="21">
      <t>カイゴ</t>
    </rPh>
    <rPh sb="21" eb="23">
      <t>コウシン</t>
    </rPh>
    <rPh sb="23" eb="25">
      <t>ニンテイ</t>
    </rPh>
    <rPh sb="26" eb="27">
      <t>ヨウ</t>
    </rPh>
    <rPh sb="27" eb="29">
      <t>カイゴ</t>
    </rPh>
    <rPh sb="29" eb="31">
      <t>ジョウタイ</t>
    </rPh>
    <rPh sb="31" eb="33">
      <t>クブン</t>
    </rPh>
    <rPh sb="33" eb="35">
      <t>ヘンコウ</t>
    </rPh>
    <rPh sb="36" eb="37">
      <t>ウ</t>
    </rPh>
    <rPh sb="39" eb="40">
      <t>バ</t>
    </rPh>
    <rPh sb="44" eb="46">
      <t>シセツ</t>
    </rPh>
    <rPh sb="86" eb="87">
      <t>カク</t>
    </rPh>
    <phoneticPr fontId="12"/>
  </si>
  <si>
    <t>　管理者は、指定短期入所生活介護事業所において、概ね４日以上連続して入所することが予定される利用者（又は継続的、定期的な入所が予定されている利用者）については、利用者の心身の状況、希望等を踏まえて、他の従業者と協議の上、サービスの目標、当該目標を達成するための具体的なサービスの内容等を記載した短期入所生活介護計画を作成している。</t>
    <rPh sb="1" eb="4">
      <t>カンリシャ</t>
    </rPh>
    <rPh sb="24" eb="25">
      <t>オオム</t>
    </rPh>
    <rPh sb="27" eb="28">
      <t>ニチ</t>
    </rPh>
    <rPh sb="30" eb="32">
      <t>レンゾク</t>
    </rPh>
    <rPh sb="50" eb="51">
      <t>マタ</t>
    </rPh>
    <rPh sb="52" eb="55">
      <t>ケイゾクテキ</t>
    </rPh>
    <rPh sb="56" eb="59">
      <t>テイキテキ</t>
    </rPh>
    <rPh sb="60" eb="62">
      <t>ニュウショ</t>
    </rPh>
    <rPh sb="63" eb="65">
      <t>ヨテイ</t>
    </rPh>
    <rPh sb="70" eb="72">
      <t>リヨウ</t>
    </rPh>
    <rPh sb="72" eb="73">
      <t>シャ</t>
    </rPh>
    <rPh sb="80" eb="83">
      <t>リヨウシャ</t>
    </rPh>
    <rPh sb="84" eb="86">
      <t>シンシン</t>
    </rPh>
    <rPh sb="87" eb="89">
      <t>ジョウキョウ</t>
    </rPh>
    <rPh sb="90" eb="92">
      <t>キボウ</t>
    </rPh>
    <rPh sb="92" eb="93">
      <t>トウ</t>
    </rPh>
    <rPh sb="94" eb="95">
      <t>フ</t>
    </rPh>
    <rPh sb="99" eb="100">
      <t>タ</t>
    </rPh>
    <rPh sb="101" eb="104">
      <t>ジュウギョウシャ</t>
    </rPh>
    <rPh sb="105" eb="107">
      <t>キョウギ</t>
    </rPh>
    <rPh sb="108" eb="109">
      <t>ウエ</t>
    </rPh>
    <phoneticPr fontId="12"/>
  </si>
  <si>
    <t>　既に居宅サービス計画が作成されている場合は、当該居宅サービス計画の内容に沿って短期入所生活介護計画を作成している。</t>
    <rPh sb="1" eb="2">
      <t>スデ</t>
    </rPh>
    <rPh sb="3" eb="5">
      <t>キョタク</t>
    </rPh>
    <rPh sb="9" eb="11">
      <t>ケイカク</t>
    </rPh>
    <rPh sb="12" eb="14">
      <t>サクセイ</t>
    </rPh>
    <rPh sb="19" eb="21">
      <t>バアイ</t>
    </rPh>
    <rPh sb="23" eb="25">
      <t>トウガイ</t>
    </rPh>
    <rPh sb="25" eb="27">
      <t>キョタク</t>
    </rPh>
    <rPh sb="31" eb="33">
      <t>ケイカク</t>
    </rPh>
    <rPh sb="34" eb="36">
      <t>ナイヨウ</t>
    </rPh>
    <rPh sb="37" eb="38">
      <t>ソ</t>
    </rPh>
    <rPh sb="40" eb="42">
      <t>タンキ</t>
    </rPh>
    <rPh sb="42" eb="44">
      <t>ニュウショ</t>
    </rPh>
    <rPh sb="44" eb="46">
      <t>セイカツ</t>
    </rPh>
    <rPh sb="46" eb="48">
      <t>カイゴ</t>
    </rPh>
    <rPh sb="48" eb="50">
      <t>ケイカク</t>
    </rPh>
    <rPh sb="51" eb="53">
      <t>サクセイ</t>
    </rPh>
    <phoneticPr fontId="12"/>
  </si>
  <si>
    <t>　指定居宅介護支援事業所から当該居宅サービス計画の写しを入手している。</t>
    <rPh sb="1" eb="3">
      <t>シテイ</t>
    </rPh>
    <rPh sb="3" eb="5">
      <t>キョタク</t>
    </rPh>
    <rPh sb="5" eb="7">
      <t>カイゴ</t>
    </rPh>
    <rPh sb="7" eb="9">
      <t>シエン</t>
    </rPh>
    <rPh sb="9" eb="11">
      <t>ジギョウ</t>
    </rPh>
    <rPh sb="11" eb="12">
      <t>ショ</t>
    </rPh>
    <rPh sb="14" eb="16">
      <t>トウガイ</t>
    </rPh>
    <rPh sb="16" eb="18">
      <t>キョタク</t>
    </rPh>
    <rPh sb="22" eb="24">
      <t>ケイカク</t>
    </rPh>
    <rPh sb="25" eb="26">
      <t>ウツ</t>
    </rPh>
    <rPh sb="28" eb="30">
      <t>ニュウシュ</t>
    </rPh>
    <phoneticPr fontId="12"/>
  </si>
  <si>
    <t>　短期入所生活介護計画の内容について利用者又はその家族に対して説明し、文書により利用者の同意を得て交付している。</t>
    <rPh sb="1" eb="3">
      <t>タンキ</t>
    </rPh>
    <rPh sb="3" eb="5">
      <t>ニュウショ</t>
    </rPh>
    <rPh sb="5" eb="7">
      <t>セイカツ</t>
    </rPh>
    <rPh sb="7" eb="9">
      <t>カイゴ</t>
    </rPh>
    <rPh sb="18" eb="20">
      <t>リヨウ</t>
    </rPh>
    <phoneticPr fontId="12"/>
  </si>
  <si>
    <t>　居宅サービス計画に基づきサービスを提供している指定短期入所生活介護事業者は、当該居宅サービス計画を作成している指定居宅介護支援事業者から、短期入所生活介護計画の提供の求めがあった際は提供している。</t>
    <rPh sb="1" eb="3">
      <t>キョタク</t>
    </rPh>
    <rPh sb="7" eb="9">
      <t>ケイカク</t>
    </rPh>
    <rPh sb="10" eb="11">
      <t>モト</t>
    </rPh>
    <rPh sb="18" eb="20">
      <t>テイキョウ</t>
    </rPh>
    <rPh sb="24" eb="26">
      <t>シテイ</t>
    </rPh>
    <rPh sb="26" eb="28">
      <t>タンキ</t>
    </rPh>
    <rPh sb="28" eb="30">
      <t>ニュウショ</t>
    </rPh>
    <rPh sb="30" eb="32">
      <t>セイカツ</t>
    </rPh>
    <rPh sb="32" eb="34">
      <t>カイゴ</t>
    </rPh>
    <rPh sb="34" eb="37">
      <t>ジギョウシャ</t>
    </rPh>
    <rPh sb="39" eb="41">
      <t>トウガイ</t>
    </rPh>
    <rPh sb="92" eb="94">
      <t>テイキョウ</t>
    </rPh>
    <phoneticPr fontId="12"/>
  </si>
  <si>
    <t>　入所（利用）者に対し、その心身の状況に応じて、適切な方法により、排せつの自立について必要な援助を行っている。</t>
    <rPh sb="1" eb="3">
      <t>ニュウショ</t>
    </rPh>
    <rPh sb="4" eb="6">
      <t>リヨウ</t>
    </rPh>
    <rPh sb="7" eb="8">
      <t>モノ</t>
    </rPh>
    <rPh sb="9" eb="10">
      <t>タイ</t>
    </rPh>
    <rPh sb="14" eb="16">
      <t>シンシン</t>
    </rPh>
    <rPh sb="17" eb="19">
      <t>ジョウキョウ</t>
    </rPh>
    <rPh sb="20" eb="21">
      <t>オウ</t>
    </rPh>
    <rPh sb="24" eb="26">
      <t>テキセツ</t>
    </rPh>
    <rPh sb="27" eb="29">
      <t>ホウホウ</t>
    </rPh>
    <rPh sb="33" eb="34">
      <t>ハイ</t>
    </rPh>
    <rPh sb="37" eb="39">
      <t>ジリツ</t>
    </rPh>
    <rPh sb="43" eb="45">
      <t>ヒツヨウ</t>
    </rPh>
    <rPh sb="46" eb="48">
      <t>エンジョ</t>
    </rPh>
    <rPh sb="49" eb="50">
      <t>オコナ</t>
    </rPh>
    <phoneticPr fontId="12"/>
  </si>
  <si>
    <t>問2</t>
    <rPh sb="0" eb="1">
      <t>トイ</t>
    </rPh>
    <phoneticPr fontId="12"/>
  </si>
  <si>
    <t>問3</t>
    <rPh sb="0" eb="1">
      <t>トイ</t>
    </rPh>
    <phoneticPr fontId="12"/>
  </si>
  <si>
    <t>　おむつを使用せざるを得ない入所（利用）者のおむつを適切に取り換えている。</t>
    <rPh sb="5" eb="7">
      <t>シヨウ</t>
    </rPh>
    <rPh sb="11" eb="12">
      <t>エ</t>
    </rPh>
    <rPh sb="14" eb="16">
      <t>ニュウショ</t>
    </rPh>
    <rPh sb="17" eb="19">
      <t>リヨウ</t>
    </rPh>
    <rPh sb="20" eb="21">
      <t>モノ</t>
    </rPh>
    <rPh sb="26" eb="28">
      <t>テキセツ</t>
    </rPh>
    <rPh sb="29" eb="30">
      <t>ト</t>
    </rPh>
    <rPh sb="31" eb="32">
      <t>カ</t>
    </rPh>
    <phoneticPr fontId="12"/>
  </si>
  <si>
    <t>　褥瘡が発生しないよう適切な介護を行うとともに、その発生を予防するための体制を整備している。</t>
    <phoneticPr fontId="12"/>
  </si>
  <si>
    <t>　栄養並びに入所（利用）者の心身の状況及び嗜好を考慮した食事を、適切な時間に提供している。また、入所（利用）者が可能な限り離床して、食堂で食事を摂ることを支援している。</t>
    <rPh sb="9" eb="11">
      <t>リヨウ</t>
    </rPh>
    <phoneticPr fontId="12"/>
  </si>
  <si>
    <t>　教養娯楽設備等を備えるほか、適宜入所（利用）者のためのレクリエーション行事を行っている。</t>
    <rPh sb="20" eb="22">
      <t>リヨウ</t>
    </rPh>
    <phoneticPr fontId="12"/>
  </si>
  <si>
    <t>　入所者が日常生活を営むのに必要な行政機関等に対する手続について、その者又はその家族において行うことが困難である場合は、その者の同意を得て、代わって行っている。</t>
    <rPh sb="1" eb="2">
      <t>ニュウ</t>
    </rPh>
    <phoneticPr fontId="12"/>
  </si>
  <si>
    <t>　常に入所（利用）者の家族との連携を図るとともに、入所（利用）者とその家族との交流等の機会を確保するよう努めている。</t>
    <phoneticPr fontId="12"/>
  </si>
  <si>
    <t>　入所者の外出の機会を確保するよう努めている。</t>
    <phoneticPr fontId="12"/>
  </si>
  <si>
    <t>　入所（利用）者に対し、その心身の状況等に応じて、日常生活を営むのに必要な機能を改善し、又はその減退を防止するための訓練を行っている。</t>
    <rPh sb="1" eb="2">
      <t>ニュウ</t>
    </rPh>
    <rPh sb="4" eb="6">
      <t>リヨウ</t>
    </rPh>
    <phoneticPr fontId="12"/>
  </si>
  <si>
    <t>　入所者の栄養状態の維持及び改善を図り、自立した日常生活を営むことができるよう、各入所者の状態に応じた栄養管理を計画的に行っている。</t>
    <rPh sb="1" eb="4">
      <t>ニュウショシャ</t>
    </rPh>
    <rPh sb="5" eb="7">
      <t>エイヨウ</t>
    </rPh>
    <rPh sb="7" eb="9">
      <t>ジョウタイ</t>
    </rPh>
    <rPh sb="10" eb="12">
      <t>イジ</t>
    </rPh>
    <rPh sb="12" eb="13">
      <t>オヨ</t>
    </rPh>
    <rPh sb="14" eb="16">
      <t>カイゼン</t>
    </rPh>
    <rPh sb="17" eb="18">
      <t>ハカ</t>
    </rPh>
    <rPh sb="20" eb="22">
      <t>ジリツ</t>
    </rPh>
    <rPh sb="24" eb="28">
      <t>ニチジョウセイカツ</t>
    </rPh>
    <rPh sb="29" eb="30">
      <t>イトナ</t>
    </rPh>
    <rPh sb="40" eb="44">
      <t>カクニュウショシャ</t>
    </rPh>
    <rPh sb="45" eb="47">
      <t>ジョウタイ</t>
    </rPh>
    <rPh sb="48" eb="49">
      <t>オウ</t>
    </rPh>
    <rPh sb="51" eb="53">
      <t>エイヨウ</t>
    </rPh>
    <rPh sb="53" eb="55">
      <t>カンリ</t>
    </rPh>
    <rPh sb="56" eb="59">
      <t>ケイカクテキ</t>
    </rPh>
    <rPh sb="60" eb="61">
      <t>オコナ</t>
    </rPh>
    <phoneticPr fontId="12"/>
  </si>
  <si>
    <t>　入所者の口腔の健康の保持を図り、自立した日常生活を営むことができるよう、口腔衛生の管理体制を整備し、各入所者の状態に応じた口腔衛生の管理を計画的に行っている。</t>
    <rPh sb="1" eb="4">
      <t>ニュウショシャ</t>
    </rPh>
    <rPh sb="5" eb="7">
      <t>コウクウ</t>
    </rPh>
    <rPh sb="8" eb="10">
      <t>ケンコウ</t>
    </rPh>
    <rPh sb="11" eb="13">
      <t>ホジ</t>
    </rPh>
    <rPh sb="14" eb="15">
      <t>ハカ</t>
    </rPh>
    <rPh sb="17" eb="19">
      <t>ジリツ</t>
    </rPh>
    <rPh sb="21" eb="25">
      <t>ニチジョウセイカツ</t>
    </rPh>
    <rPh sb="26" eb="27">
      <t>イトナ</t>
    </rPh>
    <rPh sb="37" eb="41">
      <t>コウクウエイセイ</t>
    </rPh>
    <rPh sb="42" eb="44">
      <t>カンリ</t>
    </rPh>
    <rPh sb="44" eb="46">
      <t>タイセイ</t>
    </rPh>
    <rPh sb="47" eb="49">
      <t>セイビ</t>
    </rPh>
    <rPh sb="51" eb="52">
      <t>カク</t>
    </rPh>
    <rPh sb="52" eb="55">
      <t>ニュウショシャ</t>
    </rPh>
    <rPh sb="56" eb="58">
      <t>ジョウタイ</t>
    </rPh>
    <rPh sb="59" eb="60">
      <t>オウ</t>
    </rPh>
    <rPh sb="62" eb="66">
      <t>コウクウエイセイ</t>
    </rPh>
    <rPh sb="67" eb="69">
      <t>カンリ</t>
    </rPh>
    <rPh sb="70" eb="73">
      <t>ケイカクテキ</t>
    </rPh>
    <rPh sb="74" eb="75">
      <t>オコナ</t>
    </rPh>
    <phoneticPr fontId="12"/>
  </si>
  <si>
    <t>　施設の医師又は看護職員は、常に入所（利用）者の健康の状況に注意し、必要に応じて健康保持のための適切な措置を採っている。</t>
    <rPh sb="19" eb="21">
      <t>リヨウ</t>
    </rPh>
    <phoneticPr fontId="12"/>
  </si>
  <si>
    <t>　入所者について、病院又は診療所に入院する必要が生じた場合であって、入院後おおむね３月以内に退院することが明らかに見込まれるときは、その者及びその家族の希望等を勘案し、必要に応じて適切な便宜を供与するとともに、やむを得ない事情がある場合を除き、退院後再び当該指定介護老人福祉施設に円滑に入所することができるようにしている。</t>
    <phoneticPr fontId="12"/>
  </si>
  <si>
    <t>　現に介護福祉施設サービスの提供を行っているときに入所者の症状の急変が生じた場合その他必要な場合のため、あらかじめ、医師との連携方法その他の緊急時等における対応方法を定めている。</t>
    <rPh sb="1" eb="2">
      <t>ゲン</t>
    </rPh>
    <rPh sb="3" eb="5">
      <t>カイゴ</t>
    </rPh>
    <rPh sb="5" eb="7">
      <t>フクシ</t>
    </rPh>
    <rPh sb="7" eb="9">
      <t>シセツ</t>
    </rPh>
    <rPh sb="14" eb="16">
      <t>テイキョウ</t>
    </rPh>
    <rPh sb="17" eb="18">
      <t>オコナ</t>
    </rPh>
    <rPh sb="25" eb="27">
      <t>ニュウショ</t>
    </rPh>
    <rPh sb="27" eb="28">
      <t>シャ</t>
    </rPh>
    <rPh sb="29" eb="31">
      <t>ショウジョウ</t>
    </rPh>
    <rPh sb="32" eb="34">
      <t>キュウヘン</t>
    </rPh>
    <rPh sb="35" eb="36">
      <t>ショウ</t>
    </rPh>
    <rPh sb="38" eb="40">
      <t>バアイ</t>
    </rPh>
    <rPh sb="42" eb="43">
      <t>タ</t>
    </rPh>
    <rPh sb="43" eb="45">
      <t>ヒツヨウ</t>
    </rPh>
    <rPh sb="46" eb="48">
      <t>バアイ</t>
    </rPh>
    <rPh sb="58" eb="60">
      <t>イシ</t>
    </rPh>
    <rPh sb="62" eb="64">
      <t>レンケイ</t>
    </rPh>
    <rPh sb="64" eb="66">
      <t>ホウホウ</t>
    </rPh>
    <rPh sb="68" eb="69">
      <t>タ</t>
    </rPh>
    <rPh sb="70" eb="73">
      <t>キンキュウジ</t>
    </rPh>
    <rPh sb="73" eb="74">
      <t>トウ</t>
    </rPh>
    <rPh sb="78" eb="80">
      <t>タイオウ</t>
    </rPh>
    <rPh sb="80" eb="82">
      <t>ホウホウ</t>
    </rPh>
    <rPh sb="83" eb="84">
      <t>サダ</t>
    </rPh>
    <phoneticPr fontId="12"/>
  </si>
  <si>
    <t>　従業者に運営基準等の法令を遵守させるために必要な指揮命令を行っている。</t>
    <rPh sb="5" eb="7">
      <t>ウンエイ</t>
    </rPh>
    <rPh sb="7" eb="9">
      <t>キジュン</t>
    </rPh>
    <rPh sb="9" eb="10">
      <t>トウ</t>
    </rPh>
    <rPh sb="11" eb="13">
      <t>ホウレイ</t>
    </rPh>
    <phoneticPr fontId="12"/>
  </si>
  <si>
    <t>　原則として月ごと（ユニット型の場合は更にユニットごと）に勤務表を作成し、従業者の日々の勤務時間、常勤・非常勤の別、介護職員及び看護職員等の配置、管理者との兼務関係等を明確にしている。</t>
    <phoneticPr fontId="12"/>
  </si>
  <si>
    <t>　入所者の処遇に直接影響を及ぼさない業務を除き、当該施設の従業者によって施設サービスを提供している。</t>
    <rPh sb="21" eb="22">
      <t>ノゾ</t>
    </rPh>
    <rPh sb="36" eb="38">
      <t>シセツ</t>
    </rPh>
    <phoneticPr fontId="12"/>
  </si>
  <si>
    <t>　従業者の資質の向上を図るため、研修機関が実施する研修や当該施設内の研修への参加の機会を計画的に確保している。</t>
    <phoneticPr fontId="12"/>
  </si>
  <si>
    <t>　介護に直接携わる職員のうち、医療・福祉関係の資格を有さない者について、認知症介護基礎研修を受講させるために必要な措置を講じている。</t>
    <rPh sb="1" eb="3">
      <t>カイゴ</t>
    </rPh>
    <rPh sb="4" eb="6">
      <t>チョクセツ</t>
    </rPh>
    <rPh sb="6" eb="7">
      <t>タズサ</t>
    </rPh>
    <rPh sb="9" eb="11">
      <t>ショクイン</t>
    </rPh>
    <rPh sb="15" eb="17">
      <t>イリョウ</t>
    </rPh>
    <rPh sb="36" eb="45">
      <t>ニンチショウカイゴキソケンシュウ</t>
    </rPh>
    <rPh sb="46" eb="48">
      <t>ジュコウ</t>
    </rPh>
    <rPh sb="54" eb="56">
      <t>ヒツヨウ</t>
    </rPh>
    <rPh sb="57" eb="59">
      <t>ソチ</t>
    </rPh>
    <rPh sb="60" eb="61">
      <t>コウ</t>
    </rPh>
    <phoneticPr fontId="12"/>
  </si>
  <si>
    <t>　適切な介護福祉施設サービスの提供を確保する観点から、職場において行われる性的な言動又は優越的な関係を背景とした言動であって業務上必要かつ相当な範囲を超えたものにより状業者の就業環境が害されることを防止するための方針の明確化等の必要な措置を講じている。</t>
    <rPh sb="1" eb="3">
      <t>テキセツ</t>
    </rPh>
    <rPh sb="4" eb="6">
      <t>カイゴ</t>
    </rPh>
    <rPh sb="6" eb="8">
      <t>フクシ</t>
    </rPh>
    <rPh sb="8" eb="10">
      <t>シセツ</t>
    </rPh>
    <rPh sb="15" eb="17">
      <t>テイキョウ</t>
    </rPh>
    <rPh sb="18" eb="20">
      <t>カクホ</t>
    </rPh>
    <rPh sb="22" eb="24">
      <t>カンテン</t>
    </rPh>
    <rPh sb="27" eb="29">
      <t>ショクバ</t>
    </rPh>
    <rPh sb="33" eb="34">
      <t>オコナ</t>
    </rPh>
    <rPh sb="37" eb="39">
      <t>セイテキ</t>
    </rPh>
    <rPh sb="40" eb="43">
      <t>ゲンドウマタ</t>
    </rPh>
    <rPh sb="44" eb="46">
      <t>ユウエツ</t>
    </rPh>
    <rPh sb="46" eb="47">
      <t>テキ</t>
    </rPh>
    <rPh sb="48" eb="50">
      <t>カンケイ</t>
    </rPh>
    <rPh sb="51" eb="53">
      <t>ハイケイ</t>
    </rPh>
    <rPh sb="56" eb="58">
      <t>ゲンドウ</t>
    </rPh>
    <rPh sb="62" eb="67">
      <t>ギョウムジョウヒツヨウ</t>
    </rPh>
    <rPh sb="69" eb="71">
      <t>ソウトウ</t>
    </rPh>
    <rPh sb="72" eb="74">
      <t>ハンイ</t>
    </rPh>
    <rPh sb="75" eb="76">
      <t>コ</t>
    </rPh>
    <rPh sb="83" eb="84">
      <t>ジョウ</t>
    </rPh>
    <rPh sb="84" eb="86">
      <t>ギョウシャ</t>
    </rPh>
    <rPh sb="87" eb="89">
      <t>シュウギョウ</t>
    </rPh>
    <rPh sb="89" eb="91">
      <t>カンキョウ</t>
    </rPh>
    <rPh sb="92" eb="93">
      <t>ガイ</t>
    </rPh>
    <rPh sb="99" eb="101">
      <t>ボウシ</t>
    </rPh>
    <rPh sb="106" eb="108">
      <t>ホウシン</t>
    </rPh>
    <rPh sb="109" eb="111">
      <t>メイカク</t>
    </rPh>
    <rPh sb="111" eb="112">
      <t>カ</t>
    </rPh>
    <rPh sb="112" eb="113">
      <t>トウ</t>
    </rPh>
    <rPh sb="114" eb="116">
      <t>ヒツヨウ</t>
    </rPh>
    <rPh sb="117" eb="119">
      <t>ソチ</t>
    </rPh>
    <rPh sb="120" eb="121">
      <t>コウ</t>
    </rPh>
    <phoneticPr fontId="12"/>
  </si>
  <si>
    <t>　感染症や非常災害の発生時において、入所者に対する介護福祉施設サービスの提供を継続的に実施するための、及び非常時の体制で早期の業務再開を図るための計画（以下「業務継続計画」という。）を策定し、当該業務継続計画に従い必要な措置を講じるよう努めている。</t>
    <rPh sb="1" eb="4">
      <t>カンセンショウ</t>
    </rPh>
    <rPh sb="5" eb="9">
      <t>ヒジョウサイガイ</t>
    </rPh>
    <rPh sb="10" eb="13">
      <t>ハッセイジ</t>
    </rPh>
    <rPh sb="18" eb="21">
      <t>ニュウショシャ</t>
    </rPh>
    <rPh sb="22" eb="23">
      <t>タイ</t>
    </rPh>
    <rPh sb="25" eb="27">
      <t>カイゴ</t>
    </rPh>
    <rPh sb="27" eb="29">
      <t>フクシ</t>
    </rPh>
    <rPh sb="29" eb="31">
      <t>シセツ</t>
    </rPh>
    <rPh sb="36" eb="38">
      <t>テイキョウ</t>
    </rPh>
    <rPh sb="39" eb="42">
      <t>ケイゾクテキ</t>
    </rPh>
    <rPh sb="43" eb="45">
      <t>ジッシ</t>
    </rPh>
    <rPh sb="51" eb="52">
      <t>オヨ</t>
    </rPh>
    <rPh sb="68" eb="69">
      <t>ハカ</t>
    </rPh>
    <rPh sb="73" eb="75">
      <t>ケイカク</t>
    </rPh>
    <rPh sb="76" eb="78">
      <t>イカ</t>
    </rPh>
    <rPh sb="79" eb="85">
      <t>ギョウムケイゾクケイカク</t>
    </rPh>
    <rPh sb="92" eb="94">
      <t>サクテイ</t>
    </rPh>
    <rPh sb="96" eb="104">
      <t>トウガイギョウムケイゾクケイカク</t>
    </rPh>
    <rPh sb="105" eb="106">
      <t>シタガ</t>
    </rPh>
    <rPh sb="107" eb="109">
      <t>ヒツヨウ</t>
    </rPh>
    <rPh sb="110" eb="112">
      <t>ソチ</t>
    </rPh>
    <rPh sb="113" eb="114">
      <t>コウ</t>
    </rPh>
    <rPh sb="118" eb="119">
      <t>ツト</t>
    </rPh>
    <phoneticPr fontId="12"/>
  </si>
  <si>
    <t>　従業者に対し、業務継続計画について周知するとともに、必要な研修及び訓練を定期的に実施するよう努めている。</t>
    <rPh sb="1" eb="4">
      <t>ジュウギョウシャ</t>
    </rPh>
    <rPh sb="5" eb="6">
      <t>タイ</t>
    </rPh>
    <rPh sb="8" eb="14">
      <t>ギョウムケイゾクケイカク</t>
    </rPh>
    <rPh sb="18" eb="20">
      <t>シュウチ</t>
    </rPh>
    <rPh sb="27" eb="29">
      <t>ヒツヨウ</t>
    </rPh>
    <rPh sb="30" eb="33">
      <t>ケンシュウオヨ</t>
    </rPh>
    <rPh sb="34" eb="36">
      <t>クンレン</t>
    </rPh>
    <rPh sb="37" eb="40">
      <t>テイキテキ</t>
    </rPh>
    <rPh sb="41" eb="43">
      <t>ジッシ</t>
    </rPh>
    <rPh sb="47" eb="48">
      <t>ツト</t>
    </rPh>
    <phoneticPr fontId="12"/>
  </si>
  <si>
    <t>　定期的に業務継続計画の見直しを行い、必要に応じて業務改善計画の変更を行うよう努めている。</t>
    <rPh sb="1" eb="4">
      <t>テイキテキ</t>
    </rPh>
    <rPh sb="5" eb="11">
      <t>ギョウムケイゾクケイカク</t>
    </rPh>
    <rPh sb="12" eb="14">
      <t>ミナオ</t>
    </rPh>
    <rPh sb="16" eb="17">
      <t>オコナ</t>
    </rPh>
    <rPh sb="19" eb="21">
      <t>ヒツヨウ</t>
    </rPh>
    <rPh sb="22" eb="23">
      <t>オウ</t>
    </rPh>
    <rPh sb="25" eb="31">
      <t>ギョウムカイゼンケイカク</t>
    </rPh>
    <rPh sb="32" eb="34">
      <t>ヘンコウ</t>
    </rPh>
    <rPh sb="35" eb="36">
      <t>オコナ</t>
    </rPh>
    <rPh sb="39" eb="40">
      <t>ツト</t>
    </rPh>
    <phoneticPr fontId="12"/>
  </si>
  <si>
    <t>　災害、虐待その他のやむを得ない事情がある場合を除き、入所（利用）定員及び居室の定員を超えて入所させていない。</t>
    <rPh sb="1" eb="3">
      <t>サイガイ</t>
    </rPh>
    <rPh sb="4" eb="6">
      <t>ギャクタイ</t>
    </rPh>
    <rPh sb="8" eb="9">
      <t>ホカ</t>
    </rPh>
    <rPh sb="13" eb="14">
      <t>エ</t>
    </rPh>
    <rPh sb="16" eb="18">
      <t>ジジョウ</t>
    </rPh>
    <rPh sb="21" eb="23">
      <t>バアイ</t>
    </rPh>
    <rPh sb="24" eb="25">
      <t>ノゾ</t>
    </rPh>
    <rPh sb="30" eb="32">
      <t>リヨウ</t>
    </rPh>
    <phoneticPr fontId="12"/>
  </si>
  <si>
    <t>　非常災害に関する具体的計画を立て、非常災害時の関係機関への通報及び連携体制を整備し、それらを定期的に従業者に周知するとともに、定期的に避難、救出その他必要な訓練を行っている。</t>
    <phoneticPr fontId="12"/>
  </si>
  <si>
    <t>　問1の訓練の実施に当たって、地域住民の参加が得られるように連携に努めている。</t>
    <rPh sb="1" eb="2">
      <t>トイ</t>
    </rPh>
    <rPh sb="4" eb="6">
      <t>クンレン</t>
    </rPh>
    <rPh sb="7" eb="9">
      <t>ジッシ</t>
    </rPh>
    <rPh sb="10" eb="11">
      <t>ア</t>
    </rPh>
    <rPh sb="15" eb="17">
      <t>チイキ</t>
    </rPh>
    <rPh sb="17" eb="19">
      <t>ジュウミン</t>
    </rPh>
    <rPh sb="20" eb="22">
      <t>サンカ</t>
    </rPh>
    <rPh sb="23" eb="24">
      <t>エ</t>
    </rPh>
    <rPh sb="30" eb="32">
      <t>レンケイ</t>
    </rPh>
    <rPh sb="33" eb="34">
      <t>ツト</t>
    </rPh>
    <phoneticPr fontId="12"/>
  </si>
  <si>
    <t>　入所（利用）者の使用する食器その他の設備又は飲用に供する水について、衛生的な管理に努め、又は衛生上必要な措置を講じている。</t>
    <rPh sb="4" eb="6">
      <t>リヨウ</t>
    </rPh>
    <phoneticPr fontId="12"/>
  </si>
  <si>
    <t>　医薬品及び医療機器の管理を適正に行っている。</t>
    <phoneticPr fontId="12"/>
  </si>
  <si>
    <t>　感染症及び食中毒の予防及びまん延の防止のための対策を検討する委員会（テレビ電話装置等を活用して行うことができる。）を概ね３月に１回以上開催している。</t>
    <rPh sb="38" eb="43">
      <t>デンワソウチトウ</t>
    </rPh>
    <rPh sb="44" eb="46">
      <t>カツヨウ</t>
    </rPh>
    <rPh sb="48" eb="49">
      <t>オコナ</t>
    </rPh>
    <rPh sb="59" eb="60">
      <t>オオム</t>
    </rPh>
    <rPh sb="62" eb="63">
      <t>ガツ</t>
    </rPh>
    <rPh sb="65" eb="68">
      <t>カイイジョウ</t>
    </rPh>
    <phoneticPr fontId="12"/>
  </si>
  <si>
    <t>　感染症及び食中毒の予防及びまん延の防止のための対策を検討する委員会の結果について、介護職員その他の従業者に周知徹底を図っている。</t>
    <rPh sb="31" eb="34">
      <t>イインカイ</t>
    </rPh>
    <phoneticPr fontId="12"/>
  </si>
  <si>
    <t>　感染症及び食中毒の予防及びまん延の防止のための指針を整備している。</t>
    <phoneticPr fontId="12"/>
  </si>
  <si>
    <t>　介護職員その他の従業者に対し、感染症及び食中毒の予防及びまん延の防止のための研修を定期的に実施している。また、感染症の予防及びまん延の防止のための訓練を定期的に実施するよう努めている。</t>
    <rPh sb="56" eb="59">
      <t>カンセンショウ</t>
    </rPh>
    <rPh sb="60" eb="63">
      <t>ヨボウオヨ</t>
    </rPh>
    <rPh sb="66" eb="67">
      <t>エン</t>
    </rPh>
    <rPh sb="68" eb="70">
      <t>ボウシ</t>
    </rPh>
    <rPh sb="74" eb="76">
      <t>クンレン</t>
    </rPh>
    <rPh sb="77" eb="80">
      <t>テイキテキ</t>
    </rPh>
    <rPh sb="81" eb="83">
      <t>ジッシ</t>
    </rPh>
    <rPh sb="87" eb="88">
      <t>ツト</t>
    </rPh>
    <phoneticPr fontId="12"/>
  </si>
  <si>
    <t>　「循環式浴槽のレジオネラ症防止対策マニュアル」の管理概要に従い、適切に循環式浴槽を管理している。※循環式浴槽を設置している施設のみ回答。</t>
    <rPh sb="25" eb="27">
      <t>カンリ</t>
    </rPh>
    <rPh sb="27" eb="29">
      <t>ガイヨウ</t>
    </rPh>
    <rPh sb="30" eb="31">
      <t>シタガ</t>
    </rPh>
    <rPh sb="33" eb="35">
      <t>テキセツ</t>
    </rPh>
    <rPh sb="36" eb="38">
      <t>ジュンカン</t>
    </rPh>
    <rPh sb="38" eb="39">
      <t>シキ</t>
    </rPh>
    <rPh sb="39" eb="41">
      <t>ヨクソウ</t>
    </rPh>
    <rPh sb="42" eb="44">
      <t>カンリ</t>
    </rPh>
    <rPh sb="50" eb="52">
      <t>ジュンカン</t>
    </rPh>
    <rPh sb="52" eb="53">
      <t>シキ</t>
    </rPh>
    <rPh sb="53" eb="55">
      <t>ヨクソウ</t>
    </rPh>
    <rPh sb="56" eb="58">
      <t>セッチ</t>
    </rPh>
    <rPh sb="62" eb="64">
      <t>シセツ</t>
    </rPh>
    <rPh sb="66" eb="68">
      <t>カイトウ</t>
    </rPh>
    <phoneticPr fontId="12"/>
  </si>
  <si>
    <t>　施設の従業者は、正当な理由がなく、その業務上知り得た入所（利用）者又はその家族の秘密を漏らしていない。</t>
    <rPh sb="1" eb="3">
      <t>シセツ</t>
    </rPh>
    <rPh sb="4" eb="7">
      <t>ジュウギョウシャ</t>
    </rPh>
    <rPh sb="30" eb="32">
      <t>リヨウ</t>
    </rPh>
    <phoneticPr fontId="12"/>
  </si>
  <si>
    <t>　従業者であった者が、正当な理由がなく、その業務上知り得た入所（利用）者又はその家族の秘密を漏らすことがないよう、必要な措置を講じている。</t>
    <phoneticPr fontId="12"/>
  </si>
  <si>
    <t>　居宅介護支援事業者等に対して、入所（利用）者に関する情報を提供する際には、あらかじめ文書により入所（利用）者の同意を得ている。</t>
    <rPh sb="19" eb="21">
      <t>リヨウ</t>
    </rPh>
    <phoneticPr fontId="12"/>
  </si>
  <si>
    <t>　提供したサービスに関する入所（利用）者及びその家族からの苦情に迅速かつ適切に対応するために、苦情を受け付けるための窓口を設置する等の必要な措置を講じている。</t>
    <rPh sb="1" eb="3">
      <t>テイキョウ</t>
    </rPh>
    <rPh sb="16" eb="18">
      <t>リヨウ</t>
    </rPh>
    <phoneticPr fontId="12"/>
  </si>
  <si>
    <t>　苦情を受け付けた場合には、当該苦情等の内容を記録している。</t>
    <rPh sb="1" eb="3">
      <t>クジョウ</t>
    </rPh>
    <rPh sb="4" eb="5">
      <t>ウ</t>
    </rPh>
    <rPh sb="6" eb="7">
      <t>ツ</t>
    </rPh>
    <rPh sb="9" eb="11">
      <t>バアイ</t>
    </rPh>
    <rPh sb="14" eb="16">
      <t>トウガイ</t>
    </rPh>
    <rPh sb="16" eb="18">
      <t>クジョウ</t>
    </rPh>
    <rPh sb="18" eb="19">
      <t>トウ</t>
    </rPh>
    <rPh sb="20" eb="22">
      <t>ナイヨウ</t>
    </rPh>
    <rPh sb="23" eb="25">
      <t>キロク</t>
    </rPh>
    <phoneticPr fontId="12"/>
  </si>
  <si>
    <t>　事故が発生した場合の対応、報告の方法等が記載された事故発生の防止のための指針を整備している。</t>
    <rPh sb="1" eb="3">
      <t>ジコ</t>
    </rPh>
    <rPh sb="4" eb="6">
      <t>ハッセイ</t>
    </rPh>
    <rPh sb="8" eb="10">
      <t>バアイ</t>
    </rPh>
    <rPh sb="11" eb="13">
      <t>タイオウ</t>
    </rPh>
    <rPh sb="14" eb="16">
      <t>ホウコク</t>
    </rPh>
    <rPh sb="17" eb="19">
      <t>ホウホウ</t>
    </rPh>
    <rPh sb="19" eb="20">
      <t>トウ</t>
    </rPh>
    <rPh sb="21" eb="23">
      <t>キサイ</t>
    </rPh>
    <rPh sb="26" eb="28">
      <t>ジコ</t>
    </rPh>
    <phoneticPr fontId="12"/>
  </si>
  <si>
    <t>　事故が発生した場合又はそれに至る危険性がある事態が生じた場合に、当該事実が報告され、その分析を通じた改善策を従業者に周知徹底する体制を整備している。</t>
    <phoneticPr fontId="12"/>
  </si>
  <si>
    <t>　事故発生の防止のための委員会（テレビ電話装置等を活用して行うことができる。）及び従業者に対する研修を定期的（年２回以上）に行っている。</t>
    <rPh sb="1" eb="2">
      <t>ジ</t>
    </rPh>
    <rPh sb="19" eb="24">
      <t>デンワソウチトウ</t>
    </rPh>
    <rPh sb="25" eb="27">
      <t>カツヨウ</t>
    </rPh>
    <rPh sb="29" eb="30">
      <t>オコナ</t>
    </rPh>
    <rPh sb="55" eb="56">
      <t>ネン</t>
    </rPh>
    <rPh sb="57" eb="60">
      <t>カイイジョウ</t>
    </rPh>
    <rPh sb="62" eb="63">
      <t>オコナ</t>
    </rPh>
    <phoneticPr fontId="12"/>
  </si>
  <si>
    <t>　事故発生防止等の措置を適切に実施するための担当者を置いている。</t>
    <phoneticPr fontId="12"/>
  </si>
  <si>
    <t>　入所者に対するサービスの提供により事故が発生した場合は、速やかに市町村、入所（利用）者の家族等に連絡を行うとともに、必要な措置を講じている。</t>
    <rPh sb="1" eb="4">
      <t>ニュウショシャ</t>
    </rPh>
    <rPh sb="5" eb="6">
      <t>タイ</t>
    </rPh>
    <phoneticPr fontId="12"/>
  </si>
  <si>
    <t>　事故の状況及び事故に際して採った処置について記録している。</t>
    <phoneticPr fontId="12"/>
  </si>
  <si>
    <t>　サービスの提供により賠償すべき事故が発生した場合は、損害賠償を速やかに行っている。</t>
    <phoneticPr fontId="12"/>
  </si>
  <si>
    <t>　施設における虐待の防止のための対策を検討する委員会（テレビ電話装置等を活用して行うことができる。）を定期的に開催するとともに、その結果について、介護職員その他の従業者に周知徹底を図っている。</t>
    <rPh sb="1" eb="3">
      <t>シセツ</t>
    </rPh>
    <rPh sb="7" eb="9">
      <t>ギャクタイ</t>
    </rPh>
    <rPh sb="10" eb="12">
      <t>ボウシ</t>
    </rPh>
    <rPh sb="16" eb="18">
      <t>タイサク</t>
    </rPh>
    <rPh sb="19" eb="21">
      <t>ケントウ</t>
    </rPh>
    <rPh sb="23" eb="26">
      <t>イインカイ</t>
    </rPh>
    <rPh sb="30" eb="32">
      <t>デンワ</t>
    </rPh>
    <rPh sb="32" eb="35">
      <t>ソウチトウ</t>
    </rPh>
    <rPh sb="36" eb="38">
      <t>カツヨウ</t>
    </rPh>
    <rPh sb="40" eb="41">
      <t>オコナ</t>
    </rPh>
    <rPh sb="51" eb="54">
      <t>テイキテキ</t>
    </rPh>
    <rPh sb="55" eb="57">
      <t>カイサイ</t>
    </rPh>
    <rPh sb="66" eb="68">
      <t>ケッカ</t>
    </rPh>
    <rPh sb="73" eb="77">
      <t>カイゴショクイン</t>
    </rPh>
    <rPh sb="79" eb="80">
      <t>タ</t>
    </rPh>
    <rPh sb="81" eb="84">
      <t>ジュウギョウシャ</t>
    </rPh>
    <rPh sb="85" eb="89">
      <t>シュウチテッテイ</t>
    </rPh>
    <rPh sb="90" eb="91">
      <t>ハカ</t>
    </rPh>
    <phoneticPr fontId="12"/>
  </si>
  <si>
    <t>　施設における虐待の防止のための指針を整備している。</t>
    <rPh sb="1" eb="3">
      <t>シセツ</t>
    </rPh>
    <rPh sb="7" eb="9">
      <t>ギャクタイ</t>
    </rPh>
    <rPh sb="10" eb="12">
      <t>ボウシ</t>
    </rPh>
    <rPh sb="16" eb="18">
      <t>シシン</t>
    </rPh>
    <rPh sb="19" eb="21">
      <t>セイビ</t>
    </rPh>
    <phoneticPr fontId="12"/>
  </si>
  <si>
    <t>　施設において、介護職員その他の従業者に対し、虐待の防止のための研修を定期的（年２回以上）に実施している。</t>
    <rPh sb="1" eb="3">
      <t>シセツ</t>
    </rPh>
    <rPh sb="8" eb="12">
      <t>カイゴショクイン</t>
    </rPh>
    <rPh sb="14" eb="15">
      <t>タ</t>
    </rPh>
    <rPh sb="16" eb="19">
      <t>ジュウギョウシャ</t>
    </rPh>
    <rPh sb="20" eb="21">
      <t>タイ</t>
    </rPh>
    <rPh sb="23" eb="25">
      <t>ギャクタイ</t>
    </rPh>
    <rPh sb="26" eb="28">
      <t>ボウシ</t>
    </rPh>
    <rPh sb="32" eb="34">
      <t>ケンシュウ</t>
    </rPh>
    <rPh sb="35" eb="38">
      <t>テイキテキ</t>
    </rPh>
    <rPh sb="39" eb="40">
      <t>ネン</t>
    </rPh>
    <rPh sb="41" eb="44">
      <t>カイイジョウ</t>
    </rPh>
    <rPh sb="46" eb="48">
      <t>ジッシ</t>
    </rPh>
    <phoneticPr fontId="12"/>
  </si>
  <si>
    <t>　虐待の防止に関する措置を適切に実施するための担当者を置いている。</t>
    <rPh sb="1" eb="3">
      <t>ギャクタイ</t>
    </rPh>
    <rPh sb="4" eb="6">
      <t>ボウシ</t>
    </rPh>
    <rPh sb="27" eb="28">
      <t>オ</t>
    </rPh>
    <phoneticPr fontId="12"/>
  </si>
  <si>
    <t>　施設サービスの事業の会計をその他の事業の会計と区分している。</t>
    <rPh sb="1" eb="3">
      <t>シセツ</t>
    </rPh>
    <phoneticPr fontId="12"/>
  </si>
  <si>
    <t>　従業者、設備及び会計に関する諸記録を整備している。</t>
    <rPh sb="1" eb="4">
      <t>ジュウギョウシャ</t>
    </rPh>
    <rPh sb="5" eb="7">
      <t>セツビ</t>
    </rPh>
    <rPh sb="7" eb="8">
      <t>オヨ</t>
    </rPh>
    <rPh sb="9" eb="11">
      <t>カイケイ</t>
    </rPh>
    <rPh sb="12" eb="13">
      <t>カン</t>
    </rPh>
    <rPh sb="15" eb="16">
      <t>ショ</t>
    </rPh>
    <rPh sb="16" eb="18">
      <t>キロク</t>
    </rPh>
    <rPh sb="19" eb="21">
      <t>セイビ</t>
    </rPh>
    <phoneticPr fontId="12"/>
  </si>
  <si>
    <t>　従業者全員の雇用契約書等の写し、資格証の写しを保管している。</t>
    <rPh sb="1" eb="4">
      <t>ジュウギョウシャ</t>
    </rPh>
    <rPh sb="4" eb="6">
      <t>ゼンイン</t>
    </rPh>
    <rPh sb="7" eb="9">
      <t>コヨウ</t>
    </rPh>
    <rPh sb="9" eb="11">
      <t>ケイヤク</t>
    </rPh>
    <rPh sb="11" eb="12">
      <t>ショ</t>
    </rPh>
    <rPh sb="12" eb="13">
      <t>トウ</t>
    </rPh>
    <rPh sb="14" eb="15">
      <t>ウツ</t>
    </rPh>
    <rPh sb="17" eb="19">
      <t>シカク</t>
    </rPh>
    <rPh sb="19" eb="20">
      <t>ショウ</t>
    </rPh>
    <rPh sb="21" eb="22">
      <t>ウツ</t>
    </rPh>
    <rPh sb="24" eb="26">
      <t>ホカン</t>
    </rPh>
    <phoneticPr fontId="12"/>
  </si>
  <si>
    <t>　施設の運営について、暴力団、暴力団員等から支配的な影響を受けていない。</t>
    <rPh sb="1" eb="3">
      <t>シセツ</t>
    </rPh>
    <phoneticPr fontId="12"/>
  </si>
  <si>
    <t>　各ユニットにおいて入居者がそれぞれの役割を持って生活を営むことができるよう配慮している。</t>
    <phoneticPr fontId="12"/>
  </si>
  <si>
    <t>　入居者のプライバシーの確保に配慮して行っている。</t>
    <phoneticPr fontId="12"/>
  </si>
  <si>
    <t>　サービスは、各ユニットにおいて入居者が相互に社会的関係を築き、自律的な日常生活を営むことを支援するよう、入居者の心身の状況等に応じ、適切な技術をもって行われている。</t>
    <phoneticPr fontId="12"/>
  </si>
  <si>
    <t>　サービスの提供に当たっては、当該入所（利用）者又は他の入所者等の生命又は身体を保護するため緊急やむを得ない場合を除き、身体的拘束その他入所（利用）者の行動を制限する行為を行っていない。</t>
    <rPh sb="20" eb="22">
      <t>リヨウ</t>
    </rPh>
    <phoneticPr fontId="12"/>
  </si>
  <si>
    <t>　やむを得ず身体的拘束等を行う場合の手続き等を定めている。</t>
    <phoneticPr fontId="12"/>
  </si>
  <si>
    <t>　身体的拘束等を行っている（行った）事例がある。　</t>
    <rPh sb="8" eb="9">
      <t>オコナ</t>
    </rPh>
    <phoneticPr fontId="12"/>
  </si>
  <si>
    <t>　自分で降りられないように、ベッドをサイドレールで囲んだことはない。
　（ない場合は○）</t>
    <phoneticPr fontId="12"/>
  </si>
  <si>
    <t>　脱衣やおむつはずしを制限するために、介護衣（つなぎ服）を着せたことはない。
　（ない場合は○）</t>
    <phoneticPr fontId="12"/>
  </si>
  <si>
    <t>　行動を落ち着かせるために、向精神薬を過剰に服用させたことはない。
　（ない場合は○）</t>
    <phoneticPr fontId="12"/>
  </si>
  <si>
    <t>　車イスやイスからずり落ちたり、立ち上がったりしないように、腰ベルトや車イステーブルを付けたことはない。（ない場合は○）</t>
    <phoneticPr fontId="12"/>
  </si>
  <si>
    <t>　自分の意思で開けることのできない居室等に隔離したことはない。
　（ない場合は○）</t>
    <rPh sb="17" eb="19">
      <t>キョシツ</t>
    </rPh>
    <rPh sb="19" eb="20">
      <t>ナド</t>
    </rPh>
    <phoneticPr fontId="12"/>
  </si>
  <si>
    <t>　四肢をひも等で縛る、手指の機能を制限するミトン型の手袋をつける等、行動を制限したことはない。（ない場合は○）</t>
    <rPh sb="1" eb="3">
      <t>シシ</t>
    </rPh>
    <rPh sb="6" eb="7">
      <t>トウ</t>
    </rPh>
    <rPh sb="8" eb="9">
      <t>シバ</t>
    </rPh>
    <rPh sb="11" eb="12">
      <t>テ</t>
    </rPh>
    <rPh sb="12" eb="13">
      <t>ユビ</t>
    </rPh>
    <rPh sb="14" eb="16">
      <t>キノウ</t>
    </rPh>
    <rPh sb="17" eb="19">
      <t>セイゲン</t>
    </rPh>
    <rPh sb="24" eb="25">
      <t>ガタ</t>
    </rPh>
    <rPh sb="26" eb="28">
      <t>テブクロ</t>
    </rPh>
    <rPh sb="32" eb="33">
      <t>トウ</t>
    </rPh>
    <rPh sb="34" eb="36">
      <t>コウドウ</t>
    </rPh>
    <rPh sb="37" eb="39">
      <t>セイゲン</t>
    </rPh>
    <rPh sb="50" eb="52">
      <t>バアイ</t>
    </rPh>
    <phoneticPr fontId="12"/>
  </si>
  <si>
    <t>　入所者や家族に対し、身体的拘束の内容、目的、理由、拘束の時間、時間帯、期間等を詳細に説明し、理解を得ている。</t>
    <rPh sb="13" eb="14">
      <t>テキ</t>
    </rPh>
    <phoneticPr fontId="12"/>
  </si>
  <si>
    <t>　身体的拘束等を行う場合、その態様及び時間、その際の入所者の心身の状況、緊急やむを得ない理由を記録している。</t>
    <rPh sb="26" eb="28">
      <t>ニュウショ</t>
    </rPh>
    <phoneticPr fontId="12"/>
  </si>
  <si>
    <t>　身体的拘束等を行った場合、常に観察、再検討を行っている。</t>
    <phoneticPr fontId="12"/>
  </si>
  <si>
    <t>　身体的拘束等の適正化のための対策を検討する委員会（以下「身体拘束適正化委員会」という。）を３月に１回以上開催するとともに、その結果について、介護職員その他の従業者に周知徹底を図っている。</t>
    <rPh sb="26" eb="28">
      <t>イカ</t>
    </rPh>
    <rPh sb="29" eb="31">
      <t>シンタイ</t>
    </rPh>
    <rPh sb="31" eb="33">
      <t>コウソク</t>
    </rPh>
    <rPh sb="33" eb="36">
      <t>テキセイカ</t>
    </rPh>
    <rPh sb="36" eb="39">
      <t>イインカイ</t>
    </rPh>
    <phoneticPr fontId="12"/>
  </si>
  <si>
    <t>　「身体拘束適正化委員会」について、幅広い職種（例えば、管理者、事務長、医師、看護職員、介護職員、生活相談員）により構成されている。</t>
    <rPh sb="2" eb="4">
      <t>シンタイ</t>
    </rPh>
    <rPh sb="4" eb="6">
      <t>コウソク</t>
    </rPh>
    <rPh sb="6" eb="9">
      <t>テキセイカ</t>
    </rPh>
    <rPh sb="9" eb="12">
      <t>イインカイ</t>
    </rPh>
    <rPh sb="18" eb="20">
      <t>ハバヒロ</t>
    </rPh>
    <rPh sb="21" eb="23">
      <t>ショク</t>
    </rPh>
    <rPh sb="58" eb="60">
      <t>コウセイ</t>
    </rPh>
    <phoneticPr fontId="12"/>
  </si>
  <si>
    <t>　構成メンバーの責務及び役割分担を明確にしている。</t>
    <rPh sb="1" eb="3">
      <t>コウセイ</t>
    </rPh>
    <rPh sb="8" eb="10">
      <t>セキム</t>
    </rPh>
    <rPh sb="10" eb="11">
      <t>オヨ</t>
    </rPh>
    <rPh sb="12" eb="14">
      <t>ヤクワリ</t>
    </rPh>
    <rPh sb="14" eb="16">
      <t>ブンタン</t>
    </rPh>
    <rPh sb="17" eb="19">
      <t>メイカク</t>
    </rPh>
    <phoneticPr fontId="12"/>
  </si>
  <si>
    <t>　専任の身体的拘束等の適正化対策を担当する者を定めている。</t>
    <rPh sb="1" eb="3">
      <t>センニン</t>
    </rPh>
    <rPh sb="4" eb="7">
      <t>シンタイテキ</t>
    </rPh>
    <rPh sb="7" eb="9">
      <t>コウソク</t>
    </rPh>
    <rPh sb="9" eb="10">
      <t>トウ</t>
    </rPh>
    <rPh sb="11" eb="14">
      <t>テキセイカ</t>
    </rPh>
    <rPh sb="14" eb="16">
      <t>タイサク</t>
    </rPh>
    <rPh sb="17" eb="19">
      <t>タントウ</t>
    </rPh>
    <rPh sb="21" eb="22">
      <t>モノ</t>
    </rPh>
    <rPh sb="23" eb="24">
      <t>サダ</t>
    </rPh>
    <phoneticPr fontId="12"/>
  </si>
  <si>
    <t>　身体的拘束等の適正化のための指針を整備している。</t>
    <phoneticPr fontId="12"/>
  </si>
  <si>
    <t>　やむを得ず身体的拘束を行う場合に備えて、「身体的拘束適正化検討委員会」等で「切迫性」「非代替性」「一時性」の３つの要件を全て満たしているかを検討した際に、その結果を記録する様式を定めている。かつ、その様式は「切迫性」「非代替性」「一時性」の各要件の検討結果を分けて記載できる様式になっている。</t>
    <phoneticPr fontId="12"/>
  </si>
  <si>
    <t>　介護職員その他の従業者に対し、身体的拘束等の適正化のための研修を定期的（年２回以上）に実施している。</t>
    <rPh sb="37" eb="38">
      <t>ネン</t>
    </rPh>
    <rPh sb="39" eb="40">
      <t>カイ</t>
    </rPh>
    <rPh sb="40" eb="42">
      <t>イジョウ</t>
    </rPh>
    <phoneticPr fontId="12"/>
  </si>
  <si>
    <t>　身体的拘束等について、報告された事例を集計し、分析している。</t>
    <phoneticPr fontId="12"/>
  </si>
  <si>
    <t>　高齢者虐待防止法に係る「養介護施設従業者等」による高齢者虐待の定義を職員に周知している。</t>
    <rPh sb="1" eb="42">
      <t>コウレイシャギャクタイボウシホウニカカワル「マモルカイゴシセツジュウギョウシャナド」ニヨルコウレイシャギャクタイノテイギヲショクインニシュウチシテ</t>
    </rPh>
    <phoneticPr fontId="12"/>
  </si>
  <si>
    <t>　虐待を受け又は虐待を受けたと思われる高齢者を発見した場合は、速やかに、市町村への通報義務等が規定されていることを職員に周知している。</t>
    <rPh sb="1" eb="3">
      <t>ギャクタイ</t>
    </rPh>
    <rPh sb="27" eb="29">
      <t>バアイ</t>
    </rPh>
    <rPh sb="31" eb="32">
      <t>スミ</t>
    </rPh>
    <phoneticPr fontId="12"/>
  </si>
  <si>
    <t>　高齢者虐待の通報等を行った要介護施設従業者等は、通報等をしたことを理由に、解雇その他の不利益な取扱いを受けないことを職員に周知している。</t>
    <rPh sb="14" eb="19">
      <t>ヨウカイゴシセツ</t>
    </rPh>
    <phoneticPr fontId="12"/>
  </si>
  <si>
    <t>　高齢者虐待の通報については、刑法の秘密漏洩罪の規定その他の守秘義務に関する法律の規定は、通報をすることを妨げるものと解釈してはならないことを職員に周知している。</t>
    <rPh sb="24" eb="26">
      <t>キテイ</t>
    </rPh>
    <rPh sb="45" eb="47">
      <t>ツウホウ</t>
    </rPh>
    <phoneticPr fontId="12"/>
  </si>
  <si>
    <t>　高齢者虐待を発見しやすい立場にあることを自覚し、高齢者虐待の早期発見に努めている。</t>
    <phoneticPr fontId="12"/>
  </si>
  <si>
    <t>　従業者に対する研修実施のほか、利用者や家族からの苦情処理体制の整備その他従業者による高齢者虐待防止のための措置を講じている。</t>
    <phoneticPr fontId="12"/>
  </si>
  <si>
    <t>　管理職・職員の研修、個別ケアの推進、情報公開、苦情処理体制等、高齢者虐待防止に向けた取組みをしている。</t>
    <phoneticPr fontId="12"/>
  </si>
  <si>
    <t>　身体拘束を適切に取り扱わなかった場合、高齢者虐待に該当することもあり得るということを従業者に周知している。</t>
    <rPh sb="43" eb="46">
      <t>ジュウギョウシャ</t>
    </rPh>
    <phoneticPr fontId="12"/>
  </si>
  <si>
    <t>　対象となる新規入所者ごとのその入所の日における要介護度又は日常生活自立度（医師の判定結果又は主治医意見書を用いる）の割合を算出し、届出を行った月以降においても、割合を毎月記録している。</t>
    <rPh sb="38" eb="40">
      <t>イシ</t>
    </rPh>
    <rPh sb="41" eb="43">
      <t>ハンテイ</t>
    </rPh>
    <rPh sb="43" eb="45">
      <t>ケッカ</t>
    </rPh>
    <rPh sb="45" eb="46">
      <t>マタ</t>
    </rPh>
    <rPh sb="47" eb="53">
      <t>シュジイイケンショ</t>
    </rPh>
    <rPh sb="54" eb="55">
      <t>モチ</t>
    </rPh>
    <phoneticPr fontId="12"/>
  </si>
  <si>
    <t>　介護福祉士を、加算算定月の前３月の平均で常勤換算方法で入所者の数が６又はその端数を増すごとに１以上配置している。(併設型短期入所生活介護事業所と兼務している職員については、老福での勤務にかかる部分のみを計算の対象とすること)</t>
    <rPh sb="58" eb="61">
      <t>ヘイセツガタ</t>
    </rPh>
    <rPh sb="61" eb="63">
      <t>タンキ</t>
    </rPh>
    <rPh sb="63" eb="65">
      <t>ニュウショ</t>
    </rPh>
    <rPh sb="65" eb="67">
      <t>セイカツ</t>
    </rPh>
    <rPh sb="67" eb="69">
      <t>カイゴ</t>
    </rPh>
    <rPh sb="69" eb="71">
      <t>ジギョウ</t>
    </rPh>
    <rPh sb="71" eb="72">
      <t>ショ</t>
    </rPh>
    <rPh sb="73" eb="75">
      <t>ケンム</t>
    </rPh>
    <rPh sb="79" eb="81">
      <t>ショクイン</t>
    </rPh>
    <rPh sb="87" eb="88">
      <t>ロウ</t>
    </rPh>
    <rPh sb="88" eb="89">
      <t>フク</t>
    </rPh>
    <rPh sb="91" eb="93">
      <t>キンム</t>
    </rPh>
    <rPh sb="97" eb="99">
      <t>ブブン</t>
    </rPh>
    <rPh sb="102" eb="104">
      <t>ケイサン</t>
    </rPh>
    <rPh sb="105" eb="107">
      <t>タイショウ</t>
    </rPh>
    <phoneticPr fontId="12"/>
  </si>
  <si>
    <t>　ただし、次に掲げる規定のいずれにも適合する場合は、介護福祉士の数が、常勤換算方法で、入所者の数が７又はその端数を増すごとに１以上であること。
a　業務の効率化及び質の向上又は職員の負担の軽減に資する機器（以下「介護機器」）を数種類使用してい
　ること。
b　介護機器の使用に当たり、介護職員、看護職員、介護支援専門員その他の職種の者が共同して、アセスメ
　ント（入所者の心身の状況を勘案し、自立した日常生活を営むことができるように支援する上で解決すべき
　課題を把握することをいう。）及び入所者の身体の状況等の評価を行い、職員の配置の状況等の見直しを
　行っていること。
c　介護機器を使用する際の安全体制及びケアの質の確保並びに職員の負担軽減に関する次に掲げる事項を実
　施し、かつ、介護機器を安全かつ有効に活用するための委員会を設置し、介護職員、看護職員、介護支援専
　門員その他の職種の者と共同して、当該委員会において必要な検討等を行い、及び当該事項の実施を定期的
　に確認すること。
　ⅰ　入所者の安全及びケアの質の確保
　ⅱ　職員の負担の軽減
　ⅲ　介護機器の定期的な点検
　ⅳ　介護機器を安全かつ有効に活用するための職員研修</t>
    <rPh sb="5" eb="6">
      <t>ツギ</t>
    </rPh>
    <rPh sb="7" eb="8">
      <t>カカ</t>
    </rPh>
    <rPh sb="10" eb="12">
      <t>キテイ</t>
    </rPh>
    <rPh sb="18" eb="20">
      <t>テキゴウ</t>
    </rPh>
    <rPh sb="22" eb="24">
      <t>バアイ</t>
    </rPh>
    <rPh sb="26" eb="28">
      <t>カイゴ</t>
    </rPh>
    <rPh sb="28" eb="31">
      <t>フクシシ</t>
    </rPh>
    <rPh sb="32" eb="33">
      <t>カズ</t>
    </rPh>
    <rPh sb="35" eb="37">
      <t>ジョウキン</t>
    </rPh>
    <rPh sb="37" eb="39">
      <t>カンサン</t>
    </rPh>
    <rPh sb="39" eb="41">
      <t>ホウホウ</t>
    </rPh>
    <rPh sb="43" eb="46">
      <t>ニュウショシャ</t>
    </rPh>
    <rPh sb="47" eb="48">
      <t>カズ</t>
    </rPh>
    <rPh sb="50" eb="51">
      <t>マタ</t>
    </rPh>
    <rPh sb="54" eb="56">
      <t>ハスウ</t>
    </rPh>
    <rPh sb="57" eb="58">
      <t>マ</t>
    </rPh>
    <rPh sb="63" eb="65">
      <t>イジョウ</t>
    </rPh>
    <rPh sb="74" eb="76">
      <t>ギョウム</t>
    </rPh>
    <rPh sb="77" eb="80">
      <t>コウリツカ</t>
    </rPh>
    <rPh sb="80" eb="81">
      <t>オヨ</t>
    </rPh>
    <rPh sb="82" eb="83">
      <t>シツ</t>
    </rPh>
    <rPh sb="84" eb="86">
      <t>コウジョウ</t>
    </rPh>
    <rPh sb="86" eb="87">
      <t>マタ</t>
    </rPh>
    <rPh sb="88" eb="90">
      <t>ショクイン</t>
    </rPh>
    <rPh sb="91" eb="93">
      <t>フタン</t>
    </rPh>
    <rPh sb="94" eb="96">
      <t>ケイゲン</t>
    </rPh>
    <rPh sb="97" eb="98">
      <t>シ</t>
    </rPh>
    <rPh sb="100" eb="102">
      <t>キキ</t>
    </rPh>
    <rPh sb="103" eb="105">
      <t>イカ</t>
    </rPh>
    <rPh sb="106" eb="108">
      <t>カイゴ</t>
    </rPh>
    <rPh sb="108" eb="110">
      <t>キキ</t>
    </rPh>
    <rPh sb="113" eb="116">
      <t>スウシュルイ</t>
    </rPh>
    <rPh sb="116" eb="118">
      <t>シヨウ</t>
    </rPh>
    <rPh sb="142" eb="144">
      <t>カイゴ</t>
    </rPh>
    <rPh sb="144" eb="146">
      <t>ショクイン</t>
    </rPh>
    <rPh sb="147" eb="151">
      <t>カンゴショクイン</t>
    </rPh>
    <rPh sb="152" eb="159">
      <t>カイゴシエンセンモンイン</t>
    </rPh>
    <rPh sb="161" eb="162">
      <t>タ</t>
    </rPh>
    <rPh sb="168" eb="170">
      <t>キョウドウ</t>
    </rPh>
    <rPh sb="182" eb="185">
      <t>ニュウショシャ</t>
    </rPh>
    <rPh sb="186" eb="188">
      <t>シンシン</t>
    </rPh>
    <rPh sb="189" eb="191">
      <t>ジョウキョウ</t>
    </rPh>
    <rPh sb="192" eb="194">
      <t>カンアン</t>
    </rPh>
    <rPh sb="196" eb="198">
      <t>ジリツ</t>
    </rPh>
    <rPh sb="200" eb="204">
      <t>ニチジョウセイカツ</t>
    </rPh>
    <rPh sb="205" eb="206">
      <t>イトナ</t>
    </rPh>
    <rPh sb="216" eb="218">
      <t>シエン</t>
    </rPh>
    <rPh sb="220" eb="221">
      <t>ウエ</t>
    </rPh>
    <rPh sb="222" eb="224">
      <t>カイケツ</t>
    </rPh>
    <rPh sb="229" eb="231">
      <t>カダイ</t>
    </rPh>
    <rPh sb="232" eb="234">
      <t>ハアク</t>
    </rPh>
    <rPh sb="243" eb="244">
      <t>オヨ</t>
    </rPh>
    <rPh sb="245" eb="248">
      <t>ニュウショシャ</t>
    </rPh>
    <rPh sb="249" eb="251">
      <t>シンタイ</t>
    </rPh>
    <rPh sb="252" eb="254">
      <t>ジョウキョウ</t>
    </rPh>
    <rPh sb="254" eb="255">
      <t>トウ</t>
    </rPh>
    <rPh sb="256" eb="258">
      <t>ヒョウカ</t>
    </rPh>
    <rPh sb="259" eb="260">
      <t>オコナ</t>
    </rPh>
    <rPh sb="262" eb="264">
      <t>ショクイン</t>
    </rPh>
    <rPh sb="265" eb="267">
      <t>ハイチ</t>
    </rPh>
    <rPh sb="268" eb="270">
      <t>ジョウキョウ</t>
    </rPh>
    <rPh sb="270" eb="271">
      <t>トウ</t>
    </rPh>
    <rPh sb="272" eb="274">
      <t>ミナオ</t>
    </rPh>
    <rPh sb="278" eb="279">
      <t>オコナ</t>
    </rPh>
    <rPh sb="289" eb="291">
      <t>カイゴ</t>
    </rPh>
    <rPh sb="291" eb="293">
      <t>キキ</t>
    </rPh>
    <rPh sb="294" eb="296">
      <t>シヨウ</t>
    </rPh>
    <rPh sb="298" eb="299">
      <t>サイ</t>
    </rPh>
    <rPh sb="300" eb="302">
      <t>アンゼン</t>
    </rPh>
    <rPh sb="302" eb="304">
      <t>タイセイ</t>
    </rPh>
    <rPh sb="304" eb="305">
      <t>オヨ</t>
    </rPh>
    <rPh sb="309" eb="310">
      <t>シツ</t>
    </rPh>
    <rPh sb="311" eb="313">
      <t>カクホ</t>
    </rPh>
    <rPh sb="313" eb="314">
      <t>ナラ</t>
    </rPh>
    <rPh sb="316" eb="318">
      <t>ショクイン</t>
    </rPh>
    <rPh sb="319" eb="321">
      <t>フタン</t>
    </rPh>
    <rPh sb="321" eb="323">
      <t>ケイゲン</t>
    </rPh>
    <rPh sb="324" eb="325">
      <t>カン</t>
    </rPh>
    <rPh sb="327" eb="328">
      <t>ツギ</t>
    </rPh>
    <rPh sb="329" eb="330">
      <t>カカ</t>
    </rPh>
    <rPh sb="332" eb="334">
      <t>ジコウ</t>
    </rPh>
    <rPh sb="344" eb="346">
      <t>カイゴ</t>
    </rPh>
    <rPh sb="346" eb="348">
      <t>キキ</t>
    </rPh>
    <rPh sb="349" eb="351">
      <t>アンゼン</t>
    </rPh>
    <rPh sb="353" eb="355">
      <t>ユウコウ</t>
    </rPh>
    <rPh sb="356" eb="358">
      <t>カツヨウ</t>
    </rPh>
    <rPh sb="363" eb="366">
      <t>イインカイ</t>
    </rPh>
    <rPh sb="367" eb="369">
      <t>セッチ</t>
    </rPh>
    <rPh sb="371" eb="375">
      <t>カイゴショクイン</t>
    </rPh>
    <rPh sb="376" eb="380">
      <t>カンゴショクイン</t>
    </rPh>
    <rPh sb="392" eb="393">
      <t>タ</t>
    </rPh>
    <rPh sb="399" eb="401">
      <t>キョウドウ</t>
    </rPh>
    <rPh sb="404" eb="406">
      <t>トウガイ</t>
    </rPh>
    <rPh sb="406" eb="409">
      <t>イインカイ</t>
    </rPh>
    <rPh sb="413" eb="415">
      <t>ヒツヨウ</t>
    </rPh>
    <rPh sb="416" eb="418">
      <t>ケントウ</t>
    </rPh>
    <rPh sb="418" eb="419">
      <t>トウ</t>
    </rPh>
    <rPh sb="420" eb="421">
      <t>オコナ</t>
    </rPh>
    <rPh sb="423" eb="424">
      <t>オヨ</t>
    </rPh>
    <rPh sb="425" eb="429">
      <t>トウガイジコウ</t>
    </rPh>
    <rPh sb="430" eb="432">
      <t>ジッシ</t>
    </rPh>
    <rPh sb="433" eb="436">
      <t>テイキテキ</t>
    </rPh>
    <rPh sb="439" eb="441">
      <t>カクニン</t>
    </rPh>
    <rPh sb="450" eb="453">
      <t>ニュウショシャ</t>
    </rPh>
    <rPh sb="454" eb="456">
      <t>アンゼン</t>
    </rPh>
    <rPh sb="456" eb="457">
      <t>オヨ</t>
    </rPh>
    <rPh sb="461" eb="462">
      <t>シツ</t>
    </rPh>
    <rPh sb="463" eb="465">
      <t>カクホ</t>
    </rPh>
    <rPh sb="469" eb="471">
      <t>ショクイン</t>
    </rPh>
    <rPh sb="472" eb="474">
      <t>フタン</t>
    </rPh>
    <rPh sb="475" eb="477">
      <t>ケイゲン</t>
    </rPh>
    <rPh sb="481" eb="483">
      <t>カイゴ</t>
    </rPh>
    <rPh sb="483" eb="485">
      <t>キキ</t>
    </rPh>
    <rPh sb="486" eb="489">
      <t>テイキテキ</t>
    </rPh>
    <rPh sb="490" eb="492">
      <t>テンケン</t>
    </rPh>
    <rPh sb="496" eb="500">
      <t>カイゴキキ</t>
    </rPh>
    <rPh sb="501" eb="503">
      <t>アンゼン</t>
    </rPh>
    <rPh sb="505" eb="507">
      <t>ユウコウ</t>
    </rPh>
    <rPh sb="508" eb="510">
      <t>カツヨウ</t>
    </rPh>
    <rPh sb="515" eb="517">
      <t>ショクイン</t>
    </rPh>
    <rPh sb="517" eb="519">
      <t>ケンシュウ</t>
    </rPh>
    <phoneticPr fontId="12"/>
  </si>
  <si>
    <t>　サービス提供体制強化加算を算定していない。</t>
    <rPh sb="5" eb="7">
      <t>テイキョウ</t>
    </rPh>
    <rPh sb="7" eb="9">
      <t>タイセイ</t>
    </rPh>
    <rPh sb="9" eb="11">
      <t>キョウカ</t>
    </rPh>
    <rPh sb="11" eb="13">
      <t>カサン</t>
    </rPh>
    <rPh sb="14" eb="16">
      <t>サンテイ</t>
    </rPh>
    <phoneticPr fontId="12"/>
  </si>
  <si>
    <t>　別の告示に定める入所定員超過減算・人員基準欠如減算に該当していない。</t>
    <phoneticPr fontId="12"/>
  </si>
  <si>
    <t>（看護体制加算Ⅰ・Ⅲ共通）
　常勤の看護師を１名以上配置している。
　※指定介護老人福祉施設と併設型短期入所生活介護事業所の各々で配置が必要</t>
    <rPh sb="1" eb="3">
      <t>カンゴ</t>
    </rPh>
    <rPh sb="3" eb="5">
      <t>タイセイ</t>
    </rPh>
    <rPh sb="5" eb="7">
      <t>カサン</t>
    </rPh>
    <rPh sb="10" eb="12">
      <t>キョウツウ</t>
    </rPh>
    <rPh sb="36" eb="38">
      <t>シテイ</t>
    </rPh>
    <rPh sb="38" eb="40">
      <t>カイゴ</t>
    </rPh>
    <rPh sb="40" eb="42">
      <t>ロウジン</t>
    </rPh>
    <rPh sb="42" eb="44">
      <t>フクシ</t>
    </rPh>
    <rPh sb="44" eb="46">
      <t>シセツ</t>
    </rPh>
    <rPh sb="47" eb="49">
      <t>ヘイセツ</t>
    </rPh>
    <rPh sb="49" eb="50">
      <t>ガタ</t>
    </rPh>
    <rPh sb="50" eb="52">
      <t>タンキ</t>
    </rPh>
    <rPh sb="52" eb="54">
      <t>ニュウショ</t>
    </rPh>
    <rPh sb="54" eb="56">
      <t>セイカツ</t>
    </rPh>
    <rPh sb="56" eb="58">
      <t>カイゴ</t>
    </rPh>
    <rPh sb="58" eb="60">
      <t>ジギョウ</t>
    </rPh>
    <rPh sb="60" eb="61">
      <t>ショ</t>
    </rPh>
    <rPh sb="62" eb="64">
      <t>オノオノ</t>
    </rPh>
    <rPh sb="65" eb="67">
      <t>ハイチ</t>
    </rPh>
    <rPh sb="68" eb="70">
      <t>ヒツヨウ</t>
    </rPh>
    <phoneticPr fontId="12"/>
  </si>
  <si>
    <t>（看護体制加算Ⅱ・Ⅳ共通）
　看護職員の数が、常勤換算方法で、入所者の数が25又はその端数が増すごとに１以上であり、かつ、指定介護老人福祉施設に置くべき看護職員の数に１を加えた数以上（併設型短期入所生活介護事業所は除く。）配置している。
　※指定介護老人福祉施設と併設型短期入所生活介護事業所の各々で配置が必要。</t>
    <rPh sb="1" eb="3">
      <t>カンゴ</t>
    </rPh>
    <rPh sb="3" eb="5">
      <t>タイセイ</t>
    </rPh>
    <rPh sb="5" eb="7">
      <t>カサン</t>
    </rPh>
    <rPh sb="10" eb="12">
      <t>キョウツウ</t>
    </rPh>
    <rPh sb="20" eb="21">
      <t>カズ</t>
    </rPh>
    <rPh sb="23" eb="25">
      <t>ジョウキン</t>
    </rPh>
    <rPh sb="25" eb="27">
      <t>カンサン</t>
    </rPh>
    <rPh sb="27" eb="29">
      <t>ホウホウ</t>
    </rPh>
    <rPh sb="31" eb="34">
      <t>ニュウショシャ</t>
    </rPh>
    <rPh sb="35" eb="36">
      <t>カズ</t>
    </rPh>
    <rPh sb="39" eb="40">
      <t>マタ</t>
    </rPh>
    <rPh sb="43" eb="45">
      <t>ハスウ</t>
    </rPh>
    <rPh sb="46" eb="47">
      <t>マ</t>
    </rPh>
    <rPh sb="52" eb="54">
      <t>イジョウ</t>
    </rPh>
    <rPh sb="92" eb="94">
      <t>ヘイセツ</t>
    </rPh>
    <rPh sb="94" eb="95">
      <t>ガタ</t>
    </rPh>
    <rPh sb="95" eb="97">
      <t>タンキ</t>
    </rPh>
    <rPh sb="97" eb="99">
      <t>ニュウショ</t>
    </rPh>
    <rPh sb="99" eb="101">
      <t>セイカツ</t>
    </rPh>
    <rPh sb="101" eb="103">
      <t>カイゴ</t>
    </rPh>
    <rPh sb="103" eb="105">
      <t>ジギョウ</t>
    </rPh>
    <rPh sb="105" eb="106">
      <t>ショ</t>
    </rPh>
    <rPh sb="107" eb="108">
      <t>ノゾ</t>
    </rPh>
    <rPh sb="134" eb="135">
      <t>ガタ</t>
    </rPh>
    <phoneticPr fontId="12"/>
  </si>
  <si>
    <t>（看護体制加算Ⅲ・Ⅳ共通）
  指定短期入所生活介護事業所における算定日が属する年度の前年度又は算定日が属する月の前３月間の利用者の総数のうち、要介護状態区分が要介護３、要介護４又は要介護５である者の占める割合が１００分の７０以上である。</t>
    <rPh sb="10" eb="12">
      <t>キョウツウ</t>
    </rPh>
    <rPh sb="100" eb="101">
      <t>シ</t>
    </rPh>
    <phoneticPr fontId="12"/>
  </si>
  <si>
    <t>（看護体制加算Ⅱ・Ⅳ共通）
　施設(事業所)の看護職員により、又は病院、診療所若しくは訪問看護ステーションの看護職員との連携により、24時間連絡できる体制を確保している。
　※24時間連絡できる体制とは
　・夜間における連絡・対応体制に関する指針やマニュアル等が整備されている。
　・看護職員不在時の観察項目の標準化がなされている。
　・施設内研修等を通じ、その内容が看護・介護職員に周知されている。</t>
    <rPh sb="1" eb="3">
      <t>カンゴ</t>
    </rPh>
    <rPh sb="3" eb="5">
      <t>タイセイ</t>
    </rPh>
    <rPh sb="5" eb="7">
      <t>カサン</t>
    </rPh>
    <rPh sb="10" eb="12">
      <t>キョウツウ</t>
    </rPh>
    <rPh sb="18" eb="21">
      <t>ジギョウショ</t>
    </rPh>
    <rPh sb="70" eb="72">
      <t>レンラク</t>
    </rPh>
    <phoneticPr fontId="12"/>
  </si>
  <si>
    <t>（看護体制加算Ⅲ・Ⅳ共通）
　事業所の利用定員が２９人以下の場合には看護体制加算（Ⅲ）イ又は看護体制加算（Ⅳ）イを、３０人以上５０人以下の場合には看護体制加算（Ⅲ）ロ又は看護体制加算（Ⅳ）ロを算定している。</t>
    <rPh sb="10" eb="12">
      <t>キョウツウ</t>
    </rPh>
    <rPh sb="15" eb="18">
      <t>ジギョウショ</t>
    </rPh>
    <rPh sb="19" eb="21">
      <t>リヨウ</t>
    </rPh>
    <rPh sb="21" eb="23">
      <t>テイイン</t>
    </rPh>
    <rPh sb="26" eb="27">
      <t>ニン</t>
    </rPh>
    <rPh sb="27" eb="29">
      <t>イカ</t>
    </rPh>
    <rPh sb="30" eb="32">
      <t>バアイ</t>
    </rPh>
    <rPh sb="34" eb="36">
      <t>カンゴ</t>
    </rPh>
    <rPh sb="36" eb="38">
      <t>タイセイ</t>
    </rPh>
    <rPh sb="38" eb="40">
      <t>カサン</t>
    </rPh>
    <rPh sb="44" eb="45">
      <t>マタ</t>
    </rPh>
    <rPh sb="46" eb="48">
      <t>カンゴ</t>
    </rPh>
    <rPh sb="48" eb="50">
      <t>タイセイ</t>
    </rPh>
    <rPh sb="50" eb="52">
      <t>カサン</t>
    </rPh>
    <rPh sb="60" eb="61">
      <t>ニン</t>
    </rPh>
    <rPh sb="61" eb="63">
      <t>イジョウ</t>
    </rPh>
    <rPh sb="65" eb="66">
      <t>ニン</t>
    </rPh>
    <rPh sb="66" eb="68">
      <t>イカ</t>
    </rPh>
    <rPh sb="69" eb="71">
      <t>バアイ</t>
    </rPh>
    <rPh sb="73" eb="75">
      <t>カンゴ</t>
    </rPh>
    <rPh sb="75" eb="77">
      <t>タイセイ</t>
    </rPh>
    <rPh sb="77" eb="79">
      <t>カサン</t>
    </rPh>
    <rPh sb="83" eb="84">
      <t>マタ</t>
    </rPh>
    <rPh sb="85" eb="87">
      <t>カンゴ</t>
    </rPh>
    <rPh sb="87" eb="89">
      <t>タイセイ</t>
    </rPh>
    <rPh sb="89" eb="91">
      <t>カサン</t>
    </rPh>
    <rPh sb="96" eb="98">
      <t>サンテイ</t>
    </rPh>
    <phoneticPr fontId="12"/>
  </si>
  <si>
    <t>（看護体制加算Ⅰ・Ⅱ・Ⅲ・Ⅳ共通）
　別の告示に定める入所定員超過減算・人員基準欠如減算に該当していない。</t>
    <rPh sb="1" eb="3">
      <t>カンゴ</t>
    </rPh>
    <rPh sb="3" eb="5">
      <t>タイセイ</t>
    </rPh>
    <rPh sb="5" eb="7">
      <t>カサン</t>
    </rPh>
    <rPh sb="14" eb="16">
      <t>キョウツウ</t>
    </rPh>
    <phoneticPr fontId="12"/>
  </si>
  <si>
    <t>（夜勤職員配置加算Ⅰ・Ⅱ・Ⅲ・Ⅳ共通）
　夜勤を行う介護職員又は看護職員の数が、最低基準を１以上上回っている場合に算定している。ただし、次のａ又はｂに掲げる場合は、当該ａ又はｂに定める数以上である場合に算定している。
a　次に掲げる要件のいずれにも適合している場合　最低基準の数に10分の９を加えた数
　ⅰ利用者の動向を検知できる見守り機器（以下「見守り機器」）を入所者の数の10 分の1 以
　　上の数設置している。
　ⅱ見守り機器を安全かつ有効に活用するための委員会を設置し、必要な検討等が行われてい
　　る。
b  次に掲げる要件のいずれにも適合している場合　最低基準の数に10分の６を加えた数（ユ
　ニット型以外で夜勤職員基準第一号ロ⑴㈠ｆに基づき夜勤を行う介護職員又は看護職員を配
　置している場合は、最低基準の数に10分の８を加えた数。）
　ⅰ夜勤時間帯を通じて、見守り機器を入所者の数以上設置している。
　ⅱ夜勤時間帯を通じて、夜勤を行う全ての介護職員又は看護職員が、情報通信機器を使用
　し、職員同士の連携促進が図られている。
　ⅲ見守り機器等を活用する際の安全体制及びケアの質の確保並びに職員の負担軽減に関する
　事項を実施し、かつ、見守り機器等を安全かつ有効に活用するための委員会を設置し、介護
　職員、看護職員その他の職種の者と共同して、当該委員会において必要な検討等を行い、及
　び当該事項の実施を定期的に確認すること。</t>
    <rPh sb="1" eb="3">
      <t>ヤキン</t>
    </rPh>
    <rPh sb="3" eb="5">
      <t>ショクイン</t>
    </rPh>
    <rPh sb="5" eb="7">
      <t>ハイチ</t>
    </rPh>
    <rPh sb="7" eb="9">
      <t>カサン</t>
    </rPh>
    <rPh sb="16" eb="18">
      <t>キョウツウ</t>
    </rPh>
    <rPh sb="40" eb="42">
      <t>サイテイ</t>
    </rPh>
    <rPh sb="42" eb="44">
      <t>キジュン</t>
    </rPh>
    <rPh sb="46" eb="48">
      <t>イジョウ</t>
    </rPh>
    <rPh sb="48" eb="50">
      <t>ウワマワ</t>
    </rPh>
    <rPh sb="54" eb="56">
      <t>バアイ</t>
    </rPh>
    <rPh sb="57" eb="59">
      <t>サンテイ</t>
    </rPh>
    <rPh sb="68" eb="69">
      <t>ツギ</t>
    </rPh>
    <rPh sb="71" eb="72">
      <t>マタ</t>
    </rPh>
    <rPh sb="75" eb="76">
      <t>カカ</t>
    </rPh>
    <rPh sb="78" eb="80">
      <t>バアイ</t>
    </rPh>
    <rPh sb="82" eb="84">
      <t>トウガイ</t>
    </rPh>
    <rPh sb="85" eb="86">
      <t>マタ</t>
    </rPh>
    <rPh sb="89" eb="90">
      <t>サダ</t>
    </rPh>
    <rPh sb="92" eb="93">
      <t>カズ</t>
    </rPh>
    <rPh sb="93" eb="95">
      <t>イジョウ</t>
    </rPh>
    <rPh sb="98" eb="100">
      <t>バアイ</t>
    </rPh>
    <rPh sb="101" eb="103">
      <t>サンテイ</t>
    </rPh>
    <rPh sb="111" eb="112">
      <t>ツギ</t>
    </rPh>
    <rPh sb="113" eb="114">
      <t>カカ</t>
    </rPh>
    <rPh sb="116" eb="118">
      <t>ヨウケン</t>
    </rPh>
    <rPh sb="124" eb="126">
      <t>テキゴウ</t>
    </rPh>
    <rPh sb="130" eb="132">
      <t>バアイ</t>
    </rPh>
    <rPh sb="133" eb="135">
      <t>サイテイ</t>
    </rPh>
    <rPh sb="135" eb="137">
      <t>キジュン</t>
    </rPh>
    <rPh sb="138" eb="139">
      <t>カズ</t>
    </rPh>
    <rPh sb="142" eb="143">
      <t>ブン</t>
    </rPh>
    <rPh sb="146" eb="147">
      <t>クワ</t>
    </rPh>
    <rPh sb="149" eb="150">
      <t>カズ</t>
    </rPh>
    <rPh sb="153" eb="156">
      <t>リヨウシャ</t>
    </rPh>
    <rPh sb="157" eb="159">
      <t>ドウコウ</t>
    </rPh>
    <rPh sb="160" eb="162">
      <t>ケンチ</t>
    </rPh>
    <rPh sb="171" eb="173">
      <t>イカ</t>
    </rPh>
    <rPh sb="174" eb="176">
      <t>ミマモ</t>
    </rPh>
    <rPh sb="177" eb="179">
      <t>キキ</t>
    </rPh>
    <rPh sb="261" eb="262">
      <t>ツギ</t>
    </rPh>
    <rPh sb="263" eb="264">
      <t>カカ</t>
    </rPh>
    <rPh sb="266" eb="268">
      <t>ヨウケン</t>
    </rPh>
    <rPh sb="274" eb="276">
      <t>テキゴウ</t>
    </rPh>
    <rPh sb="280" eb="282">
      <t>バアイ</t>
    </rPh>
    <rPh sb="283" eb="285">
      <t>サイテイ</t>
    </rPh>
    <rPh sb="285" eb="287">
      <t>キジュン</t>
    </rPh>
    <rPh sb="288" eb="289">
      <t>カズ</t>
    </rPh>
    <rPh sb="292" eb="293">
      <t>ブン</t>
    </rPh>
    <rPh sb="296" eb="297">
      <t>クワ</t>
    </rPh>
    <rPh sb="299" eb="300">
      <t>カズ</t>
    </rPh>
    <rPh sb="307" eb="308">
      <t>ガタ</t>
    </rPh>
    <rPh sb="308" eb="310">
      <t>イガイ</t>
    </rPh>
    <rPh sb="311" eb="313">
      <t>ヤキン</t>
    </rPh>
    <rPh sb="313" eb="315">
      <t>ショクイン</t>
    </rPh>
    <rPh sb="315" eb="317">
      <t>キジュン</t>
    </rPh>
    <rPh sb="317" eb="318">
      <t>ダイ</t>
    </rPh>
    <rPh sb="318" eb="320">
      <t>１ゴウ</t>
    </rPh>
    <rPh sb="325" eb="326">
      <t>モト</t>
    </rPh>
    <rPh sb="328" eb="330">
      <t>ヤキン</t>
    </rPh>
    <rPh sb="331" eb="332">
      <t>オコナ</t>
    </rPh>
    <rPh sb="333" eb="335">
      <t>カイゴ</t>
    </rPh>
    <rPh sb="335" eb="337">
      <t>ショクイン</t>
    </rPh>
    <rPh sb="337" eb="338">
      <t>マタ</t>
    </rPh>
    <rPh sb="339" eb="341">
      <t>カンゴ</t>
    </rPh>
    <rPh sb="341" eb="343">
      <t>ショクイン</t>
    </rPh>
    <rPh sb="352" eb="354">
      <t>バアイ</t>
    </rPh>
    <rPh sb="356" eb="358">
      <t>サイテイ</t>
    </rPh>
    <rPh sb="358" eb="360">
      <t>キジュン</t>
    </rPh>
    <rPh sb="361" eb="362">
      <t>カズ</t>
    </rPh>
    <rPh sb="365" eb="366">
      <t>ブン</t>
    </rPh>
    <rPh sb="369" eb="370">
      <t>クワ</t>
    </rPh>
    <rPh sb="372" eb="373">
      <t>カズ</t>
    </rPh>
    <rPh sb="378" eb="380">
      <t>ヤキン</t>
    </rPh>
    <rPh sb="380" eb="382">
      <t>ジカン</t>
    </rPh>
    <rPh sb="382" eb="383">
      <t>タイ</t>
    </rPh>
    <rPh sb="384" eb="385">
      <t>ツウ</t>
    </rPh>
    <rPh sb="388" eb="390">
      <t>ミマモ</t>
    </rPh>
    <rPh sb="391" eb="393">
      <t>キキ</t>
    </rPh>
    <rPh sb="394" eb="397">
      <t>ニュウショシャ</t>
    </rPh>
    <rPh sb="398" eb="399">
      <t>カズ</t>
    </rPh>
    <rPh sb="399" eb="401">
      <t>イジョウ</t>
    </rPh>
    <rPh sb="401" eb="403">
      <t>セッチ</t>
    </rPh>
    <rPh sb="411" eb="413">
      <t>ヤキン</t>
    </rPh>
    <rPh sb="413" eb="415">
      <t>ジカン</t>
    </rPh>
    <rPh sb="415" eb="416">
      <t>タイ</t>
    </rPh>
    <rPh sb="417" eb="418">
      <t>ツウ</t>
    </rPh>
    <rPh sb="421" eb="423">
      <t>ヤキン</t>
    </rPh>
    <rPh sb="424" eb="425">
      <t>オコナ</t>
    </rPh>
    <rPh sb="426" eb="427">
      <t>スベ</t>
    </rPh>
    <rPh sb="429" eb="434">
      <t>カイゴショクインマタ</t>
    </rPh>
    <rPh sb="435" eb="439">
      <t>カンゴショクイン</t>
    </rPh>
    <rPh sb="441" eb="443">
      <t>ジョウホウ</t>
    </rPh>
    <rPh sb="443" eb="445">
      <t>ツウシン</t>
    </rPh>
    <rPh sb="445" eb="447">
      <t>キキ</t>
    </rPh>
    <rPh sb="448" eb="450">
      <t>シヨウ</t>
    </rPh>
    <rPh sb="456" eb="458">
      <t>ドウシ</t>
    </rPh>
    <rPh sb="459" eb="461">
      <t>レンケイ</t>
    </rPh>
    <rPh sb="461" eb="463">
      <t>ソクシン</t>
    </rPh>
    <rPh sb="464" eb="465">
      <t>ハカ</t>
    </rPh>
    <rPh sb="474" eb="476">
      <t>ミマモ</t>
    </rPh>
    <rPh sb="477" eb="479">
      <t>キキ</t>
    </rPh>
    <rPh sb="479" eb="480">
      <t>トウ</t>
    </rPh>
    <rPh sb="481" eb="483">
      <t>カツヨウ</t>
    </rPh>
    <rPh sb="485" eb="486">
      <t>サイ</t>
    </rPh>
    <rPh sb="487" eb="489">
      <t>アンゼン</t>
    </rPh>
    <rPh sb="489" eb="491">
      <t>タイセイ</t>
    </rPh>
    <rPh sb="491" eb="492">
      <t>オヨ</t>
    </rPh>
    <rPh sb="496" eb="497">
      <t>シツ</t>
    </rPh>
    <rPh sb="498" eb="500">
      <t>カクホ</t>
    </rPh>
    <rPh sb="500" eb="501">
      <t>ナラ</t>
    </rPh>
    <rPh sb="503" eb="505">
      <t>ショクイン</t>
    </rPh>
    <rPh sb="506" eb="508">
      <t>フタン</t>
    </rPh>
    <rPh sb="508" eb="510">
      <t>ケイゲン</t>
    </rPh>
    <rPh sb="511" eb="512">
      <t>カン</t>
    </rPh>
    <rPh sb="516" eb="518">
      <t>ジコウ</t>
    </rPh>
    <rPh sb="519" eb="521">
      <t>ジッシ</t>
    </rPh>
    <rPh sb="526" eb="528">
      <t>ミマモ</t>
    </rPh>
    <rPh sb="529" eb="531">
      <t>キキ</t>
    </rPh>
    <rPh sb="531" eb="532">
      <t>トウ</t>
    </rPh>
    <rPh sb="533" eb="535">
      <t>アンゼンカ</t>
    </rPh>
    <rPh sb="537" eb="542">
      <t>ヨウ</t>
    </rPh>
    <rPh sb="547" eb="550">
      <t>イインカイ</t>
    </rPh>
    <rPh sb="551" eb="553">
      <t>セッチ</t>
    </rPh>
    <rPh sb="562" eb="566">
      <t>カンゴショクイン</t>
    </rPh>
    <rPh sb="568" eb="569">
      <t>タ</t>
    </rPh>
    <rPh sb="580" eb="582">
      <t>トウガイ</t>
    </rPh>
    <rPh sb="582" eb="585">
      <t>イインカイ</t>
    </rPh>
    <rPh sb="589" eb="591">
      <t>ヒツヨウ</t>
    </rPh>
    <rPh sb="592" eb="594">
      <t>ケントウ</t>
    </rPh>
    <rPh sb="594" eb="595">
      <t>トウ</t>
    </rPh>
    <rPh sb="596" eb="597">
      <t>オコナ</t>
    </rPh>
    <rPh sb="599" eb="600">
      <t>オヨ</t>
    </rPh>
    <rPh sb="603" eb="605">
      <t>トウガイ</t>
    </rPh>
    <rPh sb="608" eb="610">
      <t>ジッシ</t>
    </rPh>
    <rPh sb="611" eb="614">
      <t>テイキテキ</t>
    </rPh>
    <rPh sb="615" eb="617">
      <t>カクニン</t>
    </rPh>
    <phoneticPr fontId="12"/>
  </si>
  <si>
    <t>（夜勤職員配置加算Ⅰ・Ⅱ・Ⅲ・Ⅳ共通）
　「見守り機器を安全かつ有効に活用するための委員会」（テレビ電話装置等を活用して行うことができる。）は、３月に１回以上行っている。</t>
    <rPh sb="22" eb="24">
      <t>ミマモ</t>
    </rPh>
    <rPh sb="25" eb="27">
      <t>キキ</t>
    </rPh>
    <rPh sb="28" eb="30">
      <t>アンゼン</t>
    </rPh>
    <rPh sb="32" eb="34">
      <t>ユウコウ</t>
    </rPh>
    <rPh sb="35" eb="37">
      <t>カツヨウ</t>
    </rPh>
    <rPh sb="42" eb="45">
      <t>イインカイ</t>
    </rPh>
    <rPh sb="50" eb="55">
      <t>デンワソウチトウ</t>
    </rPh>
    <rPh sb="56" eb="58">
      <t>カツヨウ</t>
    </rPh>
    <rPh sb="60" eb="61">
      <t>オコナ</t>
    </rPh>
    <rPh sb="73" eb="74">
      <t>ツキ</t>
    </rPh>
    <rPh sb="76" eb="77">
      <t>カイ</t>
    </rPh>
    <rPh sb="77" eb="79">
      <t>イジョウ</t>
    </rPh>
    <rPh sb="79" eb="80">
      <t>オコナ</t>
    </rPh>
    <phoneticPr fontId="12"/>
  </si>
  <si>
    <t>（夜勤職員配置加算Ⅲ・Ⅳ共通）
　夜勤時間帯を通じて、看護職員又は次の①から③のいずれかに該当する職員を１人以上配置している。
①介護福祉士（介護サービスの基盤強化のための介護保険法等の一部を改正する法律附則第13条各項に規定する特定登録者及び新特定登録者を除く）であって、次のア～オのうちいずれかの行為に係る実地研修を修了している者
※該当する職員を配置する場合は、喀痰吸引等業務の登録を行っていること。
ア　口腔内の喀痰吸引
イ　鼻腔内の喀痰吸引
ウ　気管カニューレ内部の喀痰吸引
エ　胃ろう又は腸ろうによる経管栄養
オ　経鼻経管栄養
②特定登録者又は新特定登録者で、厚生労働大臣が指定する研修過程を修了した者を付記した特定登録証又は新特定登録証の交付を受けている者
③社会福祉士及び介護福祉士法附則第３条第1項に規定する認定特定行為業務従事者</t>
    <rPh sb="12" eb="14">
      <t>キョウツウ</t>
    </rPh>
    <rPh sb="312" eb="314">
      <t>トクテイ</t>
    </rPh>
    <rPh sb="317" eb="318">
      <t>マタ</t>
    </rPh>
    <rPh sb="319" eb="320">
      <t>シン</t>
    </rPh>
    <rPh sb="320" eb="322">
      <t>トクテイ</t>
    </rPh>
    <rPh sb="322" eb="324">
      <t>トウロク</t>
    </rPh>
    <rPh sb="324" eb="325">
      <t>ショウ</t>
    </rPh>
    <phoneticPr fontId="12"/>
  </si>
  <si>
    <t>（夜勤職員配置加算Ⅲ・Ⅳ共通）
　登録喀痰吸引等事業者もしくは登録特定行為事業者として都道府県から登録を受けている。</t>
    <phoneticPr fontId="12"/>
  </si>
  <si>
    <t>　12人を標準とする準ユニットにおいてケアを行っている。</t>
    <rPh sb="3" eb="4">
      <t>ニン</t>
    </rPh>
    <rPh sb="5" eb="7">
      <t>ヒョウジュン</t>
    </rPh>
    <rPh sb="10" eb="11">
      <t>ジュン</t>
    </rPh>
    <rPh sb="22" eb="23">
      <t>オコナ</t>
    </rPh>
    <phoneticPr fontId="12"/>
  </si>
  <si>
    <t>　プライバシーの確保に配慮した個室的なしつらえを整備し、準ユニットごとに利用できる共同生活室を設けている。</t>
    <rPh sb="8" eb="10">
      <t>カクホ</t>
    </rPh>
    <rPh sb="11" eb="13">
      <t>ハイリョ</t>
    </rPh>
    <rPh sb="15" eb="17">
      <t>コシツ</t>
    </rPh>
    <rPh sb="17" eb="18">
      <t>テキ</t>
    </rPh>
    <rPh sb="24" eb="26">
      <t>セイビ</t>
    </rPh>
    <rPh sb="28" eb="29">
      <t>ジュン</t>
    </rPh>
    <rPh sb="36" eb="38">
      <t>リヨウ</t>
    </rPh>
    <phoneticPr fontId="12"/>
  </si>
  <si>
    <t>　日中、準ユニットごとに常時１人以上、夜間及び深夜においては、２準ユニットごとに１人以上の介護職員又は看護職員を配置している。</t>
    <rPh sb="1" eb="3">
      <t>ニッチュウ</t>
    </rPh>
    <rPh sb="4" eb="5">
      <t>ジュン</t>
    </rPh>
    <rPh sb="12" eb="14">
      <t>ジョウジ</t>
    </rPh>
    <rPh sb="15" eb="16">
      <t>ニン</t>
    </rPh>
    <rPh sb="16" eb="18">
      <t>イジョウ</t>
    </rPh>
    <phoneticPr fontId="12"/>
  </si>
  <si>
    <t>　準ユニットごとに、常勤のユニットリーダーを配置している。</t>
    <phoneticPr fontId="12"/>
  </si>
  <si>
    <t>生活機能向上連携加算（Ⅰ）
　指定訪問リハビリテーション事業所、指定通所リハビリテーション事業所又はリハビリテーションを実施している医療提供施設の理学療法士、作業療法士、言語聴覚士又は医師（以下「理学療法士等」という。）の助言に基づき、当該指定介護老人福祉施設（指定短期入所生活介護事業所）の機能訓練指導員、看護職員、介護職員、生活相談員その他の職種の者（以下「機能訓練指導員等」という。）が共同して利用者の身体の状況等の評価及び個別機能訓練計画の作成を行っている。</t>
    <rPh sb="0" eb="2">
      <t>セイカツ</t>
    </rPh>
    <rPh sb="2" eb="4">
      <t>キノウ</t>
    </rPh>
    <rPh sb="4" eb="6">
      <t>コウジョウ</t>
    </rPh>
    <rPh sb="6" eb="8">
      <t>レンケイ</t>
    </rPh>
    <rPh sb="8" eb="10">
      <t>カサン</t>
    </rPh>
    <rPh sb="111" eb="113">
      <t>ジョゲン</t>
    </rPh>
    <rPh sb="114" eb="115">
      <t>モト</t>
    </rPh>
    <rPh sb="120" eb="122">
      <t>シテイ</t>
    </rPh>
    <rPh sb="122" eb="124">
      <t>カイゴ</t>
    </rPh>
    <rPh sb="124" eb="126">
      <t>ロウジン</t>
    </rPh>
    <rPh sb="126" eb="128">
      <t>フクシ</t>
    </rPh>
    <rPh sb="128" eb="130">
      <t>シセツ</t>
    </rPh>
    <rPh sb="131" eb="133">
      <t>シテイ</t>
    </rPh>
    <rPh sb="133" eb="141">
      <t>タンキニュウショセイカツカイゴ</t>
    </rPh>
    <phoneticPr fontId="12"/>
  </si>
  <si>
    <t>生活機能向上連携加算（Ⅰ）
　個別機能訓練計画の作成に当たっては、指定訪問リハビリテーション事業所、指定通所リハビリテーション事業所又はリハビリテーションを実施している医療提供施設の理学療法士等は、当該利用者のＡＤＬ（寝返り、起き上がり、移乗、歩行、入浴等）及びＩＡＤＬ（調理、掃除、買物、金銭管理、服薬状況等）に関する状況について、指定訪問リハビリテーション事業所、指定通所リハビリテーション事業所又はリハビリテーションを実施している医療提供施設の場において把握し、又は、当該介護老人福祉施設（指定短期入所生活介護事業所）の機能訓練指導員等と連携してＩＣＴを活用した動画やテレビ電話を用いて把握したうえで、当該介護老人福祉施設（指定短期入所生活介護事業所）の機能訓練指導員等に助言を行っている。</t>
    <rPh sb="15" eb="17">
      <t>コベツ</t>
    </rPh>
    <rPh sb="17" eb="19">
      <t>キノウ</t>
    </rPh>
    <rPh sb="19" eb="21">
      <t>クンレン</t>
    </rPh>
    <rPh sb="21" eb="23">
      <t>ケイカク</t>
    </rPh>
    <rPh sb="24" eb="26">
      <t>サクセイ</t>
    </rPh>
    <rPh sb="27" eb="28">
      <t>ア</t>
    </rPh>
    <rPh sb="96" eb="97">
      <t>トウ</t>
    </rPh>
    <rPh sb="99" eb="101">
      <t>トウガイ</t>
    </rPh>
    <rPh sb="101" eb="104">
      <t>リヨウシャ</t>
    </rPh>
    <rPh sb="109" eb="111">
      <t>ネガエ</t>
    </rPh>
    <rPh sb="113" eb="114">
      <t>オ</t>
    </rPh>
    <rPh sb="115" eb="116">
      <t>ア</t>
    </rPh>
    <rPh sb="119" eb="121">
      <t>イジョウ</t>
    </rPh>
    <rPh sb="122" eb="124">
      <t>ホコウ</t>
    </rPh>
    <rPh sb="125" eb="127">
      <t>ニュウヨク</t>
    </rPh>
    <rPh sb="127" eb="128">
      <t>トウ</t>
    </rPh>
    <rPh sb="129" eb="130">
      <t>オヨ</t>
    </rPh>
    <rPh sb="136" eb="138">
      <t>チョウリ</t>
    </rPh>
    <rPh sb="139" eb="141">
      <t>ソウジ</t>
    </rPh>
    <rPh sb="142" eb="144">
      <t>カイモノ</t>
    </rPh>
    <rPh sb="145" eb="147">
      <t>キンセン</t>
    </rPh>
    <rPh sb="157" eb="158">
      <t>カン</t>
    </rPh>
    <rPh sb="160" eb="162">
      <t>ジョウキョウ</t>
    </rPh>
    <rPh sb="225" eb="226">
      <t>バ</t>
    </rPh>
    <rPh sb="230" eb="232">
      <t>ハアク</t>
    </rPh>
    <rPh sb="234" eb="235">
      <t>マタ</t>
    </rPh>
    <rPh sb="263" eb="265">
      <t>キノウ</t>
    </rPh>
    <rPh sb="265" eb="267">
      <t>クンレン</t>
    </rPh>
    <rPh sb="267" eb="270">
      <t>シドウイン</t>
    </rPh>
    <rPh sb="270" eb="271">
      <t>トウ</t>
    </rPh>
    <rPh sb="272" eb="274">
      <t>レンケイ</t>
    </rPh>
    <rPh sb="280" eb="282">
      <t>カツヨウ</t>
    </rPh>
    <rPh sb="284" eb="286">
      <t>ドウガ</t>
    </rPh>
    <rPh sb="290" eb="292">
      <t>デンワ</t>
    </rPh>
    <rPh sb="293" eb="294">
      <t>モチ</t>
    </rPh>
    <rPh sb="296" eb="298">
      <t>ハアク</t>
    </rPh>
    <rPh sb="337" eb="338">
      <t>トウ</t>
    </rPh>
    <rPh sb="339" eb="341">
      <t>ジョゲン</t>
    </rPh>
    <rPh sb="342" eb="343">
      <t>オコナ</t>
    </rPh>
    <phoneticPr fontId="12"/>
  </si>
  <si>
    <t>生活機能向上連携加算（Ⅱ）
　指定訪問リハビリテーション事業所、指定通所リハビリテーション事業所又はリハビリテーションを実施している医療提供施設の理学療法士等が、当該介護老人福祉施設（指定短期入所生活介護事業所）を訪問し、当該施設（事業所）の機能訓練指導員等が共同して、利用者の身体の状況等の評価及び個別機能訓練計画の作成を行っている。その際、理学療法士等は、機能訓練指導員等に対し、日常生活上の留意点、介護の工夫等に関する助言を行っている。</t>
    <rPh sb="78" eb="79">
      <t>トウ</t>
    </rPh>
    <rPh sb="107" eb="109">
      <t>ホウモン</t>
    </rPh>
    <rPh sb="111" eb="113">
      <t>トウガイ</t>
    </rPh>
    <rPh sb="113" eb="115">
      <t>シセツ</t>
    </rPh>
    <rPh sb="116" eb="119">
      <t>ジギョウショ</t>
    </rPh>
    <rPh sb="128" eb="129">
      <t>トウ</t>
    </rPh>
    <rPh sb="170" eb="171">
      <t>サイ</t>
    </rPh>
    <rPh sb="172" eb="174">
      <t>リガク</t>
    </rPh>
    <rPh sb="174" eb="177">
      <t>リョウホウシ</t>
    </rPh>
    <rPh sb="177" eb="178">
      <t>トウ</t>
    </rPh>
    <rPh sb="180" eb="187">
      <t>キノウクンレンシドウイン</t>
    </rPh>
    <rPh sb="187" eb="188">
      <t>トウ</t>
    </rPh>
    <rPh sb="189" eb="190">
      <t>タイ</t>
    </rPh>
    <rPh sb="192" eb="194">
      <t>ニチジョウ</t>
    </rPh>
    <rPh sb="194" eb="196">
      <t>セイカツ</t>
    </rPh>
    <rPh sb="196" eb="197">
      <t>ジョウ</t>
    </rPh>
    <rPh sb="198" eb="201">
      <t>リュウイテン</t>
    </rPh>
    <rPh sb="202" eb="204">
      <t>カイゴ</t>
    </rPh>
    <rPh sb="205" eb="207">
      <t>クフウ</t>
    </rPh>
    <rPh sb="207" eb="208">
      <t>トウ</t>
    </rPh>
    <rPh sb="209" eb="210">
      <t>カン</t>
    </rPh>
    <rPh sb="212" eb="214">
      <t>ジョゲン</t>
    </rPh>
    <rPh sb="215" eb="216">
      <t>オコナ</t>
    </rPh>
    <phoneticPr fontId="12"/>
  </si>
  <si>
    <t>生活機能向上連携加算（Ⅰ）（Ⅱ）
　個別機能訓練計画に基づき、利用者の身体機能又は生活機能向上を目的とする機能訓練の項目を準備し、機能訓練指導員等が、利用者の心身の状況に応じた機能訓練を適切に提供している。</t>
    <rPh sb="0" eb="2">
      <t>セイカツ</t>
    </rPh>
    <rPh sb="2" eb="4">
      <t>キノウ</t>
    </rPh>
    <rPh sb="4" eb="6">
      <t>コウジョウ</t>
    </rPh>
    <rPh sb="6" eb="8">
      <t>レンケイ</t>
    </rPh>
    <rPh sb="8" eb="10">
      <t>カサン</t>
    </rPh>
    <phoneticPr fontId="12"/>
  </si>
  <si>
    <t>生活機能向上連携加算（Ⅰ）（Ⅱ）
　問１の評価に基づき、理学療法士等は、機能訓練指導員等と共同で、３月ごとに１回以上、個別機能訓練の進捗状況等について評価した上で、機能訓練指導員等が利用者又はその家族に対し、機能訓練の内容と個別機能訓練計画の進捗状況等を説明し、必要に応じて訓練内容の見直し等を行っている。</t>
    <rPh sb="18" eb="19">
      <t>トイ</t>
    </rPh>
    <rPh sb="21" eb="23">
      <t>ヒョウカ</t>
    </rPh>
    <rPh sb="24" eb="25">
      <t>モト</t>
    </rPh>
    <rPh sb="28" eb="33">
      <t>リガクリョウホウシ</t>
    </rPh>
    <rPh sb="33" eb="34">
      <t>トウ</t>
    </rPh>
    <rPh sb="36" eb="43">
      <t>キノウクンレンシドウイン</t>
    </rPh>
    <rPh sb="43" eb="44">
      <t>トウ</t>
    </rPh>
    <rPh sb="45" eb="47">
      <t>キョウドウ</t>
    </rPh>
    <rPh sb="59" eb="65">
      <t>コベツキノウクンレン</t>
    </rPh>
    <rPh sb="66" eb="68">
      <t>シンチョク</t>
    </rPh>
    <rPh sb="68" eb="70">
      <t>ジョウキョウ</t>
    </rPh>
    <rPh sb="70" eb="71">
      <t>トウ</t>
    </rPh>
    <rPh sb="75" eb="77">
      <t>ヒョウカ</t>
    </rPh>
    <rPh sb="79" eb="80">
      <t>ウエ</t>
    </rPh>
    <rPh sb="82" eb="90">
      <t>キノウクンレンシドウイントウ</t>
    </rPh>
    <rPh sb="104" eb="106">
      <t>キノウ</t>
    </rPh>
    <rPh sb="106" eb="108">
      <t>クンレン</t>
    </rPh>
    <rPh sb="109" eb="111">
      <t>ナイヨウ</t>
    </rPh>
    <phoneticPr fontId="12"/>
  </si>
  <si>
    <t>　生活機能向上連携加算（Ⅰ）は、利用者の急性増悪等により個別機能訓練計画を見直した場合を除き3月に1回を限度として、1月につき加算している。</t>
    <rPh sb="1" eb="7">
      <t>セイカツキノウコウジョウ</t>
    </rPh>
    <rPh sb="7" eb="11">
      <t>レンケイカサン</t>
    </rPh>
    <rPh sb="16" eb="19">
      <t>リヨウシャ</t>
    </rPh>
    <rPh sb="20" eb="22">
      <t>キュウセイ</t>
    </rPh>
    <rPh sb="22" eb="24">
      <t>ゾウアク</t>
    </rPh>
    <rPh sb="24" eb="25">
      <t>トウ</t>
    </rPh>
    <rPh sb="28" eb="32">
      <t>コベツキノウ</t>
    </rPh>
    <rPh sb="32" eb="36">
      <t>クンレンケイカク</t>
    </rPh>
    <rPh sb="37" eb="39">
      <t>ミナオ</t>
    </rPh>
    <rPh sb="41" eb="43">
      <t>バアイ</t>
    </rPh>
    <rPh sb="44" eb="45">
      <t>ノゾ</t>
    </rPh>
    <rPh sb="47" eb="48">
      <t>ツキ</t>
    </rPh>
    <rPh sb="50" eb="51">
      <t>カイ</t>
    </rPh>
    <rPh sb="52" eb="54">
      <t>ゲンド</t>
    </rPh>
    <rPh sb="59" eb="60">
      <t>ツキ</t>
    </rPh>
    <rPh sb="63" eb="65">
      <t>カサン</t>
    </rPh>
    <phoneticPr fontId="12"/>
  </si>
  <si>
    <t>　個別機能訓練加算を算定している場合は、生活機能向上連携加算（Ⅰ）は算定せず、生活機能向上連携加算（Ⅱ）は1月につき100単位を加算している。</t>
    <rPh sb="1" eb="9">
      <t>コベツキノウクンレンカサン</t>
    </rPh>
    <rPh sb="10" eb="12">
      <t>サンテイ</t>
    </rPh>
    <rPh sb="16" eb="18">
      <t>バアイ</t>
    </rPh>
    <rPh sb="20" eb="30">
      <t>セイカツキノウコウジョウレンケイカサン</t>
    </rPh>
    <rPh sb="34" eb="36">
      <t>サンテイ</t>
    </rPh>
    <rPh sb="39" eb="49">
      <t>セイカツキノウコウジョウレンケイカサン</t>
    </rPh>
    <rPh sb="54" eb="55">
      <t>ツキ</t>
    </rPh>
    <rPh sb="61" eb="63">
      <t>タンイ</t>
    </rPh>
    <rPh sb="64" eb="66">
      <t>カサン</t>
    </rPh>
    <phoneticPr fontId="12"/>
  </si>
  <si>
    <t>　常勤専従の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以下ここでは「理学療法士等」）を１名以上配置している。</t>
    <rPh sb="1" eb="3">
      <t>ジョウキン</t>
    </rPh>
    <rPh sb="3" eb="5">
      <t>センジュウ</t>
    </rPh>
    <rPh sb="172" eb="173">
      <t>モノ</t>
    </rPh>
    <rPh sb="179" eb="181">
      <t>イカ</t>
    </rPh>
    <rPh sb="186" eb="191">
      <t>リガクリョウホウシ</t>
    </rPh>
    <rPh sb="191" eb="192">
      <t>トウ</t>
    </rPh>
    <phoneticPr fontId="12"/>
  </si>
  <si>
    <t>　入所者の数が100を超える指定介護老人福祉施設の場合、常勤専従の理学療法士等を１名以上配置し、かつ、理学療法士等である従業者を機能訓練指導員として常勤換算方法で入所者の数を100で除した数以上配置している。</t>
    <rPh sb="25" eb="27">
      <t>バアイ</t>
    </rPh>
    <rPh sb="51" eb="53">
      <t>リガク</t>
    </rPh>
    <rPh sb="53" eb="56">
      <t>リョウホウシ</t>
    </rPh>
    <rPh sb="56" eb="57">
      <t>トウ</t>
    </rPh>
    <rPh sb="60" eb="63">
      <t>ジュウギョウシャ</t>
    </rPh>
    <rPh sb="64" eb="66">
      <t>キノウ</t>
    </rPh>
    <rPh sb="66" eb="68">
      <t>クンレン</t>
    </rPh>
    <rPh sb="68" eb="71">
      <t>シドウイン</t>
    </rPh>
    <phoneticPr fontId="12"/>
  </si>
  <si>
    <t>　機能訓練指導員、看護職員、介護職員、生活相談員その他の職種の者が共同して、入所者ごとに個別機能訓練計画を作成し、当該計画に基づき、計画的に機能訓練を行っている。</t>
    <phoneticPr fontId="12"/>
  </si>
  <si>
    <t>　開始時及びその３月ごとに１回以上利用者に対して個別機能訓練計画の内容を説明し記録している。</t>
    <rPh sb="1" eb="3">
      <t>カイシ</t>
    </rPh>
    <rPh sb="3" eb="4">
      <t>ジ</t>
    </rPh>
    <rPh sb="4" eb="5">
      <t>オヨ</t>
    </rPh>
    <rPh sb="9" eb="10">
      <t>ゲツ</t>
    </rPh>
    <rPh sb="14" eb="17">
      <t>カイイジョウ</t>
    </rPh>
    <rPh sb="17" eb="20">
      <t>リヨウシャ</t>
    </rPh>
    <rPh sb="21" eb="22">
      <t>タイ</t>
    </rPh>
    <rPh sb="24" eb="26">
      <t>コベツ</t>
    </rPh>
    <rPh sb="26" eb="28">
      <t>キノウ</t>
    </rPh>
    <rPh sb="28" eb="30">
      <t>クンレン</t>
    </rPh>
    <rPh sb="30" eb="32">
      <t>ケイカク</t>
    </rPh>
    <rPh sb="33" eb="35">
      <t>ナイヨウ</t>
    </rPh>
    <rPh sb="36" eb="38">
      <t>セツメイ</t>
    </rPh>
    <phoneticPr fontId="12"/>
  </si>
  <si>
    <t>　専ら機能訓練指導員の職務に従事する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理学療法士等」という）を１人以上配置している。</t>
    <rPh sb="1" eb="2">
      <t>モッパ</t>
    </rPh>
    <rPh sb="3" eb="5">
      <t>キノウ</t>
    </rPh>
    <rPh sb="5" eb="7">
      <t>クンレン</t>
    </rPh>
    <rPh sb="7" eb="10">
      <t>シドウイン</t>
    </rPh>
    <rPh sb="11" eb="13">
      <t>ショクム</t>
    </rPh>
    <rPh sb="14" eb="16">
      <t>ジュウジ</t>
    </rPh>
    <rPh sb="18" eb="20">
      <t>リガク</t>
    </rPh>
    <rPh sb="20" eb="23">
      <t>リョウホウシ</t>
    </rPh>
    <rPh sb="24" eb="26">
      <t>サギョウ</t>
    </rPh>
    <rPh sb="26" eb="29">
      <t>リョウホウシ</t>
    </rPh>
    <rPh sb="30" eb="32">
      <t>ゲンゴ</t>
    </rPh>
    <rPh sb="32" eb="34">
      <t>チョウカク</t>
    </rPh>
    <rPh sb="34" eb="35">
      <t>シ</t>
    </rPh>
    <rPh sb="36" eb="38">
      <t>カンゴ</t>
    </rPh>
    <rPh sb="38" eb="40">
      <t>ショクイン</t>
    </rPh>
    <rPh sb="41" eb="43">
      <t>ジュウドウ</t>
    </rPh>
    <rPh sb="43" eb="45">
      <t>セイフク</t>
    </rPh>
    <rPh sb="45" eb="46">
      <t>シ</t>
    </rPh>
    <rPh sb="49" eb="50">
      <t>マ</t>
    </rPh>
    <rPh sb="55" eb="58">
      <t>シアツシ</t>
    </rPh>
    <rPh sb="169" eb="170">
      <t>モノ</t>
    </rPh>
    <rPh sb="177" eb="179">
      <t>リガク</t>
    </rPh>
    <rPh sb="179" eb="182">
      <t>リョウホウシ</t>
    </rPh>
    <rPh sb="182" eb="183">
      <t>トウ</t>
    </rPh>
    <rPh sb="190" eb="191">
      <t>ニン</t>
    </rPh>
    <rPh sb="191" eb="193">
      <t>イジョウ</t>
    </rPh>
    <rPh sb="193" eb="195">
      <t>ハイチ</t>
    </rPh>
    <phoneticPr fontId="12"/>
  </si>
  <si>
    <t>　機能訓練指導員、看護職員、介護職員、生活相談員その他の職種の者（「機能訓練指導員等」という）が共同して、利用者の生活機能向上に資するよう利用者ごとの心身の状況を重視した個別機能訓練計画を作成している。</t>
    <rPh sb="53" eb="56">
      <t>リヨウシャ</t>
    </rPh>
    <rPh sb="57" eb="59">
      <t>セイカツ</t>
    </rPh>
    <rPh sb="59" eb="61">
      <t>キノウ</t>
    </rPh>
    <rPh sb="61" eb="63">
      <t>コウジョウ</t>
    </rPh>
    <rPh sb="64" eb="65">
      <t>シ</t>
    </rPh>
    <rPh sb="69" eb="72">
      <t>リヨウシャ</t>
    </rPh>
    <rPh sb="75" eb="77">
      <t>シンシン</t>
    </rPh>
    <rPh sb="78" eb="80">
      <t>ジョウキョウ</t>
    </rPh>
    <rPh sb="81" eb="83">
      <t>ジュウシ</t>
    </rPh>
    <rPh sb="85" eb="87">
      <t>コベツ</t>
    </rPh>
    <rPh sb="87" eb="89">
      <t>キノウ</t>
    </rPh>
    <rPh sb="89" eb="91">
      <t>クンレン</t>
    </rPh>
    <rPh sb="91" eb="93">
      <t>ケイカク</t>
    </rPh>
    <rPh sb="94" eb="96">
      <t>サクセイ</t>
    </rPh>
    <phoneticPr fontId="12"/>
  </si>
  <si>
    <t>　機能訓練指導員等が利用者の居宅を訪問した上で個別機能訓練計画を作成している。</t>
    <rPh sb="10" eb="13">
      <t>リヨウシャ</t>
    </rPh>
    <rPh sb="14" eb="16">
      <t>キョタク</t>
    </rPh>
    <rPh sb="17" eb="19">
      <t>ホウモン</t>
    </rPh>
    <rPh sb="21" eb="22">
      <t>ウエ</t>
    </rPh>
    <rPh sb="23" eb="25">
      <t>コベツ</t>
    </rPh>
    <rPh sb="25" eb="27">
      <t>キノウ</t>
    </rPh>
    <rPh sb="27" eb="29">
      <t>クンレン</t>
    </rPh>
    <rPh sb="29" eb="31">
      <t>ケイカク</t>
    </rPh>
    <rPh sb="32" eb="34">
      <t>サクセイ</t>
    </rPh>
    <phoneticPr fontId="12"/>
  </si>
  <si>
    <t>　個別機能訓練計画に基づき、利用者の日常生活における生活機能の維持・向上を目的とする機能訓練の項目を準備している。</t>
    <rPh sb="1" eb="3">
      <t>コベツ</t>
    </rPh>
    <rPh sb="3" eb="5">
      <t>キノウ</t>
    </rPh>
    <rPh sb="5" eb="7">
      <t>クンレン</t>
    </rPh>
    <rPh sb="7" eb="9">
      <t>ケイカク</t>
    </rPh>
    <rPh sb="10" eb="11">
      <t>モト</t>
    </rPh>
    <rPh sb="14" eb="17">
      <t>リヨウシャ</t>
    </rPh>
    <rPh sb="37" eb="39">
      <t>モクテキ</t>
    </rPh>
    <rPh sb="42" eb="44">
      <t>キノウ</t>
    </rPh>
    <rPh sb="44" eb="46">
      <t>クンレン</t>
    </rPh>
    <rPh sb="47" eb="49">
      <t>コウモク</t>
    </rPh>
    <rPh sb="50" eb="52">
      <t>ジュンビ</t>
    </rPh>
    <phoneticPr fontId="12"/>
  </si>
  <si>
    <t>　理学療法士等が、利用者の心身の状況に応じた機能訓練を適切に提供している。</t>
    <rPh sb="1" eb="3">
      <t>リガク</t>
    </rPh>
    <rPh sb="3" eb="6">
      <t>リョウホウシ</t>
    </rPh>
    <rPh sb="6" eb="7">
      <t>トウ</t>
    </rPh>
    <rPh sb="9" eb="12">
      <t>リヨウシャ</t>
    </rPh>
    <rPh sb="13" eb="15">
      <t>シンシン</t>
    </rPh>
    <rPh sb="16" eb="18">
      <t>ジョウキョウ</t>
    </rPh>
    <rPh sb="19" eb="20">
      <t>オウ</t>
    </rPh>
    <rPh sb="22" eb="24">
      <t>キノウ</t>
    </rPh>
    <rPh sb="24" eb="26">
      <t>クンレン</t>
    </rPh>
    <rPh sb="27" eb="29">
      <t>テキセツ</t>
    </rPh>
    <rPh sb="30" eb="32">
      <t>テイキョウ</t>
    </rPh>
    <phoneticPr fontId="12"/>
  </si>
  <si>
    <t>　居宅を訪問した記録（訪問日時、生活状況、担当者等）、個別機能訓練の記録（実施時間、訓練内容、担当者等）を利用者ごとに保管され、常に個別機能訓練の従事者により閲覧可能である。</t>
    <rPh sb="1" eb="3">
      <t>キョタク</t>
    </rPh>
    <rPh sb="4" eb="6">
      <t>ホウモン</t>
    </rPh>
    <rPh sb="8" eb="10">
      <t>キロク</t>
    </rPh>
    <rPh sb="11" eb="13">
      <t>ホウモン</t>
    </rPh>
    <rPh sb="13" eb="15">
      <t>ニチジ</t>
    </rPh>
    <rPh sb="16" eb="18">
      <t>セイカツ</t>
    </rPh>
    <rPh sb="18" eb="20">
      <t>ジョウキョウ</t>
    </rPh>
    <rPh sb="21" eb="24">
      <t>タントウシャ</t>
    </rPh>
    <rPh sb="24" eb="25">
      <t>トウ</t>
    </rPh>
    <rPh sb="27" eb="29">
      <t>コベツ</t>
    </rPh>
    <rPh sb="29" eb="31">
      <t>キノウ</t>
    </rPh>
    <rPh sb="31" eb="33">
      <t>クンレン</t>
    </rPh>
    <rPh sb="34" eb="36">
      <t>キロク</t>
    </rPh>
    <rPh sb="37" eb="39">
      <t>ジッシ</t>
    </rPh>
    <rPh sb="39" eb="41">
      <t>ジカン</t>
    </rPh>
    <rPh sb="42" eb="44">
      <t>クンレン</t>
    </rPh>
    <rPh sb="44" eb="46">
      <t>ナイヨウ</t>
    </rPh>
    <rPh sb="47" eb="49">
      <t>タントウ</t>
    </rPh>
    <rPh sb="49" eb="50">
      <t>シャ</t>
    </rPh>
    <rPh sb="50" eb="51">
      <t>トウ</t>
    </rPh>
    <rPh sb="53" eb="56">
      <t>リヨウシャ</t>
    </rPh>
    <rPh sb="64" eb="65">
      <t>ツネ</t>
    </rPh>
    <phoneticPr fontId="12"/>
  </si>
  <si>
    <t>　個別機能訓練に係る記録（実施時間、訓練内容、担当者等）は利用者ごとに保管され、常に個別機能訓練の従事者により閲覧可能である。</t>
    <rPh sb="1" eb="3">
      <t>コベツ</t>
    </rPh>
    <rPh sb="3" eb="5">
      <t>キノウ</t>
    </rPh>
    <rPh sb="5" eb="7">
      <t>クンレン</t>
    </rPh>
    <rPh sb="8" eb="9">
      <t>カカ</t>
    </rPh>
    <rPh sb="10" eb="12">
      <t>キロク</t>
    </rPh>
    <rPh sb="13" eb="15">
      <t>ジッシ</t>
    </rPh>
    <rPh sb="15" eb="17">
      <t>ジカン</t>
    </rPh>
    <rPh sb="18" eb="20">
      <t>クンレン</t>
    </rPh>
    <rPh sb="20" eb="22">
      <t>ナイヨウ</t>
    </rPh>
    <rPh sb="23" eb="26">
      <t>タントウシャ</t>
    </rPh>
    <rPh sb="26" eb="27">
      <t>トウ</t>
    </rPh>
    <rPh sb="29" eb="32">
      <t>リヨウシャ</t>
    </rPh>
    <rPh sb="35" eb="37">
      <t>ホカン</t>
    </rPh>
    <rPh sb="40" eb="41">
      <t>ツネ</t>
    </rPh>
    <rPh sb="42" eb="46">
      <t>コベツキノウ</t>
    </rPh>
    <rPh sb="46" eb="48">
      <t>クンレン</t>
    </rPh>
    <rPh sb="49" eb="52">
      <t>ジュウジシャ</t>
    </rPh>
    <phoneticPr fontId="12"/>
  </si>
  <si>
    <t>　別に機能訓練指導員の加算に係る常勤専従の機能訓練指導員は、個別機能訓練加算に係る機能訓練指導員として従事していない。</t>
    <rPh sb="1" eb="2">
      <t>ベツ</t>
    </rPh>
    <rPh sb="3" eb="5">
      <t>キノウ</t>
    </rPh>
    <rPh sb="5" eb="7">
      <t>クンレン</t>
    </rPh>
    <rPh sb="7" eb="9">
      <t>シドウ</t>
    </rPh>
    <rPh sb="9" eb="10">
      <t>イン</t>
    </rPh>
    <rPh sb="11" eb="13">
      <t>カサン</t>
    </rPh>
    <rPh sb="14" eb="15">
      <t>カカ</t>
    </rPh>
    <rPh sb="16" eb="18">
      <t>ジョウキン</t>
    </rPh>
    <rPh sb="18" eb="20">
      <t>センジュウ</t>
    </rPh>
    <rPh sb="21" eb="23">
      <t>キノウ</t>
    </rPh>
    <rPh sb="23" eb="25">
      <t>クンレン</t>
    </rPh>
    <rPh sb="25" eb="28">
      <t>シドウイン</t>
    </rPh>
    <rPh sb="30" eb="32">
      <t>コベツ</t>
    </rPh>
    <rPh sb="32" eb="34">
      <t>キノウ</t>
    </rPh>
    <rPh sb="34" eb="36">
      <t>クンレン</t>
    </rPh>
    <rPh sb="36" eb="38">
      <t>カサン</t>
    </rPh>
    <rPh sb="39" eb="40">
      <t>カカ</t>
    </rPh>
    <rPh sb="41" eb="43">
      <t>キノウ</t>
    </rPh>
    <rPh sb="43" eb="45">
      <t>クンレン</t>
    </rPh>
    <rPh sb="45" eb="48">
      <t>シドウイン</t>
    </rPh>
    <rPh sb="51" eb="53">
      <t>ジュウジ</t>
    </rPh>
    <phoneticPr fontId="12"/>
  </si>
  <si>
    <t>　評価対象者（当該施設の利用期間（以下「評価対象利用期間」）が６月を超える者をいう。）の総数が10人以上である。</t>
    <rPh sb="1" eb="3">
      <t>ヒョウカ</t>
    </rPh>
    <rPh sb="3" eb="5">
      <t>タイショウ</t>
    </rPh>
    <rPh sb="5" eb="6">
      <t>シャ</t>
    </rPh>
    <rPh sb="7" eb="9">
      <t>トウガイ</t>
    </rPh>
    <rPh sb="9" eb="11">
      <t>シセツ</t>
    </rPh>
    <rPh sb="12" eb="14">
      <t>リヨウ</t>
    </rPh>
    <rPh sb="14" eb="16">
      <t>キカン</t>
    </rPh>
    <rPh sb="17" eb="19">
      <t>イカ</t>
    </rPh>
    <rPh sb="20" eb="24">
      <t>ヒョウカタイショウ</t>
    </rPh>
    <rPh sb="24" eb="26">
      <t>リヨウ</t>
    </rPh>
    <rPh sb="26" eb="28">
      <t>キカン</t>
    </rPh>
    <rPh sb="32" eb="33">
      <t>ツキ</t>
    </rPh>
    <rPh sb="34" eb="35">
      <t>コ</t>
    </rPh>
    <rPh sb="37" eb="38">
      <t>モノ</t>
    </rPh>
    <rPh sb="44" eb="46">
      <t>ソウスウ</t>
    </rPh>
    <rPh sb="49" eb="52">
      <t>ニンイジョウ</t>
    </rPh>
    <phoneticPr fontId="12"/>
  </si>
  <si>
    <t>　評価対象者全員について、評価対象利用期間の初月（以下「評価対象利用開始月」）と、当該月の翌月から起算して6月目（6月目にサービスの利用がない場合については利用があった最終の月）においてＡＤＬを評価し、その評価に基づく値（以下「ＡＤＬ値」）を測定し、測定した日が属する月ごとに厚生労働省に当該測定を提出している。</t>
    <rPh sb="1" eb="3">
      <t>ヒョウカ</t>
    </rPh>
    <rPh sb="3" eb="5">
      <t>タイショウ</t>
    </rPh>
    <rPh sb="5" eb="6">
      <t>シャ</t>
    </rPh>
    <rPh sb="6" eb="8">
      <t>ゼンイン</t>
    </rPh>
    <rPh sb="13" eb="15">
      <t>ヒョウカ</t>
    </rPh>
    <rPh sb="15" eb="17">
      <t>タイショウ</t>
    </rPh>
    <rPh sb="17" eb="19">
      <t>リヨウ</t>
    </rPh>
    <rPh sb="19" eb="21">
      <t>キカン</t>
    </rPh>
    <rPh sb="22" eb="24">
      <t>ショゲツ</t>
    </rPh>
    <rPh sb="25" eb="27">
      <t>イカ</t>
    </rPh>
    <rPh sb="28" eb="30">
      <t>ヒョウカ</t>
    </rPh>
    <rPh sb="71" eb="73">
      <t>バアイ</t>
    </rPh>
    <phoneticPr fontId="12"/>
  </si>
  <si>
    <t>　評価対象者の評価対象利用開始月の翌月から起算して６月目の月に測定したＡＤＬ値から評価対象利用開始月に測定したＡＤＬ値を控除して得た値を用いて一定に基準に基づき算出した値（以下「ＡＤＬ利得」）の平均値が1以上である。</t>
    <rPh sb="1" eb="6">
      <t>ヒョウカタイショウシャ</t>
    </rPh>
    <phoneticPr fontId="12"/>
  </si>
  <si>
    <t>　ＡＤＬ維持等加算（Ⅰ）の問１及び問２に適合する。</t>
    <rPh sb="4" eb="9">
      <t>イジトウカサン</t>
    </rPh>
    <rPh sb="13" eb="14">
      <t>トイ</t>
    </rPh>
    <rPh sb="15" eb="16">
      <t>オヨ</t>
    </rPh>
    <rPh sb="17" eb="18">
      <t>トイ</t>
    </rPh>
    <rPh sb="20" eb="22">
      <t>テキゴウ</t>
    </rPh>
    <phoneticPr fontId="12"/>
  </si>
  <si>
    <t>　若年性認知症入所(利用)者に対してサービスを行っている。</t>
    <rPh sb="10" eb="12">
      <t>リヨウ</t>
    </rPh>
    <phoneticPr fontId="12"/>
  </si>
  <si>
    <t>　受け入れた若年性認知症入所(利用)者ごとに個別の担当者を定めている。</t>
    <phoneticPr fontId="12"/>
  </si>
  <si>
    <t>　認知症行動・心理症状緊急対応加算を算定していない。</t>
    <phoneticPr fontId="12"/>
  </si>
  <si>
    <t>　健康管理を担当する配置医師が１名であり、当該医師が精神科を担当する医師を兼ねる場合は、配置医師として勤務する回数のうち月４回までは当該加算の対象としていない。</t>
    <rPh sb="1" eb="3">
      <t>ケンコウ</t>
    </rPh>
    <rPh sb="3" eb="5">
      <t>カンリ</t>
    </rPh>
    <rPh sb="6" eb="8">
      <t>タントウ</t>
    </rPh>
    <rPh sb="10" eb="12">
      <t>ハイチ</t>
    </rPh>
    <rPh sb="12" eb="14">
      <t>イシ</t>
    </rPh>
    <rPh sb="16" eb="17">
      <t>メイ</t>
    </rPh>
    <rPh sb="21" eb="23">
      <t>トウガイ</t>
    </rPh>
    <rPh sb="23" eb="25">
      <t>イシ</t>
    </rPh>
    <rPh sb="26" eb="29">
      <t>セイシンカ</t>
    </rPh>
    <rPh sb="30" eb="32">
      <t>タントウ</t>
    </rPh>
    <rPh sb="34" eb="36">
      <t>イシ</t>
    </rPh>
    <rPh sb="37" eb="38">
      <t>カ</t>
    </rPh>
    <phoneticPr fontId="12"/>
  </si>
  <si>
    <t>　認知症である入所者が全入所者の３分の１以上を占めている。</t>
    <rPh sb="23" eb="24">
      <t>シ</t>
    </rPh>
    <phoneticPr fontId="12"/>
  </si>
  <si>
    <t>　精神科を担当する医師による定期的な療養指導が月に２回以上行われている。</t>
    <phoneticPr fontId="12"/>
  </si>
  <si>
    <t>　上記の精神科を担当する医師によって、常勤専従医師配置加算を算定していない。</t>
    <rPh sb="1" eb="3">
      <t>ジョウキ</t>
    </rPh>
    <rPh sb="4" eb="7">
      <t>セイシンカ</t>
    </rPh>
    <rPh sb="8" eb="10">
      <t>タントウ</t>
    </rPh>
    <rPh sb="12" eb="14">
      <t>イシ</t>
    </rPh>
    <rPh sb="19" eb="21">
      <t>ジョウキン</t>
    </rPh>
    <rPh sb="21" eb="23">
      <t>センジュウ</t>
    </rPh>
    <rPh sb="23" eb="25">
      <t>イシ</t>
    </rPh>
    <rPh sb="25" eb="27">
      <t>ハイチ</t>
    </rPh>
    <rPh sb="27" eb="29">
      <t>カサン</t>
    </rPh>
    <rPh sb="30" eb="32">
      <t>サンテイ</t>
    </rPh>
    <phoneticPr fontId="12"/>
  </si>
  <si>
    <t>　療養指導の内容を記録している。</t>
    <rPh sb="1" eb="3">
      <t>リョウヨウ</t>
    </rPh>
    <rPh sb="3" eb="5">
      <t>シドウ</t>
    </rPh>
    <rPh sb="6" eb="8">
      <t>ナイヨウ</t>
    </rPh>
    <rPh sb="9" eb="11">
      <t>キロク</t>
    </rPh>
    <phoneticPr fontId="12"/>
  </si>
  <si>
    <t>　常勤専従の医師を１名以上配置している。</t>
    <rPh sb="3" eb="5">
      <t>センジュウ</t>
    </rPh>
    <phoneticPr fontId="12"/>
  </si>
  <si>
    <t>　入所者の数が100を超える指定介護老人福祉施設の場合、常勤専従の医師を１名以上配置し、かつ、医師を常勤換算方法で入所者の数を100で除した数以上配置している。</t>
    <rPh sb="25" eb="27">
      <t>バアイ</t>
    </rPh>
    <phoneticPr fontId="12"/>
  </si>
  <si>
    <t>（障害者生活支援体制加算Ⅰ）
　視覚、聴覚若しくは言語機能に重度の障害のある者又は重度の知的障害者若しくは精神障害者である入所者の数が１５以上又は入所者のうち、視覚障害者等である入所者の割合が１００分の３０以上である指定介護老人福祉施設において、視覚障害者等に対する生活支援に関し専門性を有する常勤専従の障害者生活支援員を１名以上配置している。</t>
    <rPh sb="1" eb="4">
      <t>ショウガイシャ</t>
    </rPh>
    <rPh sb="4" eb="6">
      <t>セイカツ</t>
    </rPh>
    <rPh sb="6" eb="8">
      <t>シエン</t>
    </rPh>
    <rPh sb="8" eb="10">
      <t>タイセイ</t>
    </rPh>
    <rPh sb="10" eb="12">
      <t>カサン</t>
    </rPh>
    <rPh sb="30" eb="32">
      <t>ジュウド</t>
    </rPh>
    <rPh sb="39" eb="40">
      <t>マタ</t>
    </rPh>
    <rPh sb="41" eb="43">
      <t>ジュウド</t>
    </rPh>
    <rPh sb="49" eb="50">
      <t>モ</t>
    </rPh>
    <rPh sb="53" eb="55">
      <t>セイシン</t>
    </rPh>
    <rPh sb="55" eb="57">
      <t>ショウガイ</t>
    </rPh>
    <rPh sb="57" eb="58">
      <t>シャ</t>
    </rPh>
    <phoneticPr fontId="12"/>
  </si>
  <si>
    <t>（障害者生活支援体制加算Ⅰ）
　視覚障害者等である入所者の数が50を超える指定介護老人福祉施設の場合、常勤専従の障害者生活支援員を１名以上配置し、かつ、障害者生活支援員を常勤換算方法で視覚障害者等である入所者の数を50で除した数以上配置している。</t>
    <rPh sb="48" eb="50">
      <t>バアイ</t>
    </rPh>
    <phoneticPr fontId="12"/>
  </si>
  <si>
    <t>（障害者生活支援体制加算Ⅱ）
　指定介護老人福祉施設において、視覚障害者等に対する生活支援に関し専門性を有する常勤専従の障害者生活支援員を２名以上配置している。</t>
    <rPh sb="16" eb="18">
      <t>シテイ</t>
    </rPh>
    <phoneticPr fontId="12"/>
  </si>
  <si>
    <t>（障害者生活支援体制加算Ⅱ）
　視覚障害者等である入所者の数が50を超える指定介護老人福祉施設の場合、常勤専従の障害者生活支援員を２名以上配置し、かつ、障害者生活支援員を常勤換算方法で視覚障害者等である入所者の数を50で除した数に１を加えた数以上配置している。</t>
    <rPh sb="48" eb="50">
      <t>バアイ</t>
    </rPh>
    <rPh sb="117" eb="118">
      <t>クワ</t>
    </rPh>
    <rPh sb="120" eb="121">
      <t>カズ</t>
    </rPh>
    <phoneticPr fontId="12"/>
  </si>
  <si>
    <t>　１回の外泊又は入院につき、１月に６日を限度として算定している（１回の入院又は外泊で月をまたがる場合を除く）。</t>
    <rPh sb="2" eb="3">
      <t>カイ</t>
    </rPh>
    <rPh sb="4" eb="6">
      <t>ガイハク</t>
    </rPh>
    <rPh sb="6" eb="7">
      <t>マタ</t>
    </rPh>
    <rPh sb="8" eb="10">
      <t>ニュウイン</t>
    </rPh>
    <rPh sb="15" eb="16">
      <t>ツキ</t>
    </rPh>
    <rPh sb="18" eb="19">
      <t>ニチ</t>
    </rPh>
    <rPh sb="20" eb="22">
      <t>ゲンド</t>
    </rPh>
    <rPh sb="25" eb="27">
      <t>サンテイ</t>
    </rPh>
    <rPh sb="33" eb="34">
      <t>カイ</t>
    </rPh>
    <rPh sb="35" eb="37">
      <t>ニュウイン</t>
    </rPh>
    <phoneticPr fontId="12"/>
  </si>
  <si>
    <t xml:space="preserve">　入院又は外泊の初日及び最終日は算定していない。
</t>
    <rPh sb="1" eb="3">
      <t>ニュウイン</t>
    </rPh>
    <rPh sb="3" eb="4">
      <t>マタ</t>
    </rPh>
    <rPh sb="5" eb="7">
      <t>ガイハク</t>
    </rPh>
    <rPh sb="8" eb="10">
      <t>ショニチ</t>
    </rPh>
    <rPh sb="10" eb="11">
      <t>オヨ</t>
    </rPh>
    <rPh sb="12" eb="15">
      <t>サイシュウビ</t>
    </rPh>
    <rPh sb="16" eb="18">
      <t>サンテイ</t>
    </rPh>
    <phoneticPr fontId="12"/>
  </si>
  <si>
    <t>　併設の医療機関に入院した場合は算定していない。</t>
    <rPh sb="1" eb="3">
      <t>ヘイセツ</t>
    </rPh>
    <rPh sb="4" eb="6">
      <t>イリョウ</t>
    </rPh>
    <rPh sb="6" eb="8">
      <t>キカン</t>
    </rPh>
    <rPh sb="9" eb="11">
      <t>ニュウイン</t>
    </rPh>
    <rPh sb="13" eb="15">
      <t>バアイ</t>
    </rPh>
    <rPh sb="16" eb="18">
      <t>サンテイ</t>
    </rPh>
    <phoneticPr fontId="12"/>
  </si>
  <si>
    <t>　外泊時費用を算定した日は、施設サービス費及び各種加算を算定していない。</t>
    <rPh sb="1" eb="3">
      <t>ガイハク</t>
    </rPh>
    <rPh sb="3" eb="4">
      <t>ジ</t>
    </rPh>
    <rPh sb="4" eb="6">
      <t>ヒヨウ</t>
    </rPh>
    <rPh sb="7" eb="9">
      <t>サンテイ</t>
    </rPh>
    <rPh sb="11" eb="12">
      <t>ヒ</t>
    </rPh>
    <rPh sb="14" eb="16">
      <t>シセツ</t>
    </rPh>
    <rPh sb="20" eb="21">
      <t>ヒ</t>
    </rPh>
    <rPh sb="21" eb="22">
      <t>オヨ</t>
    </rPh>
    <rPh sb="23" eb="25">
      <t>カクシュ</t>
    </rPh>
    <rPh sb="25" eb="27">
      <t>カサン</t>
    </rPh>
    <rPh sb="28" eb="30">
      <t>サンテイ</t>
    </rPh>
    <phoneticPr fontId="12"/>
  </si>
  <si>
    <t>　外泊時費用の算定期間中、外泊又は入院した利用者の居室について、短期入所生活介護の利用に供していない。</t>
    <rPh sb="1" eb="3">
      <t>ガイハク</t>
    </rPh>
    <rPh sb="3" eb="4">
      <t>ジ</t>
    </rPh>
    <rPh sb="4" eb="6">
      <t>ヒヨウ</t>
    </rPh>
    <rPh sb="7" eb="9">
      <t>サンテイ</t>
    </rPh>
    <rPh sb="9" eb="12">
      <t>キカンチュウ</t>
    </rPh>
    <rPh sb="13" eb="15">
      <t>ガイハク</t>
    </rPh>
    <rPh sb="15" eb="16">
      <t>マタ</t>
    </rPh>
    <rPh sb="17" eb="19">
      <t>ニュウイン</t>
    </rPh>
    <rPh sb="21" eb="24">
      <t>リヨウシャ</t>
    </rPh>
    <rPh sb="25" eb="27">
      <t>キョシツ</t>
    </rPh>
    <rPh sb="32" eb="34">
      <t>タンキ</t>
    </rPh>
    <rPh sb="34" eb="36">
      <t>ニュウショ</t>
    </rPh>
    <rPh sb="36" eb="38">
      <t>セイカツ</t>
    </rPh>
    <phoneticPr fontId="12"/>
  </si>
  <si>
    <t>　入院の場合、必要に応じて、入退院の手続きや家族等への連絡調整、情報提供を行っている。</t>
    <rPh sb="1" eb="3">
      <t>ニュウイン</t>
    </rPh>
    <rPh sb="4" eb="6">
      <t>バアイ</t>
    </rPh>
    <rPh sb="7" eb="9">
      <t>ヒツヨウ</t>
    </rPh>
    <rPh sb="10" eb="11">
      <t>オウ</t>
    </rPh>
    <rPh sb="14" eb="17">
      <t>ニュウタイイン</t>
    </rPh>
    <rPh sb="18" eb="20">
      <t>テツヅ</t>
    </rPh>
    <rPh sb="22" eb="25">
      <t>カゾクトウ</t>
    </rPh>
    <rPh sb="27" eb="29">
      <t>レンラク</t>
    </rPh>
    <rPh sb="29" eb="31">
      <t>チョウセイ</t>
    </rPh>
    <rPh sb="32" eb="34">
      <t>ジョウホウ</t>
    </rPh>
    <rPh sb="34" eb="36">
      <t>テイキョウ</t>
    </rPh>
    <phoneticPr fontId="12"/>
  </si>
  <si>
    <t>　入所者に対して居宅における外泊を認め、介護老人福祉施設が居宅サービスを提供する場合、１月に６日を限度として算定している。</t>
    <rPh sb="44" eb="45">
      <t>ツキ</t>
    </rPh>
    <rPh sb="47" eb="48">
      <t>ニチ</t>
    </rPh>
    <rPh sb="49" eb="51">
      <t>ゲンド</t>
    </rPh>
    <rPh sb="54" eb="56">
      <t>サンテイ</t>
    </rPh>
    <phoneticPr fontId="12"/>
  </si>
  <si>
    <t xml:space="preserve">　外泊の初日及び最終日は算定していない。
</t>
    <rPh sb="1" eb="3">
      <t>ガイハク</t>
    </rPh>
    <rPh sb="4" eb="6">
      <t>ショニチ</t>
    </rPh>
    <rPh sb="6" eb="7">
      <t>オヨ</t>
    </rPh>
    <rPh sb="8" eb="11">
      <t>サイシュウビ</t>
    </rPh>
    <rPh sb="12" eb="14">
      <t>サンテイ</t>
    </rPh>
    <phoneticPr fontId="12"/>
  </si>
  <si>
    <t>　外泊時費用として所定単位数に代わる単位を算定していない。</t>
    <rPh sb="1" eb="3">
      <t>ガイハク</t>
    </rPh>
    <rPh sb="3" eb="4">
      <t>ジ</t>
    </rPh>
    <rPh sb="4" eb="6">
      <t>ヒヨウ</t>
    </rPh>
    <rPh sb="9" eb="11">
      <t>ショテイ</t>
    </rPh>
    <rPh sb="11" eb="14">
      <t>タンイスウ</t>
    </rPh>
    <rPh sb="15" eb="16">
      <t>カ</t>
    </rPh>
    <rPh sb="18" eb="20">
      <t>タンイ</t>
    </rPh>
    <rPh sb="21" eb="23">
      <t>サンテイ</t>
    </rPh>
    <phoneticPr fontId="12"/>
  </si>
  <si>
    <t>　外泊時在宅サービスの提供を行うに当たって、その病状及び身体の状況に照らし、医師、看護・介護職員、生活相談員、介護支援専門員等により、その居宅において在宅サービス利用を行う必要性があるかどうか検討している。</t>
    <rPh sb="49" eb="51">
      <t>セイカツ</t>
    </rPh>
    <phoneticPr fontId="12"/>
  </si>
  <si>
    <t>　介護老人福祉施設の介護支援専門員が、外泊時利用サービスに係る在宅サービスの計画を作成するとともに、従業者又は指定居宅サービス事業者等との連絡調整を行い、その利用者が可能な限りその居宅において、その有する能力に応じ、自立した日常生活を営むことができるように配慮した計画を作成している。</t>
    <phoneticPr fontId="12"/>
  </si>
  <si>
    <t>　入所日から30日を超えて算定していない。</t>
    <rPh sb="1" eb="3">
      <t>ニュウショ</t>
    </rPh>
    <rPh sb="3" eb="4">
      <t>ビ</t>
    </rPh>
    <rPh sb="8" eb="9">
      <t>ニチ</t>
    </rPh>
    <rPh sb="10" eb="11">
      <t>コ</t>
    </rPh>
    <rPh sb="13" eb="15">
      <t>サンテイ</t>
    </rPh>
    <phoneticPr fontId="12"/>
  </si>
  <si>
    <t>　当該施設の併設または空床利用の短期入所生活介護を利用していた者が、日を空けずに引き続き入所した場合、入所直前の短期入所生活介護の利用日数を30日から控除した日数に限り算定している。</t>
    <rPh sb="1" eb="3">
      <t>トウガイ</t>
    </rPh>
    <rPh sb="3" eb="5">
      <t>シセツ</t>
    </rPh>
    <rPh sb="6" eb="8">
      <t>ヘイセツ</t>
    </rPh>
    <rPh sb="11" eb="13">
      <t>クウショウ</t>
    </rPh>
    <rPh sb="13" eb="15">
      <t>リヨウ</t>
    </rPh>
    <rPh sb="16" eb="18">
      <t>タンキ</t>
    </rPh>
    <rPh sb="18" eb="20">
      <t>ニュウショ</t>
    </rPh>
    <rPh sb="20" eb="22">
      <t>セイカツ</t>
    </rPh>
    <rPh sb="22" eb="24">
      <t>カイゴ</t>
    </rPh>
    <rPh sb="25" eb="27">
      <t>リヨウ</t>
    </rPh>
    <rPh sb="31" eb="32">
      <t>モノ</t>
    </rPh>
    <rPh sb="34" eb="35">
      <t>ヒ</t>
    </rPh>
    <rPh sb="36" eb="37">
      <t>ア</t>
    </rPh>
    <rPh sb="40" eb="41">
      <t>ヒ</t>
    </rPh>
    <rPh sb="42" eb="43">
      <t>ツヅ</t>
    </rPh>
    <rPh sb="44" eb="46">
      <t>ニュウショ</t>
    </rPh>
    <rPh sb="48" eb="50">
      <t>バアイ</t>
    </rPh>
    <rPh sb="51" eb="53">
      <t>ニュウショ</t>
    </rPh>
    <rPh sb="53" eb="55">
      <t>チョクゼン</t>
    </rPh>
    <rPh sb="56" eb="58">
      <t>タンキ</t>
    </rPh>
    <rPh sb="58" eb="60">
      <t>ニュウショ</t>
    </rPh>
    <rPh sb="60" eb="62">
      <t>セイカツ</t>
    </rPh>
    <rPh sb="62" eb="64">
      <t>カイゴ</t>
    </rPh>
    <rPh sb="65" eb="67">
      <t>リヨウ</t>
    </rPh>
    <rPh sb="67" eb="69">
      <t>ニッスウ</t>
    </rPh>
    <rPh sb="72" eb="73">
      <t>ニチ</t>
    </rPh>
    <rPh sb="75" eb="77">
      <t>コウジョ</t>
    </rPh>
    <rPh sb="79" eb="81">
      <t>ニッスウ</t>
    </rPh>
    <rPh sb="82" eb="83">
      <t>カギ</t>
    </rPh>
    <rPh sb="84" eb="86">
      <t>サンテイ</t>
    </rPh>
    <phoneticPr fontId="12"/>
  </si>
  <si>
    <t>　当該入所者が過去３月間に当該介護老人福祉施設に入所したことがない場合に算定している。（日常生活自立度のランクⅢ、Ⅳ又はＭに該当する者の場合は過去１月間）</t>
    <rPh sb="1" eb="3">
      <t>トウガイ</t>
    </rPh>
    <rPh sb="3" eb="6">
      <t>ニュウショシャ</t>
    </rPh>
    <rPh sb="7" eb="9">
      <t>カコ</t>
    </rPh>
    <rPh sb="10" eb="11">
      <t>ツキ</t>
    </rPh>
    <rPh sb="11" eb="12">
      <t>カン</t>
    </rPh>
    <rPh sb="13" eb="15">
      <t>トウガイ</t>
    </rPh>
    <rPh sb="15" eb="17">
      <t>カイゴ</t>
    </rPh>
    <rPh sb="17" eb="19">
      <t>ロウジン</t>
    </rPh>
    <rPh sb="19" eb="21">
      <t>フクシ</t>
    </rPh>
    <rPh sb="21" eb="23">
      <t>シセツ</t>
    </rPh>
    <rPh sb="24" eb="26">
      <t>ニュウショ</t>
    </rPh>
    <rPh sb="33" eb="35">
      <t>バアイ</t>
    </rPh>
    <rPh sb="36" eb="38">
      <t>サンテイ</t>
    </rPh>
    <phoneticPr fontId="12"/>
  </si>
  <si>
    <t>　当該栄養ケア計画について、二次入所後に入所者又はその家族の同意が得られていること。</t>
    <rPh sb="1" eb="3">
      <t>トウガイ</t>
    </rPh>
    <rPh sb="3" eb="5">
      <t>エイヨウ</t>
    </rPh>
    <rPh sb="7" eb="9">
      <t>ケイカク</t>
    </rPh>
    <rPh sb="14" eb="16">
      <t>ニジ</t>
    </rPh>
    <rPh sb="16" eb="18">
      <t>ニュウショ</t>
    </rPh>
    <rPh sb="18" eb="19">
      <t>ゴ</t>
    </rPh>
    <rPh sb="20" eb="22">
      <t>ニュウショ</t>
    </rPh>
    <rPh sb="22" eb="23">
      <t>シャ</t>
    </rPh>
    <rPh sb="23" eb="24">
      <t>マタ</t>
    </rPh>
    <rPh sb="27" eb="29">
      <t>カゾク</t>
    </rPh>
    <rPh sb="30" eb="32">
      <t>ドウイ</t>
    </rPh>
    <rPh sb="33" eb="34">
      <t>エ</t>
    </rPh>
    <phoneticPr fontId="12"/>
  </si>
  <si>
    <t>　栄養管理に係る減算を算定している場合は、算定していない。</t>
    <rPh sb="1" eb="5">
      <t>エイヨウカンリ</t>
    </rPh>
    <rPh sb="6" eb="7">
      <t>カカ</t>
    </rPh>
    <rPh sb="8" eb="10">
      <t>ゲンサン</t>
    </rPh>
    <rPh sb="11" eb="13">
      <t>サンテイ</t>
    </rPh>
    <rPh sb="17" eb="19">
      <t>バアイ</t>
    </rPh>
    <rPh sb="21" eb="23">
      <t>サンテイ</t>
    </rPh>
    <phoneticPr fontId="12"/>
  </si>
  <si>
    <t>　入所期間が１月を超えると見込まれる入所者の退所に先立って介護支援専門員、生活相談員、看護職員、機能訓練指導員又は医師のいずれかの職種の者が、当該入所者が退所後生活する居宅を訪問し、当該入所者及びその家族等に対して退所後の居宅サービス、地域密着型サービス等について相談援助を行った場合に算定している。</t>
    <rPh sb="118" eb="123">
      <t>チイキミッチャクガタ</t>
    </rPh>
    <phoneticPr fontId="12"/>
  </si>
  <si>
    <t>　退所して病院又は診療所へ入院する場合、他の介護保険施設へ入院又は入所する場合及び死亡退所の場合について、算定を行っていない。</t>
    <rPh sb="1" eb="3">
      <t>タイショ</t>
    </rPh>
    <rPh sb="5" eb="7">
      <t>ビョウイン</t>
    </rPh>
    <rPh sb="7" eb="8">
      <t>マタ</t>
    </rPh>
    <rPh sb="9" eb="12">
      <t>シンリョウジョ</t>
    </rPh>
    <rPh sb="13" eb="15">
      <t>ニュウイン</t>
    </rPh>
    <rPh sb="17" eb="19">
      <t>バアイ</t>
    </rPh>
    <rPh sb="20" eb="21">
      <t>ホカ</t>
    </rPh>
    <rPh sb="22" eb="24">
      <t>カイゴ</t>
    </rPh>
    <rPh sb="24" eb="26">
      <t>ホケン</t>
    </rPh>
    <rPh sb="26" eb="28">
      <t>シセツ</t>
    </rPh>
    <rPh sb="29" eb="31">
      <t>ニュウイン</t>
    </rPh>
    <rPh sb="31" eb="32">
      <t>マタ</t>
    </rPh>
    <rPh sb="33" eb="35">
      <t>ニュウショ</t>
    </rPh>
    <rPh sb="37" eb="39">
      <t>バアイ</t>
    </rPh>
    <rPh sb="39" eb="40">
      <t>オヨ</t>
    </rPh>
    <rPh sb="41" eb="43">
      <t>シボウ</t>
    </rPh>
    <rPh sb="43" eb="45">
      <t>タイショ</t>
    </rPh>
    <rPh sb="46" eb="48">
      <t>バアイ</t>
    </rPh>
    <rPh sb="53" eb="55">
      <t>サンテイ</t>
    </rPh>
    <rPh sb="56" eb="57">
      <t>オコナ</t>
    </rPh>
    <phoneticPr fontId="12"/>
  </si>
  <si>
    <t>　入所者の退所後３０日以内に当該入所者の居宅を訪問し、当該入所者及びその家族等に対して退所後の居宅サービス等について介護支援専門員、生活相談員、看護職員、機能訓練指導員又は医師と協力して、相談援助を行った場合に算定している。</t>
    <rPh sb="7" eb="8">
      <t>ゴ</t>
    </rPh>
    <rPh sb="10" eb="11">
      <t>ニチ</t>
    </rPh>
    <rPh sb="11" eb="13">
      <t>イナイ</t>
    </rPh>
    <phoneticPr fontId="12"/>
  </si>
  <si>
    <t>　入所者１人につき１回を限度として算定している。</t>
    <rPh sb="1" eb="4">
      <t>ニュウショシャ</t>
    </rPh>
    <rPh sb="5" eb="6">
      <t>ニン</t>
    </rPh>
    <rPh sb="10" eb="11">
      <t>カイ</t>
    </rPh>
    <rPh sb="12" eb="14">
      <t>ゲンド</t>
    </rPh>
    <rPh sb="17" eb="19">
      <t>サンテイ</t>
    </rPh>
    <phoneticPr fontId="12"/>
  </si>
  <si>
    <t>　入所期間が１月を超える入所者が退所し、その居宅において居宅サービス又は地域密着型サービスを利用する場合において、当該入所者の退所時に当該入所者及びその家族等に対して退所後の居宅サービス、地域密着型サービス等について介護支援専門員、生活相談員、看護職員、機能訓練指導員又は医師が協力して相談援助を行い、かつ、当該入所者の同意を得て、退所の日から２週間以内に当該入所者の退所後の居住地を管轄する市町村及び老人介護支援センターに対して、当該入所者の介護状況を示す文書を添えて当該入所者に係る居宅サービス又は地域密着型サービスに必要な情報を提供している。</t>
    <rPh sb="1" eb="2">
      <t>ニュウ</t>
    </rPh>
    <rPh sb="34" eb="35">
      <t>マタ</t>
    </rPh>
    <rPh sb="36" eb="41">
      <t>チイキミッチャクガタ</t>
    </rPh>
    <rPh sb="94" eb="99">
      <t>チイキミッチャクガタ</t>
    </rPh>
    <rPh sb="108" eb="115">
      <t>カイゴシエンセンモンイン</t>
    </rPh>
    <rPh sb="116" eb="118">
      <t>セイカツ</t>
    </rPh>
    <rPh sb="118" eb="121">
      <t>ソウダンイン</t>
    </rPh>
    <rPh sb="122" eb="124">
      <t>カンゴ</t>
    </rPh>
    <rPh sb="124" eb="126">
      <t>ショクイン</t>
    </rPh>
    <rPh sb="127" eb="134">
      <t>キノウクンレンシドウイン</t>
    </rPh>
    <rPh sb="134" eb="135">
      <t>マタ</t>
    </rPh>
    <rPh sb="136" eb="138">
      <t>イシ</t>
    </rPh>
    <rPh sb="139" eb="141">
      <t>キョウリョク</t>
    </rPh>
    <rPh sb="249" eb="250">
      <t>マタ</t>
    </rPh>
    <rPh sb="251" eb="256">
      <t>チイキミッチャクガタ</t>
    </rPh>
    <phoneticPr fontId="12"/>
  </si>
  <si>
    <t>　入所者１人につき１回を限度として算定している。</t>
    <rPh sb="17" eb="19">
      <t>サンテイ</t>
    </rPh>
    <phoneticPr fontId="12"/>
  </si>
  <si>
    <t>　入所期間が１月を超える入所者が退所し、その居宅において居宅サービス又は地域密着型サービスを利用する場合において、介護支援専門員、生活相談員、看護職員、機能訓練指導員又は医師との協力により、当該入所者の退所に先立って当該入所者が利用を希望する指定居宅介護支援事業者に対して、当該入所者の同意を得て、当該入所者の介護状況を示す文書を添えて当該入所者に係る居宅サービス又は地域密着型サービスに必要な情報を提供し、かつ、当該指定居宅介護支援事業者と連携して退所後の居宅サービス又は地域密着型サービスの利用に関する調整を行っている。</t>
    <rPh sb="34" eb="35">
      <t>マタ</t>
    </rPh>
    <rPh sb="36" eb="41">
      <t>チイキミッチャクガタ</t>
    </rPh>
    <rPh sb="182" eb="183">
      <t>マタ</t>
    </rPh>
    <rPh sb="184" eb="189">
      <t>チイキミッチャクガタ</t>
    </rPh>
    <rPh sb="235" eb="236">
      <t>マタ</t>
    </rPh>
    <rPh sb="237" eb="239">
      <t>チイキ</t>
    </rPh>
    <rPh sb="239" eb="242">
      <t>ミッチャクガタ</t>
    </rPh>
    <rPh sb="247" eb="249">
      <t>リヨウ</t>
    </rPh>
    <phoneticPr fontId="12"/>
  </si>
  <si>
    <t>　管理栄養士を常勤換算方法で、入所者の数を50で除して得た数以上配置している。ただし、常勤の栄養士を1名以上配置し、当該栄養士が給食管理を行なっている場合にあっては、管理栄養士を常勤換算方法で、入所者の数を70で除して得た数以上配置している。</t>
    <rPh sb="1" eb="3">
      <t>カンリ</t>
    </rPh>
    <rPh sb="3" eb="6">
      <t>エイヨウシ</t>
    </rPh>
    <rPh sb="7" eb="13">
      <t>ジョウキンカンサンホウホウ</t>
    </rPh>
    <rPh sb="15" eb="18">
      <t>ニュウショシャ</t>
    </rPh>
    <rPh sb="19" eb="20">
      <t>カズ</t>
    </rPh>
    <rPh sb="24" eb="25">
      <t>ジョ</t>
    </rPh>
    <rPh sb="27" eb="28">
      <t>エ</t>
    </rPh>
    <rPh sb="29" eb="34">
      <t>カズイジョウハイチ</t>
    </rPh>
    <rPh sb="43" eb="45">
      <t>ジョウキン</t>
    </rPh>
    <rPh sb="46" eb="49">
      <t>エイヨウシ</t>
    </rPh>
    <rPh sb="51" eb="54">
      <t>メイイジョウ</t>
    </rPh>
    <rPh sb="54" eb="56">
      <t>ハイチ</t>
    </rPh>
    <rPh sb="58" eb="60">
      <t>トウガイ</t>
    </rPh>
    <rPh sb="60" eb="63">
      <t>エイヨウシ</t>
    </rPh>
    <rPh sb="64" eb="66">
      <t>キュウショク</t>
    </rPh>
    <rPh sb="66" eb="68">
      <t>カンリ</t>
    </rPh>
    <rPh sb="69" eb="70">
      <t>オコ</t>
    </rPh>
    <rPh sb="75" eb="77">
      <t>バアイ</t>
    </rPh>
    <rPh sb="83" eb="85">
      <t>カンリ</t>
    </rPh>
    <rPh sb="85" eb="88">
      <t>エイヨウシ</t>
    </rPh>
    <rPh sb="89" eb="95">
      <t>ジョウキンカンサンホウホウ</t>
    </rPh>
    <rPh sb="97" eb="100">
      <t>ニュウショシャ</t>
    </rPh>
    <rPh sb="101" eb="102">
      <t>カズ</t>
    </rPh>
    <rPh sb="106" eb="107">
      <t>ジョ</t>
    </rPh>
    <rPh sb="109" eb="110">
      <t>エ</t>
    </rPh>
    <rPh sb="111" eb="116">
      <t>カズイジョウハイチ</t>
    </rPh>
    <phoneticPr fontId="12"/>
  </si>
  <si>
    <t>　問2に規定する入所者以外の入所者に対しても、食事の観察の際に変化を把握し、問題があると認められる場合は、早期に対応している。</t>
    <rPh sb="1" eb="2">
      <t>トイ</t>
    </rPh>
    <rPh sb="4" eb="6">
      <t>キテイ</t>
    </rPh>
    <rPh sb="8" eb="11">
      <t>ニュウショシャ</t>
    </rPh>
    <rPh sb="11" eb="13">
      <t>イガイ</t>
    </rPh>
    <rPh sb="14" eb="17">
      <t>ニュウショシャ</t>
    </rPh>
    <rPh sb="18" eb="19">
      <t>タイ</t>
    </rPh>
    <rPh sb="23" eb="25">
      <t>ショクジ</t>
    </rPh>
    <rPh sb="26" eb="28">
      <t>カンサツ</t>
    </rPh>
    <rPh sb="29" eb="30">
      <t>サイ</t>
    </rPh>
    <rPh sb="31" eb="33">
      <t>ヘンカ</t>
    </rPh>
    <rPh sb="34" eb="36">
      <t>ハアク</t>
    </rPh>
    <rPh sb="38" eb="40">
      <t>モンダイ</t>
    </rPh>
    <rPh sb="44" eb="45">
      <t>ミト</t>
    </rPh>
    <rPh sb="49" eb="51">
      <t>バアイ</t>
    </rPh>
    <rPh sb="53" eb="55">
      <t>ソウキ</t>
    </rPh>
    <rPh sb="56" eb="58">
      <t>タイオウ</t>
    </rPh>
    <phoneticPr fontId="12"/>
  </si>
  <si>
    <t>　入所者ごとの栄養状態等の情報を厚生労働省に提出し、継続的な栄養管理の実施に当たって、当該情報その他継続的な栄養管理の適切かつ有効な実施のために必要な情報を活用している。</t>
    <rPh sb="1" eb="4">
      <t>ニュウショシャ</t>
    </rPh>
    <rPh sb="7" eb="11">
      <t>エイヨウジョウタイ</t>
    </rPh>
    <rPh sb="11" eb="12">
      <t>トウ</t>
    </rPh>
    <rPh sb="13" eb="15">
      <t>ジョウホウ</t>
    </rPh>
    <rPh sb="16" eb="21">
      <t>コウセイロウドウショウ</t>
    </rPh>
    <rPh sb="22" eb="24">
      <t>テイシュツ</t>
    </rPh>
    <rPh sb="26" eb="29">
      <t>ケイゾクテキ</t>
    </rPh>
    <rPh sb="30" eb="32">
      <t>エイヨウ</t>
    </rPh>
    <rPh sb="32" eb="34">
      <t>カンリ</t>
    </rPh>
    <rPh sb="35" eb="37">
      <t>ジッシ</t>
    </rPh>
    <rPh sb="38" eb="39">
      <t>ア</t>
    </rPh>
    <rPh sb="43" eb="47">
      <t>トウガイジョウホウ</t>
    </rPh>
    <rPh sb="49" eb="50">
      <t>タ</t>
    </rPh>
    <rPh sb="50" eb="53">
      <t>ケイゾクテキ</t>
    </rPh>
    <rPh sb="54" eb="56">
      <t>エイヨウ</t>
    </rPh>
    <rPh sb="56" eb="58">
      <t>カンリ</t>
    </rPh>
    <rPh sb="59" eb="61">
      <t>テキセツ</t>
    </rPh>
    <rPh sb="78" eb="80">
      <t>カツヨウ</t>
    </rPh>
    <phoneticPr fontId="12"/>
  </si>
  <si>
    <t>　低栄養状態にある入所者又は低栄養状態のおそれのある入所者に対して、医師、歯科医師、管理栄養士、看護師、介護支援専門員その他の職種の者が共同して作成した栄養ケア計画に従い、当該入所者の栄養管理をするための食事の観察を定期的に行い、当該入所者ごとの栄養状態、心身の状況及び嗜好を踏まえた食事の調整等を実施している。</t>
    <rPh sb="72" eb="74">
      <t>サクセイ</t>
    </rPh>
    <rPh sb="76" eb="78">
      <t>エイヨウ</t>
    </rPh>
    <rPh sb="80" eb="82">
      <t>ケイカク</t>
    </rPh>
    <rPh sb="86" eb="91">
      <t>トウガイニュウショシャ</t>
    </rPh>
    <rPh sb="92" eb="96">
      <t>エイヨウカンリ</t>
    </rPh>
    <rPh sb="102" eb="104">
      <t>ショクジ</t>
    </rPh>
    <rPh sb="105" eb="107">
      <t>カンサツ</t>
    </rPh>
    <rPh sb="108" eb="111">
      <t>テイキテキ</t>
    </rPh>
    <rPh sb="112" eb="113">
      <t>オコナ</t>
    </rPh>
    <rPh sb="117" eb="120">
      <t>ニュウショシャ</t>
    </rPh>
    <rPh sb="123" eb="127">
      <t>エイヨウジョウタイ</t>
    </rPh>
    <rPh sb="128" eb="130">
      <t>シンシン</t>
    </rPh>
    <rPh sb="131" eb="133">
      <t>ジョウキョウ</t>
    </rPh>
    <rPh sb="133" eb="134">
      <t>オヨ</t>
    </rPh>
    <rPh sb="135" eb="137">
      <t>シコウ</t>
    </rPh>
    <rPh sb="138" eb="139">
      <t>フ</t>
    </rPh>
    <rPh sb="142" eb="144">
      <t>ショクジ</t>
    </rPh>
    <rPh sb="145" eb="147">
      <t>チョウセイ</t>
    </rPh>
    <rPh sb="147" eb="148">
      <t>トウ</t>
    </rPh>
    <rPh sb="149" eb="151">
      <t>ジッシ</t>
    </rPh>
    <phoneticPr fontId="12"/>
  </si>
  <si>
    <t>　低栄養状態のリスクが、中リスク及び高リスクに該当する者に対し、栄養ケア計画に基づき、食事の観察を週３回以上行い、当該入所者の栄養状態、食事摂取量、摂食・嚥下の状況、嗜好等を踏まえた食事の調整や食具、食事の介助方法等の食事環境等の整備を実施している。食事の観察は、管理栄養士が行うことを基本とし、必要に応じ、関連職種と連携して行っている。</t>
    <rPh sb="1" eb="6">
      <t>テイエイヨウジョウタイ</t>
    </rPh>
    <rPh sb="12" eb="13">
      <t>チュウ</t>
    </rPh>
    <rPh sb="16" eb="17">
      <t>オヨ</t>
    </rPh>
    <rPh sb="18" eb="19">
      <t>コウ</t>
    </rPh>
    <rPh sb="23" eb="25">
      <t>ガイトウ</t>
    </rPh>
    <rPh sb="27" eb="28">
      <t>モノ</t>
    </rPh>
    <rPh sb="29" eb="30">
      <t>タイ</t>
    </rPh>
    <rPh sb="32" eb="34">
      <t>エイヨウ</t>
    </rPh>
    <rPh sb="36" eb="38">
      <t>ケイカク</t>
    </rPh>
    <rPh sb="39" eb="40">
      <t>モト</t>
    </rPh>
    <rPh sb="68" eb="73">
      <t>ショクジセッシュリョウ</t>
    </rPh>
    <rPh sb="74" eb="76">
      <t>セッショク</t>
    </rPh>
    <rPh sb="83" eb="85">
      <t>シコウ</t>
    </rPh>
    <rPh sb="97" eb="98">
      <t>ショク</t>
    </rPh>
    <rPh sb="98" eb="99">
      <t>グ</t>
    </rPh>
    <rPh sb="100" eb="102">
      <t>ショクジ</t>
    </rPh>
    <rPh sb="103" eb="105">
      <t>カイジョ</t>
    </rPh>
    <rPh sb="105" eb="107">
      <t>ホウホウ</t>
    </rPh>
    <rPh sb="109" eb="111">
      <t>ショクジ</t>
    </rPh>
    <rPh sb="111" eb="113">
      <t>カンキョウ</t>
    </rPh>
    <rPh sb="113" eb="114">
      <t>トウ</t>
    </rPh>
    <rPh sb="115" eb="117">
      <t>セイビ</t>
    </rPh>
    <rPh sb="125" eb="127">
      <t>ショクジ</t>
    </rPh>
    <rPh sb="128" eb="130">
      <t>カンサツ</t>
    </rPh>
    <rPh sb="132" eb="134">
      <t>カンリ</t>
    </rPh>
    <rPh sb="134" eb="137">
      <t>エイヨウシ</t>
    </rPh>
    <rPh sb="138" eb="139">
      <t>オコナ</t>
    </rPh>
    <rPh sb="143" eb="145">
      <t>キホン</t>
    </rPh>
    <rPh sb="148" eb="150">
      <t>ヒツヨウ</t>
    </rPh>
    <rPh sb="151" eb="152">
      <t>オウ</t>
    </rPh>
    <rPh sb="154" eb="156">
      <t>カンレン</t>
    </rPh>
    <rPh sb="156" eb="158">
      <t>ショクシュ</t>
    </rPh>
    <rPh sb="159" eb="161">
      <t>レンケイ</t>
    </rPh>
    <rPh sb="163" eb="164">
      <t>オコナ</t>
    </rPh>
    <phoneticPr fontId="12"/>
  </si>
  <si>
    <t>　食事の観察の際に、問題点が見られた場合は、速やかに関連する職種と情報共有を行い、必要に応じて栄養ケア計画を見直し、見直し後の計画に基づき対応している。</t>
    <rPh sb="1" eb="3">
      <t>ショクジ</t>
    </rPh>
    <rPh sb="4" eb="6">
      <t>カンサツ</t>
    </rPh>
    <rPh sb="7" eb="8">
      <t>サイ</t>
    </rPh>
    <rPh sb="10" eb="13">
      <t>モンダイテン</t>
    </rPh>
    <rPh sb="14" eb="15">
      <t>ミ</t>
    </rPh>
    <rPh sb="18" eb="20">
      <t>バアイ</t>
    </rPh>
    <rPh sb="22" eb="23">
      <t>スミ</t>
    </rPh>
    <rPh sb="26" eb="28">
      <t>カンレン</t>
    </rPh>
    <rPh sb="30" eb="32">
      <t>ショクシュ</t>
    </rPh>
    <rPh sb="33" eb="35">
      <t>ジョウホウ</t>
    </rPh>
    <rPh sb="35" eb="37">
      <t>キョウユウ</t>
    </rPh>
    <rPh sb="38" eb="39">
      <t>オコナ</t>
    </rPh>
    <rPh sb="41" eb="43">
      <t>ヒツヨウ</t>
    </rPh>
    <rPh sb="44" eb="45">
      <t>オウ</t>
    </rPh>
    <rPh sb="47" eb="49">
      <t>エイヨウ</t>
    </rPh>
    <rPh sb="51" eb="53">
      <t>ケイカク</t>
    </rPh>
    <rPh sb="54" eb="56">
      <t>ミナオ</t>
    </rPh>
    <rPh sb="58" eb="60">
      <t>ミナオ</t>
    </rPh>
    <rPh sb="61" eb="62">
      <t>ゴ</t>
    </rPh>
    <rPh sb="63" eb="65">
      <t>ケイカク</t>
    </rPh>
    <rPh sb="66" eb="67">
      <t>モト</t>
    </rPh>
    <rPh sb="69" eb="71">
      <t>タイオウ</t>
    </rPh>
    <phoneticPr fontId="12"/>
  </si>
  <si>
    <t>　低栄養状態のリスクが、低リスクに該当する者については、問2の食事の観察の際に、あわせて食事の状況を把握し、問題点がみられた場合は、速やかに関連する職種と情報共有し、必要に応じて栄養ケア計画を見直し、見直し後の計画に基づき対応している。</t>
    <rPh sb="1" eb="6">
      <t>テイエイヨウジョウタイ</t>
    </rPh>
    <rPh sb="12" eb="13">
      <t>テイ</t>
    </rPh>
    <rPh sb="17" eb="19">
      <t>ガイトウ</t>
    </rPh>
    <rPh sb="21" eb="22">
      <t>モノ</t>
    </rPh>
    <rPh sb="28" eb="29">
      <t>トイ</t>
    </rPh>
    <rPh sb="31" eb="33">
      <t>ショクジ</t>
    </rPh>
    <rPh sb="34" eb="36">
      <t>カンサツ</t>
    </rPh>
    <rPh sb="37" eb="38">
      <t>サイ</t>
    </rPh>
    <rPh sb="44" eb="46">
      <t>ショクジ</t>
    </rPh>
    <rPh sb="47" eb="49">
      <t>ジョウキョウ</t>
    </rPh>
    <rPh sb="50" eb="52">
      <t>ハアク</t>
    </rPh>
    <rPh sb="54" eb="57">
      <t>モンダイテン</t>
    </rPh>
    <rPh sb="62" eb="64">
      <t>バアイ</t>
    </rPh>
    <rPh sb="66" eb="67">
      <t>スミ</t>
    </rPh>
    <rPh sb="70" eb="72">
      <t>カンレン</t>
    </rPh>
    <rPh sb="74" eb="76">
      <t>ショクシュ</t>
    </rPh>
    <rPh sb="77" eb="79">
      <t>ジョウホウ</t>
    </rPh>
    <rPh sb="79" eb="81">
      <t>キョウユウ</t>
    </rPh>
    <rPh sb="83" eb="85">
      <t>ヒツヨウ</t>
    </rPh>
    <rPh sb="86" eb="87">
      <t>オウ</t>
    </rPh>
    <rPh sb="89" eb="91">
      <t>エイヨウ</t>
    </rPh>
    <rPh sb="93" eb="95">
      <t>ケイカク</t>
    </rPh>
    <rPh sb="96" eb="98">
      <t>ミナオ</t>
    </rPh>
    <rPh sb="100" eb="102">
      <t>ミナオ</t>
    </rPh>
    <rPh sb="103" eb="104">
      <t>ゴ</t>
    </rPh>
    <rPh sb="105" eb="107">
      <t>ケイカク</t>
    </rPh>
    <rPh sb="108" eb="109">
      <t>モト</t>
    </rPh>
    <rPh sb="111" eb="113">
      <t>タイオウ</t>
    </rPh>
    <phoneticPr fontId="12"/>
  </si>
  <si>
    <t>　現に経管により食事を摂取している入所者であって、経口による食事の摂取を進めるための栄養管理及び支援が必要であるとして、医師の指示を受けた者を対象としている。</t>
    <rPh sb="1" eb="2">
      <t>ゲン</t>
    </rPh>
    <rPh sb="3" eb="5">
      <t>ケイカン</t>
    </rPh>
    <rPh sb="8" eb="10">
      <t>ショクジ</t>
    </rPh>
    <rPh sb="11" eb="13">
      <t>セッシュ</t>
    </rPh>
    <rPh sb="17" eb="20">
      <t>ニュウショシャ</t>
    </rPh>
    <rPh sb="25" eb="27">
      <t>ケイコウ</t>
    </rPh>
    <rPh sb="30" eb="32">
      <t>ショクジ</t>
    </rPh>
    <rPh sb="33" eb="35">
      <t>セッシュ</t>
    </rPh>
    <rPh sb="36" eb="37">
      <t>スス</t>
    </rPh>
    <rPh sb="42" eb="44">
      <t>エイヨウ</t>
    </rPh>
    <rPh sb="44" eb="46">
      <t>カンリ</t>
    </rPh>
    <rPh sb="46" eb="47">
      <t>オヨ</t>
    </rPh>
    <rPh sb="48" eb="50">
      <t>シエン</t>
    </rPh>
    <rPh sb="51" eb="53">
      <t>ヒツヨウ</t>
    </rPh>
    <rPh sb="60" eb="62">
      <t>イシ</t>
    </rPh>
    <rPh sb="63" eb="65">
      <t>シジ</t>
    </rPh>
    <rPh sb="66" eb="67">
      <t>ウ</t>
    </rPh>
    <rPh sb="69" eb="70">
      <t>モノ</t>
    </rPh>
    <rPh sb="71" eb="73">
      <t>タイショウ</t>
    </rPh>
    <phoneticPr fontId="12"/>
  </si>
  <si>
    <t>　医師の指示に基づき、医師、歯科医師、管理栄養士、看護師、言語聴覚士、介護支援専門員その他の職種の者が共同して、現に経管により食事を摂取している入所者ごとに経口による食事の摂取を進めるための経口移行計画を作成している。</t>
    <rPh sb="14" eb="18">
      <t>シカイシ</t>
    </rPh>
    <rPh sb="29" eb="31">
      <t>ゲンゴ</t>
    </rPh>
    <rPh sb="31" eb="33">
      <t>チョウカク</t>
    </rPh>
    <rPh sb="33" eb="34">
      <t>シ</t>
    </rPh>
    <rPh sb="78" eb="80">
      <t>ケイコウ</t>
    </rPh>
    <rPh sb="83" eb="85">
      <t>ショクジ</t>
    </rPh>
    <rPh sb="86" eb="88">
      <t>セッシュ</t>
    </rPh>
    <rPh sb="89" eb="90">
      <t>スス</t>
    </rPh>
    <phoneticPr fontId="12"/>
  </si>
  <si>
    <t>　経口移行計画に従い、医師の指示を受けた管理栄養士又は栄養士による栄養管理及び言語聴覚士又は看護職員による支援が行われている。</t>
    <rPh sb="1" eb="3">
      <t>ケイコウ</t>
    </rPh>
    <rPh sb="3" eb="5">
      <t>イコウ</t>
    </rPh>
    <phoneticPr fontId="12"/>
  </si>
  <si>
    <t>　経口移行計画については、入所者又はその家族に説明し、同意を得てから算定している。</t>
    <rPh sb="3" eb="5">
      <t>イコウ</t>
    </rPh>
    <rPh sb="34" eb="36">
      <t>サンテイ</t>
    </rPh>
    <phoneticPr fontId="12"/>
  </si>
  <si>
    <t xml:space="preserve">  経口移行計画に基づき管理栄養士又は栄養士が行う栄養管理及び言語聴覚士又は看護職員が支援が行われた場合は、、当該計画が作成され、入所者又はその家族に説明し、同意を得られた日から起算して180日以内の期間に限り、算定している。</t>
    <rPh sb="2" eb="4">
      <t>ケイコウ</t>
    </rPh>
    <rPh sb="4" eb="6">
      <t>イコウ</t>
    </rPh>
    <rPh sb="6" eb="8">
      <t>ケイカク</t>
    </rPh>
    <rPh sb="9" eb="10">
      <t>モト</t>
    </rPh>
    <rPh sb="12" eb="14">
      <t>カンリ</t>
    </rPh>
    <rPh sb="14" eb="17">
      <t>エイヨウシ</t>
    </rPh>
    <rPh sb="17" eb="18">
      <t>マタ</t>
    </rPh>
    <rPh sb="19" eb="22">
      <t>エイヨウシ</t>
    </rPh>
    <rPh sb="23" eb="24">
      <t>オコナ</t>
    </rPh>
    <rPh sb="25" eb="27">
      <t>エイヨウ</t>
    </rPh>
    <rPh sb="27" eb="29">
      <t>カンリ</t>
    </rPh>
    <rPh sb="29" eb="30">
      <t>オヨ</t>
    </rPh>
    <rPh sb="31" eb="33">
      <t>ゲンゴ</t>
    </rPh>
    <rPh sb="33" eb="35">
      <t>チョウカク</t>
    </rPh>
    <rPh sb="35" eb="36">
      <t>シ</t>
    </rPh>
    <rPh sb="36" eb="37">
      <t>マタ</t>
    </rPh>
    <rPh sb="38" eb="40">
      <t>カンゴ</t>
    </rPh>
    <rPh sb="40" eb="42">
      <t>ショクイン</t>
    </rPh>
    <rPh sb="43" eb="45">
      <t>シエン</t>
    </rPh>
    <rPh sb="46" eb="47">
      <t>オコナ</t>
    </rPh>
    <rPh sb="50" eb="52">
      <t>バアイ</t>
    </rPh>
    <phoneticPr fontId="12"/>
  </si>
  <si>
    <t>　経口移行計画の同意を得られた日から180日を超えている場合、経口による食事摂取が一部可能で、医師の指示の基づき、継続して経口による食事摂取のための栄養管理及び支援が必要とされる場合である。</t>
    <rPh sb="1" eb="3">
      <t>ケイコウ</t>
    </rPh>
    <rPh sb="3" eb="5">
      <t>イコウ</t>
    </rPh>
    <rPh sb="5" eb="7">
      <t>ケイカク</t>
    </rPh>
    <rPh sb="8" eb="10">
      <t>ドウイ</t>
    </rPh>
    <rPh sb="11" eb="12">
      <t>エ</t>
    </rPh>
    <rPh sb="15" eb="16">
      <t>ヒ</t>
    </rPh>
    <rPh sb="21" eb="22">
      <t>ニチ</t>
    </rPh>
    <rPh sb="23" eb="24">
      <t>コ</t>
    </rPh>
    <rPh sb="28" eb="30">
      <t>バアイ</t>
    </rPh>
    <rPh sb="47" eb="49">
      <t>イシ</t>
    </rPh>
    <rPh sb="50" eb="52">
      <t>シジ</t>
    </rPh>
    <rPh sb="53" eb="54">
      <t>モト</t>
    </rPh>
    <rPh sb="57" eb="59">
      <t>ケイゾク</t>
    </rPh>
    <rPh sb="89" eb="91">
      <t>バアイ</t>
    </rPh>
    <phoneticPr fontId="12"/>
  </si>
  <si>
    <t>　問６に該当する場合については、医師の指示を概ね２週間毎に受けている。</t>
    <rPh sb="1" eb="2">
      <t>トイ</t>
    </rPh>
    <rPh sb="4" eb="6">
      <t>ガイトウ</t>
    </rPh>
    <rPh sb="8" eb="10">
      <t>バアイ</t>
    </rPh>
    <rPh sb="16" eb="18">
      <t>イシ</t>
    </rPh>
    <rPh sb="19" eb="21">
      <t>シジ</t>
    </rPh>
    <rPh sb="22" eb="23">
      <t>オオム</t>
    </rPh>
    <rPh sb="25" eb="27">
      <t>シュウカン</t>
    </rPh>
    <rPh sb="27" eb="28">
      <t>ゴト</t>
    </rPh>
    <rPh sb="29" eb="30">
      <t>ウ</t>
    </rPh>
    <phoneticPr fontId="12"/>
  </si>
  <si>
    <t>　経管栄養法から経口栄養法への移行にあたっては、次の内容を確認した上で実施している。
①全身状態が安定していること。
②刺激しなくても覚醒を保っていられること。
③嚥下反射が見られること。
④咽頭内容物を吸引した後は唾液を嚥下しても「むせ」がないこと。</t>
    <rPh sb="1" eb="5">
      <t>ケイカンエイヨウ</t>
    </rPh>
    <rPh sb="5" eb="6">
      <t>ホウ</t>
    </rPh>
    <rPh sb="8" eb="10">
      <t>ケイコウ</t>
    </rPh>
    <rPh sb="10" eb="12">
      <t>エイヨウ</t>
    </rPh>
    <rPh sb="12" eb="13">
      <t>ホウ</t>
    </rPh>
    <rPh sb="15" eb="17">
      <t>イコウ</t>
    </rPh>
    <rPh sb="24" eb="25">
      <t>ツギ</t>
    </rPh>
    <rPh sb="26" eb="28">
      <t>ナイヨウ</t>
    </rPh>
    <rPh sb="29" eb="31">
      <t>カクニン</t>
    </rPh>
    <rPh sb="33" eb="34">
      <t>ウエ</t>
    </rPh>
    <rPh sb="35" eb="37">
      <t>ジッシ</t>
    </rPh>
    <phoneticPr fontId="12"/>
  </si>
  <si>
    <t>　経口からの食事が可能となり、経管栄養を終了した以降は算定していない。</t>
    <rPh sb="1" eb="3">
      <t>ケイコウ</t>
    </rPh>
    <rPh sb="6" eb="8">
      <t>ショクジ</t>
    </rPh>
    <rPh sb="9" eb="11">
      <t>カノウ</t>
    </rPh>
    <rPh sb="15" eb="16">
      <t>ケイ</t>
    </rPh>
    <rPh sb="16" eb="17">
      <t>カン</t>
    </rPh>
    <rPh sb="17" eb="19">
      <t>エイヨウ</t>
    </rPh>
    <rPh sb="20" eb="22">
      <t>シュウリョウ</t>
    </rPh>
    <rPh sb="24" eb="26">
      <t>イコウ</t>
    </rPh>
    <rPh sb="27" eb="29">
      <t>サンテイ</t>
    </rPh>
    <phoneticPr fontId="12"/>
  </si>
  <si>
    <t>　経口移行加算を180日にわたり算定した後、経口摂取に移行できなかった場合に、期間を空けて再度経口摂取に移行するために栄養管理及び支援を実施した場合は算定していない。</t>
    <rPh sb="1" eb="3">
      <t>ケイコウ</t>
    </rPh>
    <rPh sb="3" eb="5">
      <t>イコウ</t>
    </rPh>
    <rPh sb="5" eb="7">
      <t>カサン</t>
    </rPh>
    <rPh sb="11" eb="12">
      <t>ニチ</t>
    </rPh>
    <rPh sb="16" eb="18">
      <t>サンテイ</t>
    </rPh>
    <rPh sb="20" eb="21">
      <t>ノチ</t>
    </rPh>
    <rPh sb="22" eb="24">
      <t>ケイコウ</t>
    </rPh>
    <rPh sb="24" eb="26">
      <t>セッシュ</t>
    </rPh>
    <rPh sb="27" eb="29">
      <t>イコウ</t>
    </rPh>
    <rPh sb="35" eb="37">
      <t>バアイ</t>
    </rPh>
    <rPh sb="63" eb="64">
      <t>オヨ</t>
    </rPh>
    <rPh sb="65" eb="67">
      <t>シエン</t>
    </rPh>
    <phoneticPr fontId="12"/>
  </si>
  <si>
    <t>　入所者の口腔の状態に応じて、介護支援専門員を通じて主治の歯科医師への情報提供を実施するなどの適切な措置を講じている。</t>
    <rPh sb="1" eb="4">
      <t>ニュウショシャ</t>
    </rPh>
    <rPh sb="5" eb="7">
      <t>コウクウ</t>
    </rPh>
    <rPh sb="8" eb="10">
      <t>ジョウタイ</t>
    </rPh>
    <rPh sb="11" eb="12">
      <t>オウ</t>
    </rPh>
    <rPh sb="15" eb="17">
      <t>カイゴ</t>
    </rPh>
    <rPh sb="17" eb="19">
      <t>シエン</t>
    </rPh>
    <rPh sb="19" eb="22">
      <t>センモンイン</t>
    </rPh>
    <rPh sb="23" eb="24">
      <t>ツウ</t>
    </rPh>
    <rPh sb="26" eb="28">
      <t>カズヤ</t>
    </rPh>
    <rPh sb="29" eb="31">
      <t>シカ</t>
    </rPh>
    <rPh sb="31" eb="33">
      <t>イシ</t>
    </rPh>
    <rPh sb="35" eb="37">
      <t>ジョウホウ</t>
    </rPh>
    <rPh sb="37" eb="39">
      <t>テイキョウ</t>
    </rPh>
    <rPh sb="40" eb="42">
      <t>ジッシ</t>
    </rPh>
    <rPh sb="47" eb="49">
      <t>テキセツ</t>
    </rPh>
    <rPh sb="50" eb="52">
      <t>ソチ</t>
    </rPh>
    <rPh sb="53" eb="54">
      <t>コウ</t>
    </rPh>
    <phoneticPr fontId="12"/>
  </si>
  <si>
    <t>　栄養管理に係る減算を算定している場合は、算定していない。</t>
    <rPh sb="1" eb="3">
      <t>エイヨウ</t>
    </rPh>
    <rPh sb="3" eb="5">
      <t>カンリ</t>
    </rPh>
    <rPh sb="6" eb="7">
      <t>カカ</t>
    </rPh>
    <rPh sb="8" eb="10">
      <t>ゲンサン</t>
    </rPh>
    <rPh sb="11" eb="13">
      <t>サンテイ</t>
    </rPh>
    <rPh sb="17" eb="19">
      <t>バアイ</t>
    </rPh>
    <rPh sb="21" eb="23">
      <t>サンテイ</t>
    </rPh>
    <phoneticPr fontId="12"/>
  </si>
  <si>
    <t>　現に経口により食事を摂取する者であって、摂食機能障害を有し、水飲みテスト、頸部聴診法、造影撮影、内視鏡検査等により誤嚥が認められる入所者である。</t>
    <rPh sb="28" eb="29">
      <t>ユウ</t>
    </rPh>
    <rPh sb="49" eb="52">
      <t>ナイシキョウ</t>
    </rPh>
    <rPh sb="52" eb="54">
      <t>ケンサ</t>
    </rPh>
    <phoneticPr fontId="12"/>
  </si>
  <si>
    <t>　経口維持計画に従い、医師又は歯科医師の指示を受けた管理栄養士又は栄養士が、栄養管理を行っている。</t>
    <rPh sb="1" eb="3">
      <t>ケイコウ</t>
    </rPh>
    <rPh sb="3" eb="5">
      <t>イジ</t>
    </rPh>
    <phoneticPr fontId="12"/>
  </si>
  <si>
    <t>　月1回以上、医師、歯科医師、管理栄養士、看護師、介護支援専門員その他の職種の者が共同して、食事の観察及び会議等を行い、問１の入所者ごとに経口による継続的な食事の摂取を進めるための特別な管理の方法等を示した経口維持計画（以下「経口維持計画」という）を作成を行うとともに、必要に応じて見直しを行っている。</t>
    <rPh sb="1" eb="2">
      <t>ツキ</t>
    </rPh>
    <rPh sb="3" eb="6">
      <t>カイイジョウ</t>
    </rPh>
    <rPh sb="10" eb="14">
      <t>シカイシ</t>
    </rPh>
    <rPh sb="57" eb="58">
      <t>オコナ</t>
    </rPh>
    <rPh sb="60" eb="61">
      <t>トイ</t>
    </rPh>
    <rPh sb="69" eb="71">
      <t>ケイコウ</t>
    </rPh>
    <rPh sb="74" eb="77">
      <t>ケイゾクテキ</t>
    </rPh>
    <rPh sb="78" eb="80">
      <t>ショクジ</t>
    </rPh>
    <rPh sb="81" eb="83">
      <t>セッシュ</t>
    </rPh>
    <rPh sb="84" eb="85">
      <t>スス</t>
    </rPh>
    <rPh sb="90" eb="92">
      <t>トクベツ</t>
    </rPh>
    <rPh sb="93" eb="95">
      <t>カンリ</t>
    </rPh>
    <rPh sb="96" eb="98">
      <t>ホウホウ</t>
    </rPh>
    <rPh sb="98" eb="99">
      <t>トウ</t>
    </rPh>
    <rPh sb="100" eb="101">
      <t>シメ</t>
    </rPh>
    <rPh sb="110" eb="112">
      <t>イカ</t>
    </rPh>
    <rPh sb="128" eb="129">
      <t>オコナ</t>
    </rPh>
    <rPh sb="135" eb="137">
      <t>ヒツヨウ</t>
    </rPh>
    <rPh sb="138" eb="139">
      <t>オウ</t>
    </rPh>
    <rPh sb="141" eb="143">
      <t>ミナオ</t>
    </rPh>
    <rPh sb="145" eb="146">
      <t>オコナ</t>
    </rPh>
    <phoneticPr fontId="12"/>
  </si>
  <si>
    <t>　医師又は歯科医師の指示に基づき、医師、歯科医師、管理栄養士、看護師、介護支援専門員その他の職種の者が共同して、問１の入所者の栄養管理をするための食事の観察及び会議（テレビ電話装置等を活用して行うことができる。）等（以下「食事の観察及び会議等」という）を行っている。</t>
    <rPh sb="3" eb="4">
      <t>マタ</t>
    </rPh>
    <rPh sb="5" eb="7">
      <t>シカ</t>
    </rPh>
    <rPh sb="7" eb="9">
      <t>イシ</t>
    </rPh>
    <rPh sb="20" eb="24">
      <t>シカイシ</t>
    </rPh>
    <rPh sb="56" eb="57">
      <t>トイ</t>
    </rPh>
    <rPh sb="59" eb="62">
      <t>ニュウショシャ</t>
    </rPh>
    <rPh sb="63" eb="65">
      <t>エイヨウ</t>
    </rPh>
    <rPh sb="65" eb="67">
      <t>カンリ</t>
    </rPh>
    <rPh sb="73" eb="75">
      <t>ショクジ</t>
    </rPh>
    <rPh sb="76" eb="78">
      <t>カンサツ</t>
    </rPh>
    <rPh sb="78" eb="79">
      <t>オヨ</t>
    </rPh>
    <rPh sb="108" eb="110">
      <t>イカ</t>
    </rPh>
    <rPh sb="127" eb="128">
      <t>オコナ</t>
    </rPh>
    <phoneticPr fontId="12"/>
  </si>
  <si>
    <t>　経口維持計画の作成及び見直しを行う場合は、入所者又はその家族に説明し、同意を得てから算定している。</t>
    <rPh sb="1" eb="3">
      <t>ケイコウ</t>
    </rPh>
    <rPh sb="3" eb="5">
      <t>イジ</t>
    </rPh>
    <rPh sb="10" eb="11">
      <t>オヨ</t>
    </rPh>
    <rPh sb="12" eb="14">
      <t>ミナオ</t>
    </rPh>
    <rPh sb="16" eb="17">
      <t>オコナ</t>
    </rPh>
    <rPh sb="18" eb="20">
      <t>バアイ</t>
    </rPh>
    <phoneticPr fontId="12"/>
  </si>
  <si>
    <t>　やむを得ない理由により、食事の観察及び会議等に参加するべき者の参加が得られなかった場合は、その結果について終了後速やかに情報共有を行っている。</t>
    <phoneticPr fontId="12"/>
  </si>
  <si>
    <t>　栄養管理に係る減算又は経口移行加算を算定している場合は、算定していない。</t>
    <rPh sb="1" eb="5">
      <t>エイヨウカンリ</t>
    </rPh>
    <rPh sb="6" eb="7">
      <t>カカ</t>
    </rPh>
    <rPh sb="8" eb="10">
      <t>ゲンサン</t>
    </rPh>
    <rPh sb="10" eb="11">
      <t>マタ</t>
    </rPh>
    <rPh sb="12" eb="14">
      <t>ケイコウ</t>
    </rPh>
    <rPh sb="14" eb="16">
      <t>イコウ</t>
    </rPh>
    <rPh sb="16" eb="18">
      <t>カサン</t>
    </rPh>
    <rPh sb="19" eb="21">
      <t>サンテイ</t>
    </rPh>
    <rPh sb="25" eb="27">
      <t>バアイ</t>
    </rPh>
    <rPh sb="29" eb="31">
      <t>サンテイ</t>
    </rPh>
    <phoneticPr fontId="12"/>
  </si>
  <si>
    <t>　経口維持計画に従い、歯科医師が上記の指示を行う場合は、当該指示を受ける管理栄養士等が、対象となる入所者に対する療養のために必要な栄養の指導を行うにあたり、主治の医師の指導を受けている。</t>
    <phoneticPr fontId="12"/>
  </si>
  <si>
    <t>　協力歯科医療機関を定めている指定介護老人福祉施設で、経口維持加算(Ⅰ)を算定している。</t>
    <rPh sb="3" eb="5">
      <t>シカ</t>
    </rPh>
    <phoneticPr fontId="12"/>
  </si>
  <si>
    <t>　食事の観察及び会議等の実施に当たっては、医師（配置医師を除く）、歯科医師、歯科衛生士又は言語聴覚士のいずれか１名以上が加わることにより、多種多様な意見に基づく質の高い経口維持計画を策定した場合に算定している。</t>
    <rPh sb="2" eb="3">
      <t>ジ</t>
    </rPh>
    <rPh sb="15" eb="16">
      <t>ア</t>
    </rPh>
    <rPh sb="69" eb="73">
      <t>タシュタヨウ</t>
    </rPh>
    <rPh sb="74" eb="76">
      <t>イケン</t>
    </rPh>
    <rPh sb="77" eb="78">
      <t>モト</t>
    </rPh>
    <rPh sb="80" eb="81">
      <t>シツ</t>
    </rPh>
    <rPh sb="82" eb="83">
      <t>タカ</t>
    </rPh>
    <rPh sb="84" eb="88">
      <t>ケイコウイジ</t>
    </rPh>
    <rPh sb="88" eb="90">
      <t>ケイカク</t>
    </rPh>
    <rPh sb="91" eb="93">
      <t>サクテイ</t>
    </rPh>
    <rPh sb="95" eb="97">
      <t>バアイ</t>
    </rPh>
    <rPh sb="98" eb="100">
      <t>サンテイ</t>
    </rPh>
    <phoneticPr fontId="12"/>
  </si>
  <si>
    <t>　やむを得ない理由により、食事の観察及び会議等に参加するべき者の参加が得られなかった場合は、その結果について終了後速やかに情報共有を行っている。</t>
    <phoneticPr fontId="12"/>
  </si>
  <si>
    <t>　別の告示に定める入所定員超過減算・人員基準欠如減算に該当していない。</t>
    <phoneticPr fontId="12"/>
  </si>
  <si>
    <t>　誤嚥等が発生した場合の管理体制（食事の中止、十分な排痰、医師又は歯科医師との緊密な連携等が迅速に行われる体制）が整備されている。</t>
    <rPh sb="1" eb="3">
      <t>ゴエン</t>
    </rPh>
    <rPh sb="3" eb="4">
      <t>トウ</t>
    </rPh>
    <rPh sb="5" eb="7">
      <t>ハッセイ</t>
    </rPh>
    <rPh sb="9" eb="11">
      <t>バアイ</t>
    </rPh>
    <rPh sb="12" eb="14">
      <t>カンリ</t>
    </rPh>
    <rPh sb="14" eb="16">
      <t>タイセイ</t>
    </rPh>
    <rPh sb="17" eb="19">
      <t>ショクジ</t>
    </rPh>
    <rPh sb="20" eb="22">
      <t>チュウシ</t>
    </rPh>
    <rPh sb="23" eb="25">
      <t>ジュウブン</t>
    </rPh>
    <rPh sb="26" eb="27">
      <t>ハイ</t>
    </rPh>
    <rPh sb="27" eb="28">
      <t>タン</t>
    </rPh>
    <rPh sb="29" eb="31">
      <t>イシ</t>
    </rPh>
    <rPh sb="31" eb="32">
      <t>マタ</t>
    </rPh>
    <rPh sb="33" eb="35">
      <t>シカ</t>
    </rPh>
    <rPh sb="35" eb="37">
      <t>イシ</t>
    </rPh>
    <rPh sb="39" eb="41">
      <t>キンミツ</t>
    </rPh>
    <rPh sb="42" eb="44">
      <t>レンケイ</t>
    </rPh>
    <rPh sb="44" eb="45">
      <t>トウ</t>
    </rPh>
    <rPh sb="46" eb="48">
      <t>ジンソク</t>
    </rPh>
    <rPh sb="49" eb="50">
      <t>オコナ</t>
    </rPh>
    <rPh sb="53" eb="55">
      <t>タイセイ</t>
    </rPh>
    <rPh sb="57" eb="59">
      <t>セイビ</t>
    </rPh>
    <phoneticPr fontId="12"/>
  </si>
  <si>
    <t>問9</t>
    <rPh sb="0" eb="1">
      <t>トイ</t>
    </rPh>
    <phoneticPr fontId="12"/>
  </si>
  <si>
    <t>　歯科医師又は歯科医師の指示を受けた歯科衛生士の技術的助言及び指導に基づき、入所者の口腔衛生等の管理に係る計画が作成されている。</t>
    <rPh sb="1" eb="5">
      <t>シカイシ</t>
    </rPh>
    <rPh sb="5" eb="6">
      <t>マタ</t>
    </rPh>
    <rPh sb="7" eb="11">
      <t>シカイシ</t>
    </rPh>
    <rPh sb="12" eb="14">
      <t>シジ</t>
    </rPh>
    <rPh sb="15" eb="16">
      <t>ウ</t>
    </rPh>
    <rPh sb="18" eb="20">
      <t>シカ</t>
    </rPh>
    <rPh sb="20" eb="23">
      <t>エイセイシ</t>
    </rPh>
    <rPh sb="24" eb="27">
      <t>ギジュツテキ</t>
    </rPh>
    <rPh sb="27" eb="29">
      <t>ジョゲン</t>
    </rPh>
    <rPh sb="29" eb="30">
      <t>オヨ</t>
    </rPh>
    <rPh sb="31" eb="33">
      <t>シドウ</t>
    </rPh>
    <rPh sb="34" eb="35">
      <t>モト</t>
    </rPh>
    <rPh sb="38" eb="41">
      <t>ニュウショシャ</t>
    </rPh>
    <rPh sb="42" eb="47">
      <t>コウクウエイセイトウ</t>
    </rPh>
    <rPh sb="48" eb="50">
      <t>カンリ</t>
    </rPh>
    <rPh sb="51" eb="52">
      <t>カカ</t>
    </rPh>
    <rPh sb="53" eb="55">
      <t>ケイカク</t>
    </rPh>
    <rPh sb="56" eb="58">
      <t>サクセイ</t>
    </rPh>
    <phoneticPr fontId="12"/>
  </si>
  <si>
    <t>　歯科医師の指示を受けた歯科衛生士が、入所者に対し、口腔衛生等の管理を月２回以上行っている。</t>
    <rPh sb="1" eb="5">
      <t>シカイシ</t>
    </rPh>
    <rPh sb="6" eb="8">
      <t>シジ</t>
    </rPh>
    <rPh sb="9" eb="10">
      <t>ウ</t>
    </rPh>
    <rPh sb="12" eb="14">
      <t>シカ</t>
    </rPh>
    <rPh sb="14" eb="17">
      <t>エイセイシ</t>
    </rPh>
    <rPh sb="19" eb="22">
      <t>ニュウショシャ</t>
    </rPh>
    <rPh sb="23" eb="24">
      <t>タイ</t>
    </rPh>
    <rPh sb="26" eb="31">
      <t>コウクウエイセイトウ</t>
    </rPh>
    <rPh sb="32" eb="34">
      <t>カンリ</t>
    </rPh>
    <rPh sb="35" eb="36">
      <t>ツキ</t>
    </rPh>
    <rPh sb="37" eb="40">
      <t>カイイジョウ</t>
    </rPh>
    <rPh sb="40" eb="41">
      <t>オコナ</t>
    </rPh>
    <phoneticPr fontId="12"/>
  </si>
  <si>
    <t>　歯科衛生士が、問1における入所者に係る口腔衛生等の管理について、介護職員に対し、具体的な技術的助言及び指導を行っている。</t>
    <rPh sb="1" eb="6">
      <t>シカエイセイシ</t>
    </rPh>
    <rPh sb="8" eb="9">
      <t>トイ</t>
    </rPh>
    <rPh sb="14" eb="17">
      <t>ニュウショシャ</t>
    </rPh>
    <rPh sb="18" eb="19">
      <t>カカ</t>
    </rPh>
    <rPh sb="20" eb="22">
      <t>コウクウ</t>
    </rPh>
    <rPh sb="22" eb="24">
      <t>エイセイ</t>
    </rPh>
    <rPh sb="24" eb="25">
      <t>トウ</t>
    </rPh>
    <rPh sb="26" eb="28">
      <t>カンリ</t>
    </rPh>
    <rPh sb="33" eb="35">
      <t>カイゴ</t>
    </rPh>
    <rPh sb="35" eb="37">
      <t>ショクイン</t>
    </rPh>
    <rPh sb="38" eb="39">
      <t>タイ</t>
    </rPh>
    <rPh sb="41" eb="44">
      <t>グタイテキ</t>
    </rPh>
    <rPh sb="45" eb="48">
      <t>ギジュツテキ</t>
    </rPh>
    <rPh sb="48" eb="50">
      <t>ジョゲン</t>
    </rPh>
    <rPh sb="50" eb="51">
      <t>オヨ</t>
    </rPh>
    <rPh sb="52" eb="54">
      <t>シドウ</t>
    </rPh>
    <rPh sb="55" eb="56">
      <t>オコナ</t>
    </rPh>
    <phoneticPr fontId="12"/>
  </si>
  <si>
    <t>　歯科衛生士が、問1における入所者の口腔に関する介護職員からの相談等に必要に応じて対応するとともに、当該入所者の口腔の状態により医療保険による対応が必要となる場合には、適切な歯科医療が提供されるよう歯科医師及び当該施設への情報提供を行っている。</t>
    <rPh sb="21" eb="22">
      <t>カン</t>
    </rPh>
    <rPh sb="24" eb="26">
      <t>カイゴ</t>
    </rPh>
    <rPh sb="26" eb="28">
      <t>ショクイン</t>
    </rPh>
    <rPh sb="31" eb="33">
      <t>ソウダン</t>
    </rPh>
    <rPh sb="33" eb="34">
      <t>トウ</t>
    </rPh>
    <rPh sb="35" eb="37">
      <t>ヒツヨウ</t>
    </rPh>
    <rPh sb="38" eb="39">
      <t>オウ</t>
    </rPh>
    <rPh sb="41" eb="43">
      <t>タイオウ</t>
    </rPh>
    <rPh sb="50" eb="55">
      <t>トウガイニュウショシャ</t>
    </rPh>
    <rPh sb="56" eb="58">
      <t>コウクウ</t>
    </rPh>
    <rPh sb="59" eb="61">
      <t>ジョウタイ</t>
    </rPh>
    <rPh sb="64" eb="66">
      <t>イリョウ</t>
    </rPh>
    <rPh sb="66" eb="68">
      <t>ホケン</t>
    </rPh>
    <rPh sb="71" eb="73">
      <t>タイオウ</t>
    </rPh>
    <rPh sb="74" eb="76">
      <t>ヒツヨウ</t>
    </rPh>
    <rPh sb="79" eb="81">
      <t>バアイ</t>
    </rPh>
    <rPh sb="84" eb="86">
      <t>テキセツ</t>
    </rPh>
    <rPh sb="87" eb="89">
      <t>シカ</t>
    </rPh>
    <rPh sb="89" eb="91">
      <t>イリョウ</t>
    </rPh>
    <rPh sb="92" eb="94">
      <t>テイキョウ</t>
    </rPh>
    <rPh sb="99" eb="101">
      <t>シカ</t>
    </rPh>
    <rPh sb="101" eb="103">
      <t>イシ</t>
    </rPh>
    <rPh sb="103" eb="104">
      <t>オヨ</t>
    </rPh>
    <rPh sb="105" eb="107">
      <t>トウガイ</t>
    </rPh>
    <rPh sb="107" eb="109">
      <t>シセツ</t>
    </rPh>
    <rPh sb="111" eb="115">
      <t>ジョウホウテイキョウ</t>
    </rPh>
    <rPh sb="116" eb="117">
      <t>オコナ</t>
    </rPh>
    <phoneticPr fontId="12"/>
  </si>
  <si>
    <t>　歯科医師の指示を受けて当該施設の入所者に対して口腔衛生の管理を行う歯科衛生士は、問3の介護職員への具体的な技術的な助言及び指導の内容並びにその他必要と思われる事項に関する記録を文書で作成し、当該施設に提出している。</t>
    <rPh sb="1" eb="3">
      <t>シカ</t>
    </rPh>
    <rPh sb="3" eb="5">
      <t>イシ</t>
    </rPh>
    <rPh sb="6" eb="8">
      <t>シジ</t>
    </rPh>
    <rPh sb="9" eb="10">
      <t>ウ</t>
    </rPh>
    <rPh sb="12" eb="14">
      <t>トウガイ</t>
    </rPh>
    <rPh sb="14" eb="16">
      <t>シセツ</t>
    </rPh>
    <rPh sb="17" eb="20">
      <t>ニュウショシャ</t>
    </rPh>
    <rPh sb="21" eb="22">
      <t>タイ</t>
    </rPh>
    <rPh sb="24" eb="26">
      <t>コウクウ</t>
    </rPh>
    <rPh sb="26" eb="28">
      <t>エイセイ</t>
    </rPh>
    <rPh sb="29" eb="31">
      <t>カンリ</t>
    </rPh>
    <rPh sb="32" eb="33">
      <t>オコナ</t>
    </rPh>
    <rPh sb="34" eb="36">
      <t>シカ</t>
    </rPh>
    <rPh sb="36" eb="39">
      <t>エイセイシ</t>
    </rPh>
    <rPh sb="41" eb="42">
      <t>トイ</t>
    </rPh>
    <rPh sb="44" eb="46">
      <t>カイゴ</t>
    </rPh>
    <rPh sb="46" eb="48">
      <t>ショクイン</t>
    </rPh>
    <rPh sb="50" eb="53">
      <t>グタイテキ</t>
    </rPh>
    <rPh sb="54" eb="57">
      <t>ギジュツテキ</t>
    </rPh>
    <rPh sb="58" eb="60">
      <t>ジョゲン</t>
    </rPh>
    <rPh sb="60" eb="61">
      <t>オヨ</t>
    </rPh>
    <rPh sb="62" eb="64">
      <t>シドウ</t>
    </rPh>
    <rPh sb="65" eb="67">
      <t>ナイヨウ</t>
    </rPh>
    <rPh sb="67" eb="68">
      <t>ナラ</t>
    </rPh>
    <rPh sb="72" eb="73">
      <t>タ</t>
    </rPh>
    <rPh sb="73" eb="75">
      <t>ヒツヨウ</t>
    </rPh>
    <rPh sb="76" eb="77">
      <t>オモ</t>
    </rPh>
    <rPh sb="80" eb="82">
      <t>ジコウ</t>
    </rPh>
    <rPh sb="83" eb="84">
      <t>カン</t>
    </rPh>
    <rPh sb="86" eb="88">
      <t>キロク</t>
    </rPh>
    <rPh sb="89" eb="91">
      <t>ブンショ</t>
    </rPh>
    <rPh sb="92" eb="94">
      <t>サクセイ</t>
    </rPh>
    <rPh sb="96" eb="98">
      <t>トウガイ</t>
    </rPh>
    <rPh sb="98" eb="100">
      <t>シセツ</t>
    </rPh>
    <rPh sb="101" eb="103">
      <t>テイシュツ</t>
    </rPh>
    <phoneticPr fontId="12"/>
  </si>
  <si>
    <t>問4</t>
    <rPh sb="0" eb="1">
      <t>トイ</t>
    </rPh>
    <phoneticPr fontId="12"/>
  </si>
  <si>
    <t>　別の告示に定める入所定員超過減算・人員基準欠如減算に該当していない。</t>
    <phoneticPr fontId="12"/>
  </si>
  <si>
    <t>　口腔衛生管理加算（Ⅰ）の問1から問6までのいずれにも適合している。</t>
    <rPh sb="1" eb="9">
      <t>コウクウエイセイカンリカサン</t>
    </rPh>
    <rPh sb="13" eb="14">
      <t>トイ</t>
    </rPh>
    <rPh sb="17" eb="18">
      <t>トイ</t>
    </rPh>
    <rPh sb="27" eb="29">
      <t>テキゴウ</t>
    </rPh>
    <phoneticPr fontId="12"/>
  </si>
  <si>
    <t>　入所者ごとの口腔衛生等の管理に係る情報を厚生労働省に提出し、口腔衛生の管理の実施に当たって、当該情報その他口腔衛生の管理の適切かつ有効な実施のために必要な情報を活用している。</t>
    <rPh sb="1" eb="4">
      <t>ニュウショシャ</t>
    </rPh>
    <rPh sb="7" eb="12">
      <t>コウクウエイセイトウ</t>
    </rPh>
    <rPh sb="13" eb="15">
      <t>カンリ</t>
    </rPh>
    <rPh sb="16" eb="17">
      <t>カカ</t>
    </rPh>
    <rPh sb="18" eb="20">
      <t>ジョウホウ</t>
    </rPh>
    <rPh sb="21" eb="26">
      <t>コウセイロウドウショウ</t>
    </rPh>
    <rPh sb="27" eb="29">
      <t>テイシュツ</t>
    </rPh>
    <rPh sb="31" eb="33">
      <t>コウクウ</t>
    </rPh>
    <rPh sb="33" eb="35">
      <t>エイセイ</t>
    </rPh>
    <rPh sb="36" eb="38">
      <t>カンリ</t>
    </rPh>
    <rPh sb="39" eb="41">
      <t>ジッシ</t>
    </rPh>
    <rPh sb="42" eb="43">
      <t>ア</t>
    </rPh>
    <rPh sb="47" eb="51">
      <t>トウガイジョウホウ</t>
    </rPh>
    <rPh sb="53" eb="58">
      <t>タコウクウエイセイ</t>
    </rPh>
    <rPh sb="59" eb="61">
      <t>カンリ</t>
    </rPh>
    <rPh sb="62" eb="64">
      <t>テキセツ</t>
    </rPh>
    <rPh sb="81" eb="83">
      <t>カツヨウ</t>
    </rPh>
    <phoneticPr fontId="12"/>
  </si>
  <si>
    <t>　疾病治療の直接手段として、医師の発行する食事せんに基づき提供された適切な栄養量及び内容を有する糖尿病食、腎臓病食、肝臓病食、胃潰瘍食、貧血食、膵臓病食、脂質異常症食、痛風食及び特別な場合の検査食を提供している。</t>
    <rPh sb="1" eb="3">
      <t>シッペイ</t>
    </rPh>
    <rPh sb="3" eb="5">
      <t>チリョウ</t>
    </rPh>
    <rPh sb="6" eb="8">
      <t>チョクセツ</t>
    </rPh>
    <rPh sb="8" eb="10">
      <t>シュダン</t>
    </rPh>
    <rPh sb="14" eb="16">
      <t>イシ</t>
    </rPh>
    <rPh sb="17" eb="19">
      <t>ハッコウ</t>
    </rPh>
    <rPh sb="21" eb="23">
      <t>ショクジ</t>
    </rPh>
    <rPh sb="26" eb="27">
      <t>モト</t>
    </rPh>
    <rPh sb="29" eb="31">
      <t>テイキョウ</t>
    </rPh>
    <rPh sb="34" eb="36">
      <t>テキセツ</t>
    </rPh>
    <rPh sb="37" eb="39">
      <t>エイヨウ</t>
    </rPh>
    <rPh sb="39" eb="40">
      <t>リョウ</t>
    </rPh>
    <rPh sb="40" eb="41">
      <t>オヨ</t>
    </rPh>
    <rPh sb="42" eb="44">
      <t>ナイヨウ</t>
    </rPh>
    <rPh sb="45" eb="46">
      <t>ユウ</t>
    </rPh>
    <rPh sb="48" eb="50">
      <t>トウニョウ</t>
    </rPh>
    <phoneticPr fontId="12"/>
  </si>
  <si>
    <t>　１日につき３回を限度として、算定をしている。</t>
    <rPh sb="2" eb="3">
      <t>ニチ</t>
    </rPh>
    <rPh sb="7" eb="8">
      <t>カイ</t>
    </rPh>
    <rPh sb="9" eb="11">
      <t>ゲンド</t>
    </rPh>
    <rPh sb="15" eb="17">
      <t>サンテイ</t>
    </rPh>
    <phoneticPr fontId="12"/>
  </si>
  <si>
    <t>　食事の提供が管理栄養士又は栄養士によって管理され、入所（利用）者の年齢、心身の状況によって適切な栄養量及び内容の食事の提供が行われている。</t>
    <rPh sb="1" eb="3">
      <t>ショクジ</t>
    </rPh>
    <rPh sb="4" eb="6">
      <t>テイキョウ</t>
    </rPh>
    <rPh sb="7" eb="9">
      <t>カンリ</t>
    </rPh>
    <rPh sb="9" eb="12">
      <t>エイヨウシ</t>
    </rPh>
    <rPh sb="12" eb="13">
      <t>マタ</t>
    </rPh>
    <rPh sb="14" eb="17">
      <t>エイヨウシ</t>
    </rPh>
    <rPh sb="21" eb="23">
      <t>カンリ</t>
    </rPh>
    <rPh sb="29" eb="31">
      <t>リヨウ</t>
    </rPh>
    <phoneticPr fontId="12"/>
  </si>
  <si>
    <t>　療養食の献立表を作成している。</t>
    <rPh sb="1" eb="3">
      <t>リョウヨウ</t>
    </rPh>
    <rPh sb="3" eb="4">
      <t>ショク</t>
    </rPh>
    <rPh sb="5" eb="7">
      <t>コンダテ</t>
    </rPh>
    <rPh sb="7" eb="8">
      <t>ヒョウ</t>
    </rPh>
    <rPh sb="9" eb="11">
      <t>サクセイ</t>
    </rPh>
    <phoneticPr fontId="12"/>
  </si>
  <si>
    <t>　食事せんについては、主治の医師（＝配置医師）が交付している。</t>
    <rPh sb="1" eb="3">
      <t>ショクジ</t>
    </rPh>
    <rPh sb="11" eb="13">
      <t>シュジ</t>
    </rPh>
    <rPh sb="14" eb="16">
      <t>イシ</t>
    </rPh>
    <rPh sb="18" eb="20">
      <t>ハイチ</t>
    </rPh>
    <rPh sb="20" eb="22">
      <t>イシ</t>
    </rPh>
    <rPh sb="24" eb="26">
      <t>コウフ</t>
    </rPh>
    <phoneticPr fontId="12"/>
  </si>
  <si>
    <t>　別の告示に定める入所定員超過減算・人員基準欠如減算に該当していない。</t>
    <phoneticPr fontId="12"/>
  </si>
  <si>
    <t>　入所者に対する注意事項や症状等についての情報共有、曜日や時間帯ごとの医師との連絡方法、診療を依頼する場合の具体的状況等について、配置医師と当該介護老人福祉施設の間で、具体的な取決めがなされている。</t>
    <phoneticPr fontId="12"/>
  </si>
  <si>
    <t xml:space="preserve">  看護体制加算（Ⅱ）を算定している。</t>
    <rPh sb="2" eb="4">
      <t>カンゴ</t>
    </rPh>
    <rPh sb="4" eb="6">
      <t>タイセイ</t>
    </rPh>
    <rPh sb="6" eb="8">
      <t>カサン</t>
    </rPh>
    <rPh sb="12" eb="14">
      <t>サンテイ</t>
    </rPh>
    <phoneticPr fontId="12"/>
  </si>
  <si>
    <t>　事前に氏名等を届出た配置医師が実際に訪問し診察を行っている。</t>
    <phoneticPr fontId="12"/>
  </si>
  <si>
    <t>　施設が診療を依頼した時間、配置医師が診療を行った時間、内容について記録を行っている。</t>
    <phoneticPr fontId="12"/>
  </si>
  <si>
    <t>　複数名の配置医師を置いていること又は配置医師と協力医療機関の医師が連携し、施設の求めに応じ２４時間対応できる体制を確保している</t>
    <phoneticPr fontId="12"/>
  </si>
  <si>
    <t>　常勤の看護師を１名以上配置し、施設の看護職員により、又は病院、診療所若しくは訪問看護ステーションの看護職員との連携により、24時間の連絡体制を確保している。</t>
    <rPh sb="1" eb="3">
      <t>ジョウキン</t>
    </rPh>
    <rPh sb="4" eb="6">
      <t>カンゴ</t>
    </rPh>
    <rPh sb="6" eb="7">
      <t>シ</t>
    </rPh>
    <rPh sb="9" eb="10">
      <t>メイ</t>
    </rPh>
    <rPh sb="10" eb="12">
      <t>イジョウ</t>
    </rPh>
    <rPh sb="12" eb="14">
      <t>ハイチ</t>
    </rPh>
    <rPh sb="16" eb="18">
      <t>シセツ</t>
    </rPh>
    <rPh sb="19" eb="21">
      <t>カンゴ</t>
    </rPh>
    <rPh sb="21" eb="23">
      <t>ショクイン</t>
    </rPh>
    <rPh sb="27" eb="28">
      <t>マタ</t>
    </rPh>
    <rPh sb="29" eb="31">
      <t>ビョウイン</t>
    </rPh>
    <rPh sb="32" eb="35">
      <t>シンリョウショ</t>
    </rPh>
    <rPh sb="35" eb="36">
      <t>モ</t>
    </rPh>
    <rPh sb="39" eb="41">
      <t>ホウモン</t>
    </rPh>
    <rPh sb="41" eb="43">
      <t>カンゴ</t>
    </rPh>
    <rPh sb="50" eb="52">
      <t>カンゴ</t>
    </rPh>
    <rPh sb="52" eb="54">
      <t>ショクイン</t>
    </rPh>
    <rPh sb="56" eb="58">
      <t>レンケイ</t>
    </rPh>
    <rPh sb="64" eb="66">
      <t>ジカン</t>
    </rPh>
    <rPh sb="67" eb="69">
      <t>レンラク</t>
    </rPh>
    <rPh sb="69" eb="71">
      <t>タイセイ</t>
    </rPh>
    <rPh sb="72" eb="74">
      <t>カクホ</t>
    </rPh>
    <phoneticPr fontId="12"/>
  </si>
  <si>
    <t>　管理者を中心として、生活相談員、介護職員、看護職員、介護支援専門員等による協議の上、「看取りに関する指針」を定め、入所の際に、入所者又はその家族等に当該指針の内容を説明し、同意を得ている。</t>
    <rPh sb="1" eb="4">
      <t>カンリシャ</t>
    </rPh>
    <rPh sb="5" eb="7">
      <t>チュウシン</t>
    </rPh>
    <rPh sb="11" eb="13">
      <t>セイカツ</t>
    </rPh>
    <rPh sb="13" eb="16">
      <t>ソウダンイン</t>
    </rPh>
    <rPh sb="17" eb="19">
      <t>カイゴ</t>
    </rPh>
    <rPh sb="19" eb="21">
      <t>ショクイン</t>
    </rPh>
    <rPh sb="22" eb="24">
      <t>カンゴ</t>
    </rPh>
    <rPh sb="24" eb="26">
      <t>ショクイン</t>
    </rPh>
    <rPh sb="27" eb="29">
      <t>カイゴ</t>
    </rPh>
    <rPh sb="29" eb="31">
      <t>シエン</t>
    </rPh>
    <rPh sb="31" eb="34">
      <t>センモンイン</t>
    </rPh>
    <rPh sb="34" eb="35">
      <t>トウ</t>
    </rPh>
    <rPh sb="38" eb="40">
      <t>キョウギ</t>
    </rPh>
    <rPh sb="41" eb="42">
      <t>ウエ</t>
    </rPh>
    <rPh sb="44" eb="46">
      <t>ミト</t>
    </rPh>
    <rPh sb="48" eb="49">
      <t>カン</t>
    </rPh>
    <rPh sb="51" eb="53">
      <t>シシン</t>
    </rPh>
    <rPh sb="55" eb="56">
      <t>サダ</t>
    </rPh>
    <rPh sb="58" eb="60">
      <t>ニュウショ</t>
    </rPh>
    <rPh sb="61" eb="62">
      <t>サイ</t>
    </rPh>
    <rPh sb="64" eb="67">
      <t>ニュウショシャ</t>
    </rPh>
    <rPh sb="67" eb="68">
      <t>マタ</t>
    </rPh>
    <rPh sb="71" eb="73">
      <t>カゾク</t>
    </rPh>
    <rPh sb="73" eb="74">
      <t>トウ</t>
    </rPh>
    <rPh sb="75" eb="77">
      <t>トウガイ</t>
    </rPh>
    <rPh sb="77" eb="79">
      <t>シシン</t>
    </rPh>
    <rPh sb="80" eb="82">
      <t>ナイヨウ</t>
    </rPh>
    <rPh sb="83" eb="85">
      <t>セツメイ</t>
    </rPh>
    <rPh sb="87" eb="89">
      <t>ドウイ</t>
    </rPh>
    <rPh sb="90" eb="91">
      <t>エ</t>
    </rPh>
    <phoneticPr fontId="12"/>
  </si>
  <si>
    <t>　医師、生活相談員、看護職員、介護職員、管理栄養士、介護支援専門員その他の職種の者による協議の上、当該施設における看取りの実績を踏まえ、適宜、「看取りに関する指針」の見直しを行っている。</t>
    <rPh sb="1" eb="3">
      <t>イシ</t>
    </rPh>
    <rPh sb="4" eb="9">
      <t>セイカツソウダンイン</t>
    </rPh>
    <rPh sb="10" eb="12">
      <t>カンゴ</t>
    </rPh>
    <rPh sb="12" eb="14">
      <t>ショクイン</t>
    </rPh>
    <rPh sb="15" eb="17">
      <t>カイゴ</t>
    </rPh>
    <rPh sb="17" eb="19">
      <t>ショクイン</t>
    </rPh>
    <rPh sb="20" eb="25">
      <t>カンリエイヨウシ</t>
    </rPh>
    <rPh sb="26" eb="28">
      <t>カイゴ</t>
    </rPh>
    <rPh sb="28" eb="30">
      <t>シエン</t>
    </rPh>
    <rPh sb="30" eb="33">
      <t>センモンイン</t>
    </rPh>
    <rPh sb="35" eb="36">
      <t>タ</t>
    </rPh>
    <rPh sb="37" eb="39">
      <t>ショクシュ</t>
    </rPh>
    <rPh sb="40" eb="41">
      <t>モノ</t>
    </rPh>
    <rPh sb="44" eb="46">
      <t>キョウギ</t>
    </rPh>
    <rPh sb="47" eb="48">
      <t>ウエ</t>
    </rPh>
    <rPh sb="49" eb="51">
      <t>トウガイ</t>
    </rPh>
    <rPh sb="51" eb="53">
      <t>シセツ</t>
    </rPh>
    <rPh sb="57" eb="59">
      <t>ミト</t>
    </rPh>
    <rPh sb="61" eb="63">
      <t>ジッセキ</t>
    </rPh>
    <rPh sb="64" eb="65">
      <t>フ</t>
    </rPh>
    <rPh sb="68" eb="70">
      <t>テキギ</t>
    </rPh>
    <rPh sb="72" eb="74">
      <t>ミト</t>
    </rPh>
    <rPh sb="76" eb="77">
      <t>カン</t>
    </rPh>
    <rPh sb="79" eb="81">
      <t>シシン</t>
    </rPh>
    <rPh sb="83" eb="85">
      <t>ミナオ</t>
    </rPh>
    <rPh sb="87" eb="88">
      <t>オコナ</t>
    </rPh>
    <phoneticPr fontId="12"/>
  </si>
  <si>
    <t>　「看取りに関する指針」を見直した際、重要な変更があった場合には、改めて入所者又はその家族等に説明し、同意を得ている。</t>
    <rPh sb="2" eb="4">
      <t>ミト</t>
    </rPh>
    <rPh sb="6" eb="7">
      <t>カン</t>
    </rPh>
    <rPh sb="9" eb="11">
      <t>シシン</t>
    </rPh>
    <rPh sb="13" eb="15">
      <t>ミナオ</t>
    </rPh>
    <rPh sb="17" eb="18">
      <t>サイ</t>
    </rPh>
    <phoneticPr fontId="12"/>
  </si>
  <si>
    <t>　看取りに関する職員研修を行っている。</t>
    <rPh sb="1" eb="3">
      <t>ミト</t>
    </rPh>
    <rPh sb="5" eb="6">
      <t>カン</t>
    </rPh>
    <rPh sb="8" eb="10">
      <t>ショクイン</t>
    </rPh>
    <rPh sb="10" eb="12">
      <t>ケンシュウ</t>
    </rPh>
    <rPh sb="13" eb="14">
      <t>オコナ</t>
    </rPh>
    <phoneticPr fontId="12"/>
  </si>
  <si>
    <t>　看取りを行う際に個室又は静養室の利用が可能となるよう配慮している。</t>
    <rPh sb="1" eb="3">
      <t>ミト</t>
    </rPh>
    <rPh sb="5" eb="6">
      <t>オコナ</t>
    </rPh>
    <rPh sb="7" eb="8">
      <t>サイ</t>
    </rPh>
    <rPh sb="9" eb="11">
      <t>コシツ</t>
    </rPh>
    <rPh sb="11" eb="12">
      <t>マタ</t>
    </rPh>
    <rPh sb="13" eb="16">
      <t>セイヨウシツ</t>
    </rPh>
    <rPh sb="17" eb="19">
      <t>リヨウ</t>
    </rPh>
    <rPh sb="20" eb="22">
      <t>カノウ</t>
    </rPh>
    <rPh sb="27" eb="29">
      <t>ハイリョ</t>
    </rPh>
    <phoneticPr fontId="12"/>
  </si>
  <si>
    <t>　当該加算の対象者は、医師が一般に認められている医学的知見に基づき回復の見込みがないと診断した者である。</t>
    <rPh sb="1" eb="3">
      <t>トウガイ</t>
    </rPh>
    <rPh sb="3" eb="5">
      <t>カサン</t>
    </rPh>
    <rPh sb="6" eb="9">
      <t>タイショウシャ</t>
    </rPh>
    <rPh sb="11" eb="13">
      <t>イシ</t>
    </rPh>
    <rPh sb="14" eb="16">
      <t>イッパン</t>
    </rPh>
    <rPh sb="17" eb="18">
      <t>ミト</t>
    </rPh>
    <rPh sb="24" eb="27">
      <t>イガクテキ</t>
    </rPh>
    <rPh sb="27" eb="29">
      <t>チケン</t>
    </rPh>
    <rPh sb="30" eb="31">
      <t>モト</t>
    </rPh>
    <rPh sb="33" eb="35">
      <t>カイフク</t>
    </rPh>
    <rPh sb="36" eb="38">
      <t>ミコ</t>
    </rPh>
    <rPh sb="43" eb="45">
      <t>シンダン</t>
    </rPh>
    <phoneticPr fontId="12"/>
  </si>
  <si>
    <t>　医師、生活相談員、看護職員、管理栄養士、介護支援専門員その他の職種の者が共同で作成した入所者の看取り介護に係る計画を作成している。</t>
    <rPh sb="1" eb="3">
      <t>イシ</t>
    </rPh>
    <rPh sb="4" eb="9">
      <t>セイカツソウダンイン</t>
    </rPh>
    <rPh sb="10" eb="12">
      <t>カンゴ</t>
    </rPh>
    <rPh sb="12" eb="14">
      <t>ショクイン</t>
    </rPh>
    <rPh sb="15" eb="20">
      <t>カンリエイヨウシ</t>
    </rPh>
    <rPh sb="21" eb="23">
      <t>カイゴ</t>
    </rPh>
    <rPh sb="23" eb="25">
      <t>シエン</t>
    </rPh>
    <rPh sb="25" eb="28">
      <t>センモンイン</t>
    </rPh>
    <rPh sb="30" eb="31">
      <t>タ</t>
    </rPh>
    <rPh sb="32" eb="34">
      <t>ショクシュ</t>
    </rPh>
    <rPh sb="35" eb="36">
      <t>モノ</t>
    </rPh>
    <rPh sb="37" eb="39">
      <t>キョウドウ</t>
    </rPh>
    <rPh sb="40" eb="42">
      <t>サクセイ</t>
    </rPh>
    <rPh sb="44" eb="47">
      <t>ニュウショシャ</t>
    </rPh>
    <rPh sb="48" eb="50">
      <t>ミト</t>
    </rPh>
    <rPh sb="51" eb="53">
      <t>カイゴ</t>
    </rPh>
    <rPh sb="54" eb="55">
      <t>カカ</t>
    </rPh>
    <rPh sb="56" eb="58">
      <t>ケイカク</t>
    </rPh>
    <rPh sb="59" eb="61">
      <t>サクセイ</t>
    </rPh>
    <phoneticPr fontId="12"/>
  </si>
  <si>
    <t>　問10の計画について、その内容に応じた適当な者から入所者及びその家族等に説明し、同意を得ている。</t>
    <rPh sb="1" eb="2">
      <t>トイ</t>
    </rPh>
    <rPh sb="26" eb="29">
      <t>ニュウショシャ</t>
    </rPh>
    <rPh sb="29" eb="30">
      <t>オヨ</t>
    </rPh>
    <rPh sb="33" eb="35">
      <t>カゾク</t>
    </rPh>
    <rPh sb="35" eb="36">
      <t>トウ</t>
    </rPh>
    <phoneticPr fontId="12"/>
  </si>
  <si>
    <t>　看取りに関する指針に基づき、入所者の状態又は家族の求め等に応じ随時、医師等の相互の連携の下、介護記録等入所者に関する記録を活用して行われる介護について本人又はその家族に説明し、同意を得た上で介護を行っている。</t>
    <rPh sb="1" eb="3">
      <t>ミト</t>
    </rPh>
    <rPh sb="5" eb="6">
      <t>カン</t>
    </rPh>
    <rPh sb="8" eb="10">
      <t>シシン</t>
    </rPh>
    <rPh sb="11" eb="12">
      <t>モト</t>
    </rPh>
    <rPh sb="35" eb="37">
      <t>イシ</t>
    </rPh>
    <rPh sb="37" eb="38">
      <t>トウ</t>
    </rPh>
    <rPh sb="39" eb="41">
      <t>ソウゴ</t>
    </rPh>
    <rPh sb="42" eb="44">
      <t>レンケイ</t>
    </rPh>
    <rPh sb="45" eb="46">
      <t>モト</t>
    </rPh>
    <rPh sb="47" eb="49">
      <t>カイゴ</t>
    </rPh>
    <rPh sb="49" eb="51">
      <t>キロク</t>
    </rPh>
    <rPh sb="51" eb="52">
      <t>トウ</t>
    </rPh>
    <rPh sb="52" eb="55">
      <t>ニュウショシャ</t>
    </rPh>
    <rPh sb="56" eb="57">
      <t>カン</t>
    </rPh>
    <rPh sb="59" eb="61">
      <t>キロク</t>
    </rPh>
    <rPh sb="62" eb="64">
      <t>カツヨウ</t>
    </rPh>
    <rPh sb="66" eb="67">
      <t>オコナ</t>
    </rPh>
    <rPh sb="70" eb="72">
      <t>カイゴ</t>
    </rPh>
    <rPh sb="76" eb="78">
      <t>ホンニン</t>
    </rPh>
    <rPh sb="78" eb="79">
      <t>マタ</t>
    </rPh>
    <rPh sb="82" eb="84">
      <t>カゾク</t>
    </rPh>
    <rPh sb="85" eb="87">
      <t>セツメイ</t>
    </rPh>
    <rPh sb="89" eb="91">
      <t>ドウイ</t>
    </rPh>
    <rPh sb="92" eb="93">
      <t>エ</t>
    </rPh>
    <rPh sb="94" eb="95">
      <t>ウエ</t>
    </rPh>
    <rPh sb="96" eb="98">
      <t>カイゴ</t>
    </rPh>
    <rPh sb="99" eb="100">
      <t>オコナ</t>
    </rPh>
    <phoneticPr fontId="12"/>
  </si>
  <si>
    <t>　問８の内容の旨を入所者又はその家族等に対して説明し、その後の療養に関する方針についての合意を得ている。</t>
    <rPh sb="1" eb="2">
      <t>トイ</t>
    </rPh>
    <rPh sb="4" eb="6">
      <t>ナイヨウ</t>
    </rPh>
    <rPh sb="7" eb="8">
      <t>ムネ</t>
    </rPh>
    <rPh sb="9" eb="12">
      <t>ニュウショシャ</t>
    </rPh>
    <rPh sb="12" eb="13">
      <t>マタ</t>
    </rPh>
    <rPh sb="16" eb="18">
      <t>カゾク</t>
    </rPh>
    <rPh sb="18" eb="19">
      <t>トウ</t>
    </rPh>
    <rPh sb="20" eb="21">
      <t>タイ</t>
    </rPh>
    <rPh sb="23" eb="25">
      <t>セツメイ</t>
    </rPh>
    <rPh sb="29" eb="30">
      <t>ゴ</t>
    </rPh>
    <rPh sb="31" eb="33">
      <t>リョウヨウ</t>
    </rPh>
    <rPh sb="34" eb="35">
      <t>カン</t>
    </rPh>
    <rPh sb="37" eb="39">
      <t>ホウシン</t>
    </rPh>
    <rPh sb="44" eb="46">
      <t>ゴウイ</t>
    </rPh>
    <rPh sb="47" eb="48">
      <t>エ</t>
    </rPh>
    <phoneticPr fontId="12"/>
  </si>
  <si>
    <t>　死亡日を含めて45日を上限に算定している。</t>
    <rPh sb="1" eb="4">
      <t>シボウビ</t>
    </rPh>
    <rPh sb="5" eb="6">
      <t>フク</t>
    </rPh>
    <rPh sb="10" eb="11">
      <t>ニチ</t>
    </rPh>
    <rPh sb="12" eb="14">
      <t>ジョウゲン</t>
    </rPh>
    <rPh sb="15" eb="17">
      <t>サンテイ</t>
    </rPh>
    <phoneticPr fontId="12"/>
  </si>
  <si>
    <t>　退所した日の翌日から死亡日までの間は算定していない。</t>
    <rPh sb="1" eb="3">
      <t>タイショ</t>
    </rPh>
    <rPh sb="5" eb="6">
      <t>ヒ</t>
    </rPh>
    <rPh sb="7" eb="9">
      <t>ヨクジツ</t>
    </rPh>
    <rPh sb="11" eb="14">
      <t>シボウビ</t>
    </rPh>
    <rPh sb="17" eb="18">
      <t>アイダ</t>
    </rPh>
    <rPh sb="19" eb="21">
      <t>サンテイ</t>
    </rPh>
    <phoneticPr fontId="12"/>
  </si>
  <si>
    <t>（看取り介護加算Ⅱ）
　入所者の死亡場所が当該施設内であった場合に限り算定している。</t>
    <rPh sb="1" eb="3">
      <t>ミト</t>
    </rPh>
    <rPh sb="4" eb="6">
      <t>カイゴ</t>
    </rPh>
    <rPh sb="6" eb="8">
      <t>カサン</t>
    </rPh>
    <rPh sb="12" eb="15">
      <t>ニュウショシャ</t>
    </rPh>
    <rPh sb="16" eb="18">
      <t>シボウ</t>
    </rPh>
    <rPh sb="18" eb="20">
      <t>バショ</t>
    </rPh>
    <rPh sb="21" eb="23">
      <t>トウガイ</t>
    </rPh>
    <rPh sb="23" eb="25">
      <t>シセツ</t>
    </rPh>
    <rPh sb="25" eb="26">
      <t>ナイ</t>
    </rPh>
    <rPh sb="30" eb="32">
      <t>バアイ</t>
    </rPh>
    <rPh sb="33" eb="34">
      <t>カギ</t>
    </rPh>
    <rPh sb="35" eb="37">
      <t>サンテイ</t>
    </rPh>
    <phoneticPr fontId="12"/>
  </si>
  <si>
    <t>（看取り介護加算Ⅱ）
　配置医師緊急時対応加算の算定要件を満たしている。</t>
    <rPh sb="1" eb="3">
      <t>ミト</t>
    </rPh>
    <rPh sb="4" eb="6">
      <t>カイゴ</t>
    </rPh>
    <rPh sb="6" eb="8">
      <t>カサン</t>
    </rPh>
    <rPh sb="12" eb="14">
      <t>ハイチ</t>
    </rPh>
    <rPh sb="14" eb="16">
      <t>イシ</t>
    </rPh>
    <rPh sb="16" eb="19">
      <t>キンキュウジ</t>
    </rPh>
    <rPh sb="19" eb="21">
      <t>タイオウ</t>
    </rPh>
    <rPh sb="21" eb="23">
      <t>カサン</t>
    </rPh>
    <rPh sb="24" eb="26">
      <t>サンテイ</t>
    </rPh>
    <rPh sb="26" eb="28">
      <t>ヨウケン</t>
    </rPh>
    <rPh sb="29" eb="30">
      <t>ミ</t>
    </rPh>
    <phoneticPr fontId="12"/>
  </si>
  <si>
    <t>（看取り介護加算Ⅱ）
　問1、問2、問4、問6及び問7のいずれにも該当するものである。</t>
    <rPh sb="12" eb="13">
      <t>トイ</t>
    </rPh>
    <rPh sb="15" eb="16">
      <t>トイ</t>
    </rPh>
    <rPh sb="18" eb="19">
      <t>トイ</t>
    </rPh>
    <rPh sb="21" eb="22">
      <t>トイ</t>
    </rPh>
    <rPh sb="23" eb="24">
      <t>オヨ</t>
    </rPh>
    <rPh sb="25" eb="26">
      <t>トイ</t>
    </rPh>
    <rPh sb="33" eb="35">
      <t>ガイトウ</t>
    </rPh>
    <phoneticPr fontId="12"/>
  </si>
  <si>
    <t>　入所者等に対する随時の同意については、口頭で同意を得た場合は、介護記録にその説明日時、内容等を記録するとともに、同意を得た旨を記載している。</t>
    <rPh sb="1" eb="4">
      <t>ニュウショシャ</t>
    </rPh>
    <rPh sb="4" eb="5">
      <t>トウ</t>
    </rPh>
    <rPh sb="6" eb="7">
      <t>タイ</t>
    </rPh>
    <rPh sb="9" eb="11">
      <t>ズイジ</t>
    </rPh>
    <rPh sb="12" eb="14">
      <t>ドウイ</t>
    </rPh>
    <rPh sb="20" eb="22">
      <t>コウトウ</t>
    </rPh>
    <rPh sb="23" eb="25">
      <t>ドウイ</t>
    </rPh>
    <rPh sb="26" eb="27">
      <t>エ</t>
    </rPh>
    <rPh sb="28" eb="30">
      <t>バアイ</t>
    </rPh>
    <rPh sb="32" eb="34">
      <t>カイゴ</t>
    </rPh>
    <rPh sb="34" eb="36">
      <t>キロク</t>
    </rPh>
    <rPh sb="39" eb="41">
      <t>セツメイ</t>
    </rPh>
    <rPh sb="41" eb="43">
      <t>ニチジ</t>
    </rPh>
    <rPh sb="44" eb="46">
      <t>ナイヨウ</t>
    </rPh>
    <rPh sb="46" eb="47">
      <t>トウ</t>
    </rPh>
    <rPh sb="48" eb="50">
      <t>キロク</t>
    </rPh>
    <rPh sb="57" eb="59">
      <t>ドウイ</t>
    </rPh>
    <rPh sb="60" eb="61">
      <t>エ</t>
    </rPh>
    <rPh sb="62" eb="63">
      <t>ムネ</t>
    </rPh>
    <rPh sb="64" eb="66">
      <t>キサイ</t>
    </rPh>
    <phoneticPr fontId="12"/>
  </si>
  <si>
    <t>問18</t>
    <rPh sb="0" eb="1">
      <t>トイ</t>
    </rPh>
    <phoneticPr fontId="12"/>
  </si>
  <si>
    <t>　算定日が属する月の前６月間において当該施設から退所した者（在宅・入所相互利用加算を算定しているものを除く）の総数のうち、当該期間内に退所し、在宅において介護を受けることとなった者の占める割合が１００分の２０を超えている。</t>
    <rPh sb="1" eb="3">
      <t>サンテイ</t>
    </rPh>
    <rPh sb="3" eb="4">
      <t>ビ</t>
    </rPh>
    <rPh sb="5" eb="6">
      <t>ゾク</t>
    </rPh>
    <rPh sb="8" eb="9">
      <t>ツキ</t>
    </rPh>
    <rPh sb="10" eb="11">
      <t>ゼン</t>
    </rPh>
    <rPh sb="12" eb="14">
      <t>ツキカン</t>
    </rPh>
    <rPh sb="18" eb="20">
      <t>トウガイ</t>
    </rPh>
    <rPh sb="20" eb="22">
      <t>シセツ</t>
    </rPh>
    <rPh sb="24" eb="26">
      <t>タイショ</t>
    </rPh>
    <rPh sb="28" eb="29">
      <t>モノ</t>
    </rPh>
    <rPh sb="30" eb="32">
      <t>ザイタク</t>
    </rPh>
    <rPh sb="33" eb="35">
      <t>ニュウショ</t>
    </rPh>
    <rPh sb="35" eb="37">
      <t>ソウゴ</t>
    </rPh>
    <rPh sb="37" eb="39">
      <t>リヨウ</t>
    </rPh>
    <rPh sb="39" eb="41">
      <t>カサン</t>
    </rPh>
    <rPh sb="42" eb="44">
      <t>サンテイ</t>
    </rPh>
    <rPh sb="51" eb="52">
      <t>ノゾ</t>
    </rPh>
    <rPh sb="55" eb="57">
      <t>ソウスウ</t>
    </rPh>
    <rPh sb="61" eb="63">
      <t>トウガイ</t>
    </rPh>
    <rPh sb="100" eb="101">
      <t>ブン</t>
    </rPh>
    <phoneticPr fontId="12"/>
  </si>
  <si>
    <t>　退所者の退所した日から30日以内に、当該施設の従業者が退所者の居宅を訪問すること又は指定居宅介護支援事業者から情報提供を受けることにより、当該退所者の在宅における生活が１月以上継続する見込みであることを確認し、記録している。</t>
    <rPh sb="1" eb="3">
      <t>タイショ</t>
    </rPh>
    <rPh sb="3" eb="4">
      <t>シャ</t>
    </rPh>
    <rPh sb="5" eb="7">
      <t>タイショ</t>
    </rPh>
    <rPh sb="9" eb="10">
      <t>ヒ</t>
    </rPh>
    <rPh sb="14" eb="15">
      <t>ニチ</t>
    </rPh>
    <rPh sb="15" eb="17">
      <t>イナイ</t>
    </rPh>
    <rPh sb="19" eb="21">
      <t>トウガイ</t>
    </rPh>
    <rPh sb="21" eb="23">
      <t>シセツ</t>
    </rPh>
    <rPh sb="24" eb="27">
      <t>ジュウギョウシャ</t>
    </rPh>
    <rPh sb="28" eb="30">
      <t>タイショ</t>
    </rPh>
    <rPh sb="30" eb="31">
      <t>シャ</t>
    </rPh>
    <rPh sb="32" eb="34">
      <t>キョタク</t>
    </rPh>
    <rPh sb="35" eb="37">
      <t>ホウモン</t>
    </rPh>
    <rPh sb="41" eb="42">
      <t>マタ</t>
    </rPh>
    <rPh sb="43" eb="45">
      <t>シテイ</t>
    </rPh>
    <rPh sb="45" eb="47">
      <t>キョタク</t>
    </rPh>
    <rPh sb="47" eb="49">
      <t>カイゴ</t>
    </rPh>
    <rPh sb="49" eb="51">
      <t>シエン</t>
    </rPh>
    <rPh sb="51" eb="54">
      <t>ジギョウシャ</t>
    </rPh>
    <phoneticPr fontId="12"/>
  </si>
  <si>
    <t>　当該入所者及びその家族に対し、退所後の居宅サービスその他保健医療サービス又は福祉サービスについて相談援助を行っている。</t>
    <rPh sb="1" eb="3">
      <t>トウガイ</t>
    </rPh>
    <rPh sb="3" eb="5">
      <t>ニュウショ</t>
    </rPh>
    <rPh sb="5" eb="6">
      <t>シャ</t>
    </rPh>
    <rPh sb="6" eb="7">
      <t>オヨ</t>
    </rPh>
    <rPh sb="10" eb="12">
      <t>カゾク</t>
    </rPh>
    <rPh sb="13" eb="14">
      <t>タイ</t>
    </rPh>
    <rPh sb="16" eb="18">
      <t>タイショ</t>
    </rPh>
    <rPh sb="18" eb="19">
      <t>ゴ</t>
    </rPh>
    <rPh sb="20" eb="22">
      <t>キョタク</t>
    </rPh>
    <rPh sb="28" eb="29">
      <t>タ</t>
    </rPh>
    <rPh sb="29" eb="31">
      <t>ホケン</t>
    </rPh>
    <rPh sb="31" eb="33">
      <t>イリョウ</t>
    </rPh>
    <rPh sb="37" eb="38">
      <t>マタ</t>
    </rPh>
    <rPh sb="39" eb="41">
      <t>フクシ</t>
    </rPh>
    <rPh sb="49" eb="51">
      <t>ソウダン</t>
    </rPh>
    <rPh sb="51" eb="53">
      <t>エンジョ</t>
    </rPh>
    <phoneticPr fontId="12"/>
  </si>
  <si>
    <t>　問３の相談援助は、次のような内容となっている。
　①食事、入浴、健康管理等在宅における生活に関する相談援助
　②退所する者の運動機能及び日常生活動作能力の維持及び向上を目的として行う各種訓練等
　　に関する相談助言
　③家屋の改善に関する相談援助
　④退所する者の介助方法に関する相談援助</t>
    <rPh sb="1" eb="2">
      <t>トイ</t>
    </rPh>
    <rPh sb="4" eb="6">
      <t>ソウダン</t>
    </rPh>
    <rPh sb="6" eb="8">
      <t>エンジョ</t>
    </rPh>
    <rPh sb="10" eb="11">
      <t>ツギ</t>
    </rPh>
    <rPh sb="15" eb="17">
      <t>ナイヨウ</t>
    </rPh>
    <rPh sb="27" eb="29">
      <t>ショクジ</t>
    </rPh>
    <rPh sb="30" eb="32">
      <t>ニュウヨク</t>
    </rPh>
    <rPh sb="33" eb="35">
      <t>ケンコウ</t>
    </rPh>
    <rPh sb="35" eb="37">
      <t>カンリ</t>
    </rPh>
    <rPh sb="37" eb="38">
      <t>トウ</t>
    </rPh>
    <rPh sb="38" eb="40">
      <t>ザイタク</t>
    </rPh>
    <rPh sb="44" eb="46">
      <t>セイカツ</t>
    </rPh>
    <rPh sb="47" eb="48">
      <t>カン</t>
    </rPh>
    <rPh sb="50" eb="52">
      <t>ソウダン</t>
    </rPh>
    <rPh sb="52" eb="54">
      <t>エンジョ</t>
    </rPh>
    <rPh sb="57" eb="59">
      <t>タイショ</t>
    </rPh>
    <rPh sb="61" eb="62">
      <t>モノ</t>
    </rPh>
    <rPh sb="63" eb="65">
      <t>ウンドウ</t>
    </rPh>
    <rPh sb="65" eb="67">
      <t>キノウ</t>
    </rPh>
    <rPh sb="67" eb="68">
      <t>オヨ</t>
    </rPh>
    <rPh sb="69" eb="71">
      <t>ニチジョウ</t>
    </rPh>
    <rPh sb="71" eb="73">
      <t>セイカツ</t>
    </rPh>
    <rPh sb="73" eb="75">
      <t>ドウサ</t>
    </rPh>
    <rPh sb="75" eb="77">
      <t>ノウリョク</t>
    </rPh>
    <rPh sb="78" eb="80">
      <t>イジ</t>
    </rPh>
    <rPh sb="80" eb="81">
      <t>オヨ</t>
    </rPh>
    <rPh sb="82" eb="84">
      <t>コウジョウ</t>
    </rPh>
    <rPh sb="85" eb="87">
      <t>モクテキ</t>
    </rPh>
    <rPh sb="90" eb="91">
      <t>オコナ</t>
    </rPh>
    <rPh sb="92" eb="94">
      <t>カクシュ</t>
    </rPh>
    <rPh sb="94" eb="96">
      <t>クンレン</t>
    </rPh>
    <rPh sb="96" eb="97">
      <t>トウ</t>
    </rPh>
    <rPh sb="101" eb="102">
      <t>カン</t>
    </rPh>
    <rPh sb="104" eb="106">
      <t>ソウダン</t>
    </rPh>
    <rPh sb="106" eb="108">
      <t>ジョゲン</t>
    </rPh>
    <rPh sb="111" eb="113">
      <t>カオク</t>
    </rPh>
    <rPh sb="114" eb="116">
      <t>カイゼン</t>
    </rPh>
    <rPh sb="117" eb="118">
      <t>カン</t>
    </rPh>
    <rPh sb="120" eb="122">
      <t>ソウダン</t>
    </rPh>
    <rPh sb="122" eb="124">
      <t>エンジョ</t>
    </rPh>
    <rPh sb="127" eb="129">
      <t>タイショ</t>
    </rPh>
    <rPh sb="131" eb="132">
      <t>モノ</t>
    </rPh>
    <rPh sb="133" eb="135">
      <t>カイジョ</t>
    </rPh>
    <rPh sb="135" eb="137">
      <t>ホウホウ</t>
    </rPh>
    <rPh sb="138" eb="139">
      <t>カン</t>
    </rPh>
    <rPh sb="141" eb="143">
      <t>ソウダン</t>
    </rPh>
    <rPh sb="143" eb="145">
      <t>エンジョ</t>
    </rPh>
    <phoneticPr fontId="12"/>
  </si>
  <si>
    <t>　在宅生活を継続する観点から、複数の者であらかじめ在宅期間及び入所期間（入所期間が３月を超えるときは、３月を限度とする）を定めて、当該施設の居室を計画的に利用している。</t>
    <rPh sb="1" eb="3">
      <t>ザイタク</t>
    </rPh>
    <rPh sb="3" eb="5">
      <t>セイカツ</t>
    </rPh>
    <rPh sb="6" eb="8">
      <t>ケイゾク</t>
    </rPh>
    <rPh sb="10" eb="12">
      <t>カンテン</t>
    </rPh>
    <rPh sb="15" eb="17">
      <t>フクスウ</t>
    </rPh>
    <rPh sb="18" eb="19">
      <t>モノ</t>
    </rPh>
    <rPh sb="25" eb="27">
      <t>ザイタク</t>
    </rPh>
    <rPh sb="27" eb="29">
      <t>キカン</t>
    </rPh>
    <rPh sb="29" eb="30">
      <t>オヨ</t>
    </rPh>
    <rPh sb="31" eb="33">
      <t>ニュウショ</t>
    </rPh>
    <rPh sb="33" eb="35">
      <t>キカン</t>
    </rPh>
    <rPh sb="36" eb="38">
      <t>ニュウショ</t>
    </rPh>
    <rPh sb="38" eb="40">
      <t>キカン</t>
    </rPh>
    <rPh sb="42" eb="43">
      <t>ツキ</t>
    </rPh>
    <rPh sb="44" eb="45">
      <t>コ</t>
    </rPh>
    <rPh sb="52" eb="53">
      <t>ツキ</t>
    </rPh>
    <rPh sb="54" eb="56">
      <t>ゲンド</t>
    </rPh>
    <rPh sb="61" eb="62">
      <t>サダ</t>
    </rPh>
    <rPh sb="70" eb="72">
      <t>キョシツ</t>
    </rPh>
    <phoneticPr fontId="12"/>
  </si>
  <si>
    <t>　在宅での生活期間中の介護支援専門員と施設の介護支援専門員との間で情報の交換を十分に行い、双方の合意の上、介護に関する目標及び方針を定めている。</t>
    <rPh sb="1" eb="3">
      <t>ザイタク</t>
    </rPh>
    <rPh sb="5" eb="7">
      <t>セイカツ</t>
    </rPh>
    <rPh sb="7" eb="10">
      <t>キカンチュウ</t>
    </rPh>
    <rPh sb="11" eb="13">
      <t>カイゴ</t>
    </rPh>
    <rPh sb="13" eb="15">
      <t>シエン</t>
    </rPh>
    <rPh sb="15" eb="18">
      <t>センモンイン</t>
    </rPh>
    <rPh sb="19" eb="21">
      <t>シセツ</t>
    </rPh>
    <rPh sb="22" eb="24">
      <t>カイゴ</t>
    </rPh>
    <rPh sb="24" eb="26">
      <t>シエン</t>
    </rPh>
    <rPh sb="26" eb="29">
      <t>センモンイン</t>
    </rPh>
    <rPh sb="31" eb="32">
      <t>アイダ</t>
    </rPh>
    <rPh sb="33" eb="35">
      <t>ジョウホウ</t>
    </rPh>
    <phoneticPr fontId="12"/>
  </si>
  <si>
    <t>　問２の当該目標及び方針の内容を入所者又はその家族等に対して説明し、同意を得ている。</t>
    <rPh sb="1" eb="2">
      <t>トイ</t>
    </rPh>
    <rPh sb="4" eb="6">
      <t>トウガイ</t>
    </rPh>
    <rPh sb="6" eb="8">
      <t>モクヒョウ</t>
    </rPh>
    <rPh sb="8" eb="9">
      <t>オヨ</t>
    </rPh>
    <rPh sb="10" eb="12">
      <t>ホウシン</t>
    </rPh>
    <rPh sb="13" eb="15">
      <t>ナイヨウ</t>
    </rPh>
    <rPh sb="16" eb="19">
      <t>ニュウショシャ</t>
    </rPh>
    <phoneticPr fontId="12"/>
  </si>
  <si>
    <t>　施設の介護支援専門員、施設の介護職員等、在宅の介護支援専門員、在宅期間に対象者が利用する居宅サービス事業者等による支援チームをつくっている。</t>
    <rPh sb="1" eb="3">
      <t>シセツ</t>
    </rPh>
    <rPh sb="4" eb="6">
      <t>カイゴ</t>
    </rPh>
    <rPh sb="6" eb="8">
      <t>シエン</t>
    </rPh>
    <rPh sb="8" eb="11">
      <t>センモンイン</t>
    </rPh>
    <rPh sb="12" eb="14">
      <t>シセツ</t>
    </rPh>
    <rPh sb="15" eb="17">
      <t>カイゴ</t>
    </rPh>
    <rPh sb="17" eb="20">
      <t>ショクイントウ</t>
    </rPh>
    <rPh sb="21" eb="23">
      <t>ザイタク</t>
    </rPh>
    <rPh sb="24" eb="26">
      <t>カイゴ</t>
    </rPh>
    <rPh sb="26" eb="28">
      <t>シエン</t>
    </rPh>
    <rPh sb="28" eb="31">
      <t>センモンイン</t>
    </rPh>
    <rPh sb="32" eb="34">
      <t>ザイタク</t>
    </rPh>
    <rPh sb="34" eb="36">
      <t>キカン</t>
    </rPh>
    <rPh sb="37" eb="40">
      <t>タイショウシャ</t>
    </rPh>
    <rPh sb="41" eb="43">
      <t>リヨウ</t>
    </rPh>
    <rPh sb="45" eb="47">
      <t>キョタク</t>
    </rPh>
    <rPh sb="51" eb="55">
      <t>ジギョウシャトウ</t>
    </rPh>
    <rPh sb="58" eb="60">
      <t>シエン</t>
    </rPh>
    <phoneticPr fontId="12"/>
  </si>
  <si>
    <t>　問４の支援チームは、必要に応じ随時（利用者が施設に入所する前及び施設から退所して在宅に戻る前は必須とし、おおむね１月に１回）カンファレンスを開いている。</t>
    <rPh sb="1" eb="2">
      <t>トイ</t>
    </rPh>
    <rPh sb="4" eb="6">
      <t>シエン</t>
    </rPh>
    <rPh sb="11" eb="13">
      <t>ヒツヨウ</t>
    </rPh>
    <rPh sb="14" eb="15">
      <t>オウ</t>
    </rPh>
    <rPh sb="16" eb="18">
      <t>ズイジ</t>
    </rPh>
    <rPh sb="19" eb="22">
      <t>リヨウシャ</t>
    </rPh>
    <rPh sb="23" eb="25">
      <t>シセツ</t>
    </rPh>
    <rPh sb="26" eb="28">
      <t>ニュウショ</t>
    </rPh>
    <rPh sb="30" eb="31">
      <t>マエ</t>
    </rPh>
    <rPh sb="31" eb="32">
      <t>オヨ</t>
    </rPh>
    <rPh sb="33" eb="35">
      <t>シセツ</t>
    </rPh>
    <rPh sb="37" eb="39">
      <t>タイショ</t>
    </rPh>
    <rPh sb="41" eb="43">
      <t>ザイタク</t>
    </rPh>
    <rPh sb="44" eb="45">
      <t>モド</t>
    </rPh>
    <rPh sb="46" eb="47">
      <t>マエ</t>
    </rPh>
    <rPh sb="48" eb="50">
      <t>ヒッス</t>
    </rPh>
    <rPh sb="71" eb="72">
      <t>ヒラ</t>
    </rPh>
    <phoneticPr fontId="12"/>
  </si>
  <si>
    <t>　問５のカンファレンスにおいては、それまでの在宅期間又は入所期間における対象者の心身の状況を報告し、目標及び方針に照らした介護の評価を行うとともに、次の在宅期間又は入所期間における介護の目標及び方針をまとめ、記録している。</t>
    <rPh sb="1" eb="2">
      <t>トイ</t>
    </rPh>
    <rPh sb="22" eb="24">
      <t>ザイタク</t>
    </rPh>
    <rPh sb="24" eb="26">
      <t>キカン</t>
    </rPh>
    <rPh sb="26" eb="27">
      <t>マタ</t>
    </rPh>
    <rPh sb="28" eb="30">
      <t>ニュウショ</t>
    </rPh>
    <rPh sb="30" eb="32">
      <t>キカン</t>
    </rPh>
    <rPh sb="36" eb="38">
      <t>タイショウ</t>
    </rPh>
    <rPh sb="38" eb="39">
      <t>シャ</t>
    </rPh>
    <rPh sb="40" eb="42">
      <t>シンシン</t>
    </rPh>
    <rPh sb="43" eb="45">
      <t>ジョウキョウ</t>
    </rPh>
    <rPh sb="46" eb="48">
      <t>ホウコク</t>
    </rPh>
    <rPh sb="50" eb="52">
      <t>モクヒョウ</t>
    </rPh>
    <rPh sb="52" eb="53">
      <t>オヨ</t>
    </rPh>
    <rPh sb="54" eb="56">
      <t>ホウシン</t>
    </rPh>
    <rPh sb="57" eb="58">
      <t>テ</t>
    </rPh>
    <rPh sb="61" eb="63">
      <t>カイゴ</t>
    </rPh>
    <rPh sb="64" eb="66">
      <t>ヒョウカ</t>
    </rPh>
    <rPh sb="67" eb="68">
      <t>オコナ</t>
    </rPh>
    <rPh sb="74" eb="75">
      <t>ツギ</t>
    </rPh>
    <rPh sb="76" eb="78">
      <t>ザイタク</t>
    </rPh>
    <rPh sb="78" eb="80">
      <t>キカン</t>
    </rPh>
    <rPh sb="80" eb="81">
      <t>マタ</t>
    </rPh>
    <rPh sb="82" eb="84">
      <t>ニュウショ</t>
    </rPh>
    <rPh sb="84" eb="86">
      <t>キカン</t>
    </rPh>
    <rPh sb="90" eb="92">
      <t>カイゴ</t>
    </rPh>
    <rPh sb="93" eb="95">
      <t>モクヒョウ</t>
    </rPh>
    <rPh sb="95" eb="96">
      <t>オヨ</t>
    </rPh>
    <rPh sb="97" eb="99">
      <t>ホウシン</t>
    </rPh>
    <rPh sb="104" eb="106">
      <t>キロク</t>
    </rPh>
    <phoneticPr fontId="12"/>
  </si>
  <si>
    <t>（認知症専門ケア加算Ⅰ・Ⅱ共通）
  施設における入所者の総数のうち、日常生活に支障をきたすおそれのある症状若しくは行動が認められることから介護を必要とする認知症の者（日常生活自立度Ⅲ、Ⅳ又はＭに該当する者、以下「対象者」という。）の占める割合が２分の１以上である。</t>
    <rPh sb="1" eb="4">
      <t>ニンチショウ</t>
    </rPh>
    <rPh sb="4" eb="6">
      <t>センモン</t>
    </rPh>
    <rPh sb="8" eb="10">
      <t>カサン</t>
    </rPh>
    <rPh sb="13" eb="15">
      <t>キョウツウ</t>
    </rPh>
    <rPh sb="19" eb="21">
      <t>シセツ</t>
    </rPh>
    <rPh sb="25" eb="28">
      <t>ニュウショシャ</t>
    </rPh>
    <rPh sb="29" eb="31">
      <t>ソウスウ</t>
    </rPh>
    <rPh sb="35" eb="37">
      <t>ニチジョウ</t>
    </rPh>
    <rPh sb="37" eb="39">
      <t>セイカツ</t>
    </rPh>
    <rPh sb="40" eb="42">
      <t>シショウ</t>
    </rPh>
    <rPh sb="52" eb="54">
      <t>ショウジョウ</t>
    </rPh>
    <rPh sb="54" eb="55">
      <t>モ</t>
    </rPh>
    <rPh sb="58" eb="60">
      <t>コウドウ</t>
    </rPh>
    <rPh sb="61" eb="62">
      <t>ミト</t>
    </rPh>
    <rPh sb="70" eb="72">
      <t>カイゴ</t>
    </rPh>
    <rPh sb="73" eb="75">
      <t>ヒツヨウ</t>
    </rPh>
    <rPh sb="78" eb="81">
      <t>ニンチショウ</t>
    </rPh>
    <rPh sb="82" eb="83">
      <t>モノ</t>
    </rPh>
    <rPh sb="84" eb="86">
      <t>ニチジョウ</t>
    </rPh>
    <rPh sb="86" eb="88">
      <t>セイカツ</t>
    </rPh>
    <rPh sb="88" eb="91">
      <t>ジリツド</t>
    </rPh>
    <rPh sb="94" eb="95">
      <t>マタ</t>
    </rPh>
    <rPh sb="98" eb="100">
      <t>ガイトウ</t>
    </rPh>
    <rPh sb="102" eb="103">
      <t>モノ</t>
    </rPh>
    <rPh sb="104" eb="106">
      <t>イカ</t>
    </rPh>
    <rPh sb="107" eb="110">
      <t>タイショウシャ</t>
    </rPh>
    <rPh sb="117" eb="118">
      <t>シ</t>
    </rPh>
    <rPh sb="120" eb="122">
      <t>ワリアイ</t>
    </rPh>
    <rPh sb="124" eb="125">
      <t>ブン</t>
    </rPh>
    <rPh sb="127" eb="129">
      <t>イジョウ</t>
    </rPh>
    <phoneticPr fontId="12"/>
  </si>
  <si>
    <t>（認知症専門ケア加算Ⅰ・Ⅱ共通）
　認知症介護に係る専門的な研修（認知症介護実践リーダー研修及び認知症看護に係る適切な研修）を修了している者を、対象者の数が２０人未満である場合にあっては、１以上、当該対象者の数が２０人以上である場合にあっては、１に、当該対象者の数が１９を超えて１０又はその端数を増すごとに１を加えて得た数以上配置し、チームとして専門的な認知症ケアを実施している。</t>
    <rPh sb="33" eb="36">
      <t>ニンチショウ</t>
    </rPh>
    <rPh sb="36" eb="38">
      <t>カイゴ</t>
    </rPh>
    <rPh sb="38" eb="40">
      <t>ジッセン</t>
    </rPh>
    <rPh sb="44" eb="46">
      <t>ケンシュウ</t>
    </rPh>
    <rPh sb="46" eb="47">
      <t>オヨ</t>
    </rPh>
    <rPh sb="48" eb="51">
      <t>ニンチショウ</t>
    </rPh>
    <rPh sb="51" eb="53">
      <t>カンゴ</t>
    </rPh>
    <rPh sb="54" eb="55">
      <t>カカ</t>
    </rPh>
    <rPh sb="56" eb="58">
      <t>テキセツ</t>
    </rPh>
    <rPh sb="59" eb="61">
      <t>ケンシュウ</t>
    </rPh>
    <phoneticPr fontId="12"/>
  </si>
  <si>
    <t>（認知症専門ケア加算Ⅰ・Ⅱ共通）
　従業者に対する認知症ケアに関する留意事項の伝達又は技術的指導に係る会議を定期的に開催している。</t>
    <rPh sb="18" eb="21">
      <t>ジュウギョウシャ</t>
    </rPh>
    <rPh sb="22" eb="23">
      <t>タイ</t>
    </rPh>
    <phoneticPr fontId="12"/>
  </si>
  <si>
    <t>（認知症専門ケア加算Ⅱ）
　認知症介護の指導に係る専門的な研修（認知症介護指導者研修及び認知症看護に係る適切な研修）を修了している者を１名以上配置し、施設全体の認知症ケアの指導等を実施している。</t>
    <rPh sb="1" eb="4">
      <t>ニンチショウ</t>
    </rPh>
    <rPh sb="4" eb="6">
      <t>センモン</t>
    </rPh>
    <rPh sb="8" eb="10">
      <t>カサン</t>
    </rPh>
    <rPh sb="32" eb="37">
      <t>ニンチショウカイゴ</t>
    </rPh>
    <rPh sb="37" eb="40">
      <t>シドウシャ</t>
    </rPh>
    <rPh sb="40" eb="42">
      <t>ケンシュウ</t>
    </rPh>
    <rPh sb="42" eb="43">
      <t>オヨ</t>
    </rPh>
    <rPh sb="44" eb="49">
      <t>ニンチショウカンゴ</t>
    </rPh>
    <rPh sb="50" eb="51">
      <t>カカ</t>
    </rPh>
    <rPh sb="52" eb="54">
      <t>テキセツ</t>
    </rPh>
    <rPh sb="55" eb="57">
      <t>ケンシュウ</t>
    </rPh>
    <phoneticPr fontId="12"/>
  </si>
  <si>
    <t>（認知症専門ケア加算Ⅱ）
　介護職員、看護職員毎の認知症ケアに関する研修計画を作成し、当該計画に従い研修を実施又は実施を予定している。</t>
    <rPh sb="1" eb="4">
      <t>ニンチショウ</t>
    </rPh>
    <rPh sb="4" eb="6">
      <t>センモン</t>
    </rPh>
    <rPh sb="8" eb="10">
      <t>カサン</t>
    </rPh>
    <phoneticPr fontId="12"/>
  </si>
  <si>
    <t>　利用開始日から起算して７日を限度として算定している。</t>
    <rPh sb="1" eb="3">
      <t>リヨウ</t>
    </rPh>
    <rPh sb="3" eb="6">
      <t>カイシビ</t>
    </rPh>
    <rPh sb="8" eb="10">
      <t>キサン</t>
    </rPh>
    <rPh sb="13" eb="14">
      <t>ニチ</t>
    </rPh>
    <rPh sb="15" eb="17">
      <t>ゲンド</t>
    </rPh>
    <rPh sb="20" eb="22">
      <t>サンテイ</t>
    </rPh>
    <phoneticPr fontId="12"/>
  </si>
  <si>
    <t>　医師が、認知症の行動・心理症状が認められるため、在宅での生活が困難であり、緊急に入所することが適当であると判断したものに対し、利用者又は家族の同意の上で、入所して指定介護福祉施設サービスを行った場合に算定している。</t>
    <rPh sb="5" eb="8">
      <t>ニンチショウ</t>
    </rPh>
    <rPh sb="9" eb="11">
      <t>コウドウ</t>
    </rPh>
    <rPh sb="12" eb="14">
      <t>シンリ</t>
    </rPh>
    <rPh sb="14" eb="16">
      <t>ショウジョウ</t>
    </rPh>
    <rPh sb="17" eb="18">
      <t>ミト</t>
    </rPh>
    <rPh sb="25" eb="27">
      <t>ザイタク</t>
    </rPh>
    <rPh sb="29" eb="31">
      <t>セイカツ</t>
    </rPh>
    <rPh sb="32" eb="34">
      <t>コンナン</t>
    </rPh>
    <rPh sb="38" eb="40">
      <t>キンキュウ</t>
    </rPh>
    <rPh sb="41" eb="43">
      <t>ニュウショ</t>
    </rPh>
    <rPh sb="48" eb="50">
      <t>テキトウ</t>
    </rPh>
    <rPh sb="54" eb="56">
      <t>ハンダン</t>
    </rPh>
    <rPh sb="61" eb="62">
      <t>タイ</t>
    </rPh>
    <rPh sb="78" eb="80">
      <t>ニュウショ</t>
    </rPh>
    <rPh sb="82" eb="84">
      <t>シテイ</t>
    </rPh>
    <rPh sb="84" eb="86">
      <t>カイゴ</t>
    </rPh>
    <rPh sb="86" eb="88">
      <t>フクシ</t>
    </rPh>
    <rPh sb="88" eb="90">
      <t>シセツ</t>
    </rPh>
    <rPh sb="95" eb="96">
      <t>オコナ</t>
    </rPh>
    <rPh sb="98" eb="100">
      <t>バアイ</t>
    </rPh>
    <rPh sb="101" eb="103">
      <t>サンテイ</t>
    </rPh>
    <phoneticPr fontId="12"/>
  </si>
  <si>
    <t>　当該利用者の在宅での療養が継続されることを評価する加算であるため、入所後速やかに対処に向けた施設サービス計画を策定し、当該入所者の「認知症の行動・心理症状」が安定した際にには速やかに在宅復帰が可能となるようにしている。</t>
    <rPh sb="1" eb="3">
      <t>トウガイ</t>
    </rPh>
    <rPh sb="3" eb="6">
      <t>リヨウシャ</t>
    </rPh>
    <rPh sb="7" eb="9">
      <t>ザイタク</t>
    </rPh>
    <rPh sb="11" eb="13">
      <t>リョウヨウ</t>
    </rPh>
    <rPh sb="14" eb="16">
      <t>ケイゾク</t>
    </rPh>
    <rPh sb="22" eb="24">
      <t>ヒョウカ</t>
    </rPh>
    <rPh sb="26" eb="28">
      <t>カサン</t>
    </rPh>
    <rPh sb="34" eb="36">
      <t>ニュウショ</t>
    </rPh>
    <rPh sb="36" eb="37">
      <t>ゴ</t>
    </rPh>
    <rPh sb="37" eb="38">
      <t>スミ</t>
    </rPh>
    <rPh sb="41" eb="43">
      <t>タイショ</t>
    </rPh>
    <rPh sb="44" eb="45">
      <t>ム</t>
    </rPh>
    <rPh sb="47" eb="49">
      <t>シセツ</t>
    </rPh>
    <rPh sb="53" eb="55">
      <t>ケイカク</t>
    </rPh>
    <rPh sb="56" eb="58">
      <t>サクテイ</t>
    </rPh>
    <rPh sb="60" eb="62">
      <t>トウガイ</t>
    </rPh>
    <rPh sb="62" eb="65">
      <t>ニュウショシャ</t>
    </rPh>
    <rPh sb="67" eb="70">
      <t>ニンチショウ</t>
    </rPh>
    <rPh sb="71" eb="73">
      <t>コウドウ</t>
    </rPh>
    <rPh sb="74" eb="76">
      <t>シンリ</t>
    </rPh>
    <rPh sb="76" eb="78">
      <t>ショウジョウ</t>
    </rPh>
    <rPh sb="80" eb="82">
      <t>アンテイ</t>
    </rPh>
    <rPh sb="84" eb="85">
      <t>サイ</t>
    </rPh>
    <rPh sb="88" eb="89">
      <t>スミ</t>
    </rPh>
    <rPh sb="92" eb="94">
      <t>ザイタク</t>
    </rPh>
    <rPh sb="94" eb="96">
      <t>フッキ</t>
    </rPh>
    <rPh sb="97" eb="99">
      <t>カノウ</t>
    </rPh>
    <phoneticPr fontId="12"/>
  </si>
  <si>
    <t>　医師が判断した当該日又はその次の日に利用を開始した場合に、算定している。</t>
    <rPh sb="1" eb="3">
      <t>イシ</t>
    </rPh>
    <rPh sb="4" eb="6">
      <t>ハンダン</t>
    </rPh>
    <rPh sb="8" eb="10">
      <t>トウガイ</t>
    </rPh>
    <rPh sb="10" eb="11">
      <t>ヒ</t>
    </rPh>
    <rPh sb="11" eb="12">
      <t>マタ</t>
    </rPh>
    <rPh sb="15" eb="16">
      <t>ツギ</t>
    </rPh>
    <rPh sb="17" eb="18">
      <t>ヒ</t>
    </rPh>
    <rPh sb="19" eb="21">
      <t>リヨウ</t>
    </rPh>
    <rPh sb="22" eb="24">
      <t>カイシ</t>
    </rPh>
    <rPh sb="26" eb="28">
      <t>バアイ</t>
    </rPh>
    <rPh sb="30" eb="32">
      <t>サンテイ</t>
    </rPh>
    <phoneticPr fontId="12"/>
  </si>
  <si>
    <t>　入所予定日当日に認知症行動・心理症状で入所した場合には算定していない。</t>
    <rPh sb="1" eb="3">
      <t>ニュウショ</t>
    </rPh>
    <rPh sb="3" eb="6">
      <t>ヨテイビ</t>
    </rPh>
    <rPh sb="6" eb="8">
      <t>トウジツ</t>
    </rPh>
    <rPh sb="9" eb="12">
      <t>ニンチショウ</t>
    </rPh>
    <rPh sb="12" eb="14">
      <t>コウドウ</t>
    </rPh>
    <rPh sb="15" eb="17">
      <t>シンリ</t>
    </rPh>
    <rPh sb="17" eb="19">
      <t>ショウジョウ</t>
    </rPh>
    <rPh sb="20" eb="22">
      <t>ニュウショ</t>
    </rPh>
    <rPh sb="24" eb="26">
      <t>バアイ</t>
    </rPh>
    <rPh sb="28" eb="30">
      <t>サンテイ</t>
    </rPh>
    <phoneticPr fontId="12"/>
  </si>
  <si>
    <t>　判断を行った医師は診療録等に症状、判断の内容等を記録している。また、施設も判断を行った医師名、日付及び利用開始にあたっての留意事項等を介護サービス計画に記録している。</t>
    <rPh sb="1" eb="3">
      <t>ハンダン</t>
    </rPh>
    <rPh sb="4" eb="5">
      <t>オコナ</t>
    </rPh>
    <rPh sb="7" eb="9">
      <t>イシ</t>
    </rPh>
    <rPh sb="10" eb="13">
      <t>シンリョウロク</t>
    </rPh>
    <rPh sb="13" eb="14">
      <t>トウ</t>
    </rPh>
    <rPh sb="15" eb="17">
      <t>ショウジョウ</t>
    </rPh>
    <rPh sb="18" eb="20">
      <t>ハンダン</t>
    </rPh>
    <rPh sb="21" eb="23">
      <t>ナイヨウ</t>
    </rPh>
    <rPh sb="23" eb="24">
      <t>トウ</t>
    </rPh>
    <rPh sb="25" eb="27">
      <t>キロク</t>
    </rPh>
    <rPh sb="35" eb="37">
      <t>シセツ</t>
    </rPh>
    <rPh sb="38" eb="40">
      <t>ハンダン</t>
    </rPh>
    <rPh sb="41" eb="42">
      <t>オコナ</t>
    </rPh>
    <rPh sb="44" eb="46">
      <t>イシ</t>
    </rPh>
    <rPh sb="46" eb="47">
      <t>ナ</t>
    </rPh>
    <rPh sb="48" eb="50">
      <t>ヒヅケ</t>
    </rPh>
    <rPh sb="50" eb="51">
      <t>オヨ</t>
    </rPh>
    <rPh sb="52" eb="54">
      <t>リヨウ</t>
    </rPh>
    <rPh sb="54" eb="56">
      <t>カイシ</t>
    </rPh>
    <rPh sb="62" eb="64">
      <t>リュウイ</t>
    </rPh>
    <rPh sb="64" eb="66">
      <t>ジコウ</t>
    </rPh>
    <rPh sb="66" eb="67">
      <t>トウ</t>
    </rPh>
    <rPh sb="68" eb="70">
      <t>カイゴ</t>
    </rPh>
    <rPh sb="74" eb="76">
      <t>ケイカク</t>
    </rPh>
    <rPh sb="77" eb="79">
      <t>キロク</t>
    </rPh>
    <phoneticPr fontId="12"/>
  </si>
  <si>
    <t>　病院、診療所、介護保険施設等に入院・入所中の者が直接当該施設の利用を開始した場合には算定していない。</t>
    <rPh sb="1" eb="3">
      <t>ビョウイン</t>
    </rPh>
    <rPh sb="4" eb="7">
      <t>シンリョウショ</t>
    </rPh>
    <rPh sb="8" eb="10">
      <t>カイゴ</t>
    </rPh>
    <rPh sb="10" eb="12">
      <t>ホケン</t>
    </rPh>
    <rPh sb="12" eb="14">
      <t>シセツ</t>
    </rPh>
    <rPh sb="14" eb="15">
      <t>トウ</t>
    </rPh>
    <rPh sb="16" eb="18">
      <t>ニュウイン</t>
    </rPh>
    <rPh sb="19" eb="22">
      <t>ニュウショチュウ</t>
    </rPh>
    <rPh sb="23" eb="24">
      <t>モノ</t>
    </rPh>
    <rPh sb="25" eb="27">
      <t>チョクセツ</t>
    </rPh>
    <rPh sb="27" eb="29">
      <t>トウガイ</t>
    </rPh>
    <rPh sb="29" eb="31">
      <t>シセツ</t>
    </rPh>
    <rPh sb="32" eb="34">
      <t>リヨウ</t>
    </rPh>
    <rPh sb="35" eb="37">
      <t>カイシ</t>
    </rPh>
    <rPh sb="39" eb="41">
      <t>バアイ</t>
    </rPh>
    <rPh sb="43" eb="45">
      <t>サンテイ</t>
    </rPh>
    <phoneticPr fontId="12"/>
  </si>
  <si>
    <t>問4</t>
    <rPh sb="0" eb="1">
      <t>トイ</t>
    </rPh>
    <phoneticPr fontId="12"/>
  </si>
  <si>
    <t>問5</t>
    <rPh sb="0" eb="1">
      <t>トイ</t>
    </rPh>
    <phoneticPr fontId="12"/>
  </si>
  <si>
    <t>　入所者ごとに、要介護状態の軽減の見込みについて、医師又は医師と連携した看護師が施設入所時に評価し、その後少なくとも６月に１回評価するとともに、その評価結果等の情報を厚生労働省に提出し、排せつ支援の実施に当たって、当該情報その他排せつ支援の適切かつ有効な実施のために必要な情報を活用している。</t>
    <rPh sb="40" eb="42">
      <t>シセツ</t>
    </rPh>
    <rPh sb="42" eb="44">
      <t>ニュウショ</t>
    </rPh>
    <rPh sb="44" eb="45">
      <t>ジ</t>
    </rPh>
    <rPh sb="46" eb="48">
      <t>ヒョウカ</t>
    </rPh>
    <rPh sb="52" eb="54">
      <t>ゴスク</t>
    </rPh>
    <rPh sb="59" eb="60">
      <t>ツキ</t>
    </rPh>
    <rPh sb="62" eb="63">
      <t>カイ</t>
    </rPh>
    <rPh sb="63" eb="65">
      <t>ヒョウカ</t>
    </rPh>
    <rPh sb="74" eb="76">
      <t>ヒョウカ</t>
    </rPh>
    <rPh sb="76" eb="78">
      <t>ケッカ</t>
    </rPh>
    <rPh sb="78" eb="79">
      <t>トウ</t>
    </rPh>
    <rPh sb="80" eb="82">
      <t>ジョウホウ</t>
    </rPh>
    <rPh sb="83" eb="88">
      <t>コウセイロウドウショウ</t>
    </rPh>
    <rPh sb="89" eb="91">
      <t>テイシュツ</t>
    </rPh>
    <rPh sb="93" eb="94">
      <t>ハイ</t>
    </rPh>
    <rPh sb="96" eb="98">
      <t>シエン</t>
    </rPh>
    <rPh sb="99" eb="101">
      <t>ジッシ</t>
    </rPh>
    <rPh sb="102" eb="103">
      <t>ア</t>
    </rPh>
    <rPh sb="107" eb="111">
      <t>トウガイジョウホウ</t>
    </rPh>
    <rPh sb="113" eb="114">
      <t>タ</t>
    </rPh>
    <rPh sb="114" eb="115">
      <t>ハイ</t>
    </rPh>
    <rPh sb="117" eb="119">
      <t>シエン</t>
    </rPh>
    <rPh sb="120" eb="122">
      <t>テキセツ</t>
    </rPh>
    <rPh sb="139" eb="141">
      <t>カツヨウ</t>
    </rPh>
    <phoneticPr fontId="12"/>
  </si>
  <si>
    <t>　問１の評価の結果、排せつに介護を要する入所者であって、適切な対応を行うことにより、要介護状態の軽減が見込まれるものについて、医師、看護師、介護支援専門員その他の職種が共同して、当該入所者が排せつに介護を要する原因を分析し、それに基づいた支援計画を作成し、当該支援計画に基づく支援を継続して実施している。</t>
    <rPh sb="1" eb="2">
      <t>トイ</t>
    </rPh>
    <rPh sb="4" eb="6">
      <t>ヒョウカ</t>
    </rPh>
    <rPh sb="7" eb="9">
      <t>ケッカ</t>
    </rPh>
    <rPh sb="10" eb="11">
      <t>ハイ</t>
    </rPh>
    <rPh sb="14" eb="16">
      <t>カイゴ</t>
    </rPh>
    <rPh sb="17" eb="18">
      <t>ヨウ</t>
    </rPh>
    <rPh sb="20" eb="23">
      <t>ニュウショシャ</t>
    </rPh>
    <rPh sb="28" eb="30">
      <t>テキセツ</t>
    </rPh>
    <rPh sb="31" eb="33">
      <t>タイオウ</t>
    </rPh>
    <rPh sb="34" eb="35">
      <t>オコナ</t>
    </rPh>
    <rPh sb="42" eb="45">
      <t>ヨウカイゴジ</t>
    </rPh>
    <phoneticPr fontId="12"/>
  </si>
  <si>
    <t>　問１の評価に基づき、少なくとも３月に１回入所者ごとに支援計画を見直している。</t>
    <rPh sb="1" eb="2">
      <t>トイ</t>
    </rPh>
    <rPh sb="4" eb="6">
      <t>ヒョウカ</t>
    </rPh>
    <rPh sb="7" eb="8">
      <t>モト</t>
    </rPh>
    <rPh sb="11" eb="12">
      <t>スク</t>
    </rPh>
    <rPh sb="27" eb="31">
      <t>シエンケイカク</t>
    </rPh>
    <rPh sb="32" eb="34">
      <t>ミナオ</t>
    </rPh>
    <phoneticPr fontId="12"/>
  </si>
  <si>
    <t>　問１の評価は、老企第40号別紙様式６を用いて、排尿・排便の状態及びおむつ使用の有無並びに特別な支援が行われた場合におけるそれらの３か月後の見込みについて実施している。</t>
    <rPh sb="1" eb="2">
      <t>トイ</t>
    </rPh>
    <rPh sb="4" eb="6">
      <t>ヒョウカ</t>
    </rPh>
    <rPh sb="8" eb="9">
      <t>ロウ</t>
    </rPh>
    <rPh sb="9" eb="10">
      <t>キ</t>
    </rPh>
    <rPh sb="10" eb="11">
      <t>ダイ</t>
    </rPh>
    <rPh sb="13" eb="14">
      <t>ゴウ</t>
    </rPh>
    <rPh sb="14" eb="16">
      <t>ベッシ</t>
    </rPh>
    <rPh sb="16" eb="18">
      <t>ヨウシキ</t>
    </rPh>
    <rPh sb="20" eb="21">
      <t>モチ</t>
    </rPh>
    <rPh sb="24" eb="26">
      <t>ハイニョウ</t>
    </rPh>
    <rPh sb="27" eb="29">
      <t>ハイベン</t>
    </rPh>
    <rPh sb="30" eb="32">
      <t>ジョウタイ</t>
    </rPh>
    <rPh sb="32" eb="33">
      <t>オヨ</t>
    </rPh>
    <rPh sb="37" eb="39">
      <t>シヨウ</t>
    </rPh>
    <rPh sb="40" eb="42">
      <t>ウム</t>
    </rPh>
    <rPh sb="42" eb="43">
      <t>ナラ</t>
    </rPh>
    <rPh sb="45" eb="47">
      <t>トクベツ</t>
    </rPh>
    <rPh sb="48" eb="50">
      <t>シエン</t>
    </rPh>
    <rPh sb="51" eb="52">
      <t>オコナ</t>
    </rPh>
    <rPh sb="55" eb="57">
      <t>バアイ</t>
    </rPh>
    <rPh sb="67" eb="69">
      <t>ゲツゴ</t>
    </rPh>
    <rPh sb="70" eb="72">
      <t>ミコ</t>
    </rPh>
    <rPh sb="77" eb="79">
      <t>ジッシ</t>
    </rPh>
    <phoneticPr fontId="12"/>
  </si>
  <si>
    <t>　問4における支援計画の見直しは、支援計画に実施上の問題（排せつ支援計画の変更の必要性、関連職種が共同して取り組むべき事項の見直しの必要性等）があれば直ちに実施している。</t>
    <rPh sb="1" eb="2">
      <t>トイ</t>
    </rPh>
    <rPh sb="7" eb="9">
      <t>シエン</t>
    </rPh>
    <rPh sb="9" eb="11">
      <t>ケイカク</t>
    </rPh>
    <rPh sb="12" eb="14">
      <t>ミナオ</t>
    </rPh>
    <rPh sb="17" eb="19">
      <t>シエン</t>
    </rPh>
    <rPh sb="19" eb="21">
      <t>ケイカク</t>
    </rPh>
    <rPh sb="22" eb="25">
      <t>ジッシジョウ</t>
    </rPh>
    <rPh sb="26" eb="28">
      <t>モンダイ</t>
    </rPh>
    <rPh sb="29" eb="30">
      <t>ハイ</t>
    </rPh>
    <rPh sb="32" eb="36">
      <t>シエンケイカク</t>
    </rPh>
    <rPh sb="37" eb="39">
      <t>ヘンコウ</t>
    </rPh>
    <rPh sb="40" eb="43">
      <t>ヒツヨウセイ</t>
    </rPh>
    <rPh sb="44" eb="46">
      <t>カンレン</t>
    </rPh>
    <rPh sb="46" eb="48">
      <t>ショクシュ</t>
    </rPh>
    <rPh sb="49" eb="51">
      <t>キョウドウ</t>
    </rPh>
    <rPh sb="53" eb="54">
      <t>ト</t>
    </rPh>
    <rPh sb="55" eb="56">
      <t>ク</t>
    </rPh>
    <rPh sb="59" eb="61">
      <t>ジコウノ</t>
    </rPh>
    <rPh sb="62" eb="76">
      <t>ヒツヨウセイトウ）ガアレバタダ</t>
    </rPh>
    <rPh sb="78" eb="80">
      <t>ジッシ</t>
    </rPh>
    <phoneticPr fontId="12"/>
  </si>
  <si>
    <t>　支援計画の実施にあたっては、計画の作成に関与した者が、入所者又はその家族に対し、排せつの状態及び今後の見込み、支援の必要性、要因分析並びに支援計画の内容、当該支援は入所者又はその家族がこれらの説明を理解した上で支援の実施を希望する場合に行うものであること、及び支援開始後であってもいつでも入所者又はその家族の希望に応じて支援計画を中断又は中止できることを説明し、入所者及びその家族の理解と希望を確認している。</t>
    <rPh sb="45" eb="48">
      <t>ジョウタイオヨ</t>
    </rPh>
    <rPh sb="49" eb="51">
      <t>コンゴ</t>
    </rPh>
    <rPh sb="52" eb="54">
      <t>ミコ</t>
    </rPh>
    <rPh sb="56" eb="58">
      <t>シエン</t>
    </rPh>
    <rPh sb="59" eb="62">
      <t>ヒツヨウセイ</t>
    </rPh>
    <rPh sb="67" eb="68">
      <t>ナラ</t>
    </rPh>
    <phoneticPr fontId="12"/>
  </si>
  <si>
    <t xml:space="preserve">  排せつ支援加算（Ⅰ）の問1から問6までのいずれにも適合する。</t>
    <rPh sb="2" eb="3">
      <t>ハイ</t>
    </rPh>
    <rPh sb="5" eb="9">
      <t>シエンカサン</t>
    </rPh>
    <rPh sb="13" eb="14">
      <t>トイ</t>
    </rPh>
    <rPh sb="17" eb="18">
      <t>トイ</t>
    </rPh>
    <rPh sb="27" eb="29">
      <t>テキゴウ</t>
    </rPh>
    <phoneticPr fontId="12"/>
  </si>
  <si>
    <t>　次のいずれかに適合すること。</t>
    <rPh sb="1" eb="2">
      <t>ツギ</t>
    </rPh>
    <rPh sb="8" eb="10">
      <t>テキゴウ</t>
    </rPh>
    <phoneticPr fontId="12"/>
  </si>
  <si>
    <t>　排せつ支援加算（Ⅰ）の問1の評価の結果、要介護状態の軽減が見込まれる者について、施設入所時と比較して、排尿又は排便の状態の少なくとも一方が改善するとともにいずれにも悪化がないこと。</t>
    <rPh sb="15" eb="17">
      <t>ヒョウカ</t>
    </rPh>
    <rPh sb="18" eb="20">
      <t>ケッカ</t>
    </rPh>
    <rPh sb="21" eb="24">
      <t>ヨウカイゴジ</t>
    </rPh>
    <rPh sb="24" eb="36">
      <t>ョウタイノケイゲンガミコマレルモノ</t>
    </rPh>
    <rPh sb="41" eb="43">
      <t>シセツ</t>
    </rPh>
    <rPh sb="43" eb="45">
      <t>ニュウショ</t>
    </rPh>
    <rPh sb="45" eb="46">
      <t>ジ</t>
    </rPh>
    <rPh sb="47" eb="49">
      <t>ヒカク</t>
    </rPh>
    <rPh sb="52" eb="54">
      <t>ハイニョウ</t>
    </rPh>
    <rPh sb="54" eb="55">
      <t>マタ</t>
    </rPh>
    <rPh sb="70" eb="72">
      <t>カイゼン</t>
    </rPh>
    <rPh sb="83" eb="85">
      <t>アッカ</t>
    </rPh>
    <phoneticPr fontId="12"/>
  </si>
  <si>
    <t>　排せつ支援加算（Ⅰ）の問1の評価の結果、施設入所時におむつを使用していた者であって要介護状態の軽減が見込まれるものについて、おむつを使用しなくなったこと。</t>
    <rPh sb="21" eb="23">
      <t>シセツ</t>
    </rPh>
    <rPh sb="23" eb="25">
      <t>ニュウショ</t>
    </rPh>
    <rPh sb="25" eb="26">
      <t>ジ</t>
    </rPh>
    <rPh sb="31" eb="33">
      <t>シヨウ</t>
    </rPh>
    <rPh sb="37" eb="38">
      <t>モノ</t>
    </rPh>
    <rPh sb="42" eb="47">
      <t>ヨウカイゴジョウタイ</t>
    </rPh>
    <rPh sb="48" eb="50">
      <t>ケイゲン</t>
    </rPh>
    <rPh sb="51" eb="53">
      <t>ミコ</t>
    </rPh>
    <rPh sb="67" eb="69">
      <t>シヨウ</t>
    </rPh>
    <phoneticPr fontId="12"/>
  </si>
  <si>
    <t>　排せつ支援加算（Ⅰ）の問1から問6まで並びに排せつ支援加算（Ⅱ）問2イ及びロのいずれにも適合する。</t>
    <rPh sb="20" eb="21">
      <t>ナラ</t>
    </rPh>
    <rPh sb="23" eb="24">
      <t>ハイ</t>
    </rPh>
    <rPh sb="26" eb="30">
      <t>シエンカサン</t>
    </rPh>
    <rPh sb="33" eb="34">
      <t>トイ</t>
    </rPh>
    <rPh sb="36" eb="37">
      <t>オヨ</t>
    </rPh>
    <rPh sb="45" eb="47">
      <t>テキゴウ</t>
    </rPh>
    <phoneticPr fontId="12"/>
  </si>
  <si>
    <t>　医師が入所者ごとに、施設入所時に自立支援に係る医学的評価を行い、その後少なくとも６月に１回医学的評価の見直しを行うとともに、その医学的評価の結果等の情報を厚生労働省に提出し、自立支援の促進に当たって、当該情報その他自立支援の適切かつ有効な促進のために必要な情報を活用している。</t>
    <rPh sb="1" eb="3">
      <t>イシ</t>
    </rPh>
    <rPh sb="4" eb="7">
      <t>ニュウショシャ</t>
    </rPh>
    <rPh sb="11" eb="13">
      <t>シセツ</t>
    </rPh>
    <rPh sb="13" eb="15">
      <t>ニュウショ</t>
    </rPh>
    <rPh sb="15" eb="16">
      <t>ジ</t>
    </rPh>
    <rPh sb="17" eb="19">
      <t>ジリツ</t>
    </rPh>
    <rPh sb="19" eb="21">
      <t>シエン</t>
    </rPh>
    <rPh sb="22" eb="23">
      <t>カカ</t>
    </rPh>
    <rPh sb="24" eb="29">
      <t>イガクテキヒョウカ</t>
    </rPh>
    <rPh sb="30" eb="31">
      <t>オコナ</t>
    </rPh>
    <rPh sb="35" eb="37">
      <t>ゴスク</t>
    </rPh>
    <rPh sb="42" eb="43">
      <t>ツキ</t>
    </rPh>
    <rPh sb="45" eb="46">
      <t>カイ</t>
    </rPh>
    <rPh sb="46" eb="51">
      <t>イガクテキヒョウカ</t>
    </rPh>
    <rPh sb="52" eb="54">
      <t>ミナオ</t>
    </rPh>
    <rPh sb="56" eb="57">
      <t>オコナ</t>
    </rPh>
    <rPh sb="65" eb="70">
      <t>イガクテキヒョウカ</t>
    </rPh>
    <rPh sb="71" eb="74">
      <t>ケッカトウ</t>
    </rPh>
    <rPh sb="75" eb="77">
      <t>ジョウホウ</t>
    </rPh>
    <rPh sb="78" eb="83">
      <t>コウセイロウドウショウ</t>
    </rPh>
    <rPh sb="84" eb="86">
      <t>テイシュツ</t>
    </rPh>
    <rPh sb="88" eb="92">
      <t>ジリツシエン</t>
    </rPh>
    <rPh sb="93" eb="95">
      <t>ソクシン</t>
    </rPh>
    <rPh sb="96" eb="97">
      <t>ア</t>
    </rPh>
    <rPh sb="101" eb="105">
      <t>トウガイジョウホウ</t>
    </rPh>
    <rPh sb="107" eb="108">
      <t>タ</t>
    </rPh>
    <rPh sb="108" eb="112">
      <t>ジリツシエン</t>
    </rPh>
    <rPh sb="113" eb="115">
      <t>テキセツ</t>
    </rPh>
    <rPh sb="117" eb="119">
      <t>ユウコウ</t>
    </rPh>
    <rPh sb="120" eb="122">
      <t>ソクシン</t>
    </rPh>
    <rPh sb="126" eb="128">
      <t>ヒツヨウ</t>
    </rPh>
    <rPh sb="129" eb="131">
      <t>ジョウホウ</t>
    </rPh>
    <rPh sb="132" eb="134">
      <t>カツヨウ</t>
    </rPh>
    <phoneticPr fontId="12"/>
  </si>
  <si>
    <t>　問1の医学的評価の結果、自立支援の促進が必要であるとされた入所者ごとに、医師、看護職員、介護職員、介護支援専門員その他の職種の者が共同して、自立支援に係る支援計画を策定し、支援計画に従ったケアを実施している。</t>
    <rPh sb="1" eb="2">
      <t>トイ</t>
    </rPh>
    <rPh sb="4" eb="9">
      <t>イガクテキヒョウカ</t>
    </rPh>
    <rPh sb="10" eb="12">
      <t>ケッカ</t>
    </rPh>
    <rPh sb="13" eb="17">
      <t>ジリツシエン</t>
    </rPh>
    <rPh sb="18" eb="20">
      <t>ソクシン</t>
    </rPh>
    <rPh sb="21" eb="23">
      <t>ヒツヨウ</t>
    </rPh>
    <rPh sb="30" eb="33">
      <t>ニュウショシャ</t>
    </rPh>
    <rPh sb="37" eb="39">
      <t>イシ</t>
    </rPh>
    <rPh sb="40" eb="42">
      <t>カンゴ</t>
    </rPh>
    <rPh sb="42" eb="44">
      <t>ショクイン</t>
    </rPh>
    <rPh sb="45" eb="47">
      <t>カイゴ</t>
    </rPh>
    <rPh sb="47" eb="49">
      <t>ショクイン</t>
    </rPh>
    <rPh sb="50" eb="57">
      <t>カイゴシエンセンモンイン</t>
    </rPh>
    <rPh sb="59" eb="60">
      <t>タ</t>
    </rPh>
    <rPh sb="66" eb="68">
      <t>キョウドウ</t>
    </rPh>
    <rPh sb="71" eb="75">
      <t>ジリツシエン</t>
    </rPh>
    <rPh sb="76" eb="77">
      <t>カカ</t>
    </rPh>
    <rPh sb="78" eb="82">
      <t>シエンケイカク</t>
    </rPh>
    <rPh sb="83" eb="85">
      <t>サクテイ</t>
    </rPh>
    <rPh sb="87" eb="89">
      <t>シエン</t>
    </rPh>
    <rPh sb="89" eb="91">
      <t>ケイカク</t>
    </rPh>
    <rPh sb="92" eb="93">
      <t>シタガ</t>
    </rPh>
    <rPh sb="98" eb="100">
      <t>ジッシ</t>
    </rPh>
    <phoneticPr fontId="12"/>
  </si>
  <si>
    <t>　支援計画に基づいたケアを実施する際には、対象となる利用者又はその家族に説明し、その同意を得ている。</t>
    <rPh sb="1" eb="5">
      <t>シエンケイカク</t>
    </rPh>
    <rPh sb="6" eb="7">
      <t>モト</t>
    </rPh>
    <rPh sb="13" eb="15">
      <t>ジッシ</t>
    </rPh>
    <rPh sb="17" eb="18">
      <t>サイ</t>
    </rPh>
    <rPh sb="21" eb="23">
      <t>タイショウ</t>
    </rPh>
    <rPh sb="26" eb="30">
      <t>リヨウシャマタ</t>
    </rPh>
    <rPh sb="33" eb="35">
      <t>カゾク</t>
    </rPh>
    <rPh sb="36" eb="38">
      <t>セツメイ</t>
    </rPh>
    <rPh sb="42" eb="44">
      <t>ドウイ</t>
    </rPh>
    <rPh sb="45" eb="46">
      <t>エ</t>
    </rPh>
    <phoneticPr fontId="12"/>
  </si>
  <si>
    <t>　問1の医学的評価に基づき、少なくとも３月に１回、入所者ごとに支援計画を見直している。</t>
    <rPh sb="1" eb="2">
      <t>トイ</t>
    </rPh>
    <rPh sb="4" eb="9">
      <t>イガクテキヒョウカ</t>
    </rPh>
    <rPh sb="10" eb="11">
      <t>モト</t>
    </rPh>
    <rPh sb="14" eb="15">
      <t>スク</t>
    </rPh>
    <rPh sb="20" eb="21">
      <t>ツキ</t>
    </rPh>
    <rPh sb="23" eb="24">
      <t>カイ</t>
    </rPh>
    <rPh sb="25" eb="28">
      <t>ニュウショシャ</t>
    </rPh>
    <rPh sb="31" eb="35">
      <t>シエンケイカク</t>
    </rPh>
    <rPh sb="36" eb="38">
      <t>ミナオ</t>
    </rPh>
    <phoneticPr fontId="12"/>
  </si>
  <si>
    <t>　支援計画の見直しは、支援計画に実施上に当たっての課題（入所者の自立に係る状態の変化、支援の実施時における医学的観点からの留意事項に関する大きな変更、関連職種が共同して取り組むべき事項の見直しの必要性等）に応じ、必要に応じた見直しを行っている。</t>
    <rPh sb="1" eb="5">
      <t>シエンケイカク</t>
    </rPh>
    <rPh sb="6" eb="8">
      <t>ミナオ</t>
    </rPh>
    <rPh sb="11" eb="15">
      <t>シエンケイカク</t>
    </rPh>
    <rPh sb="16" eb="19">
      <t>ジッシジョウ</t>
    </rPh>
    <rPh sb="20" eb="21">
      <t>ア</t>
    </rPh>
    <rPh sb="25" eb="27">
      <t>カダイ</t>
    </rPh>
    <rPh sb="28" eb="31">
      <t>ニュウショシャ</t>
    </rPh>
    <rPh sb="32" eb="34">
      <t>ジリツ</t>
    </rPh>
    <rPh sb="35" eb="36">
      <t>カカ</t>
    </rPh>
    <rPh sb="37" eb="39">
      <t>ジョウタイ</t>
    </rPh>
    <rPh sb="40" eb="42">
      <t>ヘンカ</t>
    </rPh>
    <rPh sb="43" eb="45">
      <t>シエン</t>
    </rPh>
    <rPh sb="46" eb="48">
      <t>ジッシ</t>
    </rPh>
    <rPh sb="48" eb="49">
      <t>ジ</t>
    </rPh>
    <rPh sb="53" eb="56">
      <t>イガクテキ</t>
    </rPh>
    <rPh sb="56" eb="58">
      <t>カンテン</t>
    </rPh>
    <rPh sb="61" eb="63">
      <t>リュウイ</t>
    </rPh>
    <rPh sb="63" eb="65">
      <t>ジコウ</t>
    </rPh>
    <rPh sb="66" eb="67">
      <t>カン</t>
    </rPh>
    <rPh sb="69" eb="70">
      <t>オオ</t>
    </rPh>
    <rPh sb="72" eb="74">
      <t>ヘンコウ</t>
    </rPh>
    <rPh sb="75" eb="79">
      <t>カンレンショクシュ</t>
    </rPh>
    <rPh sb="80" eb="82">
      <t>キョウドウ</t>
    </rPh>
    <rPh sb="84" eb="85">
      <t>ト</t>
    </rPh>
    <rPh sb="86" eb="87">
      <t>ク</t>
    </rPh>
    <rPh sb="90" eb="92">
      <t>ジコウ</t>
    </rPh>
    <rPh sb="93" eb="95">
      <t>ミナオ</t>
    </rPh>
    <rPh sb="97" eb="101">
      <t>ヒツヨウセイトウ</t>
    </rPh>
    <rPh sb="103" eb="104">
      <t>オウ</t>
    </rPh>
    <rPh sb="106" eb="108">
      <t>ヒツヨウ</t>
    </rPh>
    <rPh sb="109" eb="110">
      <t>オウ</t>
    </rPh>
    <rPh sb="112" eb="114">
      <t>ミナオ</t>
    </rPh>
    <rPh sb="116" eb="117">
      <t>オコナ</t>
    </rPh>
    <phoneticPr fontId="12"/>
  </si>
  <si>
    <t>　問1の自立支援に係る医学的評価は、医師が必要に応じて関連職種と連携し、老企第40号別紙様式７を用いて、当該時点における自立支援に係る評価に加え、特別な支援を実施することによる入所者の状態の改善可能性等について、実施している。</t>
    <rPh sb="1" eb="2">
      <t>トイ</t>
    </rPh>
    <rPh sb="4" eb="8">
      <t>ジリツシエン</t>
    </rPh>
    <rPh sb="9" eb="10">
      <t>カカ</t>
    </rPh>
    <rPh sb="11" eb="14">
      <t>イガクテキ</t>
    </rPh>
    <rPh sb="14" eb="16">
      <t>ヒョウカ</t>
    </rPh>
    <rPh sb="18" eb="20">
      <t>イシ</t>
    </rPh>
    <rPh sb="21" eb="23">
      <t>ヒツヨウ</t>
    </rPh>
    <rPh sb="24" eb="25">
      <t>オウ</t>
    </rPh>
    <rPh sb="27" eb="31">
      <t>カンレンショクシュ</t>
    </rPh>
    <rPh sb="32" eb="34">
      <t>レンケイ</t>
    </rPh>
    <rPh sb="36" eb="37">
      <t>ロウ</t>
    </rPh>
    <rPh sb="37" eb="38">
      <t>キ</t>
    </rPh>
    <rPh sb="38" eb="39">
      <t>ダイ</t>
    </rPh>
    <rPh sb="41" eb="42">
      <t>ゴウ</t>
    </rPh>
    <rPh sb="42" eb="44">
      <t>ベッシ</t>
    </rPh>
    <rPh sb="44" eb="46">
      <t>ヨウシキ</t>
    </rPh>
    <rPh sb="48" eb="49">
      <t>モチ</t>
    </rPh>
    <rPh sb="52" eb="54">
      <t>トウガイ</t>
    </rPh>
    <rPh sb="54" eb="56">
      <t>ジテン</t>
    </rPh>
    <rPh sb="60" eb="64">
      <t>ジリツシエン</t>
    </rPh>
    <rPh sb="65" eb="66">
      <t>カカ</t>
    </rPh>
    <phoneticPr fontId="12"/>
  </si>
  <si>
    <t>　医師が自立支援に係る支援計画の策定等に参加している。</t>
    <rPh sb="1" eb="3">
      <t>イシ</t>
    </rPh>
    <rPh sb="4" eb="8">
      <t>ジリツシエン</t>
    </rPh>
    <rPh sb="9" eb="10">
      <t>カカ</t>
    </rPh>
    <rPh sb="11" eb="13">
      <t>シエン</t>
    </rPh>
    <rPh sb="13" eb="15">
      <t>ケイカク</t>
    </rPh>
    <rPh sb="16" eb="18">
      <t>サクテイ</t>
    </rPh>
    <rPh sb="18" eb="19">
      <t>トウ</t>
    </rPh>
    <rPh sb="20" eb="22">
      <t>サンカ</t>
    </rPh>
    <phoneticPr fontId="12"/>
  </si>
  <si>
    <t>　原則として入所者全員を対象として入所者ごとに問1、2、4及び問7に掲げる要件を満たした場合に、当該施設の全員に対して算定している。</t>
    <rPh sb="17" eb="20">
      <t>ニュウショシャ</t>
    </rPh>
    <rPh sb="23" eb="24">
      <t>トイ</t>
    </rPh>
    <rPh sb="29" eb="30">
      <t>オヨ</t>
    </rPh>
    <rPh sb="31" eb="32">
      <t>トイ</t>
    </rPh>
    <rPh sb="34" eb="35">
      <t>カカ</t>
    </rPh>
    <rPh sb="37" eb="39">
      <t>ヨウケン</t>
    </rPh>
    <rPh sb="40" eb="41">
      <t>ミ</t>
    </rPh>
    <rPh sb="44" eb="46">
      <t>バアイ</t>
    </rPh>
    <rPh sb="48" eb="50">
      <t>トウガイ</t>
    </rPh>
    <rPh sb="50" eb="52">
      <t>シセツ</t>
    </rPh>
    <rPh sb="53" eb="55">
      <t>ゼンイン</t>
    </rPh>
    <rPh sb="56" eb="57">
      <t>タイ</t>
    </rPh>
    <rPh sb="59" eb="61">
      <t>サンテイ</t>
    </rPh>
    <phoneticPr fontId="12"/>
  </si>
  <si>
    <t>問8</t>
    <rPh sb="0" eb="1">
      <t>トイ</t>
    </rPh>
    <phoneticPr fontId="12"/>
  </si>
  <si>
    <t>　入所者ごとのＡＤＬ値、栄養状態、口腔機能、認知症の状況その他の入所者の等に係る基本的な情報を、厚生労働省に提出している。</t>
    <rPh sb="1" eb="4">
      <t>ニュウショシャ</t>
    </rPh>
    <rPh sb="10" eb="11">
      <t>チ</t>
    </rPh>
    <rPh sb="12" eb="14">
      <t>エイヨウ</t>
    </rPh>
    <rPh sb="14" eb="16">
      <t>ジョウタイ</t>
    </rPh>
    <rPh sb="17" eb="19">
      <t>コウクウ</t>
    </rPh>
    <rPh sb="19" eb="21">
      <t>キノウ</t>
    </rPh>
    <rPh sb="22" eb="25">
      <t>ニンチショウ</t>
    </rPh>
    <rPh sb="26" eb="28">
      <t>ジョウキョウ</t>
    </rPh>
    <rPh sb="30" eb="31">
      <t>タ</t>
    </rPh>
    <rPh sb="32" eb="35">
      <t>ニュウショシャ</t>
    </rPh>
    <rPh sb="36" eb="37">
      <t>トウ</t>
    </rPh>
    <rPh sb="38" eb="39">
      <t>カカ</t>
    </rPh>
    <rPh sb="40" eb="43">
      <t>キホンテキ</t>
    </rPh>
    <rPh sb="44" eb="46">
      <t>ジョウホウ</t>
    </rPh>
    <rPh sb="48" eb="53">
      <t>コウセイロウドウショウ</t>
    </rPh>
    <rPh sb="54" eb="56">
      <t>テイシュツ</t>
    </rPh>
    <phoneticPr fontId="12"/>
  </si>
  <si>
    <t>　必要に応じて施設サービス計画を見直すなど、サービスの提供に当たって、問1に規定する情報その他サービスを適切かつ有効に提供するために必要な情報を活用している。</t>
    <rPh sb="1" eb="3">
      <t>ヒツヨウ</t>
    </rPh>
    <rPh sb="4" eb="5">
      <t>オウ</t>
    </rPh>
    <rPh sb="7" eb="9">
      <t>シセツ</t>
    </rPh>
    <rPh sb="13" eb="15">
      <t>ケイカク</t>
    </rPh>
    <rPh sb="16" eb="18">
      <t>ミナオ</t>
    </rPh>
    <rPh sb="27" eb="29">
      <t>テイキョウ</t>
    </rPh>
    <rPh sb="30" eb="31">
      <t>ア</t>
    </rPh>
    <rPh sb="35" eb="36">
      <t>トイ</t>
    </rPh>
    <rPh sb="38" eb="40">
      <t>キテイ</t>
    </rPh>
    <rPh sb="42" eb="44">
      <t>ジョウホウ</t>
    </rPh>
    <rPh sb="46" eb="47">
      <t>タ</t>
    </rPh>
    <rPh sb="52" eb="54">
      <t>テキセツ</t>
    </rPh>
    <rPh sb="56" eb="58">
      <t>ユウコウ</t>
    </rPh>
    <rPh sb="59" eb="61">
      <t>テイキョウ</t>
    </rPh>
    <rPh sb="66" eb="68">
      <t>ヒツヨウ</t>
    </rPh>
    <rPh sb="69" eb="71">
      <t>ジョウホウ</t>
    </rPh>
    <rPh sb="72" eb="74">
      <t>カツヨウ</t>
    </rPh>
    <phoneticPr fontId="12"/>
  </si>
  <si>
    <t>　科学的介護推進体制加算（Ⅰ）の問１に規定する情報に加えて、入所者ごとの疾病の状況等の情報を、厚生労働省に提出している。</t>
    <rPh sb="1" eb="4">
      <t>カガクテキ</t>
    </rPh>
    <rPh sb="4" eb="6">
      <t>カイゴ</t>
    </rPh>
    <rPh sb="6" eb="8">
      <t>スイシン</t>
    </rPh>
    <rPh sb="8" eb="10">
      <t>タイセイ</t>
    </rPh>
    <rPh sb="10" eb="12">
      <t>カサン</t>
    </rPh>
    <rPh sb="16" eb="17">
      <t>トイ</t>
    </rPh>
    <rPh sb="19" eb="21">
      <t>キテイ</t>
    </rPh>
    <rPh sb="23" eb="25">
      <t>ジョウホウ</t>
    </rPh>
    <rPh sb="26" eb="27">
      <t>クワ</t>
    </rPh>
    <rPh sb="30" eb="33">
      <t>ニュウショシャ</t>
    </rPh>
    <rPh sb="36" eb="38">
      <t>シッペイ</t>
    </rPh>
    <rPh sb="39" eb="42">
      <t>ジョウキョウトウ</t>
    </rPh>
    <rPh sb="43" eb="45">
      <t>ジョウホウ</t>
    </rPh>
    <rPh sb="47" eb="52">
      <t>コウセイロウドウショウ</t>
    </rPh>
    <rPh sb="53" eb="55">
      <t>テイシュツ</t>
    </rPh>
    <phoneticPr fontId="12"/>
  </si>
  <si>
    <t>　必要に応じて施設サービス計画を見直すなど、サービスの提供に当たって、科学的介護推進体制加算（Ⅰ）の問１に規定する情報、科学的介護推進体制加算（Ⅱ）の問１に規定する情報その他サービスを適切かつ有効に提供するために必要な情報を活用している。</t>
    <rPh sb="86" eb="87">
      <t>タ</t>
    </rPh>
    <rPh sb="92" eb="94">
      <t>テキセツ</t>
    </rPh>
    <rPh sb="96" eb="98">
      <t>ユウコウ</t>
    </rPh>
    <rPh sb="99" eb="101">
      <t>テイキョウ</t>
    </rPh>
    <rPh sb="106" eb="108">
      <t>ヒツヨウ</t>
    </rPh>
    <rPh sb="109" eb="111">
      <t>ジョウホウ</t>
    </rPh>
    <rPh sb="112" eb="114">
      <t>カツヨウ</t>
    </rPh>
    <phoneticPr fontId="12"/>
  </si>
  <si>
    <t>　指定介護老人福祉施設基準第３５条第１項第４号に規定する担当者（2.運営基準について（25）事故発生時の対応問4の担当者）が安全対策に係る外部における研修を受けている。</t>
    <rPh sb="20" eb="21">
      <t>ダイ</t>
    </rPh>
    <rPh sb="22" eb="23">
      <t>ゴウ</t>
    </rPh>
    <rPh sb="28" eb="31">
      <t>タントウシャ</t>
    </rPh>
    <rPh sb="57" eb="60">
      <t>タントウシャ</t>
    </rPh>
    <rPh sb="62" eb="64">
      <t>アンゼン</t>
    </rPh>
    <rPh sb="64" eb="66">
      <t>タイサク</t>
    </rPh>
    <rPh sb="67" eb="68">
      <t>カカ</t>
    </rPh>
    <rPh sb="69" eb="71">
      <t>ガイブ</t>
    </rPh>
    <rPh sb="75" eb="77">
      <t>ケンシュウ</t>
    </rPh>
    <rPh sb="78" eb="79">
      <t>ウ</t>
    </rPh>
    <phoneticPr fontId="12"/>
  </si>
  <si>
    <t>　施設内に安全管理部門を設置し、組織的に安全対策を実施する体制が整備されている。</t>
    <rPh sb="1" eb="3">
      <t>シセツ</t>
    </rPh>
    <rPh sb="3" eb="4">
      <t>ナイ</t>
    </rPh>
    <rPh sb="5" eb="7">
      <t>アンゼン</t>
    </rPh>
    <rPh sb="7" eb="9">
      <t>カンリ</t>
    </rPh>
    <rPh sb="9" eb="11">
      <t>ブモン</t>
    </rPh>
    <rPh sb="12" eb="14">
      <t>セッチ</t>
    </rPh>
    <rPh sb="16" eb="19">
      <t>ソシキテキ</t>
    </rPh>
    <rPh sb="20" eb="22">
      <t>アンゼン</t>
    </rPh>
    <rPh sb="22" eb="24">
      <t>タイサク</t>
    </rPh>
    <rPh sb="25" eb="27">
      <t>ジッシ</t>
    </rPh>
    <rPh sb="29" eb="31">
      <t>タイセイ</t>
    </rPh>
    <rPh sb="32" eb="34">
      <t>セイビ</t>
    </rPh>
    <phoneticPr fontId="12"/>
  </si>
  <si>
    <t>　指定介護老人福祉施設基準第３５条第１項に規定する基準（2.運営基準について（25）事故発生時の対応問1から問4）に適合している。</t>
    <rPh sb="1" eb="3">
      <t>シテイ</t>
    </rPh>
    <rPh sb="3" eb="5">
      <t>カイゴ</t>
    </rPh>
    <rPh sb="5" eb="7">
      <t>ロウジン</t>
    </rPh>
    <rPh sb="7" eb="9">
      <t>フクシ</t>
    </rPh>
    <rPh sb="9" eb="11">
      <t>シセツ</t>
    </rPh>
    <rPh sb="11" eb="13">
      <t>キジュン</t>
    </rPh>
    <rPh sb="13" eb="14">
      <t>ダイ</t>
    </rPh>
    <rPh sb="16" eb="17">
      <t>ジョウ</t>
    </rPh>
    <rPh sb="17" eb="18">
      <t>ダイ</t>
    </rPh>
    <rPh sb="19" eb="20">
      <t>コウ</t>
    </rPh>
    <rPh sb="21" eb="23">
      <t>キテイ</t>
    </rPh>
    <rPh sb="25" eb="27">
      <t>キジュン</t>
    </rPh>
    <rPh sb="30" eb="32">
      <t>ウンエイ</t>
    </rPh>
    <rPh sb="32" eb="34">
      <t>キジュン</t>
    </rPh>
    <rPh sb="42" eb="44">
      <t>ジコ</t>
    </rPh>
    <rPh sb="44" eb="46">
      <t>ハッセイ</t>
    </rPh>
    <rPh sb="46" eb="47">
      <t>ジ</t>
    </rPh>
    <rPh sb="48" eb="50">
      <t>タイオウ</t>
    </rPh>
    <rPh sb="50" eb="51">
      <t>トイ</t>
    </rPh>
    <rPh sb="54" eb="55">
      <t>トイ</t>
    </rPh>
    <rPh sb="58" eb="60">
      <t>テキゴウ</t>
    </rPh>
    <phoneticPr fontId="12"/>
  </si>
  <si>
    <t>①：施設の介護職員の総数のうち、介護福祉士の占める割合が、常勤換算方法により算出した前年度（３月を除く）の月平均で100分の80以上である。</t>
    <rPh sb="29" eb="31">
      <t>ジョウキン</t>
    </rPh>
    <rPh sb="31" eb="33">
      <t>カンサン</t>
    </rPh>
    <rPh sb="33" eb="35">
      <t>ホウホウ</t>
    </rPh>
    <rPh sb="38" eb="40">
      <t>サンシュツ</t>
    </rPh>
    <phoneticPr fontId="12"/>
  </si>
  <si>
    <t>①施設の介護職員の総数のうち、介護福祉士の占める割合が、常勤換算方法により算出した前年度（３月を除く）の月平均で100分の60以上である。</t>
    <rPh sb="15" eb="20">
      <t>カイゴフクシシ</t>
    </rPh>
    <rPh sb="28" eb="30">
      <t>ジョウキン</t>
    </rPh>
    <rPh sb="30" eb="32">
      <t>カンサン</t>
    </rPh>
    <rPh sb="32" eb="34">
      <t>ホウホウ</t>
    </rPh>
    <rPh sb="37" eb="39">
      <t>サンシュツ</t>
    </rPh>
    <rPh sb="41" eb="44">
      <t>ゼンネンド</t>
    </rPh>
    <rPh sb="52" eb="55">
      <t>ツキヘイキン</t>
    </rPh>
    <phoneticPr fontId="12"/>
  </si>
  <si>
    <t>①施設の介護職員の総数のうち、介護福祉士の占める割合が、常勤換算方法により算出した前年度（３月を除く）の月平均で100分の50以上である。</t>
    <rPh sb="28" eb="30">
      <t>ジョウキン</t>
    </rPh>
    <rPh sb="30" eb="32">
      <t>カンサン</t>
    </rPh>
    <rPh sb="32" eb="34">
      <t>ホウホウ</t>
    </rPh>
    <rPh sb="37" eb="39">
      <t>サンシュツ</t>
    </rPh>
    <phoneticPr fontId="12"/>
  </si>
  <si>
    <t>①施設の看護・介護職員の総数のうち、常勤職員の占める割合が、常勤換算方法により算出した前年度（３月を除く）の月平均で100分の75以上である。</t>
    <rPh sb="1" eb="3">
      <t>シセツ</t>
    </rPh>
    <rPh sb="4" eb="6">
      <t>カンゴ</t>
    </rPh>
    <rPh sb="7" eb="9">
      <t>カイゴ</t>
    </rPh>
    <rPh sb="9" eb="11">
      <t>ショクイン</t>
    </rPh>
    <rPh sb="12" eb="14">
      <t>ソウスウ</t>
    </rPh>
    <rPh sb="18" eb="22">
      <t>ジョウキンショクイン</t>
    </rPh>
    <rPh sb="23" eb="24">
      <t>シ</t>
    </rPh>
    <rPh sb="26" eb="28">
      <t>ワリアイ</t>
    </rPh>
    <rPh sb="61" eb="62">
      <t>ブン</t>
    </rPh>
    <rPh sb="65" eb="67">
      <t>イジョウ</t>
    </rPh>
    <phoneticPr fontId="12"/>
  </si>
  <si>
    <t xml:space="preserve">  利用者の心身の状態、家族等の事情等からみて送迎を行うことが必要と認められる利用者に対して、その居宅と短期入所生活介護事業所との間の送迎を行っている。</t>
    <rPh sb="2" eb="5">
      <t>リヨウシャ</t>
    </rPh>
    <rPh sb="6" eb="8">
      <t>シンシン</t>
    </rPh>
    <rPh sb="9" eb="11">
      <t>ジョウタイ</t>
    </rPh>
    <rPh sb="12" eb="14">
      <t>カゾク</t>
    </rPh>
    <rPh sb="14" eb="15">
      <t>トウ</t>
    </rPh>
    <rPh sb="16" eb="19">
      <t>ジジョウトウ</t>
    </rPh>
    <rPh sb="23" eb="25">
      <t>ソウゲイ</t>
    </rPh>
    <rPh sb="26" eb="27">
      <t>オコナ</t>
    </rPh>
    <rPh sb="31" eb="33">
      <t>ヒツヨウ</t>
    </rPh>
    <rPh sb="34" eb="35">
      <t>ミト</t>
    </rPh>
    <phoneticPr fontId="12"/>
  </si>
  <si>
    <t>　事業所間を直接移動した場合には算定していない。</t>
    <phoneticPr fontId="12"/>
  </si>
  <si>
    <t>　利用者の心身の状況等に応じて個別に送迎を実施しており、事業所が画一的に時刻やルート等を定めて通所サービスのバス等に乗車させていない。</t>
    <rPh sb="1" eb="4">
      <t>リヨウシャ</t>
    </rPh>
    <rPh sb="5" eb="7">
      <t>シンシン</t>
    </rPh>
    <rPh sb="8" eb="11">
      <t>ジョウキョウトウ</t>
    </rPh>
    <rPh sb="12" eb="13">
      <t>オウ</t>
    </rPh>
    <rPh sb="15" eb="17">
      <t>コベツ</t>
    </rPh>
    <rPh sb="18" eb="20">
      <t>ソウゲイ</t>
    </rPh>
    <rPh sb="21" eb="23">
      <t>ジッシ</t>
    </rPh>
    <rPh sb="28" eb="30">
      <t>ジギョウ</t>
    </rPh>
    <rPh sb="30" eb="31">
      <t>ショ</t>
    </rPh>
    <rPh sb="32" eb="35">
      <t>カクイツテキ</t>
    </rPh>
    <rPh sb="36" eb="38">
      <t>ジコク</t>
    </rPh>
    <phoneticPr fontId="12"/>
  </si>
  <si>
    <t>　看護体制加算(Ⅱ）又は（Ⅳ）を算定している。</t>
    <rPh sb="1" eb="3">
      <t>カンゴ</t>
    </rPh>
    <rPh sb="3" eb="5">
      <t>タイセイ</t>
    </rPh>
    <rPh sb="5" eb="7">
      <t>カサン</t>
    </rPh>
    <rPh sb="10" eb="11">
      <t>マタ</t>
    </rPh>
    <rPh sb="16" eb="18">
      <t>サンテイ</t>
    </rPh>
    <phoneticPr fontId="12"/>
  </si>
  <si>
    <t>　利用者の急変の予測や早期発見等のため、看護職員がおおむね１日３回以上の頻度で当該利用者のもとを訪れてバイタルサインや状態変化の有無を確認している。</t>
    <phoneticPr fontId="12"/>
  </si>
  <si>
    <t>　主治の医師と連絡が取れない等の場合に備えて、あらかじめ協力医療機関を定め、緊急やむを得ない場合の対応に係る取り決めを行っている。</t>
    <phoneticPr fontId="12"/>
  </si>
  <si>
    <t>　算定している利用者は、厚生労働大臣が定める基準に適合する利用者等（平成27年厚労告九四）第20号イからリ（喀痰吸引・人工呼吸器・人工腎臓・気管切開等の状態）の者である。</t>
    <phoneticPr fontId="12"/>
  </si>
  <si>
    <t>　問3の取り決めの内容について、サービス提供開始前に利用者に説明し、主治の医師との連携方法や搬送方法も含め、急変が生じた場合の対応について利用者から文書で同意を得ている。</t>
    <rPh sb="1" eb="2">
      <t>トイ</t>
    </rPh>
    <rPh sb="4" eb="5">
      <t>ト</t>
    </rPh>
    <rPh sb="6" eb="7">
      <t>キ</t>
    </rPh>
    <rPh sb="9" eb="11">
      <t>ナイヨウ</t>
    </rPh>
    <rPh sb="20" eb="22">
      <t>テイキョウ</t>
    </rPh>
    <rPh sb="22" eb="24">
      <t>カイシ</t>
    </rPh>
    <rPh sb="24" eb="25">
      <t>マエ</t>
    </rPh>
    <rPh sb="26" eb="29">
      <t>リヨウシャ</t>
    </rPh>
    <rPh sb="30" eb="32">
      <t>セツメイ</t>
    </rPh>
    <rPh sb="34" eb="36">
      <t>シュジ</t>
    </rPh>
    <rPh sb="37" eb="39">
      <t>イシ</t>
    </rPh>
    <rPh sb="41" eb="43">
      <t>レンケイ</t>
    </rPh>
    <rPh sb="43" eb="45">
      <t>ホウホウ</t>
    </rPh>
    <rPh sb="46" eb="48">
      <t>ハンソウ</t>
    </rPh>
    <rPh sb="48" eb="50">
      <t>ホウホウ</t>
    </rPh>
    <rPh sb="51" eb="52">
      <t>フク</t>
    </rPh>
    <rPh sb="54" eb="56">
      <t>キュウヘン</t>
    </rPh>
    <rPh sb="57" eb="58">
      <t>ショウ</t>
    </rPh>
    <rPh sb="60" eb="62">
      <t>バアイ</t>
    </rPh>
    <rPh sb="63" eb="65">
      <t>タイオウ</t>
    </rPh>
    <rPh sb="69" eb="72">
      <t>リヨウシャ</t>
    </rPh>
    <rPh sb="74" eb="76">
      <t>ブンショ</t>
    </rPh>
    <rPh sb="77" eb="79">
      <t>ドウイ</t>
    </rPh>
    <rPh sb="80" eb="81">
      <t>エ</t>
    </rPh>
    <phoneticPr fontId="12"/>
  </si>
  <si>
    <t>　在宅中重度者受入加算を算定していない。</t>
    <phoneticPr fontId="12"/>
  </si>
  <si>
    <t>　利用者の状態や家族等の事情により、指定居宅介護支援事業所の介護支援専門員が、緊急に指定短期入所生活介護を受けることが必要であると認めており、かつ、居宅サービス計画において当該日に利用することが計画されていない者に対して算定している。</t>
    <rPh sb="5" eb="7">
      <t>ジョウタイ</t>
    </rPh>
    <rPh sb="8" eb="10">
      <t>カゾク</t>
    </rPh>
    <rPh sb="10" eb="11">
      <t>トウ</t>
    </rPh>
    <rPh sb="12" eb="14">
      <t>ジジョウ</t>
    </rPh>
    <rPh sb="18" eb="20">
      <t>シテイ</t>
    </rPh>
    <rPh sb="20" eb="22">
      <t>キョタク</t>
    </rPh>
    <rPh sb="22" eb="24">
      <t>カイゴ</t>
    </rPh>
    <rPh sb="24" eb="26">
      <t>シエン</t>
    </rPh>
    <rPh sb="26" eb="28">
      <t>ジギョウ</t>
    </rPh>
    <rPh sb="28" eb="29">
      <t>ショ</t>
    </rPh>
    <rPh sb="30" eb="32">
      <t>カイゴ</t>
    </rPh>
    <rPh sb="32" eb="34">
      <t>シエン</t>
    </rPh>
    <rPh sb="34" eb="37">
      <t>センモンイン</t>
    </rPh>
    <rPh sb="39" eb="41">
      <t>キンキュウ</t>
    </rPh>
    <rPh sb="42" eb="44">
      <t>シテイ</t>
    </rPh>
    <rPh sb="44" eb="46">
      <t>タンキ</t>
    </rPh>
    <rPh sb="46" eb="48">
      <t>ニュウショ</t>
    </rPh>
    <rPh sb="48" eb="50">
      <t>セイカツ</t>
    </rPh>
    <rPh sb="50" eb="52">
      <t>カイゴ</t>
    </rPh>
    <rPh sb="53" eb="54">
      <t>ウ</t>
    </rPh>
    <rPh sb="59" eb="61">
      <t>ヒツヨウ</t>
    </rPh>
    <rPh sb="65" eb="66">
      <t>ミト</t>
    </rPh>
    <rPh sb="74" eb="76">
      <t>キョタク</t>
    </rPh>
    <rPh sb="80" eb="82">
      <t>ケイカク</t>
    </rPh>
    <rPh sb="86" eb="88">
      <t>トウガイ</t>
    </rPh>
    <rPh sb="88" eb="89">
      <t>ヒ</t>
    </rPh>
    <rPh sb="90" eb="92">
      <t>リヨウ</t>
    </rPh>
    <rPh sb="97" eb="99">
      <t>ケイカク</t>
    </rPh>
    <rPh sb="105" eb="106">
      <t>モノ</t>
    </rPh>
    <rPh sb="107" eb="108">
      <t>タイ</t>
    </rPh>
    <rPh sb="110" eb="112">
      <t>サンテイ</t>
    </rPh>
    <phoneticPr fontId="12"/>
  </si>
  <si>
    <t>　当該指定短期入所生活介護を行った日から起算して７日間（利用者の日常生活上の世話を行う家族の疾病等やむを得ない事情がある場合は、14日）を限度として算定している。</t>
    <rPh sb="1" eb="3">
      <t>トウガイ</t>
    </rPh>
    <rPh sb="3" eb="5">
      <t>シテイ</t>
    </rPh>
    <rPh sb="5" eb="7">
      <t>タンキ</t>
    </rPh>
    <rPh sb="7" eb="9">
      <t>ニュウショ</t>
    </rPh>
    <rPh sb="9" eb="11">
      <t>セイカツ</t>
    </rPh>
    <rPh sb="11" eb="13">
      <t>カイゴ</t>
    </rPh>
    <rPh sb="14" eb="15">
      <t>オコナ</t>
    </rPh>
    <rPh sb="17" eb="18">
      <t>ヒ</t>
    </rPh>
    <rPh sb="20" eb="22">
      <t>キサン</t>
    </rPh>
    <rPh sb="25" eb="27">
      <t>ニチカン</t>
    </rPh>
    <rPh sb="69" eb="71">
      <t>ゲンド</t>
    </rPh>
    <rPh sb="74" eb="76">
      <t>サンテイ</t>
    </rPh>
    <phoneticPr fontId="12"/>
  </si>
  <si>
    <t>　緊急利用した者に関する利用の理由、期間、緊急受入れ後の対応などの事項を記録している。</t>
    <rPh sb="1" eb="3">
      <t>キンキュウ</t>
    </rPh>
    <rPh sb="3" eb="5">
      <t>リヨウ</t>
    </rPh>
    <rPh sb="7" eb="8">
      <t>モノ</t>
    </rPh>
    <rPh sb="9" eb="10">
      <t>カン</t>
    </rPh>
    <rPh sb="12" eb="14">
      <t>リヨウ</t>
    </rPh>
    <rPh sb="15" eb="17">
      <t>リユウ</t>
    </rPh>
    <rPh sb="18" eb="20">
      <t>キカン</t>
    </rPh>
    <rPh sb="21" eb="23">
      <t>キンキュウ</t>
    </rPh>
    <rPh sb="23" eb="25">
      <t>ウケイ</t>
    </rPh>
    <rPh sb="26" eb="27">
      <t>ゴ</t>
    </rPh>
    <rPh sb="28" eb="30">
      <t>タイオウ</t>
    </rPh>
    <rPh sb="33" eb="35">
      <t>ジコウ</t>
    </rPh>
    <rPh sb="36" eb="38">
      <t>キロク</t>
    </rPh>
    <phoneticPr fontId="12"/>
  </si>
  <si>
    <t>　認知症行動・心理状況緊急対応加算を算定していない。</t>
    <rPh sb="1" eb="3">
      <t>ニンチ</t>
    </rPh>
    <rPh sb="3" eb="4">
      <t>ショウ</t>
    </rPh>
    <rPh sb="4" eb="6">
      <t>コウドウ</t>
    </rPh>
    <rPh sb="7" eb="9">
      <t>シンリ</t>
    </rPh>
    <rPh sb="9" eb="11">
      <t>ジョウキョウ</t>
    </rPh>
    <rPh sb="11" eb="13">
      <t>キンキュウ</t>
    </rPh>
    <rPh sb="13" eb="15">
      <t>タイオウ</t>
    </rPh>
    <rPh sb="15" eb="17">
      <t>カサン</t>
    </rPh>
    <rPh sb="18" eb="20">
      <t>サンテイ</t>
    </rPh>
    <phoneticPr fontId="12"/>
  </si>
  <si>
    <t>　居宅において訪問看護の提供を受けていた利用者が、指定短期入所生活介護を利用する場合に、当該利用者の利用していた訪問看護事業所から派遣された看護職員により当該利用者の健康上の管理等を行わせている。</t>
    <rPh sb="1" eb="3">
      <t>キョタク</t>
    </rPh>
    <rPh sb="7" eb="9">
      <t>ホウモン</t>
    </rPh>
    <rPh sb="9" eb="11">
      <t>カンゴ</t>
    </rPh>
    <rPh sb="12" eb="14">
      <t>テイキョウ</t>
    </rPh>
    <rPh sb="15" eb="16">
      <t>ウ</t>
    </rPh>
    <rPh sb="20" eb="23">
      <t>リヨウシャ</t>
    </rPh>
    <rPh sb="25" eb="27">
      <t>シテイ</t>
    </rPh>
    <rPh sb="27" eb="29">
      <t>タンキ</t>
    </rPh>
    <rPh sb="29" eb="31">
      <t>ニュウショ</t>
    </rPh>
    <rPh sb="31" eb="33">
      <t>セイカツ</t>
    </rPh>
    <rPh sb="33" eb="35">
      <t>カイゴ</t>
    </rPh>
    <rPh sb="36" eb="38">
      <t>リヨウ</t>
    </rPh>
    <rPh sb="40" eb="42">
      <t>バアイ</t>
    </rPh>
    <rPh sb="44" eb="46">
      <t>トウガイ</t>
    </rPh>
    <rPh sb="46" eb="49">
      <t>リヨウシャ</t>
    </rPh>
    <rPh sb="50" eb="52">
      <t>リヨウ</t>
    </rPh>
    <rPh sb="56" eb="58">
      <t>ホウモン</t>
    </rPh>
    <rPh sb="58" eb="60">
      <t>カンゴ</t>
    </rPh>
    <rPh sb="60" eb="63">
      <t>ジギョウショ</t>
    </rPh>
    <rPh sb="65" eb="67">
      <t>ハケン</t>
    </rPh>
    <rPh sb="70" eb="72">
      <t>カンゴ</t>
    </rPh>
    <rPh sb="72" eb="74">
      <t>ショクイン</t>
    </rPh>
    <rPh sb="77" eb="79">
      <t>トウガイ</t>
    </rPh>
    <rPh sb="79" eb="82">
      <t>リヨウシャ</t>
    </rPh>
    <rPh sb="83" eb="86">
      <t>ケンコウジョウ</t>
    </rPh>
    <rPh sb="87" eb="89">
      <t>カンリ</t>
    </rPh>
    <rPh sb="89" eb="90">
      <t>トウ</t>
    </rPh>
    <rPh sb="91" eb="92">
      <t>オコナ</t>
    </rPh>
    <phoneticPr fontId="12"/>
  </si>
  <si>
    <t>　問1の場合の健康上の管理等に関する医師の指示は、短期入所生活介護事業所の配置医師が行っている。</t>
    <rPh sb="1" eb="2">
      <t>トイ</t>
    </rPh>
    <rPh sb="4" eb="6">
      <t>バアイ</t>
    </rPh>
    <rPh sb="7" eb="10">
      <t>ケンコウジョウ</t>
    </rPh>
    <rPh sb="11" eb="13">
      <t>カンリ</t>
    </rPh>
    <rPh sb="13" eb="14">
      <t>トウ</t>
    </rPh>
    <rPh sb="15" eb="16">
      <t>カン</t>
    </rPh>
    <rPh sb="18" eb="20">
      <t>イシ</t>
    </rPh>
    <rPh sb="21" eb="23">
      <t>シジ</t>
    </rPh>
    <rPh sb="25" eb="27">
      <t>タンキ</t>
    </rPh>
    <rPh sb="27" eb="29">
      <t>ニュウショ</t>
    </rPh>
    <rPh sb="29" eb="31">
      <t>セイカツ</t>
    </rPh>
    <rPh sb="31" eb="33">
      <t>カイゴ</t>
    </rPh>
    <rPh sb="33" eb="36">
      <t>ジギョウショ</t>
    </rPh>
    <rPh sb="37" eb="39">
      <t>ハイチ</t>
    </rPh>
    <rPh sb="39" eb="41">
      <t>イシ</t>
    </rPh>
    <rPh sb="42" eb="43">
      <t>オコナ</t>
    </rPh>
    <phoneticPr fontId="12"/>
  </si>
  <si>
    <t>　当該利用者に関する必要な情報を主治医、訪問看護事業所、サービス担当者会議、居宅介護支援事業所等を通じてあらかじめ入手し、適切なサービスを行うよう努めている。</t>
    <rPh sb="1" eb="3">
      <t>トウガイ</t>
    </rPh>
    <rPh sb="3" eb="6">
      <t>リヨウシャ</t>
    </rPh>
    <rPh sb="7" eb="8">
      <t>カン</t>
    </rPh>
    <rPh sb="10" eb="12">
      <t>ヒツヨウ</t>
    </rPh>
    <rPh sb="13" eb="15">
      <t>ジョウホウ</t>
    </rPh>
    <rPh sb="16" eb="19">
      <t>シュジイ</t>
    </rPh>
    <rPh sb="20" eb="22">
      <t>ホウモン</t>
    </rPh>
    <rPh sb="22" eb="24">
      <t>カンゴ</t>
    </rPh>
    <rPh sb="24" eb="27">
      <t>ジギョウショ</t>
    </rPh>
    <rPh sb="32" eb="35">
      <t>タントウシャ</t>
    </rPh>
    <rPh sb="35" eb="37">
      <t>カイギ</t>
    </rPh>
    <rPh sb="38" eb="40">
      <t>キョタク</t>
    </rPh>
    <rPh sb="40" eb="42">
      <t>カイゴ</t>
    </rPh>
    <rPh sb="42" eb="44">
      <t>シエン</t>
    </rPh>
    <rPh sb="44" eb="47">
      <t>ジギョウショ</t>
    </rPh>
    <rPh sb="47" eb="48">
      <t>トウ</t>
    </rPh>
    <rPh sb="49" eb="50">
      <t>ツウ</t>
    </rPh>
    <rPh sb="57" eb="59">
      <t>ニュウシュ</t>
    </rPh>
    <rPh sb="61" eb="63">
      <t>テキセツ</t>
    </rPh>
    <rPh sb="69" eb="70">
      <t>オコナ</t>
    </rPh>
    <rPh sb="73" eb="74">
      <t>ツト</t>
    </rPh>
    <phoneticPr fontId="12"/>
  </si>
  <si>
    <t>　当該加算に係る業務について訪問看護事業所と委託契約を締結し、利用者の健康上の管理等の実施に必要な費用を訪問看護事業所に支払っている。</t>
    <rPh sb="1" eb="3">
      <t>トウガイ</t>
    </rPh>
    <rPh sb="3" eb="5">
      <t>カサン</t>
    </rPh>
    <rPh sb="6" eb="7">
      <t>カカ</t>
    </rPh>
    <rPh sb="8" eb="10">
      <t>ギョウム</t>
    </rPh>
    <rPh sb="14" eb="16">
      <t>ホウモン</t>
    </rPh>
    <rPh sb="16" eb="18">
      <t>カンゴ</t>
    </rPh>
    <rPh sb="18" eb="21">
      <t>ジギョウショ</t>
    </rPh>
    <rPh sb="22" eb="24">
      <t>イタク</t>
    </rPh>
    <rPh sb="24" eb="26">
      <t>ケイヤク</t>
    </rPh>
    <rPh sb="27" eb="29">
      <t>テイケツ</t>
    </rPh>
    <rPh sb="31" eb="34">
      <t>リヨウシャ</t>
    </rPh>
    <rPh sb="35" eb="38">
      <t>ケンコウジョウ</t>
    </rPh>
    <rPh sb="39" eb="42">
      <t>カンリトウ</t>
    </rPh>
    <rPh sb="43" eb="45">
      <t>ジッシ</t>
    </rPh>
    <rPh sb="46" eb="48">
      <t>ヒツヨウ</t>
    </rPh>
    <rPh sb="49" eb="51">
      <t>ヒヨウ</t>
    </rPh>
    <rPh sb="52" eb="54">
      <t>ホウモン</t>
    </rPh>
    <rPh sb="54" eb="56">
      <t>カンゴ</t>
    </rPh>
    <rPh sb="56" eb="59">
      <t>ジギョウショ</t>
    </rPh>
    <rPh sb="60" eb="62">
      <t>シハラ</t>
    </rPh>
    <phoneticPr fontId="12"/>
  </si>
  <si>
    <t>　健康上の管理等の実施上必要な衛生材料、医薬品等の費用は短期入所生活介護事業所が負担している。</t>
    <rPh sb="1" eb="4">
      <t>ケンコウジョウ</t>
    </rPh>
    <rPh sb="5" eb="8">
      <t>カンリトウ</t>
    </rPh>
    <rPh sb="9" eb="11">
      <t>ジッシ</t>
    </rPh>
    <rPh sb="11" eb="12">
      <t>ウエ</t>
    </rPh>
    <rPh sb="12" eb="14">
      <t>ヒツヨウ</t>
    </rPh>
    <rPh sb="15" eb="17">
      <t>エイセイ</t>
    </rPh>
    <rPh sb="17" eb="19">
      <t>ザイリョウ</t>
    </rPh>
    <rPh sb="20" eb="24">
      <t>イヤクヒントウ</t>
    </rPh>
    <rPh sb="25" eb="27">
      <t>ヒヨウ</t>
    </rPh>
    <rPh sb="28" eb="39">
      <t>タンキニュウショセイカツカイゴジギョウショ</t>
    </rPh>
    <rPh sb="40" eb="42">
      <t>フタン</t>
    </rPh>
    <phoneticPr fontId="12"/>
  </si>
  <si>
    <t>　算定対象期間の間に、緊急受け入れ後に適切な介護を受けられるための方策について、担当する介護支援専門員と密接な連携を行い、相談している。</t>
    <rPh sb="1" eb="3">
      <t>サンテイ</t>
    </rPh>
    <rPh sb="3" eb="5">
      <t>タイショウ</t>
    </rPh>
    <rPh sb="5" eb="7">
      <t>キカン</t>
    </rPh>
    <rPh sb="8" eb="9">
      <t>アイダ</t>
    </rPh>
    <rPh sb="11" eb="13">
      <t>キンキュウ</t>
    </rPh>
    <rPh sb="13" eb="14">
      <t>ウ</t>
    </rPh>
    <rPh sb="15" eb="16">
      <t>イ</t>
    </rPh>
    <rPh sb="17" eb="18">
      <t>ゴ</t>
    </rPh>
    <rPh sb="19" eb="21">
      <t>テキセツ</t>
    </rPh>
    <rPh sb="22" eb="24">
      <t>カイゴ</t>
    </rPh>
    <rPh sb="25" eb="26">
      <t>ウ</t>
    </rPh>
    <rPh sb="33" eb="35">
      <t>ホウサク</t>
    </rPh>
    <rPh sb="40" eb="42">
      <t>タントウ</t>
    </rPh>
    <rPh sb="44" eb="46">
      <t>カイゴ</t>
    </rPh>
    <rPh sb="46" eb="48">
      <t>シエン</t>
    </rPh>
    <rPh sb="48" eb="51">
      <t>センモンイン</t>
    </rPh>
    <rPh sb="52" eb="54">
      <t>ミッセツ</t>
    </rPh>
    <rPh sb="55" eb="57">
      <t>レンケイ</t>
    </rPh>
    <rPh sb="58" eb="59">
      <t>オコナ</t>
    </rPh>
    <rPh sb="61" eb="63">
      <t>ソウダン</t>
    </rPh>
    <phoneticPr fontId="12"/>
  </si>
  <si>
    <t>問4</t>
    <rPh sb="0" eb="1">
      <t>トイ</t>
    </rPh>
    <phoneticPr fontId="12"/>
  </si>
  <si>
    <t>　指定介護老人福祉施設基準第35条第1項（事故の発生又はその再発を防止するための必要な措置(事故発生の防止のための指針の整備・事故発生の防止のための委員会の開催等））に規定する基準を満たさない場合は、減算している。</t>
    <rPh sb="1" eb="3">
      <t>シテイ</t>
    </rPh>
    <rPh sb="3" eb="5">
      <t>カイゴ</t>
    </rPh>
    <rPh sb="5" eb="11">
      <t>ロウジンフクシシセツ</t>
    </rPh>
    <rPh sb="11" eb="13">
      <t>キジュン</t>
    </rPh>
    <rPh sb="13" eb="14">
      <t>ダイ</t>
    </rPh>
    <rPh sb="16" eb="17">
      <t>ジョウ</t>
    </rPh>
    <rPh sb="17" eb="18">
      <t>ダイ</t>
    </rPh>
    <rPh sb="19" eb="20">
      <t>コウ</t>
    </rPh>
    <rPh sb="21" eb="23">
      <t>ジコ</t>
    </rPh>
    <rPh sb="24" eb="26">
      <t>ハッセイ</t>
    </rPh>
    <rPh sb="26" eb="27">
      <t>マタ</t>
    </rPh>
    <rPh sb="30" eb="32">
      <t>サイハツ</t>
    </rPh>
    <rPh sb="33" eb="35">
      <t>ボウシ</t>
    </rPh>
    <rPh sb="46" eb="48">
      <t>ジコ</t>
    </rPh>
    <rPh sb="48" eb="50">
      <t>ハッセイ</t>
    </rPh>
    <rPh sb="51" eb="53">
      <t>ボウシ</t>
    </rPh>
    <rPh sb="57" eb="59">
      <t>シシン</t>
    </rPh>
    <rPh sb="60" eb="62">
      <t>セイビ</t>
    </rPh>
    <rPh sb="63" eb="65">
      <t>ジコ</t>
    </rPh>
    <rPh sb="65" eb="67">
      <t>ハッセイ</t>
    </rPh>
    <rPh sb="68" eb="70">
      <t>ボウシ</t>
    </rPh>
    <rPh sb="74" eb="77">
      <t>イインカイ</t>
    </rPh>
    <rPh sb="78" eb="80">
      <t>カイサイ</t>
    </rPh>
    <rPh sb="80" eb="81">
      <t>トウ</t>
    </rPh>
    <rPh sb="84" eb="86">
      <t>キテイ</t>
    </rPh>
    <rPh sb="88" eb="90">
      <t>キジュン</t>
    </rPh>
    <rPh sb="91" eb="92">
      <t>ミ</t>
    </rPh>
    <rPh sb="96" eb="98">
      <t>バアイ</t>
    </rPh>
    <rPh sb="100" eb="102">
      <t>ゲンサン</t>
    </rPh>
    <phoneticPr fontId="12"/>
  </si>
  <si>
    <t>　指定介護老人福祉施設基準第２条に定める栄養士又は管理栄養士を置いていること及び同基準第17条の２（同基準第49条（ユニット型）において準用する場合を含む。）に規定する基準のいずれも満たさない場合は、減算している。</t>
    <rPh sb="17" eb="18">
      <t>サダ</t>
    </rPh>
    <rPh sb="20" eb="24">
      <t>エイヨウシマタ</t>
    </rPh>
    <rPh sb="25" eb="30">
      <t>カンリエイヨウシ</t>
    </rPh>
    <rPh sb="31" eb="32">
      <t>オ</t>
    </rPh>
    <rPh sb="38" eb="39">
      <t>オヨ</t>
    </rPh>
    <rPh sb="40" eb="41">
      <t>ドウ</t>
    </rPh>
    <rPh sb="41" eb="43">
      <t>キジュン</t>
    </rPh>
    <rPh sb="43" eb="44">
      <t>ダイ</t>
    </rPh>
    <rPh sb="46" eb="47">
      <t>ジョウ</t>
    </rPh>
    <rPh sb="50" eb="51">
      <t>ドウ</t>
    </rPh>
    <rPh sb="51" eb="53">
      <t>キジュン</t>
    </rPh>
    <rPh sb="53" eb="54">
      <t>ダイ</t>
    </rPh>
    <rPh sb="56" eb="57">
      <t>ジョウ</t>
    </rPh>
    <rPh sb="62" eb="63">
      <t>ガタ</t>
    </rPh>
    <rPh sb="68" eb="70">
      <t>ジュンヨウ</t>
    </rPh>
    <rPh sb="72" eb="74">
      <t>バアイ</t>
    </rPh>
    <rPh sb="75" eb="76">
      <t>フク</t>
    </rPh>
    <rPh sb="80" eb="82">
      <t>キテイ</t>
    </rPh>
    <rPh sb="84" eb="86">
      <t>キジュン</t>
    </rPh>
    <rPh sb="91" eb="92">
      <t>ミ</t>
    </rPh>
    <rPh sb="96" eb="98">
      <t>バアイ</t>
    </rPh>
    <rPh sb="100" eb="102">
      <t>ゲンサン</t>
    </rPh>
    <phoneticPr fontId="12"/>
  </si>
  <si>
    <t>（看護・介護職員の人員欠如）
　人員基準上必要とされる員数から１割を超えて減少した場合には、その翌月から人員基準欠如が解消されるに至った月まで、入所者等の全員について基本単位数の70％で算定している。</t>
    <rPh sb="1" eb="3">
      <t>カンゴ</t>
    </rPh>
    <rPh sb="4" eb="6">
      <t>カイゴ</t>
    </rPh>
    <rPh sb="6" eb="8">
      <t>ショクイン</t>
    </rPh>
    <rPh sb="9" eb="11">
      <t>ジンイン</t>
    </rPh>
    <rPh sb="11" eb="13">
      <t>ケツジョ</t>
    </rPh>
    <rPh sb="16" eb="18">
      <t>ジンイン</t>
    </rPh>
    <rPh sb="18" eb="20">
      <t>キジュン</t>
    </rPh>
    <rPh sb="20" eb="21">
      <t>ジョウ</t>
    </rPh>
    <rPh sb="21" eb="23">
      <t>ヒツヨウ</t>
    </rPh>
    <rPh sb="27" eb="29">
      <t>インズウ</t>
    </rPh>
    <rPh sb="32" eb="33">
      <t>ワリ</t>
    </rPh>
    <rPh sb="34" eb="35">
      <t>コ</t>
    </rPh>
    <rPh sb="37" eb="39">
      <t>ゲンショウ</t>
    </rPh>
    <rPh sb="41" eb="43">
      <t>バアイ</t>
    </rPh>
    <rPh sb="48" eb="49">
      <t>ヨク</t>
    </rPh>
    <rPh sb="49" eb="50">
      <t>ツキ</t>
    </rPh>
    <rPh sb="52" eb="54">
      <t>ジンイン</t>
    </rPh>
    <rPh sb="54" eb="56">
      <t>キジュン</t>
    </rPh>
    <rPh sb="56" eb="58">
      <t>ケツジョ</t>
    </rPh>
    <rPh sb="59" eb="61">
      <t>カイショウ</t>
    </rPh>
    <rPh sb="65" eb="66">
      <t>イタ</t>
    </rPh>
    <rPh sb="68" eb="69">
      <t>ツキ</t>
    </rPh>
    <rPh sb="77" eb="79">
      <t>ゼンイン</t>
    </rPh>
    <phoneticPr fontId="12"/>
  </si>
  <si>
    <t>（看護・介護職員の人員欠如）
　人員基準上必要とされる員数から１割の範囲内で減少した場合には、その翌々月から人員基準欠如が解消されるに至った月まで、入所者等の全員について基本単位数の70％で算定している（ただし、翌月の末日において人員基準を満たした場合を除く。）。</t>
    <phoneticPr fontId="12"/>
  </si>
  <si>
    <t>（介護支援専門員の人員欠如）
　人員基準上必要とされる員数から減少した場合にはその翌々月から人員基準欠如が解消されるに至った月まで、入所者等の全員について基本単位数の70％で算定している。（ただし、翌月の末日において人員基準を満たした場合を除く。）</t>
    <rPh sb="1" eb="3">
      <t>カイゴ</t>
    </rPh>
    <rPh sb="3" eb="5">
      <t>シエン</t>
    </rPh>
    <rPh sb="5" eb="8">
      <t>センモンイン</t>
    </rPh>
    <rPh sb="9" eb="11">
      <t>ジンイン</t>
    </rPh>
    <rPh sb="11" eb="13">
      <t>ケツジョ</t>
    </rPh>
    <rPh sb="71" eb="73">
      <t>ゼンイン</t>
    </rPh>
    <phoneticPr fontId="12"/>
  </si>
  <si>
    <t>問2</t>
    <rPh sb="0" eb="1">
      <t>トイ</t>
    </rPh>
    <phoneticPr fontId="12"/>
  </si>
  <si>
    <t>　夜勤時間帯において夜勤を行う介護職員・看護職員の数について、ある月（暦月）において基準に満たない事態が２日以上連続して発生するか、４日以上発生した場合、翌月の入所者等の全員について基本単位数の97％で算定している。</t>
    <rPh sb="1" eb="3">
      <t>ヤキン</t>
    </rPh>
    <rPh sb="3" eb="6">
      <t>ジカンタイ</t>
    </rPh>
    <rPh sb="10" eb="12">
      <t>ヤキン</t>
    </rPh>
    <rPh sb="13" eb="14">
      <t>オコナ</t>
    </rPh>
    <rPh sb="15" eb="17">
      <t>カイゴ</t>
    </rPh>
    <rPh sb="17" eb="19">
      <t>ショクイン</t>
    </rPh>
    <rPh sb="20" eb="22">
      <t>カンゴ</t>
    </rPh>
    <rPh sb="22" eb="24">
      <t>ショクイン</t>
    </rPh>
    <rPh sb="25" eb="26">
      <t>カズ</t>
    </rPh>
    <rPh sb="33" eb="34">
      <t>ツキ</t>
    </rPh>
    <rPh sb="35" eb="36">
      <t>レキ</t>
    </rPh>
    <rPh sb="36" eb="37">
      <t>ゲツ</t>
    </rPh>
    <rPh sb="42" eb="44">
      <t>キジュン</t>
    </rPh>
    <rPh sb="45" eb="46">
      <t>ミ</t>
    </rPh>
    <rPh sb="49" eb="51">
      <t>ジタイ</t>
    </rPh>
    <rPh sb="53" eb="54">
      <t>ニチ</t>
    </rPh>
    <rPh sb="54" eb="56">
      <t>イジョウ</t>
    </rPh>
    <rPh sb="56" eb="58">
      <t>レンゾク</t>
    </rPh>
    <rPh sb="85" eb="87">
      <t>ゼンイン</t>
    </rPh>
    <phoneticPr fontId="12"/>
  </si>
  <si>
    <t>月（歴月）平均の入所者数が運営規程に定められている入所定員を超える場合、定員超過利用になった翌月から、定員超過利用が解消されるに至った月まで、入所者等の全員について基本単位数の70％で算定している。（やむを得ない措置等による定員の超過を除く）</t>
    <rPh sb="8" eb="11">
      <t>ニュウショシャ</t>
    </rPh>
    <rPh sb="11" eb="12">
      <t>スウ</t>
    </rPh>
    <rPh sb="13" eb="15">
      <t>ウンエイ</t>
    </rPh>
    <rPh sb="15" eb="17">
      <t>キテイ</t>
    </rPh>
    <rPh sb="18" eb="19">
      <t>サダ</t>
    </rPh>
    <rPh sb="25" eb="27">
      <t>ニュウショ</t>
    </rPh>
    <rPh sb="27" eb="29">
      <t>テイイン</t>
    </rPh>
    <rPh sb="30" eb="31">
      <t>コ</t>
    </rPh>
    <rPh sb="33" eb="35">
      <t>バアイ</t>
    </rPh>
    <rPh sb="36" eb="38">
      <t>テイイン</t>
    </rPh>
    <rPh sb="38" eb="40">
      <t>チョウカ</t>
    </rPh>
    <rPh sb="76" eb="78">
      <t>ゼンイン</t>
    </rPh>
    <phoneticPr fontId="12"/>
  </si>
  <si>
    <t>　連続して30日を超えて同一の短期入所生活介護事業所に入所（居宅基準に掲げる（指定短期入所生活介護事業所の）設備及び備品を利用した指定短期入所生活介護以外のサービスによるものを含む。）している場合であって、指定短期入所生活介護をうけている利用者がいる。</t>
    <rPh sb="32" eb="34">
      <t>キジュン</t>
    </rPh>
    <rPh sb="39" eb="41">
      <t>シテイ</t>
    </rPh>
    <rPh sb="41" eb="52">
      <t>タンキニュウショセイカツカイゴジギョウショ</t>
    </rPh>
    <rPh sb="96" eb="98">
      <t>バアイ</t>
    </rPh>
    <rPh sb="103" eb="113">
      <t>シテイタンキニュウショセイカツカイゴ</t>
    </rPh>
    <rPh sb="119" eb="122">
      <t>リヨウシャ</t>
    </rPh>
    <phoneticPr fontId="12"/>
  </si>
  <si>
    <t>　問１の利用者について、一日につき30単位減算している。</t>
    <rPh sb="1" eb="2">
      <t>トイ</t>
    </rPh>
    <rPh sb="4" eb="7">
      <t>リヨウシャ</t>
    </rPh>
    <rPh sb="12" eb="14">
      <t>イチニチ</t>
    </rPh>
    <rPh sb="19" eb="21">
      <t>タンイ</t>
    </rPh>
    <rPh sb="21" eb="23">
      <t>ゲンサン</t>
    </rPh>
    <phoneticPr fontId="12"/>
  </si>
  <si>
    <r>
      <rPr>
        <sz val="9"/>
        <color theme="1"/>
        <rFont val="ＭＳ 明朝"/>
        <family val="1"/>
        <charset val="128"/>
      </rPr>
      <t>〈前年度の月平均〉</t>
    </r>
    <r>
      <rPr>
        <sz val="8"/>
        <color theme="1"/>
        <rFont val="ＭＳ 明朝"/>
        <family val="1"/>
        <charset val="128"/>
      </rPr>
      <t>　 e：４～２月における実績のあった月数</t>
    </r>
    <phoneticPr fontId="12"/>
  </si>
  <si>
    <r>
      <t>　　・ｄがｃに占める割合　（ｄ÷ｃ×１００）＝</t>
    </r>
    <r>
      <rPr>
        <u/>
        <sz val="9"/>
        <color theme="1"/>
        <rFont val="ＭＳ Ｐ明朝"/>
        <family val="1"/>
        <charset val="128"/>
      </rPr>
      <t>　　　　　　％</t>
    </r>
    <phoneticPr fontId="12"/>
  </si>
  <si>
    <r>
      <t>　　当該加算の届出月</t>
    </r>
    <r>
      <rPr>
        <u/>
        <sz val="10"/>
        <color theme="1"/>
        <rFont val="ＭＳ 明朝"/>
        <family val="1"/>
        <charset val="128"/>
      </rPr>
      <t>　　　月⇒ア</t>
    </r>
    <rPh sb="2" eb="4">
      <t>トウガイ</t>
    </rPh>
    <rPh sb="4" eb="6">
      <t>カサン</t>
    </rPh>
    <rPh sb="7" eb="9">
      <t>トドケデ</t>
    </rPh>
    <rPh sb="9" eb="10">
      <t>ツキ</t>
    </rPh>
    <rPh sb="13" eb="14">
      <t>ツキ</t>
    </rPh>
    <phoneticPr fontId="12"/>
  </si>
  <si>
    <r>
      <t>　　　介護職員総数（アの前３月平均）</t>
    </r>
    <r>
      <rPr>
        <u/>
        <sz val="9"/>
        <color theme="1"/>
        <rFont val="ＭＳ Ｐ明朝"/>
        <family val="1"/>
        <charset val="128"/>
      </rPr>
      <t>　　　　　</t>
    </r>
    <r>
      <rPr>
        <sz val="9"/>
        <color theme="1"/>
        <rFont val="ＭＳ Ｐ明朝"/>
        <family val="1"/>
        <charset val="128"/>
      </rPr>
      <t>名　　介護福祉士員数（アの前３月平均）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12" eb="13">
      <t>マエ</t>
    </rPh>
    <phoneticPr fontId="12"/>
  </si>
  <si>
    <r>
      <t>　　　アの前３月の介護職員の常勤換算後の員数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5" eb="6">
      <t>マエ</t>
    </rPh>
    <rPh sb="25" eb="26">
      <t>ガツ</t>
    </rPh>
    <rPh sb="26" eb="27">
      <t>マエ</t>
    </rPh>
    <rPh sb="37" eb="38">
      <t>ガツ</t>
    </rPh>
    <rPh sb="38" eb="39">
      <t>マエ</t>
    </rPh>
    <rPh sb="48" eb="49">
      <t>ガツ</t>
    </rPh>
    <rPh sb="49" eb="50">
      <t>マエ</t>
    </rPh>
    <phoneticPr fontId="12"/>
  </si>
  <si>
    <r>
      <t>　　　アの前３月の介護福祉士の常勤換算後の員数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5" eb="6">
      <t>マエ</t>
    </rPh>
    <rPh sb="27" eb="28">
      <t>マエ</t>
    </rPh>
    <rPh sb="39" eb="40">
      <t>マエ</t>
    </rPh>
    <rPh sb="50" eb="51">
      <t>マエ</t>
    </rPh>
    <phoneticPr fontId="12"/>
  </si>
  <si>
    <r>
      <rPr>
        <sz val="9"/>
        <color theme="1"/>
        <rFont val="ＭＳ 明朝"/>
        <family val="1"/>
        <charset val="128"/>
      </rPr>
      <t>〈前年度の月平均〉</t>
    </r>
    <r>
      <rPr>
        <sz val="8"/>
        <color theme="1"/>
        <rFont val="ＭＳ 明朝"/>
        <family val="1"/>
        <charset val="128"/>
      </rPr>
      <t>　 e：４～２月における実績のあった月数</t>
    </r>
    <phoneticPr fontId="12"/>
  </si>
  <si>
    <r>
      <t>　　　直接提供職員総数（アの前３月平均）</t>
    </r>
    <r>
      <rPr>
        <u/>
        <sz val="9"/>
        <color theme="1"/>
        <rFont val="ＭＳ Ｐ明朝"/>
        <family val="1"/>
        <charset val="128"/>
      </rPr>
      <t>　　　　</t>
    </r>
    <r>
      <rPr>
        <sz val="9"/>
        <color theme="1"/>
        <rFont val="ＭＳ Ｐ明朝"/>
        <family val="1"/>
        <charset val="128"/>
      </rPr>
      <t>名　勤続10年以上の員数（アの前３月平均）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3" eb="5">
      <t>チョクセツ</t>
    </rPh>
    <rPh sb="5" eb="7">
      <t>テイキョウ</t>
    </rPh>
    <rPh sb="7" eb="9">
      <t>ショクイン</t>
    </rPh>
    <rPh sb="9" eb="11">
      <t>ソウスウ</t>
    </rPh>
    <rPh sb="14" eb="15">
      <t>ゼン</t>
    </rPh>
    <rPh sb="16" eb="17">
      <t>ツキ</t>
    </rPh>
    <rPh sb="17" eb="19">
      <t>ヘイキン</t>
    </rPh>
    <rPh sb="24" eb="25">
      <t>メイ</t>
    </rPh>
    <rPh sb="26" eb="28">
      <t>キンゾク</t>
    </rPh>
    <rPh sb="30" eb="33">
      <t>ネンイジョウ</t>
    </rPh>
    <rPh sb="34" eb="36">
      <t>インスウ</t>
    </rPh>
    <rPh sb="39" eb="40">
      <t>ゼン</t>
    </rPh>
    <rPh sb="41" eb="42">
      <t>ツキ</t>
    </rPh>
    <rPh sb="42" eb="44">
      <t>ヘイキン</t>
    </rPh>
    <rPh sb="49" eb="50">
      <t>ニン</t>
    </rPh>
    <rPh sb="51" eb="53">
      <t>ワリアイ</t>
    </rPh>
    <phoneticPr fontId="43"/>
  </si>
  <si>
    <r>
      <t>　　　アの前３月の直接提供職員の常勤換算後の員数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チョクセツ</t>
    </rPh>
    <rPh sb="11" eb="13">
      <t>テイキョウ</t>
    </rPh>
    <rPh sb="13" eb="15">
      <t>ショクイン</t>
    </rPh>
    <rPh sb="16" eb="18">
      <t>ジョウキン</t>
    </rPh>
    <rPh sb="18" eb="20">
      <t>カンサン</t>
    </rPh>
    <rPh sb="20" eb="21">
      <t>ゴ</t>
    </rPh>
    <rPh sb="22" eb="24">
      <t>インスウ</t>
    </rPh>
    <rPh sb="27" eb="28">
      <t>ガツ</t>
    </rPh>
    <rPh sb="28" eb="29">
      <t>マエ</t>
    </rPh>
    <rPh sb="34" eb="35">
      <t>ジン</t>
    </rPh>
    <rPh sb="38" eb="39">
      <t>ガツ</t>
    </rPh>
    <rPh sb="39" eb="40">
      <t>マエ</t>
    </rPh>
    <rPh sb="45" eb="46">
      <t>ジン</t>
    </rPh>
    <rPh sb="49" eb="50">
      <t>ガツ</t>
    </rPh>
    <rPh sb="50" eb="51">
      <t>マエ</t>
    </rPh>
    <rPh sb="56" eb="57">
      <t>ジン</t>
    </rPh>
    <phoneticPr fontId="43"/>
  </si>
  <si>
    <r>
      <t>　　　アの前３月の勤続10年以上の常勤換算後の員数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キンゾク</t>
    </rPh>
    <rPh sb="13" eb="14">
      <t>ネン</t>
    </rPh>
    <rPh sb="14" eb="16">
      <t>イジョウ</t>
    </rPh>
    <rPh sb="17" eb="19">
      <t>ジョウキン</t>
    </rPh>
    <rPh sb="19" eb="21">
      <t>カンサン</t>
    </rPh>
    <rPh sb="21" eb="22">
      <t>ゴ</t>
    </rPh>
    <rPh sb="23" eb="25">
      <t>インスウ</t>
    </rPh>
    <rPh sb="28" eb="29">
      <t>ガツ</t>
    </rPh>
    <rPh sb="29" eb="30">
      <t>マエ</t>
    </rPh>
    <rPh sb="35" eb="36">
      <t>ジン</t>
    </rPh>
    <rPh sb="39" eb="40">
      <t>ガツ</t>
    </rPh>
    <rPh sb="40" eb="41">
      <t>マエ</t>
    </rPh>
    <rPh sb="46" eb="47">
      <t>ジン</t>
    </rPh>
    <rPh sb="50" eb="51">
      <t>ガツ</t>
    </rPh>
    <rPh sb="51" eb="52">
      <t>マエ</t>
    </rPh>
    <rPh sb="57" eb="58">
      <t>ジン</t>
    </rPh>
    <phoneticPr fontId="43"/>
  </si>
  <si>
    <r>
      <t>　介護職員総数（アの前３月平均）</t>
    </r>
    <r>
      <rPr>
        <u/>
        <sz val="9"/>
        <color theme="1"/>
        <rFont val="ＭＳ Ｐ明朝"/>
        <family val="1"/>
        <charset val="128"/>
      </rPr>
      <t>　　　　</t>
    </r>
    <r>
      <rPr>
        <sz val="9"/>
        <color theme="1"/>
        <rFont val="ＭＳ Ｐ明朝"/>
        <family val="1"/>
        <charset val="128"/>
      </rPr>
      <t>人　常勤職員員数（アの前３月平均）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t>
    </r>
    <rPh sb="1" eb="3">
      <t>カイゴ</t>
    </rPh>
    <rPh sb="3" eb="5">
      <t>ショクイン</t>
    </rPh>
    <rPh sb="5" eb="7">
      <t>ソウスウ</t>
    </rPh>
    <rPh sb="10" eb="11">
      <t>ゼン</t>
    </rPh>
    <rPh sb="12" eb="13">
      <t>ツキ</t>
    </rPh>
    <rPh sb="13" eb="15">
      <t>ヘイキン</t>
    </rPh>
    <rPh sb="20" eb="21">
      <t>ニン</t>
    </rPh>
    <rPh sb="22" eb="24">
      <t>ジョウキン</t>
    </rPh>
    <rPh sb="24" eb="26">
      <t>ショクイン</t>
    </rPh>
    <rPh sb="26" eb="28">
      <t>インスウ</t>
    </rPh>
    <rPh sb="31" eb="32">
      <t>ゼン</t>
    </rPh>
    <rPh sb="33" eb="34">
      <t>ツキ</t>
    </rPh>
    <rPh sb="34" eb="36">
      <t>ヘイキン</t>
    </rPh>
    <rPh sb="41" eb="42">
      <t>ニン</t>
    </rPh>
    <rPh sb="44" eb="46">
      <t>ワリアイ</t>
    </rPh>
    <phoneticPr fontId="43"/>
  </si>
  <si>
    <r>
      <t>　アの前３月の介護職員の常勤換算後の員数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7" eb="9">
      <t>カイゴ</t>
    </rPh>
    <rPh sb="9" eb="11">
      <t>ショクイン</t>
    </rPh>
    <rPh sb="12" eb="14">
      <t>ジョウキン</t>
    </rPh>
    <rPh sb="14" eb="16">
      <t>カンサン</t>
    </rPh>
    <rPh sb="16" eb="17">
      <t>ゴ</t>
    </rPh>
    <rPh sb="18" eb="20">
      <t>インスウ</t>
    </rPh>
    <rPh sb="23" eb="24">
      <t>ガツ</t>
    </rPh>
    <rPh sb="24" eb="25">
      <t>マエ</t>
    </rPh>
    <rPh sb="30" eb="31">
      <t>ニン</t>
    </rPh>
    <rPh sb="34" eb="35">
      <t>ガツ</t>
    </rPh>
    <rPh sb="35" eb="36">
      <t>マエ</t>
    </rPh>
    <rPh sb="41" eb="42">
      <t>ニン</t>
    </rPh>
    <rPh sb="45" eb="46">
      <t>ツキ</t>
    </rPh>
    <rPh sb="46" eb="47">
      <t>マエ</t>
    </rPh>
    <rPh sb="52" eb="53">
      <t>ニン</t>
    </rPh>
    <phoneticPr fontId="43"/>
  </si>
  <si>
    <r>
      <t>　アの前３月の常勤職員の常勤換算後の員数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　</t>
    </r>
    <rPh sb="7" eb="9">
      <t>ジョウキン</t>
    </rPh>
    <rPh sb="9" eb="11">
      <t>ショクイン</t>
    </rPh>
    <rPh sb="12" eb="14">
      <t>ジョウキン</t>
    </rPh>
    <rPh sb="14" eb="16">
      <t>カンサン</t>
    </rPh>
    <rPh sb="16" eb="17">
      <t>ゴ</t>
    </rPh>
    <rPh sb="18" eb="20">
      <t>インスウ</t>
    </rPh>
    <rPh sb="24" eb="25">
      <t>マエ</t>
    </rPh>
    <rPh sb="35" eb="36">
      <t>マエ</t>
    </rPh>
    <rPh sb="46" eb="47">
      <t>マエ</t>
    </rPh>
    <phoneticPr fontId="43"/>
  </si>
  <si>
    <r>
      <t>　　　直接提供職員総数（アの前３月平均）</t>
    </r>
    <r>
      <rPr>
        <u/>
        <sz val="9"/>
        <color theme="1"/>
        <rFont val="ＭＳ Ｐ明朝"/>
        <family val="1"/>
        <charset val="128"/>
      </rPr>
      <t>　　　　</t>
    </r>
    <r>
      <rPr>
        <sz val="9"/>
        <color theme="1"/>
        <rFont val="ＭＳ Ｐ明朝"/>
        <family val="1"/>
        <charset val="128"/>
      </rPr>
      <t>名　勤続7年以上の員数（アの前３月平均）</t>
    </r>
    <r>
      <rPr>
        <u/>
        <sz val="9"/>
        <color theme="1"/>
        <rFont val="ＭＳ Ｐ明朝"/>
        <family val="1"/>
        <charset val="128"/>
      </rPr>
      <t>　　　　</t>
    </r>
    <r>
      <rPr>
        <sz val="9"/>
        <color theme="1"/>
        <rFont val="ＭＳ Ｐ明朝"/>
        <family val="1"/>
        <charset val="128"/>
      </rPr>
      <t>人　割合</t>
    </r>
    <r>
      <rPr>
        <u/>
        <sz val="9"/>
        <color theme="1"/>
        <rFont val="ＭＳ Ｐ明朝"/>
        <family val="1"/>
        <charset val="128"/>
      </rPr>
      <t>　　　　</t>
    </r>
    <r>
      <rPr>
        <sz val="9"/>
        <color theme="1"/>
        <rFont val="ＭＳ Ｐ明朝"/>
        <family val="1"/>
        <charset val="128"/>
      </rPr>
      <t>　（％）</t>
    </r>
    <rPh sb="3" eb="5">
      <t>チョクセツ</t>
    </rPh>
    <rPh sb="5" eb="7">
      <t>テイキョウ</t>
    </rPh>
    <rPh sb="7" eb="9">
      <t>ショクイン</t>
    </rPh>
    <rPh sb="9" eb="11">
      <t>ソウスウ</t>
    </rPh>
    <rPh sb="14" eb="15">
      <t>ゼン</t>
    </rPh>
    <rPh sb="16" eb="17">
      <t>ツキ</t>
    </rPh>
    <rPh sb="17" eb="19">
      <t>ヘイキン</t>
    </rPh>
    <rPh sb="24" eb="25">
      <t>メイ</t>
    </rPh>
    <rPh sb="26" eb="28">
      <t>キンゾク</t>
    </rPh>
    <rPh sb="29" eb="32">
      <t>ネンイジョウ</t>
    </rPh>
    <rPh sb="33" eb="35">
      <t>インスウ</t>
    </rPh>
    <rPh sb="38" eb="39">
      <t>ゼン</t>
    </rPh>
    <rPh sb="40" eb="41">
      <t>ツキ</t>
    </rPh>
    <rPh sb="41" eb="43">
      <t>ヘイキン</t>
    </rPh>
    <rPh sb="48" eb="49">
      <t>ニン</t>
    </rPh>
    <rPh sb="50" eb="52">
      <t>ワリアイ</t>
    </rPh>
    <phoneticPr fontId="43"/>
  </si>
  <si>
    <r>
      <t>　　　アの前３月の勤続７年以上の常勤換算後の員数　　１月前</t>
    </r>
    <r>
      <rPr>
        <u/>
        <sz val="9"/>
        <color theme="1"/>
        <rFont val="ＭＳ Ｐ明朝"/>
        <family val="1"/>
        <charset val="128"/>
      </rPr>
      <t>　　　　　</t>
    </r>
    <r>
      <rPr>
        <sz val="9"/>
        <color theme="1"/>
        <rFont val="ＭＳ Ｐ明朝"/>
        <family val="1"/>
        <charset val="128"/>
      </rPr>
      <t>人　　２月前</t>
    </r>
    <r>
      <rPr>
        <u/>
        <sz val="9"/>
        <color theme="1"/>
        <rFont val="ＭＳ Ｐ明朝"/>
        <family val="1"/>
        <charset val="128"/>
      </rPr>
      <t>　　　　　</t>
    </r>
    <r>
      <rPr>
        <sz val="9"/>
        <color theme="1"/>
        <rFont val="ＭＳ Ｐ明朝"/>
        <family val="1"/>
        <charset val="128"/>
      </rPr>
      <t>人　　３月前</t>
    </r>
    <r>
      <rPr>
        <u/>
        <sz val="9"/>
        <color theme="1"/>
        <rFont val="ＭＳ Ｐ明朝"/>
        <family val="1"/>
        <charset val="128"/>
      </rPr>
      <t>　　　　　</t>
    </r>
    <r>
      <rPr>
        <sz val="9"/>
        <color theme="1"/>
        <rFont val="ＭＳ Ｐ明朝"/>
        <family val="1"/>
        <charset val="128"/>
      </rPr>
      <t>人</t>
    </r>
    <rPh sb="9" eb="11">
      <t>キンゾク</t>
    </rPh>
    <rPh sb="12" eb="13">
      <t>ネン</t>
    </rPh>
    <rPh sb="13" eb="15">
      <t>イジョウ</t>
    </rPh>
    <rPh sb="16" eb="18">
      <t>ジョウキン</t>
    </rPh>
    <rPh sb="18" eb="20">
      <t>カンサン</t>
    </rPh>
    <rPh sb="20" eb="21">
      <t>ゴ</t>
    </rPh>
    <rPh sb="22" eb="24">
      <t>インスウ</t>
    </rPh>
    <rPh sb="27" eb="28">
      <t>ガツ</t>
    </rPh>
    <rPh sb="28" eb="29">
      <t>マエ</t>
    </rPh>
    <rPh sb="34" eb="35">
      <t>ジン</t>
    </rPh>
    <rPh sb="38" eb="39">
      <t>ガツ</t>
    </rPh>
    <rPh sb="39" eb="40">
      <t>マエ</t>
    </rPh>
    <rPh sb="45" eb="46">
      <t>ジン</t>
    </rPh>
    <rPh sb="49" eb="50">
      <t>ガツ</t>
    </rPh>
    <rPh sb="50" eb="51">
      <t>マエ</t>
    </rPh>
    <rPh sb="56" eb="57">
      <t>ジン</t>
    </rPh>
    <phoneticPr fontId="43"/>
  </si>
  <si>
    <t>R　　年</t>
    <rPh sb="3" eb="4">
      <t>ネン</t>
    </rPh>
    <phoneticPr fontId="48"/>
  </si>
  <si>
    <t>＝</t>
    <phoneticPr fontId="64"/>
  </si>
  <si>
    <t>＋</t>
    <phoneticPr fontId="64"/>
  </si>
  <si>
    <t>＝</t>
    <phoneticPr fontId="64"/>
  </si>
  <si>
    <t>＋</t>
    <phoneticPr fontId="64"/>
  </si>
  <si>
    <t>合計</t>
    <rPh sb="0" eb="2">
      <t>ゴウケイ</t>
    </rPh>
    <phoneticPr fontId="64"/>
  </si>
  <si>
    <t>常勤換算方法による人数</t>
    <rPh sb="0" eb="2">
      <t>ジョウキン</t>
    </rPh>
    <rPh sb="2" eb="4">
      <t>カンサン</t>
    </rPh>
    <rPh sb="4" eb="6">
      <t>ホウホウ</t>
    </rPh>
    <rPh sb="9" eb="11">
      <t>ニンズウ</t>
    </rPh>
    <phoneticPr fontId="64"/>
  </si>
  <si>
    <t>常勤の従業者の人数</t>
  </si>
  <si>
    <t>常勤換算方法対象外の</t>
    <rPh sb="0" eb="2">
      <t>ジョウキン</t>
    </rPh>
    <rPh sb="2" eb="4">
      <t>カンサン</t>
    </rPh>
    <rPh sb="4" eb="6">
      <t>ホウホウ</t>
    </rPh>
    <rPh sb="6" eb="9">
      <t>タイショウガイ</t>
    </rPh>
    <phoneticPr fontId="64"/>
  </si>
  <si>
    <t>■ 介護職員の常勤換算方法による人数</t>
    <rPh sb="2" eb="4">
      <t>カイゴ</t>
    </rPh>
    <rPh sb="4" eb="6">
      <t>ショクイン</t>
    </rPh>
    <rPh sb="7" eb="9">
      <t>ジョウキン</t>
    </rPh>
    <rPh sb="9" eb="11">
      <t>カンサン</t>
    </rPh>
    <rPh sb="11" eb="13">
      <t>ホウホウ</t>
    </rPh>
    <rPh sb="16" eb="18">
      <t>ニンズウ</t>
    </rPh>
    <phoneticPr fontId="64"/>
  </si>
  <si>
    <t>■ 看護職員の常勤換算方法による人数</t>
    <rPh sb="2" eb="4">
      <t>カンゴ</t>
    </rPh>
    <rPh sb="4" eb="6">
      <t>ショクイン</t>
    </rPh>
    <rPh sb="7" eb="9">
      <t>ジョウキン</t>
    </rPh>
    <rPh sb="9" eb="11">
      <t>カンサン</t>
    </rPh>
    <rPh sb="11" eb="13">
      <t>ホウホウ</t>
    </rPh>
    <rPh sb="16" eb="18">
      <t>ニンズウ</t>
    </rPh>
    <phoneticPr fontId="64"/>
  </si>
  <si>
    <t>（小数点第2位以下切り捨て）</t>
    <rPh sb="1" eb="4">
      <t>ショウスウテン</t>
    </rPh>
    <rPh sb="4" eb="5">
      <t>ダイ</t>
    </rPh>
    <rPh sb="6" eb="7">
      <t>イ</t>
    </rPh>
    <rPh sb="7" eb="9">
      <t>イカ</t>
    </rPh>
    <rPh sb="9" eb="10">
      <t>キ</t>
    </rPh>
    <rPh sb="11" eb="12">
      <t>ス</t>
    </rPh>
    <phoneticPr fontId="64"/>
  </si>
  <si>
    <t>＝</t>
    <phoneticPr fontId="64"/>
  </si>
  <si>
    <t>÷</t>
    <phoneticPr fontId="64"/>
  </si>
  <si>
    <t>＝</t>
    <phoneticPr fontId="64"/>
  </si>
  <si>
    <t>÷</t>
    <phoneticPr fontId="64"/>
  </si>
  <si>
    <t>非常勤で兼務</t>
    <rPh sb="0" eb="3">
      <t>ヒジョウキン</t>
    </rPh>
    <rPh sb="4" eb="6">
      <t>ケンム</t>
    </rPh>
    <phoneticPr fontId="64"/>
  </si>
  <si>
    <t>D</t>
    <phoneticPr fontId="64"/>
  </si>
  <si>
    <t>常勤換算後の人数</t>
    <rPh sb="0" eb="2">
      <t>ジョウキン</t>
    </rPh>
    <rPh sb="2" eb="4">
      <t>カンサン</t>
    </rPh>
    <rPh sb="4" eb="5">
      <t>ゴ</t>
    </rPh>
    <rPh sb="6" eb="8">
      <t>ニンズウ</t>
    </rPh>
    <phoneticPr fontId="64"/>
  </si>
  <si>
    <t>非常勤で専従</t>
    <rPh sb="0" eb="3">
      <t>ヒジョウキン</t>
    </rPh>
    <rPh sb="4" eb="6">
      <t>センジュウ</t>
    </rPh>
    <phoneticPr fontId="64"/>
  </si>
  <si>
    <t>C</t>
    <phoneticPr fontId="64"/>
  </si>
  <si>
    <t>常勤の従業者が</t>
    <rPh sb="0" eb="2">
      <t>ジョウキン</t>
    </rPh>
    <rPh sb="3" eb="6">
      <t>ジュウギョウシャ</t>
    </rPh>
    <phoneticPr fontId="64"/>
  </si>
  <si>
    <t>常勤換算の</t>
    <rPh sb="0" eb="2">
      <t>ジョウキン</t>
    </rPh>
    <rPh sb="2" eb="4">
      <t>カンサン</t>
    </rPh>
    <phoneticPr fontId="64"/>
  </si>
  <si>
    <t>常勤で兼務</t>
    <rPh sb="0" eb="2">
      <t>ジョウキン</t>
    </rPh>
    <rPh sb="3" eb="5">
      <t>ケンム</t>
    </rPh>
    <phoneticPr fontId="64"/>
  </si>
  <si>
    <t>B</t>
    <phoneticPr fontId="64"/>
  </si>
  <si>
    <t>基準：</t>
    <rPh sb="0" eb="2">
      <t>キジュン</t>
    </rPh>
    <phoneticPr fontId="64"/>
  </si>
  <si>
    <t>■ 常勤換算方法による人数</t>
    <rPh sb="2" eb="4">
      <t>ジョウキン</t>
    </rPh>
    <rPh sb="4" eb="6">
      <t>カンサン</t>
    </rPh>
    <rPh sb="6" eb="8">
      <t>ホウホウ</t>
    </rPh>
    <rPh sb="11" eb="13">
      <t>ニンズウ</t>
    </rPh>
    <phoneticPr fontId="64"/>
  </si>
  <si>
    <t>週</t>
  </si>
  <si>
    <t>常勤で専従</t>
    <rPh sb="0" eb="2">
      <t>ジョウキン</t>
    </rPh>
    <rPh sb="3" eb="5">
      <t>センジュウ</t>
    </rPh>
    <phoneticPr fontId="64"/>
  </si>
  <si>
    <t>A</t>
    <phoneticPr fontId="64"/>
  </si>
  <si>
    <t>区分</t>
    <rPh sb="0" eb="2">
      <t>クブン</t>
    </rPh>
    <phoneticPr fontId="64"/>
  </si>
  <si>
    <t>記号</t>
    <rPh sb="0" eb="2">
      <t>キゴウ</t>
    </rPh>
    <phoneticPr fontId="64"/>
  </si>
  <si>
    <t>（勤務形態の記号）</t>
    <rPh sb="1" eb="3">
      <t>キンム</t>
    </rPh>
    <rPh sb="3" eb="5">
      <t>ケイタイ</t>
    </rPh>
    <rPh sb="6" eb="8">
      <t>キゴウ</t>
    </rPh>
    <phoneticPr fontId="64"/>
  </si>
  <si>
    <t>-</t>
    <phoneticPr fontId="64"/>
  </si>
  <si>
    <t>D</t>
    <phoneticPr fontId="64"/>
  </si>
  <si>
    <t>-</t>
    <phoneticPr fontId="64"/>
  </si>
  <si>
    <t>D</t>
    <phoneticPr fontId="64"/>
  </si>
  <si>
    <t>-</t>
    <phoneticPr fontId="64"/>
  </si>
  <si>
    <t>C</t>
    <phoneticPr fontId="64"/>
  </si>
  <si>
    <t>B</t>
    <phoneticPr fontId="64"/>
  </si>
  <si>
    <t>B</t>
    <phoneticPr fontId="64"/>
  </si>
  <si>
    <t>＝</t>
    <phoneticPr fontId="64"/>
  </si>
  <si>
    <t>＋</t>
    <phoneticPr fontId="64"/>
  </si>
  <si>
    <t>A</t>
    <phoneticPr fontId="64"/>
  </si>
  <si>
    <t>A</t>
    <phoneticPr fontId="64"/>
  </si>
  <si>
    <t>常勤の従業者の人数</t>
    <rPh sb="0" eb="2">
      <t>ジョウキン</t>
    </rPh>
    <rPh sb="3" eb="6">
      <t>ジュウギョウシャ</t>
    </rPh>
    <rPh sb="7" eb="9">
      <t>ニンズウ</t>
    </rPh>
    <phoneticPr fontId="64"/>
  </si>
  <si>
    <t>週平均</t>
    <rPh sb="0" eb="3">
      <t>シュウヘイキン</t>
    </rPh>
    <phoneticPr fontId="64"/>
  </si>
  <si>
    <t>当月合計</t>
    <rPh sb="0" eb="2">
      <t>トウゲツ</t>
    </rPh>
    <rPh sb="2" eb="4">
      <t>ゴウケイ</t>
    </rPh>
    <phoneticPr fontId="64"/>
  </si>
  <si>
    <t>常勤換算の対象時間数</t>
    <rPh sb="0" eb="2">
      <t>ジョウキン</t>
    </rPh>
    <rPh sb="2" eb="4">
      <t>カンサン</t>
    </rPh>
    <rPh sb="5" eb="7">
      <t>タイショウ</t>
    </rPh>
    <rPh sb="7" eb="9">
      <t>ジカン</t>
    </rPh>
    <rPh sb="9" eb="10">
      <t>スウ</t>
    </rPh>
    <phoneticPr fontId="64"/>
  </si>
  <si>
    <t>勤務時間数合計</t>
    <rPh sb="0" eb="2">
      <t>キンム</t>
    </rPh>
    <rPh sb="2" eb="5">
      <t>ジカンスウ</t>
    </rPh>
    <rPh sb="5" eb="7">
      <t>ゴウケイ</t>
    </rPh>
    <phoneticPr fontId="64"/>
  </si>
  <si>
    <t>勤務形態</t>
    <rPh sb="0" eb="2">
      <t>キンム</t>
    </rPh>
    <rPh sb="2" eb="4">
      <t>ケイタイ</t>
    </rPh>
    <phoneticPr fontId="64"/>
  </si>
  <si>
    <t>③看護職員と介護職員の合計</t>
    <rPh sb="1" eb="3">
      <t>カンゴ</t>
    </rPh>
    <rPh sb="3" eb="5">
      <t>ショクイン</t>
    </rPh>
    <rPh sb="6" eb="8">
      <t>カイゴ</t>
    </rPh>
    <rPh sb="8" eb="10">
      <t>ショクイン</t>
    </rPh>
    <rPh sb="11" eb="13">
      <t>ゴウケイ</t>
    </rPh>
    <phoneticPr fontId="64"/>
  </si>
  <si>
    <t>②介護職員</t>
    <rPh sb="1" eb="3">
      <t>カイゴ</t>
    </rPh>
    <rPh sb="3" eb="5">
      <t>ショクイン</t>
    </rPh>
    <phoneticPr fontId="64"/>
  </si>
  <si>
    <t>①看護職員</t>
    <rPh sb="1" eb="3">
      <t>カンゴ</t>
    </rPh>
    <rPh sb="3" eb="5">
      <t>ショクイン</t>
    </rPh>
    <phoneticPr fontId="64"/>
  </si>
  <si>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64"/>
  </si>
  <si>
    <t>勤務時間数</t>
    <rPh sb="0" eb="2">
      <t>キンム</t>
    </rPh>
    <rPh sb="2" eb="5">
      <t>ジカンスウ</t>
    </rPh>
    <phoneticPr fontId="64"/>
  </si>
  <si>
    <t>シフト記号</t>
    <rPh sb="3" eb="5">
      <t>キゴウ</t>
    </rPh>
    <phoneticPr fontId="89"/>
  </si>
  <si>
    <t>a</t>
    <phoneticPr fontId="64"/>
  </si>
  <si>
    <t>d</t>
    <phoneticPr fontId="64"/>
  </si>
  <si>
    <t>○○　CC次郎</t>
    <rPh sb="5" eb="7">
      <t>ジロウ</t>
    </rPh>
    <phoneticPr fontId="64"/>
  </si>
  <si>
    <t>ー</t>
  </si>
  <si>
    <t>C</t>
  </si>
  <si>
    <t>ユニット４</t>
    <phoneticPr fontId="64"/>
  </si>
  <si>
    <t>i</t>
    <phoneticPr fontId="64"/>
  </si>
  <si>
    <t>h</t>
    <phoneticPr fontId="64"/>
  </si>
  <si>
    <t>i</t>
  </si>
  <si>
    <t>○○　BB子</t>
    <rPh sb="5" eb="6">
      <t>コ</t>
    </rPh>
    <phoneticPr fontId="64"/>
  </si>
  <si>
    <t>A</t>
  </si>
  <si>
    <t>○○　AA三郎</t>
    <rPh sb="5" eb="7">
      <t>サブロウ</t>
    </rPh>
    <phoneticPr fontId="64"/>
  </si>
  <si>
    <t>○○　Z男</t>
    <rPh sb="4" eb="5">
      <t>オトコ</t>
    </rPh>
    <phoneticPr fontId="64"/>
  </si>
  <si>
    <t>○○　Y子</t>
    <rPh sb="4" eb="5">
      <t>コ</t>
    </rPh>
    <phoneticPr fontId="64"/>
  </si>
  <si>
    <t>○</t>
  </si>
  <si>
    <t>○○　X太郎</t>
    <rPh sb="4" eb="6">
      <t>タロウ</t>
    </rPh>
    <phoneticPr fontId="64"/>
  </si>
  <si>
    <t>ユニット３</t>
    <phoneticPr fontId="64"/>
  </si>
  <si>
    <t>d</t>
  </si>
  <si>
    <t>○○　W子</t>
    <rPh sb="4" eb="5">
      <t>コ</t>
    </rPh>
    <phoneticPr fontId="64"/>
  </si>
  <si>
    <t>○○　V男</t>
    <rPh sb="4" eb="5">
      <t>オトコ</t>
    </rPh>
    <phoneticPr fontId="64"/>
  </si>
  <si>
    <t>○○　U子</t>
    <rPh sb="4" eb="5">
      <t>コ</t>
    </rPh>
    <phoneticPr fontId="64"/>
  </si>
  <si>
    <t>○○　T太</t>
    <rPh sb="4" eb="5">
      <t>タ</t>
    </rPh>
    <phoneticPr fontId="64"/>
  </si>
  <si>
    <t>◎</t>
  </si>
  <si>
    <t>○○　S子</t>
    <rPh sb="4" eb="5">
      <t>コ</t>
    </rPh>
    <phoneticPr fontId="64"/>
  </si>
  <si>
    <t>ユニット２</t>
    <phoneticPr fontId="64"/>
  </si>
  <si>
    <t>○○　R次郎</t>
    <rPh sb="4" eb="6">
      <t>ジロウ</t>
    </rPh>
    <phoneticPr fontId="64"/>
  </si>
  <si>
    <t>○○　P子</t>
    <rPh sb="4" eb="5">
      <t>コ</t>
    </rPh>
    <phoneticPr fontId="64"/>
  </si>
  <si>
    <t>○○　N男</t>
    <rPh sb="4" eb="5">
      <t>オトコ</t>
    </rPh>
    <phoneticPr fontId="64"/>
  </si>
  <si>
    <t>○○　M子</t>
    <rPh sb="4" eb="5">
      <t>コ</t>
    </rPh>
    <phoneticPr fontId="64"/>
  </si>
  <si>
    <t>○○　L太</t>
    <rPh sb="4" eb="5">
      <t>タ</t>
    </rPh>
    <phoneticPr fontId="64"/>
  </si>
  <si>
    <t>ユニット１</t>
    <phoneticPr fontId="64"/>
  </si>
  <si>
    <t>○○　K子</t>
    <rPh sb="4" eb="5">
      <t>コ</t>
    </rPh>
    <phoneticPr fontId="64"/>
  </si>
  <si>
    <t>○○　J太郎</t>
    <rPh sb="4" eb="6">
      <t>タロウ</t>
    </rPh>
    <phoneticPr fontId="64"/>
  </si>
  <si>
    <t>○○　H美</t>
    <rPh sb="4" eb="5">
      <t>ミ</t>
    </rPh>
    <phoneticPr fontId="64"/>
  </si>
  <si>
    <t>○○　G太</t>
    <rPh sb="4" eb="5">
      <t>タ</t>
    </rPh>
    <phoneticPr fontId="64"/>
  </si>
  <si>
    <t>b</t>
    <phoneticPr fontId="64"/>
  </si>
  <si>
    <t>○○　F子</t>
    <rPh sb="4" eb="5">
      <t>コ</t>
    </rPh>
    <phoneticPr fontId="64"/>
  </si>
  <si>
    <t>○○　E夫</t>
    <rPh sb="4" eb="5">
      <t>オット</t>
    </rPh>
    <phoneticPr fontId="64"/>
  </si>
  <si>
    <t>機能訓練指導員を兼務</t>
    <phoneticPr fontId="64"/>
  </si>
  <si>
    <t>e</t>
    <phoneticPr fontId="64"/>
  </si>
  <si>
    <t>○○　C太</t>
    <rPh sb="4" eb="5">
      <t>タ</t>
    </rPh>
    <phoneticPr fontId="64"/>
  </si>
  <si>
    <t>B</t>
  </si>
  <si>
    <t>○○　D太</t>
    <phoneticPr fontId="64"/>
  </si>
  <si>
    <t>○○　D美</t>
    <rPh sb="4" eb="5">
      <t>ウツク</t>
    </rPh>
    <phoneticPr fontId="64"/>
  </si>
  <si>
    <t>看護職員を兼務</t>
    <phoneticPr fontId="64"/>
  </si>
  <si>
    <t>f</t>
    <phoneticPr fontId="64"/>
  </si>
  <si>
    <t>f</t>
  </si>
  <si>
    <t>○○　B子</t>
    <rPh sb="4" eb="5">
      <t>コ</t>
    </rPh>
    <phoneticPr fontId="64"/>
  </si>
  <si>
    <t>○○　A男</t>
    <rPh sb="4" eb="5">
      <t>オトコ</t>
    </rPh>
    <phoneticPr fontId="64"/>
  </si>
  <si>
    <t>b</t>
    <phoneticPr fontId="64"/>
  </si>
  <si>
    <t>b</t>
  </si>
  <si>
    <t>厚労　太郎</t>
    <rPh sb="0" eb="2">
      <t>コウロウ</t>
    </rPh>
    <rPh sb="3" eb="5">
      <t>タロウ</t>
    </rPh>
    <phoneticPr fontId="64"/>
  </si>
  <si>
    <t>5週目</t>
    <rPh sb="1" eb="2">
      <t>シュウ</t>
    </rPh>
    <rPh sb="2" eb="3">
      <t>メ</t>
    </rPh>
    <phoneticPr fontId="64"/>
  </si>
  <si>
    <t>4週目</t>
    <rPh sb="1" eb="2">
      <t>シュウ</t>
    </rPh>
    <rPh sb="2" eb="3">
      <t>メ</t>
    </rPh>
    <phoneticPr fontId="64"/>
  </si>
  <si>
    <t>3週目</t>
    <rPh sb="1" eb="2">
      <t>シュウ</t>
    </rPh>
    <rPh sb="2" eb="3">
      <t>メ</t>
    </rPh>
    <phoneticPr fontId="64"/>
  </si>
  <si>
    <t>2週目</t>
    <rPh sb="1" eb="2">
      <t>シュウ</t>
    </rPh>
    <rPh sb="2" eb="3">
      <t>メ</t>
    </rPh>
    <phoneticPr fontId="64"/>
  </si>
  <si>
    <t>1週目</t>
    <rPh sb="1" eb="2">
      <t>シュウ</t>
    </rPh>
    <rPh sb="2" eb="3">
      <t>メ</t>
    </rPh>
    <phoneticPr fontId="64"/>
  </si>
  <si>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43"/>
  </si>
  <si>
    <r>
      <t xml:space="preserve">(13)
</t>
    </r>
    <r>
      <rPr>
        <sz val="11"/>
        <rFont val="HGSｺﾞｼｯｸM"/>
        <family val="3"/>
        <charset val="128"/>
      </rPr>
      <t>週平均
勤務時間数</t>
    </r>
    <rPh sb="6" eb="8">
      <t>ヘイキン</t>
    </rPh>
    <rPh sb="9" eb="11">
      <t>キンム</t>
    </rPh>
    <rPh sb="11" eb="13">
      <t>ジカン</t>
    </rPh>
    <rPh sb="13" eb="14">
      <t>スウ</t>
    </rPh>
    <phoneticPr fontId="43"/>
  </si>
  <si>
    <t>(11)</t>
    <phoneticPr fontId="64"/>
  </si>
  <si>
    <t>(10) 氏　名</t>
    <phoneticPr fontId="43"/>
  </si>
  <si>
    <t>(9) 資格</t>
    <rPh sb="4" eb="6">
      <t>シカク</t>
    </rPh>
    <phoneticPr fontId="64"/>
  </si>
  <si>
    <t>(8)
勤務
形態</t>
    <phoneticPr fontId="43"/>
  </si>
  <si>
    <t>(7) 
職種</t>
    <phoneticPr fontId="43"/>
  </si>
  <si>
    <t>(6)
ユニット名</t>
    <rPh sb="8" eb="9">
      <t>メイ</t>
    </rPh>
    <phoneticPr fontId="64"/>
  </si>
  <si>
    <t>(5)
ユニットリーダー</t>
    <phoneticPr fontId="64"/>
  </si>
  <si>
    <t>No</t>
    <phoneticPr fontId="64"/>
  </si>
  <si>
    <t>人</t>
    <rPh sb="0" eb="1">
      <t>ニン</t>
    </rPh>
    <phoneticPr fontId="64"/>
  </si>
  <si>
    <t>（前年度の平均値または推定数）</t>
    <rPh sb="1" eb="4">
      <t>ゼンネンド</t>
    </rPh>
    <rPh sb="5" eb="8">
      <t>ヘイキンチ</t>
    </rPh>
    <rPh sb="11" eb="14">
      <t>スイテイスウ</t>
    </rPh>
    <phoneticPr fontId="64"/>
  </si>
  <si>
    <t>(4) 入所者数（利用者数）</t>
    <rPh sb="4" eb="7">
      <t>ニュウショシャ</t>
    </rPh>
    <rPh sb="7" eb="8">
      <t>スウ</t>
    </rPh>
    <rPh sb="9" eb="12">
      <t>リヨウシャ</t>
    </rPh>
    <rPh sb="12" eb="13">
      <t>スウ</t>
    </rPh>
    <phoneticPr fontId="64"/>
  </si>
  <si>
    <t>日</t>
    <rPh sb="0" eb="1">
      <t>ニチ</t>
    </rPh>
    <phoneticPr fontId="64"/>
  </si>
  <si>
    <t>当月の日数</t>
    <rPh sb="0" eb="2">
      <t>トウゲツ</t>
    </rPh>
    <rPh sb="3" eb="5">
      <t>ニッスウ</t>
    </rPh>
    <phoneticPr fontId="64"/>
  </si>
  <si>
    <t>時間/月</t>
    <rPh sb="0" eb="2">
      <t>ジカン</t>
    </rPh>
    <rPh sb="3" eb="4">
      <t>ツキ</t>
    </rPh>
    <phoneticPr fontId="64"/>
  </si>
  <si>
    <t>時間/週</t>
    <rPh sb="0" eb="2">
      <t>ジカン</t>
    </rPh>
    <rPh sb="3" eb="4">
      <t>シュウ</t>
    </rPh>
    <phoneticPr fontId="64"/>
  </si>
  <si>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64"/>
  </si>
  <si>
    <t>予定</t>
  </si>
  <si>
    <t>(2)</t>
    <phoneticPr fontId="64"/>
  </si>
  <si>
    <t>４週</t>
  </si>
  <si>
    <t>(1)</t>
    <phoneticPr fontId="64"/>
  </si>
  <si>
    <t>）</t>
    <phoneticPr fontId="64"/>
  </si>
  <si>
    <t>○○○○</t>
    <phoneticPr fontId="64"/>
  </si>
  <si>
    <t>事業所名（</t>
    <rPh sb="0" eb="3">
      <t>ジギョウショ</t>
    </rPh>
    <rPh sb="3" eb="4">
      <t>メイ</t>
    </rPh>
    <phoneticPr fontId="64"/>
  </si>
  <si>
    <t>月</t>
    <rPh sb="0" eb="1">
      <t>ゲツ</t>
    </rPh>
    <phoneticPr fontId="64"/>
  </si>
  <si>
    <t>年</t>
    <rPh sb="0" eb="1">
      <t>ネン</t>
    </rPh>
    <phoneticPr fontId="64"/>
  </si>
  <si>
    <t>)</t>
    <phoneticPr fontId="64"/>
  </si>
  <si>
    <t>(</t>
    <phoneticPr fontId="64"/>
  </si>
  <si>
    <t>令和</t>
    <rPh sb="0" eb="2">
      <t>レイワ</t>
    </rPh>
    <phoneticPr fontId="64"/>
  </si>
  <si>
    <t>）</t>
    <phoneticPr fontId="64"/>
  </si>
  <si>
    <t>サービス種別（</t>
    <rPh sb="4" eb="6">
      <t>シュベツ</t>
    </rPh>
    <phoneticPr fontId="64"/>
  </si>
  <si>
    <t>従業者の勤務の体制及び勤務形態一覧表　</t>
  </si>
  <si>
    <t>（標準様式1）</t>
    <rPh sb="1" eb="3">
      <t>ヒョウジュン</t>
    </rPh>
    <rPh sb="3" eb="5">
      <t>ヨウシキ</t>
    </rPh>
    <phoneticPr fontId="43"/>
  </si>
  <si>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64"/>
  </si>
  <si>
    <t>・シフト記号が足りない場合は、適宜、行を追加してください。</t>
    <rPh sb="4" eb="6">
      <t>キゴウ</t>
    </rPh>
    <rPh sb="7" eb="8">
      <t>タ</t>
    </rPh>
    <rPh sb="11" eb="13">
      <t>バアイ</t>
    </rPh>
    <rPh sb="15" eb="17">
      <t>テキギ</t>
    </rPh>
    <rPh sb="18" eb="19">
      <t>ギョウ</t>
    </rPh>
    <rPh sb="20" eb="22">
      <t>ツイカ</t>
    </rPh>
    <phoneticPr fontId="6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</si>
  <si>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64"/>
  </si>
  <si>
    <t>・職種ごとの勤務時間を「○：○○～○：○○」と表記することが困難な場合は、No18～33を活用し、勤務時間数のみを入力してください。</t>
    <rPh sb="45" eb="47">
      <t>カツヨウ</t>
    </rPh>
    <phoneticPr fontId="64"/>
  </si>
  <si>
    <t>1日に2回勤務する場合</t>
    <phoneticPr fontId="64"/>
  </si>
  <si>
    <t>）</t>
    <phoneticPr fontId="64"/>
  </si>
  <si>
    <t>（</t>
    <phoneticPr fontId="64"/>
  </si>
  <si>
    <t>～</t>
    <phoneticPr fontId="64"/>
  </si>
  <si>
    <t>-</t>
    <phoneticPr fontId="64"/>
  </si>
  <si>
    <t>：</t>
    <phoneticPr fontId="64"/>
  </si>
  <si>
    <t>（</t>
    <phoneticPr fontId="64"/>
  </si>
  <si>
    <t>～</t>
    <phoneticPr fontId="64"/>
  </si>
  <si>
    <t>：</t>
    <phoneticPr fontId="64"/>
  </si>
  <si>
    <t>ai</t>
    <phoneticPr fontId="64"/>
  </si>
  <si>
    <t>1日に2回勤務する場合</t>
    <phoneticPr fontId="64"/>
  </si>
  <si>
    <t>-</t>
    <phoneticPr fontId="64"/>
  </si>
  <si>
    <t>～</t>
    <phoneticPr fontId="64"/>
  </si>
  <si>
    <t>（</t>
    <phoneticPr fontId="64"/>
  </si>
  <si>
    <t>）</t>
    <phoneticPr fontId="64"/>
  </si>
  <si>
    <t>ah</t>
    <phoneticPr fontId="64"/>
  </si>
  <si>
    <t>1日に2回勤務する場合</t>
    <rPh sb="1" eb="2">
      <t>ニチ</t>
    </rPh>
    <rPh sb="4" eb="5">
      <t>カイ</t>
    </rPh>
    <rPh sb="5" eb="7">
      <t>キンム</t>
    </rPh>
    <rPh sb="9" eb="11">
      <t>バアイ</t>
    </rPh>
    <phoneticPr fontId="64"/>
  </si>
  <si>
    <t>ag</t>
    <phoneticPr fontId="64"/>
  </si>
  <si>
    <t>af</t>
    <phoneticPr fontId="64"/>
  </si>
  <si>
    <t>ae</t>
    <phoneticPr fontId="64"/>
  </si>
  <si>
    <t>ad</t>
    <phoneticPr fontId="64"/>
  </si>
  <si>
    <t>ac</t>
    <phoneticPr fontId="64"/>
  </si>
  <si>
    <t>ab</t>
    <phoneticPr fontId="64"/>
  </si>
  <si>
    <t>aa</t>
    <phoneticPr fontId="64"/>
  </si>
  <si>
    <t>x</t>
    <phoneticPr fontId="64"/>
  </si>
  <si>
    <t>z</t>
    <phoneticPr fontId="64"/>
  </si>
  <si>
    <t>y</t>
    <phoneticPr fontId="64"/>
  </si>
  <si>
    <t>w</t>
    <phoneticPr fontId="64"/>
  </si>
  <si>
    <t>v</t>
    <phoneticPr fontId="64"/>
  </si>
  <si>
    <t>u</t>
    <phoneticPr fontId="64"/>
  </si>
  <si>
    <t>t</t>
    <phoneticPr fontId="64"/>
  </si>
  <si>
    <t>s</t>
    <phoneticPr fontId="64"/>
  </si>
  <si>
    <t>r</t>
    <phoneticPr fontId="64"/>
  </si>
  <si>
    <t>q</t>
    <phoneticPr fontId="64"/>
  </si>
  <si>
    <t>p</t>
    <phoneticPr fontId="64"/>
  </si>
  <si>
    <t>o</t>
    <phoneticPr fontId="64"/>
  </si>
  <si>
    <t>n</t>
    <phoneticPr fontId="64"/>
  </si>
  <si>
    <t>m</t>
    <phoneticPr fontId="64"/>
  </si>
  <si>
    <t>l</t>
    <phoneticPr fontId="64"/>
  </si>
  <si>
    <t>k</t>
    <phoneticPr fontId="64"/>
  </si>
  <si>
    <t>j</t>
    <phoneticPr fontId="64"/>
  </si>
  <si>
    <t>（夜勤）16:00～翌9:00勤務</t>
    <phoneticPr fontId="64"/>
  </si>
  <si>
    <t>（夜勤）16:00～翌9:00勤務</t>
    <rPh sb="1" eb="3">
      <t>ヤキン</t>
    </rPh>
    <rPh sb="10" eb="11">
      <t>ヨク</t>
    </rPh>
    <rPh sb="15" eb="17">
      <t>キンム</t>
    </rPh>
    <phoneticPr fontId="64"/>
  </si>
  <si>
    <t>g</t>
    <phoneticPr fontId="64"/>
  </si>
  <si>
    <t>c</t>
    <phoneticPr fontId="64"/>
  </si>
  <si>
    <t>勤務時間</t>
    <rPh sb="0" eb="2">
      <t>キンム</t>
    </rPh>
    <rPh sb="2" eb="4">
      <t>ジカン</t>
    </rPh>
    <phoneticPr fontId="64"/>
  </si>
  <si>
    <t>うち、休憩時間</t>
    <rPh sb="3" eb="5">
      <t>キュウケイ</t>
    </rPh>
    <rPh sb="5" eb="7">
      <t>ジカン</t>
    </rPh>
    <phoneticPr fontId="64"/>
  </si>
  <si>
    <t>終業時刻</t>
    <rPh sb="0" eb="2">
      <t>シュウギョウ</t>
    </rPh>
    <rPh sb="2" eb="4">
      <t>ジコク</t>
    </rPh>
    <phoneticPr fontId="64"/>
  </si>
  <si>
    <t>始業時刻</t>
    <rPh sb="0" eb="2">
      <t>シギョウ</t>
    </rPh>
    <rPh sb="2" eb="4">
      <t>ジコク</t>
    </rPh>
    <phoneticPr fontId="64"/>
  </si>
  <si>
    <t>No</t>
    <phoneticPr fontId="64"/>
  </si>
  <si>
    <t>自由記載欄</t>
    <rPh sb="0" eb="2">
      <t>ジユウ</t>
    </rPh>
    <rPh sb="2" eb="4">
      <t>キサイ</t>
    </rPh>
    <rPh sb="4" eb="5">
      <t>ラン</t>
    </rPh>
    <phoneticPr fontId="6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</si>
  <si>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64"/>
  </si>
  <si>
    <t>※24時間表記</t>
    <rPh sb="3" eb="5">
      <t>ジカン</t>
    </rPh>
    <rPh sb="5" eb="7">
      <t>ヒョウキ</t>
    </rPh>
    <phoneticPr fontId="64"/>
  </si>
  <si>
    <t>■シフト記号表（勤務時間帯）</t>
    <rPh sb="4" eb="6">
      <t>キゴウ</t>
    </rPh>
    <rPh sb="6" eb="7">
      <t>ヒョウ</t>
    </rPh>
    <rPh sb="8" eb="10">
      <t>キンム</t>
    </rPh>
    <rPh sb="10" eb="13">
      <t>ジカンタイ</t>
    </rPh>
    <phoneticPr fontId="64"/>
  </si>
  <si>
    <t>≪要 提出≫</t>
    <rPh sb="1" eb="2">
      <t>ヨウ</t>
    </rPh>
    <rPh sb="3" eb="5">
      <t>テイシュツ</t>
    </rPh>
    <phoneticPr fontId="64"/>
  </si>
  <si>
    <t>＋</t>
    <phoneticPr fontId="64"/>
  </si>
  <si>
    <t>＋</t>
    <phoneticPr fontId="64"/>
  </si>
  <si>
    <t>＝</t>
    <phoneticPr fontId="64"/>
  </si>
  <si>
    <t>D</t>
    <phoneticPr fontId="64"/>
  </si>
  <si>
    <t>C</t>
    <phoneticPr fontId="64"/>
  </si>
  <si>
    <t>A</t>
    <phoneticPr fontId="64"/>
  </si>
  <si>
    <t>D</t>
    <phoneticPr fontId="64"/>
  </si>
  <si>
    <t>C</t>
    <phoneticPr fontId="64"/>
  </si>
  <si>
    <t>B</t>
    <phoneticPr fontId="64"/>
  </si>
  <si>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64"/>
  </si>
  <si>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43"/>
  </si>
  <si>
    <r>
      <t xml:space="preserve">(11)
</t>
    </r>
    <r>
      <rPr>
        <sz val="11"/>
        <rFont val="HGSｺﾞｼｯｸM"/>
        <family val="3"/>
        <charset val="128"/>
      </rPr>
      <t>週平均
勤務時間数</t>
    </r>
    <rPh sb="6" eb="8">
      <t>ヘイキン</t>
    </rPh>
    <rPh sb="9" eb="11">
      <t>キンム</t>
    </rPh>
    <rPh sb="11" eb="13">
      <t>ジカン</t>
    </rPh>
    <rPh sb="13" eb="14">
      <t>スウ</t>
    </rPh>
    <phoneticPr fontId="43"/>
  </si>
  <si>
    <t>(9)</t>
    <phoneticPr fontId="64"/>
  </si>
  <si>
    <t>(8) 氏　名</t>
    <phoneticPr fontId="43"/>
  </si>
  <si>
    <t>(7) 資格</t>
    <rPh sb="4" eb="6">
      <t>シカク</t>
    </rPh>
    <phoneticPr fontId="64"/>
  </si>
  <si>
    <t>(6)
勤務
形態</t>
    <phoneticPr fontId="43"/>
  </si>
  <si>
    <t>(5) 
職種</t>
    <phoneticPr fontId="43"/>
  </si>
  <si>
    <t>(2)</t>
    <phoneticPr fontId="64"/>
  </si>
  <si>
    <t>)</t>
    <phoneticPr fontId="64"/>
  </si>
  <si>
    <t>(</t>
    <phoneticPr fontId="64"/>
  </si>
  <si>
    <t>）</t>
    <phoneticPr fontId="64"/>
  </si>
  <si>
    <t>＝</t>
    <phoneticPr fontId="64"/>
  </si>
  <si>
    <t>＋</t>
    <phoneticPr fontId="64"/>
  </si>
  <si>
    <t>÷</t>
    <phoneticPr fontId="64"/>
  </si>
  <si>
    <t>-</t>
    <phoneticPr fontId="64"/>
  </si>
  <si>
    <t>-</t>
    <phoneticPr fontId="64"/>
  </si>
  <si>
    <t>C</t>
    <phoneticPr fontId="64"/>
  </si>
  <si>
    <t>B</t>
    <phoneticPr fontId="64"/>
  </si>
  <si>
    <t>(11)</t>
    <phoneticPr fontId="64"/>
  </si>
  <si>
    <t>(10) 氏　名</t>
    <phoneticPr fontId="43"/>
  </si>
  <si>
    <t>(8)
勤務
形態</t>
    <phoneticPr fontId="43"/>
  </si>
  <si>
    <t>(7) 
職種</t>
    <phoneticPr fontId="43"/>
  </si>
  <si>
    <t>(5)
ユニットリーダー</t>
    <phoneticPr fontId="64"/>
  </si>
  <si>
    <t>(2)</t>
    <phoneticPr fontId="64"/>
  </si>
  <si>
    <t>(1)</t>
    <phoneticPr fontId="64"/>
  </si>
  <si>
    <t>）</t>
    <phoneticPr fontId="64"/>
  </si>
  <si>
    <t>1日に2回勤務する場合</t>
    <phoneticPr fontId="64"/>
  </si>
  <si>
    <t>）</t>
    <phoneticPr fontId="64"/>
  </si>
  <si>
    <t>：</t>
    <phoneticPr fontId="64"/>
  </si>
  <si>
    <t>（</t>
    <phoneticPr fontId="64"/>
  </si>
  <si>
    <t>ai</t>
    <phoneticPr fontId="64"/>
  </si>
  <si>
    <t>（</t>
    <phoneticPr fontId="64"/>
  </si>
  <si>
    <t>-</t>
    <phoneticPr fontId="64"/>
  </si>
  <si>
    <t>～</t>
    <phoneticPr fontId="64"/>
  </si>
  <si>
    <t>：</t>
    <phoneticPr fontId="64"/>
  </si>
  <si>
    <t>～</t>
    <phoneticPr fontId="64"/>
  </si>
  <si>
    <t>～</t>
    <phoneticPr fontId="64"/>
  </si>
  <si>
    <t>：</t>
    <phoneticPr fontId="64"/>
  </si>
  <si>
    <t>ah</t>
    <phoneticPr fontId="64"/>
  </si>
  <si>
    <t>）</t>
    <phoneticPr fontId="64"/>
  </si>
  <si>
    <t>（</t>
    <phoneticPr fontId="64"/>
  </si>
  <si>
    <t>ag</t>
    <phoneticPr fontId="64"/>
  </si>
  <si>
    <t>af</t>
    <phoneticPr fontId="64"/>
  </si>
  <si>
    <t>ad</t>
    <phoneticPr fontId="64"/>
  </si>
  <si>
    <t>ac</t>
    <phoneticPr fontId="64"/>
  </si>
  <si>
    <t>aa</t>
    <phoneticPr fontId="64"/>
  </si>
  <si>
    <t>x</t>
    <phoneticPr fontId="64"/>
  </si>
  <si>
    <t>）</t>
    <phoneticPr fontId="64"/>
  </si>
  <si>
    <t>z</t>
    <phoneticPr fontId="64"/>
  </si>
  <si>
    <t>y</t>
    <phoneticPr fontId="64"/>
  </si>
  <si>
    <t>x</t>
    <phoneticPr fontId="64"/>
  </si>
  <si>
    <t>w</t>
    <phoneticPr fontId="64"/>
  </si>
  <si>
    <t>s</t>
    <phoneticPr fontId="64"/>
  </si>
  <si>
    <t>p</t>
    <phoneticPr fontId="64"/>
  </si>
  <si>
    <t>l</t>
    <phoneticPr fontId="64"/>
  </si>
  <si>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64"/>
  </si>
  <si>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64"/>
  </si>
  <si>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64"/>
  </si>
  <si>
    <t>　　　　　手入力すること。</t>
    <phoneticPr fontId="64"/>
  </si>
  <si>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64"/>
  </si>
  <si>
    <t>　　　　　常勤の従業者の員数に換算する方法」であるため、常勤の従業者については常勤換算方法によらず、実人数で計算する。</t>
    <phoneticPr fontId="64"/>
  </si>
  <si>
    <t>　　　　○ 常勤換算方法とは、非常勤の従業者について「事業所の従業者の勤務延時間数を当該事業所において常勤の従業者が勤務すべき時間数で除することにより、</t>
    <phoneticPr fontId="64"/>
  </si>
  <si>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64"/>
  </si>
  <si>
    <t>　　　 その他、特記事項欄としてもご活用ください。</t>
    <rPh sb="6" eb="7">
      <t>タ</t>
    </rPh>
    <rPh sb="8" eb="10">
      <t>トッキ</t>
    </rPh>
    <rPh sb="10" eb="12">
      <t>ジコウ</t>
    </rPh>
    <rPh sb="12" eb="13">
      <t>ラン</t>
    </rPh>
    <rPh sb="18" eb="20">
      <t>カツヨウ</t>
    </rPh>
    <phoneticPr fontId="6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</si>
  <si>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4"/>
  </si>
  <si>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64"/>
  </si>
  <si>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</si>
  <si>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64"/>
  </si>
  <si>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4"/>
  </si>
  <si>
    <t>　　  ※ 指定基準の確認に際しては、４週分の入力で差し支えありません。</t>
  </si>
  <si>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64"/>
  </si>
  <si>
    <t>　(8) 従業者の氏名を記入してください。</t>
    <rPh sb="5" eb="8">
      <t>ジュウギョウシャ</t>
    </rPh>
    <rPh sb="9" eb="11">
      <t>シメイ</t>
    </rPh>
    <rPh sb="12" eb="14">
      <t>キニュウ</t>
    </rPh>
    <phoneticPr fontId="64"/>
  </si>
  <si>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64"/>
  </si>
  <si>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64"/>
  </si>
  <si>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6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</si>
  <si>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</si>
  <si>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4"/>
  </si>
  <si>
    <t>（注）常勤・非常勤の区分について</t>
    <rPh sb="1" eb="2">
      <t>チュウ</t>
    </rPh>
    <rPh sb="3" eb="5">
      <t>ジョウキン</t>
    </rPh>
    <rPh sb="6" eb="9">
      <t>ヒジョウキン</t>
    </rPh>
    <rPh sb="10" eb="12">
      <t>クブン</t>
    </rPh>
    <phoneticPr fontId="64"/>
  </si>
  <si>
    <t>非常勤で兼務</t>
    <rPh sb="0" eb="1">
      <t>ヒ</t>
    </rPh>
    <rPh sb="1" eb="3">
      <t>ジョウキン</t>
    </rPh>
    <rPh sb="4" eb="6">
      <t>ケンム</t>
    </rPh>
    <phoneticPr fontId="64"/>
  </si>
  <si>
    <t>D</t>
    <phoneticPr fontId="6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</si>
  <si>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64"/>
  </si>
  <si>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43"/>
  </si>
  <si>
    <t xml:space="preserve"> 　　 記入の順序は、職種ごとにまとめてください。</t>
    <rPh sb="4" eb="6">
      <t>キニュウ</t>
    </rPh>
    <rPh sb="7" eb="9">
      <t>ジュンジョ</t>
    </rPh>
    <rPh sb="11" eb="13">
      <t>ショクシュ</t>
    </rPh>
    <phoneticPr fontId="64"/>
  </si>
  <si>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64"/>
  </si>
  <si>
    <t>　　  小数点第2位以下を切り上げ）とします。新規又は再開の場合は、推定数を入力してください。</t>
    <phoneticPr fontId="64"/>
  </si>
  <si>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6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</si>
  <si>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</si>
  <si>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64"/>
  </si>
  <si>
    <t>　(1) 「４週」・「暦月」のいずれかを選択してください。</t>
    <rPh sb="7" eb="8">
      <t>シュウ</t>
    </rPh>
    <rPh sb="11" eb="12">
      <t>レキ</t>
    </rPh>
    <rPh sb="12" eb="13">
      <t>ツキ</t>
    </rPh>
    <rPh sb="20" eb="22">
      <t>センタク</t>
    </rPh>
    <phoneticPr fontId="6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</si>
  <si>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</si>
  <si>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64"/>
  </si>
  <si>
    <t>・・・プルダウンから選択して入力する必要がある箇所です。</t>
    <rPh sb="10" eb="12">
      <t>センタク</t>
    </rPh>
    <rPh sb="14" eb="16">
      <t>ニュウリョク</t>
    </rPh>
    <rPh sb="18" eb="20">
      <t>ヒツヨウ</t>
    </rPh>
    <rPh sb="23" eb="25">
      <t>カショ</t>
    </rPh>
    <phoneticPr fontId="64"/>
  </si>
  <si>
    <t>下記の記入方法に従って、入力してください。</t>
    <phoneticPr fontId="64"/>
  </si>
  <si>
    <t>・・・直接入力する必要がある箇所です。</t>
    <rPh sb="3" eb="5">
      <t>チョクセツ</t>
    </rPh>
    <rPh sb="5" eb="7">
      <t>ニュウリョク</t>
    </rPh>
    <rPh sb="9" eb="11">
      <t>ヒツヨウ</t>
    </rPh>
    <rPh sb="14" eb="16">
      <t>カショ</t>
    </rPh>
    <phoneticPr fontId="64"/>
  </si>
  <si>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43"/>
  </si>
  <si>
    <t>≪提出不要≫</t>
    <rPh sb="1" eb="3">
      <t>テイシュツ</t>
    </rPh>
    <rPh sb="3" eb="5">
      <t>フヨウ</t>
    </rPh>
    <phoneticPr fontId="64"/>
  </si>
  <si>
    <t>　　　　　手入力すること。</t>
    <phoneticPr fontId="64"/>
  </si>
  <si>
    <t>　　　　　常勤の従業者の員数に換算する方法」であるため、常勤の従業者については常勤換算方法によらず、実人数で計算する。</t>
    <phoneticPr fontId="64"/>
  </si>
  <si>
    <t>　　　　○ 常勤換算方法とは、非常勤の従業者について「事業所の従業者の勤務延時間数を当該事業所において常勤の従業者が勤務すべき時間数で除することにより、</t>
    <phoneticPr fontId="64"/>
  </si>
  <si>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64"/>
  </si>
  <si>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64"/>
  </si>
  <si>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4"/>
  </si>
  <si>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4"/>
  </si>
  <si>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64"/>
  </si>
  <si>
    <t>　(10) 従業者の氏名を記入してください。</t>
    <rPh sb="6" eb="9">
      <t>ジュウギョウシャ</t>
    </rPh>
    <rPh sb="10" eb="12">
      <t>シメイ</t>
    </rPh>
    <rPh sb="13" eb="15">
      <t>キニュウ</t>
    </rPh>
    <phoneticPr fontId="64"/>
  </si>
  <si>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64"/>
  </si>
  <si>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64"/>
  </si>
  <si>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4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</si>
  <si>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64"/>
  </si>
  <si>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64"/>
  </si>
  <si>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64"/>
  </si>
  <si>
    <t>　　  原則、そのユニットを並べて記載してください。</t>
    <rPh sb="4" eb="6">
      <t>ゲンソク</t>
    </rPh>
    <rPh sb="14" eb="15">
      <t>ナラ</t>
    </rPh>
    <rPh sb="17" eb="19">
      <t>キサイ</t>
    </rPh>
    <phoneticPr fontId="64"/>
  </si>
  <si>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64"/>
  </si>
  <si>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64"/>
  </si>
  <si>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64"/>
  </si>
  <si>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64"/>
  </si>
  <si>
    <t>　(5) ユニットリーダーに以下の印をつけてください。</t>
    <rPh sb="14" eb="16">
      <t>イカ</t>
    </rPh>
    <rPh sb="17" eb="18">
      <t>シルシ</t>
    </rPh>
    <phoneticPr fontId="64"/>
  </si>
  <si>
    <t>下記の記入方法に従って、入力してください。</t>
    <phoneticPr fontId="64"/>
  </si>
  <si>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43"/>
  </si>
  <si>
    <t>ー</t>
    <phoneticPr fontId="64"/>
  </si>
  <si>
    <t>ー</t>
    <phoneticPr fontId="64"/>
  </si>
  <si>
    <t>ー</t>
    <phoneticPr fontId="64"/>
  </si>
  <si>
    <t>ー</t>
    <phoneticPr fontId="64"/>
  </si>
  <si>
    <t>精神保健福祉士</t>
    <rPh sb="0" eb="2">
      <t>セイシン</t>
    </rPh>
    <rPh sb="2" eb="4">
      <t>ホケン</t>
    </rPh>
    <rPh sb="4" eb="7">
      <t>フクシシ</t>
    </rPh>
    <phoneticPr fontId="64"/>
  </si>
  <si>
    <t>社会福祉士</t>
    <rPh sb="0" eb="2">
      <t>シャカイ</t>
    </rPh>
    <rPh sb="2" eb="5">
      <t>フクシシ</t>
    </rPh>
    <phoneticPr fontId="64"/>
  </si>
  <si>
    <t>ー</t>
    <phoneticPr fontId="64"/>
  </si>
  <si>
    <t>ー</t>
    <phoneticPr fontId="64"/>
  </si>
  <si>
    <t>No</t>
    <phoneticPr fontId="64"/>
  </si>
  <si>
    <t>ユニット型の場合、ユニットケア施設管理者研修を受講している。</t>
    <phoneticPr fontId="12"/>
  </si>
  <si>
    <t>　介護保険法の基本理念を踏まえた利用者本位のサービス提供を行うため、利用者へのサービス提供の場面等で生じる事象を適時かつ適切に把握しながら、従業者及び業務の管理を一元的に行っている。</t>
    <phoneticPr fontId="12"/>
  </si>
  <si>
    <t>　施設の見やすい場所に、運営規程の概要、従業者の勤務の体制、協力医療機関、利用料その他のサービスの選択に資すると認められる重要事項を掲示している。</t>
    <rPh sb="32" eb="34">
      <t>イリョウ</t>
    </rPh>
    <rPh sb="34" eb="36">
      <t>キカン</t>
    </rPh>
    <phoneticPr fontId="12"/>
  </si>
  <si>
    <t>（２２）　協力医療機関</t>
    <rPh sb="5" eb="7">
      <t>キョウリョク</t>
    </rPh>
    <rPh sb="7" eb="9">
      <t>イリョウ</t>
    </rPh>
    <rPh sb="9" eb="11">
      <t>キカン</t>
    </rPh>
    <phoneticPr fontId="12"/>
  </si>
  <si>
    <t>１年に１回以上、協力医療機関との間で、入所者の病状の急変が生じた場合等の対応を確認するとともに、当該協力医療機関の名称等について、相模原市に提出している。</t>
    <phoneticPr fontId="12"/>
  </si>
  <si>
    <t>協力医療機関が第二種協定指定医療機関である場合は、当該協力医療機関との間で、新興感染症発生時の対応について協議を行うようにしている。</t>
    <phoneticPr fontId="12"/>
  </si>
  <si>
    <t>新興感染症の発生時等に、感染者の診療等を迅速に対応できる体制を平時から構築しておくため、感染者の診療等を行う第二種協定指定医療機関と連携し、新興感染症発生時における対応を取り決めるようにしている。</t>
    <phoneticPr fontId="12"/>
  </si>
  <si>
    <t>入所者が協力医療機関等に入院した後に、病状が軽快し、退院が可能となった場合においては、速やかに再入所させることができるようにしている。</t>
    <phoneticPr fontId="12"/>
  </si>
  <si>
    <t>協力医療機関を定めるに当たって、入所者の病状の急変が生じた場合等において、医師又は看護職員が相談対応を行う体制を常時確保している。</t>
    <phoneticPr fontId="12"/>
  </si>
  <si>
    <t>協力医療機関を定めるに当たって、診療の求めがあった場合に、診療を行う体制を常時確保している。</t>
    <phoneticPr fontId="12"/>
  </si>
  <si>
    <t>協力医療機関を定めるに当たっては、入所者の症状が急変した場合等において、当該介護老人福祉施設の医師又は協力医療機関その他の医療機関の医師が診療を行い、入院を要すると認められた入所者の入院を原則として受け入れる体制を確保している。</t>
    <phoneticPr fontId="12"/>
  </si>
  <si>
    <t>インターネット上で情報の閲覧が完結するよう、原則として重要事項等の情報をウェブサイト（法人のホームページ等又は情報公表システム上）に掲載・公表している。</t>
    <phoneticPr fontId="12"/>
  </si>
  <si>
    <t>（２３）　掲示</t>
    <rPh sb="5" eb="7">
      <t>ケイジ</t>
    </rPh>
    <phoneticPr fontId="12"/>
  </si>
  <si>
    <t>（２７）　虐待の防止</t>
    <rPh sb="5" eb="7">
      <t>ギャクタイ</t>
    </rPh>
    <rPh sb="8" eb="10">
      <t>ボウシ</t>
    </rPh>
    <phoneticPr fontId="12"/>
  </si>
  <si>
    <t>（２８）　会計の区分</t>
    <rPh sb="5" eb="7">
      <t>カイケイ</t>
    </rPh>
    <rPh sb="8" eb="10">
      <t>クブン</t>
    </rPh>
    <phoneticPr fontId="12"/>
  </si>
  <si>
    <t>（２９）　記録の整備</t>
    <rPh sb="5" eb="7">
      <t>キロク</t>
    </rPh>
    <rPh sb="8" eb="10">
      <t>セイビ</t>
    </rPh>
    <phoneticPr fontId="12"/>
  </si>
  <si>
    <t>（３４） 高齢者虐待防止法（「養介護施設従事者等」による高齢者虐待）に関する事項</t>
    <rPh sb="5" eb="8">
      <t>コウレイシャ</t>
    </rPh>
    <rPh sb="8" eb="10">
      <t>ギャクタイ</t>
    </rPh>
    <rPh sb="10" eb="12">
      <t>ボウシ</t>
    </rPh>
    <rPh sb="12" eb="13">
      <t>ホウ</t>
    </rPh>
    <rPh sb="15" eb="16">
      <t>オサム</t>
    </rPh>
    <rPh sb="16" eb="18">
      <t>カイゴ</t>
    </rPh>
    <rPh sb="18" eb="20">
      <t>シセツ</t>
    </rPh>
    <rPh sb="20" eb="24">
      <t>ジュウジシャナド</t>
    </rPh>
    <rPh sb="28" eb="31">
      <t>コウレイシャ</t>
    </rPh>
    <rPh sb="31" eb="33">
      <t>ギャクタイ</t>
    </rPh>
    <rPh sb="35" eb="36">
      <t>カン</t>
    </rPh>
    <rPh sb="38" eb="40">
      <t>ジコウ</t>
    </rPh>
    <phoneticPr fontId="12"/>
  </si>
  <si>
    <t>（３２）　ユニットケア（ユニット型の施設のみ点検）</t>
    <rPh sb="16" eb="17">
      <t>カタ</t>
    </rPh>
    <rPh sb="18" eb="20">
      <t>シセツ</t>
    </rPh>
    <rPh sb="22" eb="24">
      <t>テンケン</t>
    </rPh>
    <phoneticPr fontId="12"/>
  </si>
  <si>
    <t>（３１）　暴力団排除</t>
    <rPh sb="5" eb="8">
      <t>ボウリョクダン</t>
    </rPh>
    <rPh sb="8" eb="10">
      <t>ハイジョ</t>
    </rPh>
    <phoneticPr fontId="12"/>
  </si>
  <si>
    <t>「介護サービス事業における生産性向上に資するガイドライン」等を参考に、現場における課題を抽出及び分析した上で、事業所の状況に応じて、利用者の安全並びに介護サービスの質の確保及び職員の負担軽減に資する方策を検討するための委員会を開催している。</t>
    <rPh sb="113" eb="115">
      <t>カイサイ</t>
    </rPh>
    <phoneticPr fontId="12"/>
  </si>
  <si>
    <t>（６）－３　個別機能訓練加算（Ⅲ）（介護老人福祉施設）</t>
    <rPh sb="6" eb="12">
      <t>コベツキノウクンレン</t>
    </rPh>
    <rPh sb="12" eb="14">
      <t>カサン</t>
    </rPh>
    <rPh sb="18" eb="26">
      <t>カイゴロウジンフクシシセツ</t>
    </rPh>
    <phoneticPr fontId="12"/>
  </si>
  <si>
    <t>　評価対象者のＡＤＬ利得の平均値が３以上である。</t>
    <rPh sb="1" eb="5">
      <t>ヒョウカタイショウ</t>
    </rPh>
    <rPh sb="5" eb="6">
      <t>シャ</t>
    </rPh>
    <rPh sb="10" eb="12">
      <t>リトク</t>
    </rPh>
    <rPh sb="13" eb="16">
      <t>ヘイキンチ</t>
    </rPh>
    <rPh sb="18" eb="20">
      <t>イジョウ</t>
    </rPh>
    <phoneticPr fontId="12"/>
  </si>
  <si>
    <t>　管理栄養士が当該者の入院する医療機関を訪問の上、当該医療機関での栄養に関する指導又はカンファレンスに同席し、当該医療機関の管理栄養士と連携して、栄養ケア計画を作成していること。</t>
    <rPh sb="1" eb="3">
      <t>カンリ</t>
    </rPh>
    <rPh sb="3" eb="6">
      <t>エイヨウシ</t>
    </rPh>
    <rPh sb="7" eb="10">
      <t>トウガイシャ</t>
    </rPh>
    <rPh sb="11" eb="13">
      <t>ニュウイン</t>
    </rPh>
    <rPh sb="15" eb="17">
      <t>イリョウ</t>
    </rPh>
    <rPh sb="17" eb="19">
      <t>キカン</t>
    </rPh>
    <rPh sb="20" eb="22">
      <t>ホウモン</t>
    </rPh>
    <rPh sb="23" eb="24">
      <t>ウエ</t>
    </rPh>
    <rPh sb="25" eb="27">
      <t>トウガイ</t>
    </rPh>
    <rPh sb="27" eb="29">
      <t>イリョウ</t>
    </rPh>
    <rPh sb="29" eb="31">
      <t>キカン</t>
    </rPh>
    <rPh sb="33" eb="35">
      <t>エイヨウ</t>
    </rPh>
    <rPh sb="36" eb="37">
      <t>カン</t>
    </rPh>
    <rPh sb="39" eb="41">
      <t>シドウ</t>
    </rPh>
    <rPh sb="41" eb="42">
      <t>マタ</t>
    </rPh>
    <rPh sb="51" eb="53">
      <t>ドウセキ</t>
    </rPh>
    <rPh sb="55" eb="57">
      <t>トウガイ</t>
    </rPh>
    <rPh sb="57" eb="59">
      <t>イリョウ</t>
    </rPh>
    <rPh sb="59" eb="61">
      <t>キカン</t>
    </rPh>
    <rPh sb="62" eb="64">
      <t>カンリ</t>
    </rPh>
    <rPh sb="64" eb="67">
      <t>エイヨウシ</t>
    </rPh>
    <rPh sb="68" eb="70">
      <t>レンケイ</t>
    </rPh>
    <rPh sb="73" eb="75">
      <t>エイヨウ</t>
    </rPh>
    <rPh sb="77" eb="79">
      <t>ケイカク</t>
    </rPh>
    <rPh sb="80" eb="82">
      <t>サクセイ</t>
    </rPh>
    <phoneticPr fontId="12"/>
  </si>
  <si>
    <t>　指定介護老人福祉施設に入所している者が退所し、当該者が病院又は診療所に入院した場合であって、当該者が退院した後に再度当該指定介護老人福祉施設に入所する際、当該者が別に厚生労働大臣が定める特別食等を必要とする者であり、当該指定介護老人福祉施設の管理栄養士が当該病院又は診療所の管理栄養士と連携し当該者に関する栄養ケア計画を策定している。</t>
    <phoneticPr fontId="12"/>
  </si>
  <si>
    <t>（15）退所時栄養情報連携加算（介護老人福祉施設）</t>
    <rPh sb="16" eb="18">
      <t>カイゴ</t>
    </rPh>
    <rPh sb="18" eb="20">
      <t>ロウジン</t>
    </rPh>
    <rPh sb="20" eb="22">
      <t>フクシ</t>
    </rPh>
    <rPh sb="22" eb="24">
      <t>シセツ</t>
    </rPh>
    <phoneticPr fontId="12"/>
  </si>
  <si>
    <t>別に厚生労働大臣が定める特別食を必要とする入所者又は低栄養状態にあると医師が判断した入所者が、指定介護老人福祉施設から退所する際に、その居宅に退所する場合は当該入所者の主治の医師の属する病院又は診療所及び介護支援専門員に対して、病院、診療所又は他の介護保険施設（以下「医療機関等」という。）に入院又は入所する場合は当該医療機関等に対して、当該入所者の同意を得て、管理栄養士が当該入所者の栄養管理に関する情報を提供している。</t>
    <phoneticPr fontId="12"/>
  </si>
  <si>
    <t>栄養管理に係る減算または栄養マネジメント強化加算を算定している場合は、算定していない。</t>
    <rPh sb="0" eb="4">
      <t>エイヨウカンリ</t>
    </rPh>
    <rPh sb="5" eb="6">
      <t>カカ</t>
    </rPh>
    <rPh sb="7" eb="9">
      <t>ゲンサン</t>
    </rPh>
    <rPh sb="12" eb="14">
      <t>エイヨウ</t>
    </rPh>
    <rPh sb="20" eb="22">
      <t>キョウカ</t>
    </rPh>
    <rPh sb="22" eb="24">
      <t>カサン</t>
    </rPh>
    <rPh sb="25" eb="27">
      <t>サンテイ</t>
    </rPh>
    <rPh sb="31" eb="33">
      <t>バアイ</t>
    </rPh>
    <rPh sb="35" eb="37">
      <t>サンテイ</t>
    </rPh>
    <phoneticPr fontId="12"/>
  </si>
  <si>
    <t>入所者が退所し、医療機関に入院する場合において、当該医療機関に対して、当該入所者の同意を得て、当該入所者の心身の状況、生活歴等の情報を提供した上で、当該入所者の紹介を行っている。</t>
    <phoneticPr fontId="12"/>
  </si>
  <si>
    <t>　配置医師が指定介護老人福祉施設の求めに応じ、配置医師の通常の勤務時間外（配置医師と当該指定介護老人福祉施設の間であらかじめ定められた配置医師が当該指定介護老人福祉施設において勤務する時間以外の時間をいい、早朝（午前６時から午前８時までの時間をいう。）、夜間（午後６時から午後１０時までの時間をいう。）及び深夜（午後１０時から午前６時までの時間をいう。）を除く。）、早朝、夜間又は深夜にに指定介護老人福祉施設を訪問して入所者に対し診療を行い、かつ、診療を行った理由を記録している。</t>
    <phoneticPr fontId="12"/>
  </si>
  <si>
    <t>透析を要する入所者であって、その家族や病院等による送迎が困難である等やむを得ない事情があるものに対して、１月に１２回以上、通院のため送迎を行っている。</t>
    <phoneticPr fontId="12"/>
  </si>
  <si>
    <t>　キャリアパス要件Ⅰ（任用要件・賃金体系の整備等）の内容を書面で整備し、全ての介護職員に周知している。</t>
    <rPh sb="7" eb="9">
      <t>ヨウケン</t>
    </rPh>
    <rPh sb="11" eb="13">
      <t>ニンヨウ</t>
    </rPh>
    <rPh sb="13" eb="15">
      <t>ヨウケン</t>
    </rPh>
    <rPh sb="16" eb="18">
      <t>チンギン</t>
    </rPh>
    <rPh sb="18" eb="20">
      <t>タイケイ</t>
    </rPh>
    <rPh sb="21" eb="23">
      <t>セイビ</t>
    </rPh>
    <rPh sb="23" eb="24">
      <t>トウ</t>
    </rPh>
    <rPh sb="26" eb="28">
      <t>ナイヨウ</t>
    </rPh>
    <rPh sb="29" eb="31">
      <t>ショメン</t>
    </rPh>
    <rPh sb="32" eb="34">
      <t>セイビ</t>
    </rPh>
    <rPh sb="36" eb="37">
      <t>スベ</t>
    </rPh>
    <rPh sb="39" eb="41">
      <t>カイゴ</t>
    </rPh>
    <rPh sb="41" eb="43">
      <t>ショクイン</t>
    </rPh>
    <rPh sb="44" eb="46">
      <t>シュウチ</t>
    </rPh>
    <phoneticPr fontId="12"/>
  </si>
  <si>
    <t>　キャリアパス要件Ⅱ（研修の実施等）を全ての介護職員に周知している。</t>
    <rPh sb="7" eb="9">
      <t>ヨウケン</t>
    </rPh>
    <rPh sb="11" eb="13">
      <t>ケンシュウ</t>
    </rPh>
    <rPh sb="14" eb="16">
      <t>ジッシ</t>
    </rPh>
    <rPh sb="16" eb="17">
      <t>トウ</t>
    </rPh>
    <rPh sb="19" eb="20">
      <t>スベ</t>
    </rPh>
    <rPh sb="22" eb="24">
      <t>カイゴ</t>
    </rPh>
    <rPh sb="24" eb="26">
      <t>ショクイン</t>
    </rPh>
    <rPh sb="27" eb="29">
      <t>シュウチ</t>
    </rPh>
    <phoneticPr fontId="12"/>
  </si>
  <si>
    <t>　キャリアパス要件Ⅲ（昇給の仕組みの整備等）の内容を書面で整備し、全ての介護職員に周知している。</t>
    <rPh sb="7" eb="9">
      <t>ヨウケン</t>
    </rPh>
    <rPh sb="11" eb="13">
      <t>ショウキュウ</t>
    </rPh>
    <rPh sb="14" eb="16">
      <t>シク</t>
    </rPh>
    <rPh sb="18" eb="20">
      <t>セイビ</t>
    </rPh>
    <rPh sb="20" eb="21">
      <t>トウ</t>
    </rPh>
    <rPh sb="23" eb="25">
      <t>ナイヨウ</t>
    </rPh>
    <rPh sb="26" eb="28">
      <t>ショメン</t>
    </rPh>
    <rPh sb="29" eb="31">
      <t>セイビ</t>
    </rPh>
    <rPh sb="33" eb="34">
      <t>スベ</t>
    </rPh>
    <rPh sb="36" eb="38">
      <t>カイゴ</t>
    </rPh>
    <rPh sb="38" eb="40">
      <t>ショクイン</t>
    </rPh>
    <rPh sb="41" eb="43">
      <t>シュウチ</t>
    </rPh>
    <phoneticPr fontId="12"/>
  </si>
  <si>
    <t>　キャリアパス要件Ⅴ（介護福祉士等の配置要件）として、サービス種類ごとに、「サービス提供体制強化加算」、「特定事業所加算」、「入居継続支援加算」又は「日常生活支援加算」の各区分の届出を行っている。</t>
    <rPh sb="7" eb="9">
      <t>ヨウケン</t>
    </rPh>
    <rPh sb="11" eb="13">
      <t>カイゴ</t>
    </rPh>
    <rPh sb="13" eb="16">
      <t>フクシシ</t>
    </rPh>
    <rPh sb="16" eb="17">
      <t>トウ</t>
    </rPh>
    <rPh sb="18" eb="20">
      <t>ハイチ</t>
    </rPh>
    <rPh sb="20" eb="22">
      <t>ヨウケン</t>
    </rPh>
    <rPh sb="31" eb="33">
      <t>シュルイ</t>
    </rPh>
    <rPh sb="42" eb="44">
      <t>テイキョウ</t>
    </rPh>
    <rPh sb="44" eb="46">
      <t>タイセイ</t>
    </rPh>
    <rPh sb="46" eb="48">
      <t>キョウカ</t>
    </rPh>
    <rPh sb="48" eb="50">
      <t>カサン</t>
    </rPh>
    <rPh sb="53" eb="55">
      <t>トクテイ</t>
    </rPh>
    <rPh sb="55" eb="58">
      <t>ジギョウショ</t>
    </rPh>
    <rPh sb="58" eb="60">
      <t>カサン</t>
    </rPh>
    <rPh sb="63" eb="65">
      <t>ニュウキョ</t>
    </rPh>
    <rPh sb="65" eb="67">
      <t>ケイゾク</t>
    </rPh>
    <rPh sb="67" eb="69">
      <t>シエン</t>
    </rPh>
    <rPh sb="69" eb="71">
      <t>カサン</t>
    </rPh>
    <rPh sb="72" eb="73">
      <t>マタ</t>
    </rPh>
    <rPh sb="75" eb="77">
      <t>ニチジョウ</t>
    </rPh>
    <rPh sb="77" eb="79">
      <t>セイカツ</t>
    </rPh>
    <rPh sb="79" eb="81">
      <t>シエン</t>
    </rPh>
    <rPh sb="81" eb="83">
      <t>カサン</t>
    </rPh>
    <rPh sb="85" eb="86">
      <t>カク</t>
    </rPh>
    <rPh sb="86" eb="88">
      <t>クブン</t>
    </rPh>
    <rPh sb="89" eb="91">
      <t>トドケデ</t>
    </rPh>
    <rPh sb="92" eb="93">
      <t>オコナ</t>
    </rPh>
    <phoneticPr fontId="12"/>
  </si>
  <si>
    <t>　職場環境要件として、従前（旧３加算）の職場環境等の改善に係る取組を実施し、その内容を全ての介護職員に周知しており、当該取組についてホームページへの掲載等により公表している。</t>
    <rPh sb="1" eb="3">
      <t>ショクバ</t>
    </rPh>
    <rPh sb="3" eb="5">
      <t>カンキョウ</t>
    </rPh>
    <rPh sb="5" eb="7">
      <t>ヨウケン</t>
    </rPh>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rPh sb="58" eb="60">
      <t>トウガイ</t>
    </rPh>
    <rPh sb="60" eb="62">
      <t>トリクミ</t>
    </rPh>
    <rPh sb="74" eb="76">
      <t>ケイサイ</t>
    </rPh>
    <rPh sb="76" eb="77">
      <t>トウ</t>
    </rPh>
    <rPh sb="80" eb="82">
      <t>コウヒョウ</t>
    </rPh>
    <phoneticPr fontId="12"/>
  </si>
  <si>
    <t>　職場環境要件として、従前（旧３加算）の職場環境等の改善に係る取組を実施し、その内容を全ての介護職員に周知している。</t>
    <rPh sb="11" eb="13">
      <t>ジュウゼン</t>
    </rPh>
    <rPh sb="14" eb="15">
      <t>キュウ</t>
    </rPh>
    <rPh sb="16" eb="18">
      <t>カサン</t>
    </rPh>
    <rPh sb="20" eb="22">
      <t>ショクバ</t>
    </rPh>
    <rPh sb="22" eb="24">
      <t>カンキョウ</t>
    </rPh>
    <rPh sb="24" eb="25">
      <t>トウ</t>
    </rPh>
    <rPh sb="26" eb="28">
      <t>カイゼン</t>
    </rPh>
    <rPh sb="29" eb="30">
      <t>カカワ</t>
    </rPh>
    <rPh sb="31" eb="33">
      <t>トリクミ</t>
    </rPh>
    <rPh sb="34" eb="36">
      <t>ジッシ</t>
    </rPh>
    <rPh sb="40" eb="42">
      <t>ナイヨウ</t>
    </rPh>
    <rPh sb="43" eb="44">
      <t>スベ</t>
    </rPh>
    <rPh sb="46" eb="48">
      <t>カイゴ</t>
    </rPh>
    <rPh sb="48" eb="50">
      <t>ショクイン</t>
    </rPh>
    <rPh sb="51" eb="53">
      <t>シュウチ</t>
    </rPh>
    <phoneticPr fontId="12"/>
  </si>
  <si>
    <t>　虐待の防止のための対策を検討する委員会（テレビ電話装置等の活用可能）を定期的に開催するとともに、その結果について、従業者に周知徹底を図っている。</t>
    <phoneticPr fontId="12"/>
  </si>
  <si>
    <t>　虐待の防止のための指針を整備している。</t>
    <phoneticPr fontId="12"/>
  </si>
  <si>
    <t>　従業者に対し、虐待の防止のための研修を定期的に実施している。</t>
    <phoneticPr fontId="12"/>
  </si>
  <si>
    <t>　高齢者虐待防止措置を実施するための担当者を設置している。</t>
    <phoneticPr fontId="12"/>
  </si>
  <si>
    <t>　感染症や非常災害の発生時において、利用者に対するサービスの提供を継続的に実施するための、及び非常時の体制で早期の業務再開を図るための計画（業務継続計画）を策定している。</t>
    <phoneticPr fontId="12"/>
  </si>
  <si>
    <t>　業務継続計画に従い必要な措置を講じている。</t>
    <phoneticPr fontId="12"/>
  </si>
  <si>
    <t>（９）高齢者虐待防止措置未実施減算</t>
    <rPh sb="3" eb="6">
      <t>コウレイシャ</t>
    </rPh>
    <rPh sb="6" eb="8">
      <t>ギャクタイ</t>
    </rPh>
    <rPh sb="8" eb="10">
      <t>ボウシ</t>
    </rPh>
    <rPh sb="10" eb="12">
      <t>ソチ</t>
    </rPh>
    <rPh sb="12" eb="15">
      <t>ミジッシ</t>
    </rPh>
    <rPh sb="15" eb="17">
      <t>ゲンサン</t>
    </rPh>
    <phoneticPr fontId="12"/>
  </si>
  <si>
    <t>（１０）業務継続計画未策定減算</t>
    <rPh sb="4" eb="6">
      <t>ギョウム</t>
    </rPh>
    <rPh sb="6" eb="8">
      <t>ケイゾク</t>
    </rPh>
    <rPh sb="8" eb="10">
      <t>ケイカク</t>
    </rPh>
    <rPh sb="10" eb="11">
      <t>ミ</t>
    </rPh>
    <rPh sb="11" eb="13">
      <t>サクテイ</t>
    </rPh>
    <rPh sb="13" eb="15">
      <t>ゲンサン</t>
    </rPh>
    <phoneticPr fontId="12"/>
  </si>
  <si>
    <t>（認知症チームケア推進加算Ⅰ・Ⅱ共通）
対象者に対し、個別に認知症の行動・心理症状の評価を計画的に行い、その評価に基づく値を測定し、認知症の行動・心理症状の予防等に資するチームケアを実施していること</t>
    <phoneticPr fontId="12"/>
  </si>
  <si>
    <t>（認知症チームケア推進加算Ⅰ・Ⅱ共通）
　認知症の行動・心理症状の予防等に資する認知症ケアについて、カンファレンスの開催、計画の作成、認知症の行動・心理症状の有無及び程度についての定期的な評価、ケアの振り返り、計画の見直し等を行っていること。</t>
    <phoneticPr fontId="12"/>
  </si>
  <si>
    <t>高齢者施設等感染対策向上加算（Ⅰ）
感染症法第６条第17 項に規定する第二種協定指定医療機関との間で、新興感染症の発生時等の対応を行う体制を確保している。</t>
    <phoneticPr fontId="12"/>
  </si>
  <si>
    <t>高齢者施設等感染対策向上加算（Ⅰ）
協力医療機関等との間で新興感染症以外の一般的な感染症の発生時等の対応を取り決めるとともに、感染症の発生時等に協力医療機関等と連携し適切に対応している。</t>
    <phoneticPr fontId="12"/>
  </si>
  <si>
    <t>高齢者施設等感染対策向上加算（Ⅰ）
診療報酬における感染対策向上加算又は外来感染対策向上加算に係る届出を行った医療機関又は地域の医師会が定期的に行う院内感染対策に関する研修又は訓練に１年に１回以上参加している。</t>
    <phoneticPr fontId="12"/>
  </si>
  <si>
    <t>高齢者施設等感染対策向上加算（Ⅱ）
診療報酬における感染対策向上加算に係る届出を行った医療機関から、３年に１回以上施設内で感染者が発生した場合の感染制御等に係る実地指導を受けていること。</t>
    <phoneticPr fontId="12"/>
  </si>
  <si>
    <t>生産性向上推進体制加算（Ⅰ）（Ⅱ）共通
利用者の安全並びに介護サービスの質の確保及び職員の負担軽減に資する方策を検討するための委員会において、次に掲げる事項について必要な検討を行い、及び当該事項の実施を定期的に確認している。
（一）　業務の効率化及び質の向上又は職員の負担の軽減に資する機器（以下「介護機器」という。）を活用する場合における利用者の安全及びケアの質の確保
（二）　職員の負担の軽減及び勤務状況への配慮
（三）　介護機器の定期的な点検
（四）　業務の効率化及び質の向上並びに職員の負担軽減を図るための職員研修</t>
    <rPh sb="17" eb="19">
      <t>キョウツウ</t>
    </rPh>
    <phoneticPr fontId="12"/>
  </si>
  <si>
    <t>生産性向上推進体制加算（Ⅰ）
問１の取組及び介護機器の活用による業務の効率化及びケアの質の確保並びに職員の負担軽減に関する実績がある。</t>
    <rPh sb="15" eb="16">
      <t>トイ</t>
    </rPh>
    <phoneticPr fontId="12"/>
  </si>
  <si>
    <t>生産性向上推進体制加算（Ⅰ）
介護機器を複数種類活用していること。</t>
    <phoneticPr fontId="12"/>
  </si>
  <si>
    <t>生産性向上推進体制加算（Ⅰ）
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phoneticPr fontId="12"/>
  </si>
  <si>
    <t>生産性向上推進体制加算（Ⅰ）
事業年度ごとに、問１、３、４についての取組に関する実績を厚生労働省に報告している。</t>
    <rPh sb="23" eb="24">
      <t>トイ</t>
    </rPh>
    <phoneticPr fontId="12"/>
  </si>
  <si>
    <t>生産性向上推進体制加算（Ⅱ）
介護機器を活用していること</t>
    <phoneticPr fontId="12"/>
  </si>
  <si>
    <t>生産性向上推進体制加算（Ⅱ）
事業年度ごとに、問１、６についての取組に関する実績を厚生労働省に報告している。</t>
    <rPh sb="23" eb="24">
      <t>トイ</t>
    </rPh>
    <phoneticPr fontId="12"/>
  </si>
  <si>
    <t>（16）　再入所時栄養連携加算（介護老人福祉施設）</t>
    <rPh sb="5" eb="8">
      <t>サイニュウショ</t>
    </rPh>
    <rPh sb="8" eb="9">
      <t>ジ</t>
    </rPh>
    <rPh sb="9" eb="11">
      <t>エイヨウ</t>
    </rPh>
    <rPh sb="11" eb="13">
      <t>レンケイ</t>
    </rPh>
    <rPh sb="13" eb="15">
      <t>カサン</t>
    </rPh>
    <rPh sb="16" eb="18">
      <t>カイゴ</t>
    </rPh>
    <rPh sb="18" eb="20">
      <t>ロウジン</t>
    </rPh>
    <rPh sb="20" eb="22">
      <t>フクシ</t>
    </rPh>
    <rPh sb="22" eb="24">
      <t>シセツ</t>
    </rPh>
    <phoneticPr fontId="12"/>
  </si>
  <si>
    <t>（17）　退所前訪問相談援助加算（介護老人福祉施設）</t>
    <phoneticPr fontId="12"/>
  </si>
  <si>
    <t>（18）　退所後訪問相談援助加算（介護老人福祉施設）</t>
    <rPh sb="7" eb="8">
      <t>アト</t>
    </rPh>
    <phoneticPr fontId="12"/>
  </si>
  <si>
    <t>（19）　退所時相談援助加算（介護老人福祉施設）</t>
    <rPh sb="7" eb="8">
      <t>ジ</t>
    </rPh>
    <phoneticPr fontId="12"/>
  </si>
  <si>
    <t>（20）　退所前連携加算（介護老人福祉施設）</t>
    <rPh sb="7" eb="8">
      <t>マエ</t>
    </rPh>
    <rPh sb="8" eb="10">
      <t>レンケイ</t>
    </rPh>
    <rPh sb="10" eb="12">
      <t>カサン</t>
    </rPh>
    <phoneticPr fontId="12"/>
  </si>
  <si>
    <t>（22）　協力医療機関連携加算（介護老人福祉施設）</t>
    <rPh sb="16" eb="18">
      <t>カイゴ</t>
    </rPh>
    <rPh sb="18" eb="20">
      <t>ロウジン</t>
    </rPh>
    <rPh sb="20" eb="22">
      <t>フクシ</t>
    </rPh>
    <rPh sb="22" eb="24">
      <t>シセツ</t>
    </rPh>
    <phoneticPr fontId="12"/>
  </si>
  <si>
    <t>（23）　栄養マネジメント強化加算（介護老人福祉施設）</t>
    <rPh sb="5" eb="7">
      <t>エイヨウ</t>
    </rPh>
    <rPh sb="13" eb="15">
      <t>キョウカ</t>
    </rPh>
    <rPh sb="15" eb="17">
      <t>カサン</t>
    </rPh>
    <rPh sb="18" eb="20">
      <t>カイゴ</t>
    </rPh>
    <rPh sb="20" eb="22">
      <t>ロウジン</t>
    </rPh>
    <rPh sb="22" eb="24">
      <t>フクシ</t>
    </rPh>
    <rPh sb="24" eb="26">
      <t>シセツ</t>
    </rPh>
    <phoneticPr fontId="12"/>
  </si>
  <si>
    <t>（24）　経口移行加算（介護老人福祉施設）</t>
    <rPh sb="5" eb="7">
      <t>ケイコウ</t>
    </rPh>
    <rPh sb="7" eb="9">
      <t>イコウ</t>
    </rPh>
    <rPh sb="9" eb="11">
      <t>カサン</t>
    </rPh>
    <phoneticPr fontId="12"/>
  </si>
  <si>
    <t>（25）－１　経口維持加算（Ⅰ）（介護老人福祉施設）</t>
    <rPh sb="7" eb="9">
      <t>ケイコウ</t>
    </rPh>
    <rPh sb="9" eb="11">
      <t>イジ</t>
    </rPh>
    <rPh sb="11" eb="13">
      <t>カサン</t>
    </rPh>
    <phoneticPr fontId="12"/>
  </si>
  <si>
    <t>看護体制加算（Ⅱ）又は（Ⅳ）イ若しくはロを算定していること</t>
    <phoneticPr fontId="12"/>
  </si>
  <si>
    <t xml:space="preserve">看護体制加算（Ⅰ）又は（Ⅲ）イ若しくはロを算定しており、かつ、短期入所生活介護事業所の看護職員により、又は病院、診療所、訪問看護ステーション若しくは本体施設の看護職員との連携により、24時間連絡できる体制を確保していること。
看取り期における対応方針を定め、利用開始の際に、利用者又はその家族等に対し
て当該対応方針の内容を説明し、同意を得ていること。
</t>
    <phoneticPr fontId="12"/>
  </si>
  <si>
    <t>事業所は利用者の口腔の健康状態に係る評価を行うに当たって、診療報酬の歯科点数表区分番号C000に掲げる歯科訪問診療料の算定の実績がある歯科医療機関の歯科医師又は歯科医師の指示を受けた歯科衛生士が、当該従業者からの相談等に対応する体制を確保し、その旨を文書等で取り決めていること。</t>
    <phoneticPr fontId="12"/>
  </si>
  <si>
    <t>次のいずれにも該当しないこと。
（１）　他の介護サービスの事業所において、当該利用者について、栄養状態のスクリーニングを行い、口腔・栄養スクリーニング加算（Ⅱ）を算定している場合を除き、口腔・栄養スクリーニング加算を算定していること。
（２）　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ること。
（３）　当該事業所以外の介護サービス事業所において、当該利用者について、口腔連携強化加算を算定していること。</t>
    <rPh sb="0" eb="1">
      <t>ツギ</t>
    </rPh>
    <rPh sb="7" eb="9">
      <t>ガイトウ</t>
    </rPh>
    <phoneticPr fontId="12"/>
  </si>
  <si>
    <t>【協力医療機関連携加算（１）・（２）共通】
協力医療機関との間で、入所者の同意を得て、当該入所者の病歴等の情報を共有する会議を定期的に開催している。</t>
    <rPh sb="1" eb="7">
      <t>キョウリョクイリョウキカン</t>
    </rPh>
    <rPh sb="7" eb="9">
      <t>レンケイ</t>
    </rPh>
    <rPh sb="9" eb="11">
      <t>カサン</t>
    </rPh>
    <rPh sb="18" eb="20">
      <t>キョウツウ</t>
    </rPh>
    <phoneticPr fontId="12"/>
  </si>
  <si>
    <t>（25）－２　経口維持加算（Ⅱ）（介護老人福祉施設）</t>
    <rPh sb="7" eb="9">
      <t>ケイコウ</t>
    </rPh>
    <rPh sb="9" eb="11">
      <t>イジ</t>
    </rPh>
    <rPh sb="11" eb="13">
      <t>カサン</t>
    </rPh>
    <phoneticPr fontId="12"/>
  </si>
  <si>
    <t>（26）－１　口腔衛生管理加算（Ⅰ）（介護老人福祉施設）</t>
    <rPh sb="7" eb="9">
      <t>コウコウ</t>
    </rPh>
    <rPh sb="9" eb="11">
      <t>エイセイ</t>
    </rPh>
    <rPh sb="11" eb="13">
      <t>カンリ</t>
    </rPh>
    <rPh sb="13" eb="15">
      <t>カサン</t>
    </rPh>
    <phoneticPr fontId="12"/>
  </si>
  <si>
    <t>（26）－２　口腔衛生管理加算（Ⅱ）（介護老人福祉施設）</t>
    <rPh sb="7" eb="9">
      <t>コウコウ</t>
    </rPh>
    <rPh sb="9" eb="11">
      <t>エイセイ</t>
    </rPh>
    <rPh sb="11" eb="13">
      <t>カンリ</t>
    </rPh>
    <rPh sb="13" eb="15">
      <t>カサン</t>
    </rPh>
    <phoneticPr fontId="12"/>
  </si>
  <si>
    <t>（27）　療養食加算</t>
    <rPh sb="5" eb="7">
      <t>リョウヨウ</t>
    </rPh>
    <rPh sb="7" eb="8">
      <t>ショク</t>
    </rPh>
    <rPh sb="8" eb="10">
      <t>カサン</t>
    </rPh>
    <phoneticPr fontId="12"/>
  </si>
  <si>
    <t>（28）　特別通院送迎加算（介護老人福祉施設）</t>
    <rPh sb="14" eb="16">
      <t>カイゴ</t>
    </rPh>
    <rPh sb="16" eb="18">
      <t>ロウジン</t>
    </rPh>
    <rPh sb="18" eb="20">
      <t>フクシ</t>
    </rPh>
    <rPh sb="20" eb="22">
      <t>シセツ</t>
    </rPh>
    <phoneticPr fontId="12"/>
  </si>
  <si>
    <t>（29）　配置医師緊急時対応加算（介護老人福祉施設）</t>
    <rPh sb="5" eb="7">
      <t>ハイチ</t>
    </rPh>
    <rPh sb="7" eb="9">
      <t>イシ</t>
    </rPh>
    <rPh sb="9" eb="12">
      <t>キンキュウジ</t>
    </rPh>
    <rPh sb="12" eb="14">
      <t>タイオウ</t>
    </rPh>
    <rPh sb="14" eb="16">
      <t>カサン</t>
    </rPh>
    <rPh sb="17" eb="19">
      <t>カイゴ</t>
    </rPh>
    <rPh sb="19" eb="21">
      <t>ロウジン</t>
    </rPh>
    <rPh sb="21" eb="23">
      <t>フクシ</t>
    </rPh>
    <rPh sb="23" eb="25">
      <t>シセツ</t>
    </rPh>
    <phoneticPr fontId="12"/>
  </si>
  <si>
    <t>（30）　看取り介護加算（介護老人福祉施設）</t>
    <rPh sb="5" eb="7">
      <t>ミト</t>
    </rPh>
    <rPh sb="8" eb="10">
      <t>カイゴ</t>
    </rPh>
    <rPh sb="10" eb="12">
      <t>カサン</t>
    </rPh>
    <phoneticPr fontId="12"/>
  </si>
  <si>
    <t>（31）　在宅復帰支援機能加算（介護老人福祉施設）</t>
    <rPh sb="5" eb="7">
      <t>ザイタク</t>
    </rPh>
    <rPh sb="7" eb="9">
      <t>フッキ</t>
    </rPh>
    <rPh sb="9" eb="11">
      <t>シエン</t>
    </rPh>
    <rPh sb="11" eb="13">
      <t>キノウ</t>
    </rPh>
    <rPh sb="13" eb="15">
      <t>カサン</t>
    </rPh>
    <phoneticPr fontId="12"/>
  </si>
  <si>
    <t>（32）　在宅・入所相互利用加算（介護老人福祉施設）</t>
    <rPh sb="5" eb="7">
      <t>ザイタク</t>
    </rPh>
    <rPh sb="8" eb="10">
      <t>ニュウショ</t>
    </rPh>
    <rPh sb="10" eb="12">
      <t>ソウゴ</t>
    </rPh>
    <rPh sb="12" eb="14">
      <t>リヨウ</t>
    </rPh>
    <rPh sb="14" eb="16">
      <t>カサン</t>
    </rPh>
    <phoneticPr fontId="12"/>
  </si>
  <si>
    <t>（33）　認知症専門ケア加算</t>
    <rPh sb="5" eb="7">
      <t>ニンチ</t>
    </rPh>
    <rPh sb="7" eb="8">
      <t>ショウ</t>
    </rPh>
    <rPh sb="8" eb="10">
      <t>センモン</t>
    </rPh>
    <rPh sb="12" eb="14">
      <t>カサン</t>
    </rPh>
    <phoneticPr fontId="12"/>
  </si>
  <si>
    <t>（34）　認知症チームケア推進加算</t>
    <rPh sb="5" eb="7">
      <t>ニンチ</t>
    </rPh>
    <rPh sb="7" eb="8">
      <t>ショウ</t>
    </rPh>
    <rPh sb="13" eb="15">
      <t>スイシン</t>
    </rPh>
    <rPh sb="15" eb="17">
      <t>カサン</t>
    </rPh>
    <phoneticPr fontId="12"/>
  </si>
  <si>
    <t>（35）　認知症行動・心理症状緊急対応加算（介護老人福祉施設）</t>
    <rPh sb="5" eb="7">
      <t>ニンチ</t>
    </rPh>
    <rPh sb="7" eb="8">
      <t>ショウ</t>
    </rPh>
    <rPh sb="8" eb="10">
      <t>コウドウ</t>
    </rPh>
    <rPh sb="11" eb="13">
      <t>シンリ</t>
    </rPh>
    <rPh sb="13" eb="15">
      <t>ショウジョウ</t>
    </rPh>
    <rPh sb="15" eb="17">
      <t>キンキュウ</t>
    </rPh>
    <rPh sb="17" eb="19">
      <t>タイオウ</t>
    </rPh>
    <rPh sb="19" eb="21">
      <t>カサン</t>
    </rPh>
    <phoneticPr fontId="12"/>
  </si>
  <si>
    <t>（36）　褥瘡マネジメント加算（介護老人福祉施設）</t>
    <rPh sb="5" eb="7">
      <t>ジョクソウ</t>
    </rPh>
    <rPh sb="13" eb="15">
      <t>カサン</t>
    </rPh>
    <rPh sb="16" eb="18">
      <t>カイゴ</t>
    </rPh>
    <rPh sb="18" eb="20">
      <t>ロウジン</t>
    </rPh>
    <rPh sb="20" eb="22">
      <t>フクシ</t>
    </rPh>
    <rPh sb="22" eb="24">
      <t>シセツ</t>
    </rPh>
    <phoneticPr fontId="12"/>
  </si>
  <si>
    <t>（37）－１　排せつ支援加算（Ⅰ）（介護老人福祉施設）</t>
    <rPh sb="7" eb="8">
      <t>ハイ</t>
    </rPh>
    <rPh sb="10" eb="12">
      <t>シエン</t>
    </rPh>
    <rPh sb="12" eb="14">
      <t>カサン</t>
    </rPh>
    <rPh sb="18" eb="20">
      <t>カイゴ</t>
    </rPh>
    <rPh sb="20" eb="22">
      <t>ロウジン</t>
    </rPh>
    <rPh sb="22" eb="24">
      <t>フクシ</t>
    </rPh>
    <rPh sb="24" eb="26">
      <t>シセツ</t>
    </rPh>
    <phoneticPr fontId="12"/>
  </si>
  <si>
    <t>（37）－２　排せつ支援加算（Ⅱ）</t>
    <rPh sb="7" eb="8">
      <t>ハイ</t>
    </rPh>
    <rPh sb="10" eb="12">
      <t>シエン</t>
    </rPh>
    <rPh sb="12" eb="14">
      <t>カサン</t>
    </rPh>
    <phoneticPr fontId="12"/>
  </si>
  <si>
    <t>（37）－３　排せつ支援加算（Ⅲ）</t>
    <rPh sb="7" eb="8">
      <t>ハイ</t>
    </rPh>
    <rPh sb="10" eb="14">
      <t>シエンカサン</t>
    </rPh>
    <phoneticPr fontId="12"/>
  </si>
  <si>
    <t>（38）　自立支援促進加算</t>
    <rPh sb="5" eb="7">
      <t>ジリツ</t>
    </rPh>
    <rPh sb="7" eb="9">
      <t>シエン</t>
    </rPh>
    <rPh sb="9" eb="11">
      <t>ソクシン</t>
    </rPh>
    <rPh sb="11" eb="13">
      <t>カサン</t>
    </rPh>
    <phoneticPr fontId="12"/>
  </si>
  <si>
    <t>（39）－１　科学的介護推進体制加算（Ⅰ）</t>
    <rPh sb="7" eb="10">
      <t>カガクテキ</t>
    </rPh>
    <rPh sb="10" eb="12">
      <t>カイゴ</t>
    </rPh>
    <rPh sb="12" eb="14">
      <t>スイシン</t>
    </rPh>
    <rPh sb="14" eb="16">
      <t>タイセイ</t>
    </rPh>
    <rPh sb="16" eb="18">
      <t>カサン</t>
    </rPh>
    <phoneticPr fontId="12"/>
  </si>
  <si>
    <t>（39）－２　科学的介護推進体制加算（Ⅱ）</t>
    <rPh sb="7" eb="10">
      <t>カガクテキ</t>
    </rPh>
    <rPh sb="10" eb="12">
      <t>カイゴ</t>
    </rPh>
    <rPh sb="12" eb="14">
      <t>スイシン</t>
    </rPh>
    <rPh sb="14" eb="16">
      <t>タイセイ</t>
    </rPh>
    <rPh sb="16" eb="18">
      <t>カサン</t>
    </rPh>
    <phoneticPr fontId="12"/>
  </si>
  <si>
    <t>（40）　安全対策体制加算</t>
    <rPh sb="5" eb="7">
      <t>アンゼン</t>
    </rPh>
    <rPh sb="7" eb="9">
      <t>タイサク</t>
    </rPh>
    <rPh sb="9" eb="11">
      <t>タイセイ</t>
    </rPh>
    <rPh sb="11" eb="13">
      <t>カサン</t>
    </rPh>
    <phoneticPr fontId="12"/>
  </si>
  <si>
    <t>（41）　高齢者施設等感染対策向上加算</t>
    <phoneticPr fontId="12"/>
  </si>
  <si>
    <t>（42）　生産性向上推進体制加算</t>
    <phoneticPr fontId="12"/>
  </si>
  <si>
    <t>（43）　サービス提供体制強化加算</t>
    <rPh sb="9" eb="11">
      <t>テイキョウ</t>
    </rPh>
    <rPh sb="11" eb="13">
      <t>タイセイ</t>
    </rPh>
    <rPh sb="13" eb="15">
      <t>キョウカ</t>
    </rPh>
    <rPh sb="15" eb="17">
      <t>カサン</t>
    </rPh>
    <phoneticPr fontId="12"/>
  </si>
  <si>
    <t>（44）　介護職員等処遇改善加算(Ⅰ)</t>
    <rPh sb="5" eb="7">
      <t>カイゴ</t>
    </rPh>
    <rPh sb="7" eb="9">
      <t>ショクイン</t>
    </rPh>
    <rPh sb="9" eb="10">
      <t>トウ</t>
    </rPh>
    <rPh sb="10" eb="12">
      <t>ショグウ</t>
    </rPh>
    <rPh sb="12" eb="14">
      <t>カイゼン</t>
    </rPh>
    <rPh sb="14" eb="16">
      <t>カサン</t>
    </rPh>
    <phoneticPr fontId="12"/>
  </si>
  <si>
    <t>（44）-２　介護職員等処遇改善加算(Ⅱ)</t>
    <rPh sb="7" eb="9">
      <t>カイゴ</t>
    </rPh>
    <rPh sb="9" eb="11">
      <t>ショクイン</t>
    </rPh>
    <rPh sb="11" eb="12">
      <t>トウ</t>
    </rPh>
    <rPh sb="12" eb="14">
      <t>ショグウ</t>
    </rPh>
    <rPh sb="14" eb="16">
      <t>カイゼン</t>
    </rPh>
    <rPh sb="16" eb="18">
      <t>カサン</t>
    </rPh>
    <phoneticPr fontId="12"/>
  </si>
  <si>
    <t>（44）-３　介護職員等処遇改善加算(Ⅲ)</t>
    <rPh sb="7" eb="9">
      <t>カイゴ</t>
    </rPh>
    <rPh sb="9" eb="11">
      <t>ショクイン</t>
    </rPh>
    <rPh sb="11" eb="12">
      <t>トウ</t>
    </rPh>
    <rPh sb="12" eb="14">
      <t>ショグウ</t>
    </rPh>
    <rPh sb="14" eb="16">
      <t>カイゼン</t>
    </rPh>
    <rPh sb="16" eb="18">
      <t>カサン</t>
    </rPh>
    <phoneticPr fontId="12"/>
  </si>
  <si>
    <t>（44）-4　介護職員等処遇改善加算(Ⅳ)</t>
    <rPh sb="7" eb="9">
      <t>カイゴ</t>
    </rPh>
    <rPh sb="9" eb="11">
      <t>ショクイン</t>
    </rPh>
    <rPh sb="11" eb="12">
      <t>トウ</t>
    </rPh>
    <rPh sb="12" eb="14">
      <t>ショグウ</t>
    </rPh>
    <rPh sb="14" eb="16">
      <t>カイゼン</t>
    </rPh>
    <rPh sb="16" eb="18">
      <t>カサン</t>
    </rPh>
    <phoneticPr fontId="12"/>
  </si>
  <si>
    <t>（45）　送迎加算（短期入所生活介護）</t>
    <rPh sb="5" eb="7">
      <t>ソウゲイ</t>
    </rPh>
    <rPh sb="7" eb="9">
      <t>カサン</t>
    </rPh>
    <rPh sb="10" eb="12">
      <t>タンキ</t>
    </rPh>
    <rPh sb="12" eb="14">
      <t>ニュウショ</t>
    </rPh>
    <rPh sb="14" eb="16">
      <t>セイカツ</t>
    </rPh>
    <rPh sb="16" eb="18">
      <t>カイゴ</t>
    </rPh>
    <phoneticPr fontId="12"/>
  </si>
  <si>
    <t>（46）　医療連携強化加算（短期入所生活介護）</t>
    <rPh sb="5" eb="7">
      <t>イリョウ</t>
    </rPh>
    <rPh sb="7" eb="9">
      <t>レンケイ</t>
    </rPh>
    <rPh sb="9" eb="11">
      <t>キョウカ</t>
    </rPh>
    <rPh sb="11" eb="13">
      <t>カサン</t>
    </rPh>
    <rPh sb="14" eb="16">
      <t>タンキ</t>
    </rPh>
    <rPh sb="16" eb="18">
      <t>ニュウショ</t>
    </rPh>
    <rPh sb="18" eb="20">
      <t>セイカツ</t>
    </rPh>
    <rPh sb="20" eb="22">
      <t>カイゴ</t>
    </rPh>
    <phoneticPr fontId="12"/>
  </si>
  <si>
    <t>（47）　緊急短期入所受入加算（短期入所生活介護）</t>
    <rPh sb="5" eb="7">
      <t>キンキュウ</t>
    </rPh>
    <rPh sb="7" eb="9">
      <t>タンキ</t>
    </rPh>
    <rPh sb="9" eb="11">
      <t>ニュウショ</t>
    </rPh>
    <rPh sb="11" eb="13">
      <t>ウケイレ</t>
    </rPh>
    <rPh sb="13" eb="15">
      <t>カサン</t>
    </rPh>
    <rPh sb="16" eb="18">
      <t>タンキ</t>
    </rPh>
    <rPh sb="18" eb="20">
      <t>ニュウショ</t>
    </rPh>
    <rPh sb="20" eb="22">
      <t>セイカツ</t>
    </rPh>
    <rPh sb="22" eb="24">
      <t>カイゴ</t>
    </rPh>
    <phoneticPr fontId="12"/>
  </si>
  <si>
    <t>（48）看取り連携体制加算（短期入所生活介護）</t>
    <rPh sb="14" eb="16">
      <t>タンキ</t>
    </rPh>
    <rPh sb="16" eb="18">
      <t>ニュウショ</t>
    </rPh>
    <rPh sb="18" eb="20">
      <t>セイカツ</t>
    </rPh>
    <rPh sb="20" eb="22">
      <t>カイゴ</t>
    </rPh>
    <phoneticPr fontId="12"/>
  </si>
  <si>
    <t>（49）在宅中重度者受入加算（短期入所生活介護）</t>
    <rPh sb="4" eb="9">
      <t>ザイタクチュウジュウド</t>
    </rPh>
    <rPh sb="9" eb="10">
      <t>シャ</t>
    </rPh>
    <rPh sb="10" eb="12">
      <t>ウケイレ</t>
    </rPh>
    <rPh sb="12" eb="14">
      <t>カサン</t>
    </rPh>
    <rPh sb="15" eb="17">
      <t>タンキ</t>
    </rPh>
    <rPh sb="17" eb="19">
      <t>ニュウショ</t>
    </rPh>
    <rPh sb="19" eb="21">
      <t>セイカツ</t>
    </rPh>
    <rPh sb="21" eb="23">
      <t>カイゴ</t>
    </rPh>
    <phoneticPr fontId="12"/>
  </si>
  <si>
    <t>（50）口腔連携強化加算（短期入所生活介護）</t>
    <rPh sb="10" eb="12">
      <t>カサン</t>
    </rPh>
    <rPh sb="13" eb="15">
      <t>タンキ</t>
    </rPh>
    <rPh sb="15" eb="17">
      <t>ニュウショ</t>
    </rPh>
    <rPh sb="17" eb="19">
      <t>セイカツ</t>
    </rPh>
    <rPh sb="19" eb="21">
      <t>カイゴ</t>
    </rPh>
    <phoneticPr fontId="12"/>
  </si>
  <si>
    <r>
      <t>対象者</t>
    </r>
    <r>
      <rPr>
        <u/>
        <sz val="9"/>
        <color theme="1"/>
        <rFont val="ＭＳ Ｐ明朝"/>
        <family val="1"/>
        <charset val="128"/>
      </rPr>
      <t>　　　　　　</t>
    </r>
    <r>
      <rPr>
        <sz val="9"/>
        <color theme="1"/>
        <rFont val="ＭＳ Ｐ明朝"/>
        <family val="1"/>
        <charset val="128"/>
      </rPr>
      <t>名  　　　認知症介護に係る専門的な研修修了者</t>
    </r>
    <r>
      <rPr>
        <u/>
        <sz val="9"/>
        <color theme="1"/>
        <rFont val="ＭＳ Ｐ明朝"/>
        <family val="1"/>
        <charset val="128"/>
      </rPr>
      <t xml:space="preserve">　　    　   </t>
    </r>
    <r>
      <rPr>
        <sz val="9"/>
        <color theme="1"/>
        <rFont val="ＭＳ Ｐ明朝"/>
        <family val="1"/>
        <charset val="128"/>
      </rPr>
      <t>名　　　</t>
    </r>
    <rPh sb="0" eb="3">
      <t>タイショウシャ</t>
    </rPh>
    <rPh sb="9" eb="10">
      <t>メイ</t>
    </rPh>
    <rPh sb="18" eb="20">
      <t>カイゴ</t>
    </rPh>
    <rPh sb="21" eb="22">
      <t>カカ</t>
    </rPh>
    <rPh sb="23" eb="26">
      <t>センモンテキ</t>
    </rPh>
    <rPh sb="27" eb="29">
      <t>ケンシュウ</t>
    </rPh>
    <rPh sb="29" eb="31">
      <t>シュウリョウ</t>
    </rPh>
    <rPh sb="31" eb="32">
      <t>シャ</t>
    </rPh>
    <phoneticPr fontId="43"/>
  </si>
  <si>
    <r>
      <t>夜勤基準に１を加えた人数</t>
    </r>
    <r>
      <rPr>
        <u/>
        <sz val="9"/>
        <rFont val="ＭＳ 明朝"/>
        <family val="1"/>
        <charset val="128"/>
      </rPr>
      <t>　　　　</t>
    </r>
    <r>
      <rPr>
        <sz val="9"/>
        <rFont val="ＭＳ 明朝"/>
        <family val="1"/>
        <charset val="128"/>
      </rPr>
      <t>名</t>
    </r>
    <rPh sb="0" eb="2">
      <t>ヤキン</t>
    </rPh>
    <rPh sb="2" eb="4">
      <t>キジュン</t>
    </rPh>
    <rPh sb="7" eb="8">
      <t>クワ</t>
    </rPh>
    <rPh sb="10" eb="12">
      <t>ニンズウ</t>
    </rPh>
    <rPh sb="16" eb="17">
      <t>メイ</t>
    </rPh>
    <phoneticPr fontId="12"/>
  </si>
  <si>
    <r>
      <t>夜勤基準に０．９を加えた人数</t>
    </r>
    <r>
      <rPr>
        <u/>
        <sz val="9"/>
        <rFont val="ＭＳ 明朝"/>
        <family val="1"/>
        <charset val="128"/>
      </rPr>
      <t>　　　　</t>
    </r>
    <r>
      <rPr>
        <sz val="9"/>
        <rFont val="ＭＳ 明朝"/>
        <family val="1"/>
        <charset val="128"/>
      </rPr>
      <t>名</t>
    </r>
    <phoneticPr fontId="12"/>
  </si>
  <si>
    <r>
      <t>夜勤基準に０．６を加えた人数</t>
    </r>
    <r>
      <rPr>
        <u/>
        <sz val="9"/>
        <rFont val="ＭＳ 明朝"/>
        <family val="1"/>
        <charset val="128"/>
      </rPr>
      <t>　　　　</t>
    </r>
    <r>
      <rPr>
        <sz val="9"/>
        <rFont val="ＭＳ 明朝"/>
        <family val="1"/>
        <charset val="128"/>
      </rPr>
      <t>名</t>
    </r>
    <phoneticPr fontId="12"/>
  </si>
  <si>
    <t>　以下の①・②・③のいずれかに該当している。
　①算定日の属する月の前６月間又は前12月間における新規入所者の総数のうち、要介護区分
　　が要介護４又は要介護５の者の占める割合が100分の70以上である。
　②算定日の属する月の前６月間又は前12月間における新規入所者の総数のうち、日常生活に
　　支障をきたすおそれのある症状又は行動が認められることから介護を必要とする認知症で
　　ある者の占める割合が100分の65以上である。　　　　　　　　
　③：社会福祉士及び介護福祉士法施行規則第１条各号に揚げる行為を必要とする者の占める
　　　割合が入所者の100分の15以上である。</t>
    <rPh sb="1" eb="3">
      <t>イカ</t>
    </rPh>
    <rPh sb="15" eb="17">
      <t>ガイトウ</t>
    </rPh>
    <rPh sb="27" eb="28">
      <t>ヒ</t>
    </rPh>
    <rPh sb="29" eb="30">
      <t>ゾク</t>
    </rPh>
    <rPh sb="32" eb="33">
      <t>ツキ</t>
    </rPh>
    <rPh sb="34" eb="35">
      <t>マエ</t>
    </rPh>
    <rPh sb="37" eb="38">
      <t>カン</t>
    </rPh>
    <rPh sb="38" eb="39">
      <t>マタ</t>
    </rPh>
    <rPh sb="40" eb="41">
      <t>マエ</t>
    </rPh>
    <rPh sb="43" eb="45">
      <t>ツキカン</t>
    </rPh>
    <rPh sb="49" eb="51">
      <t>シンキ</t>
    </rPh>
    <rPh sb="61" eb="64">
      <t>ヨウカイゴ</t>
    </rPh>
    <rPh sb="64" eb="66">
      <t>クブン</t>
    </rPh>
    <rPh sb="74" eb="75">
      <t>マタ</t>
    </rPh>
    <rPh sb="81" eb="82">
      <t>モノ</t>
    </rPh>
    <rPh sb="83" eb="84">
      <t>シ</t>
    </rPh>
    <rPh sb="86" eb="88">
      <t>ワリアイ</t>
    </rPh>
    <rPh sb="92" eb="93">
      <t>ブン</t>
    </rPh>
    <rPh sb="96" eb="98">
      <t>イジョウ</t>
    </rPh>
    <rPh sb="143" eb="145">
      <t>セイカツ</t>
    </rPh>
    <rPh sb="161" eb="163">
      <t>ショウジョウ</t>
    </rPh>
    <rPh sb="163" eb="164">
      <t>マタ</t>
    </rPh>
    <rPh sb="185" eb="188">
      <t>ニンチショウ</t>
    </rPh>
    <rPh sb="196" eb="197">
      <t>シ</t>
    </rPh>
    <rPh sb="199" eb="201">
      <t>ワリアイ</t>
    </rPh>
    <rPh sb="205" eb="206">
      <t>ブン</t>
    </rPh>
    <rPh sb="209" eb="211">
      <t>イジョウ</t>
    </rPh>
    <phoneticPr fontId="12"/>
  </si>
  <si>
    <r>
      <t>前６月間又は前12月間：</t>
    </r>
    <r>
      <rPr>
        <u/>
        <sz val="9"/>
        <rFont val="ＭＳ 明朝"/>
        <family val="1"/>
        <charset val="128"/>
      </rPr>
      <t>　　　年　　月</t>
    </r>
    <r>
      <rPr>
        <sz val="9"/>
        <rFont val="ＭＳ 明朝"/>
        <family val="1"/>
        <charset val="128"/>
      </rPr>
      <t>　～　</t>
    </r>
    <r>
      <rPr>
        <u/>
        <sz val="9"/>
        <rFont val="ＭＳ 明朝"/>
        <family val="1"/>
        <charset val="128"/>
      </rPr>
      <t>　　　年　　月</t>
    </r>
    <phoneticPr fontId="12"/>
  </si>
  <si>
    <r>
      <t>前３月の末日時点の割合の平均　（（ア＋イ＋ウ）÷３）</t>
    </r>
    <r>
      <rPr>
        <u/>
        <sz val="9"/>
        <rFont val="ＭＳ 明朝"/>
        <family val="1"/>
        <charset val="128"/>
      </rPr>
      <t>　　　　　</t>
    </r>
    <r>
      <rPr>
        <sz val="9"/>
        <rFont val="ＭＳ 明朝"/>
        <family val="1"/>
        <charset val="128"/>
      </rPr>
      <t>（％）</t>
    </r>
    <phoneticPr fontId="12"/>
  </si>
  <si>
    <r>
      <t>入所者の数（Ａ）：</t>
    </r>
    <r>
      <rPr>
        <u/>
        <sz val="9"/>
        <rFont val="ＭＳ 明朝"/>
        <family val="1"/>
        <charset val="128"/>
      </rPr>
      <t>　　　人</t>
    </r>
    <r>
      <rPr>
        <sz val="9"/>
        <rFont val="ＭＳ 明朝"/>
        <family val="1"/>
        <charset val="128"/>
      </rPr>
      <t>÷６＝</t>
    </r>
    <r>
      <rPr>
        <u/>
        <sz val="9"/>
        <rFont val="ＭＳ 明朝"/>
        <family val="1"/>
        <charset val="128"/>
      </rPr>
      <t>　　　人</t>
    </r>
    <r>
      <rPr>
        <sz val="9"/>
        <rFont val="ＭＳ 明朝"/>
        <family val="1"/>
        <charset val="128"/>
      </rPr>
      <t>（小数点以下切り上げ）</t>
    </r>
    <rPh sb="19" eb="20">
      <t>ニン</t>
    </rPh>
    <phoneticPr fontId="12"/>
  </si>
  <si>
    <r>
      <rPr>
        <u/>
        <sz val="9"/>
        <rFont val="ＭＳ Ｐ明朝"/>
        <family val="1"/>
        <charset val="128"/>
      </rPr>
      <t>　　　　月</t>
    </r>
    <r>
      <rPr>
        <sz val="9"/>
        <rFont val="ＭＳ Ｐ明朝"/>
        <family val="1"/>
        <charset val="128"/>
      </rPr>
      <t>の介護福祉士の員数（常勤換算、小数点第２位以下を切り捨て）</t>
    </r>
    <r>
      <rPr>
        <u/>
        <sz val="9"/>
        <rFont val="ＭＳ Ｐ明朝"/>
        <family val="1"/>
        <charset val="128"/>
      </rPr>
      <t>　　　　　人</t>
    </r>
    <r>
      <rPr>
        <sz val="9"/>
        <rFont val="ＭＳ Ｐ明朝"/>
        <family val="1"/>
        <charset val="128"/>
      </rPr>
      <t>⇒ア</t>
    </r>
    <phoneticPr fontId="12"/>
  </si>
  <si>
    <r>
      <rPr>
        <u/>
        <sz val="9"/>
        <rFont val="ＭＳ Ｐ明朝"/>
        <family val="1"/>
        <charset val="128"/>
      </rPr>
      <t>　　　　月</t>
    </r>
    <r>
      <rPr>
        <sz val="9"/>
        <rFont val="ＭＳ Ｐ明朝"/>
        <family val="1"/>
        <charset val="128"/>
      </rPr>
      <t>の介護福祉士の員数（常勤換算、小数点第２位以下を切り捨て）</t>
    </r>
    <r>
      <rPr>
        <u/>
        <sz val="9"/>
        <rFont val="ＭＳ Ｐ明朝"/>
        <family val="1"/>
        <charset val="128"/>
      </rPr>
      <t>　　　　　人</t>
    </r>
    <r>
      <rPr>
        <sz val="9"/>
        <rFont val="ＭＳ Ｐ明朝"/>
        <family val="1"/>
        <charset val="128"/>
      </rPr>
      <t>⇒イ</t>
    </r>
    <phoneticPr fontId="12"/>
  </si>
  <si>
    <r>
      <rPr>
        <u/>
        <sz val="9"/>
        <rFont val="ＭＳ Ｐ明朝"/>
        <family val="1"/>
        <charset val="128"/>
      </rPr>
      <t>　　　　月</t>
    </r>
    <r>
      <rPr>
        <sz val="9"/>
        <rFont val="ＭＳ Ｐ明朝"/>
        <family val="1"/>
        <charset val="128"/>
      </rPr>
      <t>の介護福祉士の員数（常勤換算、小数点第２位以下を切り捨て）</t>
    </r>
    <r>
      <rPr>
        <u/>
        <sz val="9"/>
        <rFont val="ＭＳ Ｐ明朝"/>
        <family val="1"/>
        <charset val="128"/>
      </rPr>
      <t>　　　　　人</t>
    </r>
    <r>
      <rPr>
        <sz val="9"/>
        <rFont val="ＭＳ Ｐ明朝"/>
        <family val="1"/>
        <charset val="128"/>
      </rPr>
      <t>⇒ウ</t>
    </r>
    <phoneticPr fontId="12"/>
  </si>
  <si>
    <r>
      <t>入所者の数（Ａ）：</t>
    </r>
    <r>
      <rPr>
        <u/>
        <sz val="9"/>
        <rFont val="ＭＳ 明朝"/>
        <family val="1"/>
        <charset val="128"/>
      </rPr>
      <t>　　　人</t>
    </r>
    <r>
      <rPr>
        <sz val="9"/>
        <rFont val="ＭＳ 明朝"/>
        <family val="1"/>
        <charset val="128"/>
      </rPr>
      <t>÷７＝</t>
    </r>
    <r>
      <rPr>
        <u/>
        <sz val="9"/>
        <rFont val="ＭＳ 明朝"/>
        <family val="1"/>
        <charset val="128"/>
      </rPr>
      <t>　　　人</t>
    </r>
    <r>
      <rPr>
        <sz val="9"/>
        <rFont val="ＭＳ 明朝"/>
        <family val="1"/>
        <charset val="128"/>
      </rPr>
      <t>（小数点以下切り上げ）</t>
    </r>
    <rPh sb="19" eb="20">
      <t>ニン</t>
    </rPh>
    <phoneticPr fontId="12"/>
  </si>
  <si>
    <r>
      <rPr>
        <u/>
        <sz val="9"/>
        <rFont val="ＭＳ Ｐ明朝"/>
        <family val="1"/>
        <charset val="128"/>
      </rPr>
      <t>　　　　月</t>
    </r>
    <r>
      <rPr>
        <sz val="9"/>
        <rFont val="ＭＳ Ｐ明朝"/>
        <family val="1"/>
        <charset val="128"/>
      </rPr>
      <t>の介護福祉士の員数（常勤換算、小数点第２位以下を切り捨て）</t>
    </r>
    <r>
      <rPr>
        <u/>
        <sz val="9"/>
        <rFont val="ＭＳ Ｐ明朝"/>
        <family val="1"/>
        <charset val="128"/>
      </rPr>
      <t>　　　　　人</t>
    </r>
    <r>
      <rPr>
        <sz val="9"/>
        <rFont val="ＭＳ Ｐ明朝"/>
        <family val="1"/>
        <charset val="128"/>
      </rPr>
      <t>⇒イ</t>
    </r>
    <phoneticPr fontId="12"/>
  </si>
  <si>
    <r>
      <rPr>
        <u/>
        <sz val="9"/>
        <rFont val="ＭＳ Ｐ明朝"/>
        <family val="1"/>
        <charset val="128"/>
      </rPr>
      <t>　　　　月</t>
    </r>
    <r>
      <rPr>
        <sz val="9"/>
        <rFont val="ＭＳ Ｐ明朝"/>
        <family val="1"/>
        <charset val="128"/>
      </rPr>
      <t>の介護福祉士の員数（常勤換算、小数点第２位以下を切り捨て）</t>
    </r>
    <r>
      <rPr>
        <u/>
        <sz val="9"/>
        <rFont val="ＭＳ Ｐ明朝"/>
        <family val="1"/>
        <charset val="128"/>
      </rPr>
      <t>　　　　　人</t>
    </r>
    <r>
      <rPr>
        <sz val="9"/>
        <rFont val="ＭＳ Ｐ明朝"/>
        <family val="1"/>
        <charset val="128"/>
      </rPr>
      <t>⇒ウ</t>
    </r>
    <phoneticPr fontId="12"/>
  </si>
  <si>
    <t>常勤専従職員を配置している。
（ただし、当該指定介護老人福祉施設の従業者としての職務に従事する場合や、同一の事業者によって設置された他の事業所、施設等の管理者又は従業者としての職務に従事する場合であって、当該他の事業所、施設等の管理者又は従業者としての職務に従事する時間帯も、当該指定介護老人福祉施設の入所者へのサービス提供の場面等で生じる事象を適時かつ適切に把握でき、職員及び業務の一元的な管理・指揮命令に支障が生じないときに、当該他の事業所、施設等の管理者又は従業者としての職務に従事する場合において、管理業務に支障がない場合は、当該施設以外の他の事業所、施設又はサテライト型居住施設等の職務を兼務可能）</t>
    <rPh sb="0" eb="2">
      <t>ジョウキン</t>
    </rPh>
    <rPh sb="2" eb="4">
      <t>センジュウ</t>
    </rPh>
    <rPh sb="4" eb="6">
      <t>ショクイン</t>
    </rPh>
    <rPh sb="7" eb="9">
      <t>ハイチ</t>
    </rPh>
    <phoneticPr fontId="12"/>
  </si>
  <si>
    <t>あらかじめ、協力歯科医療機関を定めるようにしている。</t>
    <phoneticPr fontId="12"/>
  </si>
  <si>
    <t xml:space="preserve">
協力医療機関連携加算（1）を算定している場合、次の要件を満たした協力医療機関であること。
①入所者の病状が急変した場合等において、医師又は看護職員が相談対応を行う体制を常時確保していること。
②介護老人福祉施設からの診療の求めがあった場合において、診療を行う体制を常時確保していること。
③入所者の病状が急変した場合等において、入院を要すると認められた入所者等の入院を原則として受け入れる体制を確保していること。
</t>
    <rPh sb="1" eb="3">
      <t>キョウリョク</t>
    </rPh>
    <rPh sb="3" eb="5">
      <t>イリョウ</t>
    </rPh>
    <rPh sb="5" eb="7">
      <t>キカン</t>
    </rPh>
    <rPh sb="7" eb="9">
      <t>レンケイ</t>
    </rPh>
    <rPh sb="9" eb="11">
      <t>カサン</t>
    </rPh>
    <rPh sb="15" eb="17">
      <t>サンテイ</t>
    </rPh>
    <rPh sb="21" eb="23">
      <t>バアイ</t>
    </rPh>
    <rPh sb="24" eb="25">
      <t>ツギ</t>
    </rPh>
    <rPh sb="26" eb="28">
      <t>ヨウケン</t>
    </rPh>
    <rPh sb="29" eb="30">
      <t>ミ</t>
    </rPh>
    <rPh sb="33" eb="35">
      <t>キョウリョク</t>
    </rPh>
    <rPh sb="35" eb="37">
      <t>イリョウ</t>
    </rPh>
    <rPh sb="37" eb="39">
      <t>キカン</t>
    </rPh>
    <rPh sb="98" eb="106">
      <t>カイゴロウジンフクシシセツ</t>
    </rPh>
    <phoneticPr fontId="12"/>
  </si>
  <si>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9"/>
        <rFont val="ＭＳ Ｐ明朝"/>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2" eb="93">
      <t>シン</t>
    </rPh>
    <rPh sb="93" eb="95">
      <t>カサン</t>
    </rPh>
    <rPh sb="106" eb="108">
      <t>サンテイ</t>
    </rPh>
    <rPh sb="108" eb="110">
      <t>イゼン</t>
    </rPh>
    <rPh sb="113" eb="114">
      <t>キュウ</t>
    </rPh>
    <rPh sb="120" eb="121">
      <t>トウ</t>
    </rPh>
    <rPh sb="121" eb="123">
      <t>カサン</t>
    </rPh>
    <rPh sb="124" eb="125">
      <t>マタ</t>
    </rPh>
    <rPh sb="127" eb="128">
      <t>シン</t>
    </rPh>
    <rPh sb="128" eb="130">
      <t>カサン</t>
    </rPh>
    <rPh sb="146" eb="147">
      <t>モ</t>
    </rPh>
    <rPh sb="156" eb="158">
      <t>サンテイ</t>
    </rPh>
    <rPh sb="162" eb="165">
      <t>ジギョウショ</t>
    </rPh>
    <rPh sb="170" eb="172">
      <t>テキヨウ</t>
    </rPh>
    <phoneticPr fontId="12"/>
  </si>
  <si>
    <r>
      <t xml:space="preserve">　キャリアパス要件Ⅳ（改善後の年額賃金要件）として、経験・技能のある介護職員のうち、１人以上は、賃金改善後の賃金の見込額（新加算を算定し実施される賃金改善の見込額を含む）が年額440万円以上となっている。
</t>
    </r>
    <r>
      <rPr>
        <u/>
        <sz val="9"/>
        <rFont val="ＭＳ Ｐ明朝"/>
        <family val="1"/>
        <charset val="128"/>
      </rPr>
      <t>※令和６年度中は月額8万円の改善でも可能</t>
    </r>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rPh sb="105" eb="107">
      <t>レイワ</t>
    </rPh>
    <rPh sb="108" eb="109">
      <t>ネン</t>
    </rPh>
    <rPh sb="109" eb="110">
      <t>ド</t>
    </rPh>
    <rPh sb="110" eb="111">
      <t>チュウ</t>
    </rPh>
    <rPh sb="112" eb="114">
      <t>ゲツガク</t>
    </rPh>
    <rPh sb="115" eb="117">
      <t>マンエン</t>
    </rPh>
    <rPh sb="118" eb="120">
      <t>カイゼン</t>
    </rPh>
    <rPh sb="122" eb="124">
      <t>カノウ</t>
    </rPh>
    <phoneticPr fontId="12"/>
  </si>
  <si>
    <r>
      <t xml:space="preserve">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
    <r>
      <rPr>
        <u/>
        <sz val="9"/>
        <rFont val="ＭＳ Ｐ明朝"/>
        <family val="1"/>
        <charset val="128"/>
      </rPr>
      <t>※令和６年度中は猶予（令和７年度から適用）</t>
    </r>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rPh sb="154" eb="156">
      <t>レイワ</t>
    </rPh>
    <rPh sb="157" eb="158">
      <t>ネン</t>
    </rPh>
    <rPh sb="158" eb="159">
      <t>ド</t>
    </rPh>
    <rPh sb="159" eb="160">
      <t>チュウ</t>
    </rPh>
    <rPh sb="161" eb="163">
      <t>ユウヨ</t>
    </rPh>
    <phoneticPr fontId="12"/>
  </si>
  <si>
    <r>
      <t xml:space="preserve">　月額賃金改善要件Ⅱ（旧ベースアップ等加算相当の賃金改善）として、前年度と比較し、旧ベースアップ等加算相当の加算額の３分の２以上の新たな基本給等の改善（月給の引上げ）を行っている。
</t>
    </r>
    <r>
      <rPr>
        <u/>
        <sz val="9"/>
        <rFont val="ＭＳ Ｐ明朝"/>
        <family val="1"/>
        <charset val="128"/>
      </rPr>
      <t>※新加算Ⅰ～Ⅳまでのいずれかの算定以前に、「旧ベースアップ等加算」又は「新加算Ⅴ(2)、(4)、(7)、(9)若しくは(13)」を算定していた事業所については適用しない。</t>
    </r>
    <rPh sb="11" eb="12">
      <t>キュウ</t>
    </rPh>
    <rPh sb="18" eb="19">
      <t>トウ</t>
    </rPh>
    <rPh sb="19" eb="21">
      <t>カサン</t>
    </rPh>
    <rPh sb="21" eb="23">
      <t>ソウトウ</t>
    </rPh>
    <rPh sb="24" eb="26">
      <t>チンギン</t>
    </rPh>
    <rPh sb="26" eb="28">
      <t>カイゼン</t>
    </rPh>
    <rPh sb="33" eb="36">
      <t>ゼンネンド</t>
    </rPh>
    <rPh sb="37" eb="39">
      <t>ヒカク</t>
    </rPh>
    <rPh sb="41" eb="42">
      <t>キュウ</t>
    </rPh>
    <rPh sb="48" eb="49">
      <t>トウ</t>
    </rPh>
    <rPh sb="49" eb="51">
      <t>カサン</t>
    </rPh>
    <rPh sb="51" eb="53">
      <t>ソウトウ</t>
    </rPh>
    <rPh sb="54" eb="56">
      <t>カサン</t>
    </rPh>
    <rPh sb="56" eb="57">
      <t>ガク</t>
    </rPh>
    <rPh sb="59" eb="60">
      <t>ブン</t>
    </rPh>
    <rPh sb="62" eb="64">
      <t>イジョウ</t>
    </rPh>
    <rPh sb="65" eb="66">
      <t>アラ</t>
    </rPh>
    <rPh sb="68" eb="71">
      <t>キホンキュウ</t>
    </rPh>
    <rPh sb="71" eb="72">
      <t>トウ</t>
    </rPh>
    <rPh sb="73" eb="75">
      <t>カイゼン</t>
    </rPh>
    <rPh sb="76" eb="78">
      <t>ゲッキュウ</t>
    </rPh>
    <rPh sb="79" eb="81">
      <t>ヒキア</t>
    </rPh>
    <rPh sb="84" eb="85">
      <t>オコナ</t>
    </rPh>
    <rPh sb="93" eb="94">
      <t>シン</t>
    </rPh>
    <rPh sb="94" eb="96">
      <t>カサン</t>
    </rPh>
    <rPh sb="107" eb="109">
      <t>サンテイ</t>
    </rPh>
    <rPh sb="109" eb="111">
      <t>イゼン</t>
    </rPh>
    <rPh sb="114" eb="115">
      <t>キュウ</t>
    </rPh>
    <rPh sb="121" eb="122">
      <t>トウ</t>
    </rPh>
    <rPh sb="122" eb="124">
      <t>カサン</t>
    </rPh>
    <rPh sb="125" eb="126">
      <t>マタ</t>
    </rPh>
    <rPh sb="128" eb="129">
      <t>シン</t>
    </rPh>
    <rPh sb="129" eb="131">
      <t>カサン</t>
    </rPh>
    <rPh sb="147" eb="148">
      <t>モ</t>
    </rPh>
    <rPh sb="157" eb="159">
      <t>サンテイ</t>
    </rPh>
    <rPh sb="163" eb="166">
      <t>ジギョウショ</t>
    </rPh>
    <rPh sb="171" eb="173">
      <t>テキヨウ</t>
    </rPh>
    <phoneticPr fontId="12"/>
  </si>
  <si>
    <t>（51）長期利用の適正化（連続６１日以上の利用について）（短期入所生活介護）</t>
    <rPh sb="4" eb="6">
      <t>チョウキ</t>
    </rPh>
    <rPh sb="13" eb="15">
      <t>レンゾク</t>
    </rPh>
    <rPh sb="17" eb="18">
      <t>ニチ</t>
    </rPh>
    <rPh sb="18" eb="20">
      <t>イジョウ</t>
    </rPh>
    <rPh sb="21" eb="23">
      <t>リヨウ</t>
    </rPh>
    <rPh sb="29" eb="31">
      <t>タンキ</t>
    </rPh>
    <rPh sb="31" eb="33">
      <t>ニュウショ</t>
    </rPh>
    <rPh sb="33" eb="35">
      <t>セイカツ</t>
    </rPh>
    <rPh sb="35" eb="37">
      <t>カイゴ</t>
    </rPh>
    <phoneticPr fontId="12"/>
  </si>
  <si>
    <t>短期入所生活介護における長期利用は施設と同様の利用形態となっていることから、居宅に戻ることなく自費利用を挟み同一事業所を連続60日を超えて利用している者に対して短期入所生活介護を提供する場合には、連続60日を超えた日から短期入所生活介護費を介護福祉施設サービス費と、ユニット型短期入所生活介護費をユニット型介護福祉施設サービス費と同単位数としている。</t>
    <phoneticPr fontId="12"/>
  </si>
  <si>
    <t>　日中に、ユニットごとに常時１人以上の介護職員又は看護職員を配置していない又はユニットごとに常勤のユニットリーダーを配置していない場合、ある月（歴月）に基準に満たない場合に、その翌々月から、基準に満たない状況が解消されるに至った月まで、入所者等全員について基本単位数の９７％で算定している(ただし、翌月の末日に基準を満たす場合を除く。）。</t>
    <rPh sb="1" eb="3">
      <t>ニッチュウ</t>
    </rPh>
    <rPh sb="12" eb="14">
      <t>ジョウジ</t>
    </rPh>
    <rPh sb="15" eb="16">
      <t>ニン</t>
    </rPh>
    <rPh sb="16" eb="18">
      <t>イジョウ</t>
    </rPh>
    <rPh sb="19" eb="21">
      <t>カイゴ</t>
    </rPh>
    <rPh sb="21" eb="23">
      <t>ショクイン</t>
    </rPh>
    <rPh sb="23" eb="24">
      <t>マタ</t>
    </rPh>
    <rPh sb="25" eb="27">
      <t>カンゴ</t>
    </rPh>
    <rPh sb="27" eb="29">
      <t>ショクイン</t>
    </rPh>
    <rPh sb="30" eb="32">
      <t>ハイチ</t>
    </rPh>
    <rPh sb="70" eb="71">
      <t>ツキ</t>
    </rPh>
    <rPh sb="72" eb="73">
      <t>レキ</t>
    </rPh>
    <rPh sb="73" eb="74">
      <t>ゲツ</t>
    </rPh>
    <rPh sb="83" eb="85">
      <t>バアイ</t>
    </rPh>
    <rPh sb="122" eb="124">
      <t>ゼンイン</t>
    </rPh>
    <rPh sb="149" eb="151">
      <t>ヨクゲツ</t>
    </rPh>
    <rPh sb="152" eb="154">
      <t>マツジツ</t>
    </rPh>
    <rPh sb="155" eb="157">
      <t>キジュン</t>
    </rPh>
    <rPh sb="158" eb="159">
      <t>ミ</t>
    </rPh>
    <rPh sb="161" eb="163">
      <t>バアイ</t>
    </rPh>
    <rPh sb="164" eb="165">
      <t>ノゾ</t>
    </rPh>
    <phoneticPr fontId="12"/>
  </si>
  <si>
    <t xml:space="preserve">  「２．運営基準について」の「（３３）身体的拘束廃止」について、問１１、問１４、問１８、問２０のいずれかに×が記載されている。
  ※「○」の場合は、改善計画書を相模原市に提出し、その翌月から減算をし、改善計画書を提出した３月後に改善報告書を相模原市に提出して、改善が確認できるまで減算が続きます。</t>
    <rPh sb="33" eb="34">
      <t>ト</t>
    </rPh>
    <rPh sb="37" eb="38">
      <t>ト</t>
    </rPh>
    <rPh sb="41" eb="42">
      <t>ト</t>
    </rPh>
    <rPh sb="45" eb="46">
      <t>ト</t>
    </rPh>
    <rPh sb="56" eb="58">
      <t>キサイ</t>
    </rPh>
    <rPh sb="142" eb="144">
      <t>ゲンサン</t>
    </rPh>
    <phoneticPr fontId="12"/>
  </si>
  <si>
    <r>
      <t>令和７年度　運 営</t>
    </r>
    <r>
      <rPr>
        <b/>
        <sz val="23.5"/>
        <rFont val="Century"/>
        <family val="1"/>
      </rPr>
      <t xml:space="preserve"> </t>
    </r>
    <r>
      <rPr>
        <b/>
        <sz val="23.5"/>
        <rFont val="MS Gothic"/>
        <family val="3"/>
        <charset val="128"/>
      </rPr>
      <t>状 況 点 検 書</t>
    </r>
    <rPh sb="0" eb="2">
      <t>レイワ</t>
    </rPh>
    <rPh sb="3" eb="4">
      <t>ネン</t>
    </rPh>
    <phoneticPr fontId="12"/>
  </si>
  <si>
    <t>問2</t>
    <rPh sb="0" eb="1">
      <t>トイ</t>
    </rPh>
    <phoneticPr fontId="12"/>
  </si>
  <si>
    <t>（３０）利用者の安全並びに介護サービスの質の確保及び職員の負担軽減に資する方策を検討するための委員会</t>
    <phoneticPr fontId="12"/>
  </si>
  <si>
    <t>（３３）　身体的拘束廃止</t>
    <rPh sb="5" eb="7">
      <t>シンタイ</t>
    </rPh>
    <rPh sb="7" eb="8">
      <t>テキ</t>
    </rPh>
    <rPh sb="8" eb="10">
      <t>コウソク</t>
    </rPh>
    <rPh sb="10" eb="12">
      <t>ハイシ</t>
    </rPh>
    <phoneticPr fontId="12"/>
  </si>
  <si>
    <t>　月額賃金改善要件Ⅰ（月給による賃金改善）として、新加算Ⅳの加算額の２分の１以上を基本給又は決まって毎月支払われる手当（基本給等）の改善に充てている。
　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80" eb="81">
      <t>シン</t>
    </rPh>
    <rPh sb="81" eb="83">
      <t>カサン</t>
    </rPh>
    <rPh sb="94" eb="96">
      <t>サンテイ</t>
    </rPh>
    <rPh sb="98" eb="100">
      <t>バアイ</t>
    </rPh>
    <rPh sb="106" eb="107">
      <t>カリ</t>
    </rPh>
    <rPh sb="108" eb="109">
      <t>シン</t>
    </rPh>
    <rPh sb="109" eb="111">
      <t>カサン</t>
    </rPh>
    <rPh sb="113" eb="115">
      <t>サンテイ</t>
    </rPh>
    <rPh sb="117" eb="119">
      <t>バアイ</t>
    </rPh>
    <rPh sb="120" eb="122">
      <t>ミコ</t>
    </rPh>
    <rPh sb="125" eb="127">
      <t>カサン</t>
    </rPh>
    <rPh sb="127" eb="128">
      <t>ガク</t>
    </rPh>
    <rPh sb="130" eb="131">
      <t>ブン</t>
    </rPh>
    <rPh sb="133" eb="135">
      <t>イジョウ</t>
    </rPh>
    <rPh sb="136" eb="139">
      <t>キホンキュウ</t>
    </rPh>
    <rPh sb="139" eb="140">
      <t>トウ</t>
    </rPh>
    <rPh sb="141" eb="143">
      <t>カイゼン</t>
    </rPh>
    <rPh sb="144" eb="145">
      <t>ア</t>
    </rPh>
    <phoneticPr fontId="12"/>
  </si>
  <si>
    <t>　キャリアパス要件Ⅳ（改善後の年額賃金要件）として、経験・技能のある介護職員のうち、１人以上は、賃金改善後の賃金の見込額（新加算を算定し実施される賃金改善の見込額を含む）が年額440万円以上となっている。</t>
    <rPh sb="7" eb="9">
      <t>ヨウケン</t>
    </rPh>
    <rPh sb="11" eb="13">
      <t>カイゼン</t>
    </rPh>
    <rPh sb="13" eb="14">
      <t>ゴ</t>
    </rPh>
    <rPh sb="15" eb="17">
      <t>ネンガク</t>
    </rPh>
    <rPh sb="17" eb="19">
      <t>チンギン</t>
    </rPh>
    <rPh sb="19" eb="21">
      <t>ヨウケン</t>
    </rPh>
    <rPh sb="26" eb="28">
      <t>ケイケン</t>
    </rPh>
    <rPh sb="29" eb="31">
      <t>ギノウ</t>
    </rPh>
    <rPh sb="34" eb="36">
      <t>カイゴ</t>
    </rPh>
    <rPh sb="36" eb="38">
      <t>ショクイン</t>
    </rPh>
    <rPh sb="43" eb="44">
      <t>ヒト</t>
    </rPh>
    <rPh sb="44" eb="46">
      <t>イジョウ</t>
    </rPh>
    <rPh sb="48" eb="50">
      <t>チンギン</t>
    </rPh>
    <rPh sb="50" eb="52">
      <t>カイゼン</t>
    </rPh>
    <rPh sb="52" eb="53">
      <t>ゴ</t>
    </rPh>
    <rPh sb="54" eb="56">
      <t>チンギン</t>
    </rPh>
    <rPh sb="57" eb="59">
      <t>ミコ</t>
    </rPh>
    <rPh sb="59" eb="60">
      <t>ガク</t>
    </rPh>
    <rPh sb="61" eb="62">
      <t>シン</t>
    </rPh>
    <rPh sb="62" eb="64">
      <t>カサン</t>
    </rPh>
    <rPh sb="65" eb="67">
      <t>サンテイ</t>
    </rPh>
    <rPh sb="68" eb="70">
      <t>ジッシ</t>
    </rPh>
    <rPh sb="73" eb="75">
      <t>チンギン</t>
    </rPh>
    <rPh sb="75" eb="77">
      <t>カイゼン</t>
    </rPh>
    <rPh sb="78" eb="80">
      <t>ミコ</t>
    </rPh>
    <rPh sb="80" eb="81">
      <t>ガク</t>
    </rPh>
    <rPh sb="82" eb="83">
      <t>フク</t>
    </rPh>
    <rPh sb="86" eb="88">
      <t>ネンガク</t>
    </rPh>
    <rPh sb="91" eb="93">
      <t>マンエン</t>
    </rPh>
    <rPh sb="93" eb="95">
      <t>イジョウ</t>
    </rPh>
    <phoneticPr fontId="12"/>
  </si>
  <si>
    <t>　月額賃金改善要件Ⅰ（月給による賃金改善）として、新加算Ⅳの加算額の２分の１以上を基本給又は決まって毎月支払われる手当（基本給等）の改善に充てている。また、新加算Ⅰ～Ⅲまでのいずれかを算定する場合にあっては、仮に新加算Ⅳを算定する場合に見込まれる加算額の２分の１以上を基本給等の改善に充てている。　</t>
    <rPh sb="25" eb="26">
      <t>シン</t>
    </rPh>
    <rPh sb="26" eb="28">
      <t>カサン</t>
    </rPh>
    <rPh sb="30" eb="32">
      <t>カサン</t>
    </rPh>
    <rPh sb="32" eb="33">
      <t>ガク</t>
    </rPh>
    <rPh sb="35" eb="36">
      <t>ブン</t>
    </rPh>
    <rPh sb="38" eb="40">
      <t>イジョウ</t>
    </rPh>
    <rPh sb="41" eb="44">
      <t>キホンキュウ</t>
    </rPh>
    <rPh sb="44" eb="45">
      <t>マタ</t>
    </rPh>
    <rPh sb="46" eb="47">
      <t>キ</t>
    </rPh>
    <rPh sb="50" eb="52">
      <t>マイツキ</t>
    </rPh>
    <rPh sb="52" eb="54">
      <t>シハラ</t>
    </rPh>
    <rPh sb="57" eb="59">
      <t>テアテ</t>
    </rPh>
    <rPh sb="60" eb="62">
      <t>キホン</t>
    </rPh>
    <rPh sb="63" eb="64">
      <t>ナド</t>
    </rPh>
    <rPh sb="66" eb="68">
      <t>カイゼン</t>
    </rPh>
    <rPh sb="69" eb="70">
      <t>ア</t>
    </rPh>
    <rPh sb="78" eb="79">
      <t>シン</t>
    </rPh>
    <rPh sb="79" eb="81">
      <t>カサン</t>
    </rPh>
    <rPh sb="92" eb="94">
      <t>サンテイ</t>
    </rPh>
    <rPh sb="96" eb="98">
      <t>バアイ</t>
    </rPh>
    <rPh sb="104" eb="105">
      <t>カリ</t>
    </rPh>
    <rPh sb="106" eb="107">
      <t>シン</t>
    </rPh>
    <rPh sb="107" eb="109">
      <t>カサン</t>
    </rPh>
    <rPh sb="111" eb="113">
      <t>サンテイ</t>
    </rPh>
    <rPh sb="115" eb="117">
      <t>バアイ</t>
    </rPh>
    <rPh sb="118" eb="120">
      <t>ミコ</t>
    </rPh>
    <rPh sb="123" eb="125">
      <t>カサン</t>
    </rPh>
    <rPh sb="125" eb="126">
      <t>ガク</t>
    </rPh>
    <rPh sb="128" eb="129">
      <t>ブン</t>
    </rPh>
    <rPh sb="131" eb="133">
      <t>イジョウ</t>
    </rPh>
    <rPh sb="134" eb="137">
      <t>キホンキュウ</t>
    </rPh>
    <rPh sb="137" eb="138">
      <t>トウ</t>
    </rPh>
    <rPh sb="139" eb="141">
      <t>カイゼン</t>
    </rPh>
    <rPh sb="142" eb="143">
      <t>ア</t>
    </rPh>
    <phoneticPr fontId="12"/>
  </si>
  <si>
    <t>（１）－１　運営規程（介護老人福祉施設）</t>
    <rPh sb="6" eb="10">
      <t>ウンエイキテイ</t>
    </rPh>
    <rPh sb="11" eb="13">
      <t>カイゴ</t>
    </rPh>
    <rPh sb="13" eb="15">
      <t>ロウジン</t>
    </rPh>
    <rPh sb="15" eb="17">
      <t>フクシ</t>
    </rPh>
    <rPh sb="17" eb="19">
      <t>シセツ</t>
    </rPh>
    <phoneticPr fontId="12"/>
  </si>
  <si>
    <t>（１）－２　運営規程（短期入所生活介護）</t>
    <rPh sb="6" eb="10">
      <t>ウンエイキテイ</t>
    </rPh>
    <rPh sb="11" eb="13">
      <t>タンキ</t>
    </rPh>
    <rPh sb="13" eb="15">
      <t>ニュウショ</t>
    </rPh>
    <rPh sb="15" eb="17">
      <t>セイカツ</t>
    </rPh>
    <rPh sb="17" eb="19">
      <t>カイゴ</t>
    </rPh>
    <phoneticPr fontId="12"/>
  </si>
  <si>
    <t>（２）　内容及び手続の説明及び同意</t>
    <rPh sb="4" eb="6">
      <t>ナイヨウ</t>
    </rPh>
    <rPh sb="6" eb="7">
      <t>オヨ</t>
    </rPh>
    <rPh sb="8" eb="10">
      <t>テツヅ</t>
    </rPh>
    <rPh sb="11" eb="13">
      <t>セツメイ</t>
    </rPh>
    <rPh sb="13" eb="14">
      <t>オヨ</t>
    </rPh>
    <rPh sb="15" eb="17">
      <t>ドウイ</t>
    </rPh>
    <phoneticPr fontId="12"/>
  </si>
  <si>
    <t>（３）　入退所</t>
    <rPh sb="4" eb="6">
      <t>ニュウタイ</t>
    </rPh>
    <rPh sb="6" eb="7">
      <t>ショ</t>
    </rPh>
    <phoneticPr fontId="12"/>
  </si>
  <si>
    <t>（４）　サービス提供の記録</t>
    <rPh sb="8" eb="10">
      <t>テイキョウ</t>
    </rPh>
    <rPh sb="11" eb="13">
      <t>キロク</t>
    </rPh>
    <phoneticPr fontId="12"/>
  </si>
  <si>
    <t>（５）　利用料等の受領</t>
    <rPh sb="4" eb="7">
      <t>リヨウリョウ</t>
    </rPh>
    <rPh sb="7" eb="8">
      <t>トウ</t>
    </rPh>
    <rPh sb="9" eb="11">
      <t>ジュリョウ</t>
    </rPh>
    <phoneticPr fontId="12"/>
  </si>
  <si>
    <t>（６）－１　施設サービス計画の作成</t>
    <rPh sb="6" eb="8">
      <t>シセツ</t>
    </rPh>
    <rPh sb="12" eb="14">
      <t>ケイカク</t>
    </rPh>
    <rPh sb="15" eb="17">
      <t>サクセイ</t>
    </rPh>
    <phoneticPr fontId="12"/>
  </si>
  <si>
    <t>（６）－２　短期入所生活介護計画の作成</t>
    <rPh sb="6" eb="8">
      <t>タンキ</t>
    </rPh>
    <rPh sb="8" eb="10">
      <t>ニュウショ</t>
    </rPh>
    <rPh sb="10" eb="12">
      <t>セイカツ</t>
    </rPh>
    <rPh sb="12" eb="14">
      <t>カイゴ</t>
    </rPh>
    <rPh sb="14" eb="16">
      <t>ケイカク</t>
    </rPh>
    <rPh sb="17" eb="19">
      <t>サクセイ</t>
    </rPh>
    <phoneticPr fontId="12"/>
  </si>
  <si>
    <t>（７）　介護</t>
    <rPh sb="4" eb="6">
      <t>カイゴ</t>
    </rPh>
    <phoneticPr fontId="12"/>
  </si>
  <si>
    <t>（１４）　入所者の入院期間中の取扱い</t>
    <rPh sb="5" eb="7">
      <t>ニュウショ</t>
    </rPh>
    <rPh sb="7" eb="8">
      <t>シャ</t>
    </rPh>
    <phoneticPr fontId="12"/>
  </si>
  <si>
    <t>（１５）　緊急時等の対応（介護老人福祉施設）</t>
    <rPh sb="5" eb="8">
      <t>キンキュウジ</t>
    </rPh>
    <rPh sb="8" eb="9">
      <t>トウ</t>
    </rPh>
    <rPh sb="10" eb="12">
      <t>タイオウ</t>
    </rPh>
    <rPh sb="13" eb="15">
      <t>カイゴ</t>
    </rPh>
    <rPh sb="15" eb="17">
      <t>ロウジン</t>
    </rPh>
    <rPh sb="17" eb="19">
      <t>フクシ</t>
    </rPh>
    <rPh sb="19" eb="21">
      <t>シセツ</t>
    </rPh>
    <phoneticPr fontId="12"/>
  </si>
  <si>
    <t>（１７）　勤務体制の確保</t>
    <rPh sb="5" eb="7">
      <t>キンム</t>
    </rPh>
    <rPh sb="7" eb="9">
      <t>タイセイ</t>
    </rPh>
    <rPh sb="10" eb="12">
      <t>カクホ</t>
    </rPh>
    <phoneticPr fontId="12"/>
  </si>
  <si>
    <t>（１９）　定員の遵守</t>
    <rPh sb="5" eb="7">
      <t>テイイン</t>
    </rPh>
    <rPh sb="8" eb="10">
      <t>ジュンシュ</t>
    </rPh>
    <phoneticPr fontId="12"/>
  </si>
  <si>
    <t>（２０）　非常災害対策</t>
    <rPh sb="5" eb="7">
      <t>ヒジョウ</t>
    </rPh>
    <rPh sb="7" eb="9">
      <t>サイガイ</t>
    </rPh>
    <rPh sb="9" eb="11">
      <t>タイサク</t>
    </rPh>
    <phoneticPr fontId="12"/>
  </si>
  <si>
    <t>（２１）　衛生管理</t>
    <rPh sb="5" eb="7">
      <t>エイセイ</t>
    </rPh>
    <rPh sb="7" eb="9">
      <t>カンリ</t>
    </rPh>
    <phoneticPr fontId="12"/>
  </si>
  <si>
    <t>（２４）　秘密保持</t>
    <rPh sb="5" eb="7">
      <t>ヒミツ</t>
    </rPh>
    <rPh sb="7" eb="9">
      <t>ホジ</t>
    </rPh>
    <phoneticPr fontId="12"/>
  </si>
  <si>
    <t>（２５）　苦情処理</t>
    <rPh sb="5" eb="7">
      <t>クジョウ</t>
    </rPh>
    <rPh sb="7" eb="9">
      <t>ショリ</t>
    </rPh>
    <phoneticPr fontId="12"/>
  </si>
  <si>
    <t>（２６）　事故発生時の対応</t>
    <rPh sb="5" eb="7">
      <t>ジコ</t>
    </rPh>
    <rPh sb="7" eb="9">
      <t>ハッセイ</t>
    </rPh>
    <rPh sb="9" eb="10">
      <t>ジ</t>
    </rPh>
    <rPh sb="11" eb="13">
      <t>タイオウ</t>
    </rPh>
    <phoneticPr fontId="12"/>
  </si>
  <si>
    <r>
      <t>　当該加算の届出月</t>
    </r>
    <r>
      <rPr>
        <u/>
        <sz val="9"/>
        <color theme="1"/>
        <rFont val="ＭＳ 明朝"/>
        <family val="1"/>
        <charset val="128"/>
      </rPr>
      <t>　　　月⇒ア</t>
    </r>
    <rPh sb="1" eb="3">
      <t>トウガイ</t>
    </rPh>
    <rPh sb="3" eb="5">
      <t>カサン</t>
    </rPh>
    <rPh sb="6" eb="8">
      <t>トドケデ</t>
    </rPh>
    <rPh sb="8" eb="9">
      <t>ツキ</t>
    </rPh>
    <rPh sb="12" eb="13">
      <t>ツキ</t>
    </rPh>
    <phoneticPr fontId="12"/>
  </si>
  <si>
    <t>　個別機能訓練加算（Ⅰ）を算定している場合であって、入所者ごとの個別機能訓練計画の内容等の情報を厚生労働省に提出し、機能訓練の実施に当たって、当該情報その他機能訓練の適切かつ有効な実施のために必要な情報を活用している。</t>
    <rPh sb="1" eb="9">
      <t>コベツキノウクンレンカサン</t>
    </rPh>
    <rPh sb="13" eb="15">
      <t>サンテイ</t>
    </rPh>
    <rPh sb="19" eb="21">
      <t>バアイ</t>
    </rPh>
    <rPh sb="26" eb="29">
      <t>ニュウショシャ</t>
    </rPh>
    <rPh sb="32" eb="38">
      <t>コベツキノウクンレン</t>
    </rPh>
    <rPh sb="38" eb="40">
      <t>ケイカク</t>
    </rPh>
    <rPh sb="41" eb="43">
      <t>ナイヨウ</t>
    </rPh>
    <rPh sb="43" eb="44">
      <t>トウ</t>
    </rPh>
    <rPh sb="45" eb="47">
      <t>ジョウホウ</t>
    </rPh>
    <rPh sb="48" eb="53">
      <t>コウセイロウドウショウ</t>
    </rPh>
    <rPh sb="54" eb="56">
      <t>テイシュツ</t>
    </rPh>
    <rPh sb="58" eb="62">
      <t>キノウクンレン</t>
    </rPh>
    <rPh sb="63" eb="65">
      <t>ジッシ</t>
    </rPh>
    <rPh sb="66" eb="67">
      <t>ア</t>
    </rPh>
    <rPh sb="71" eb="75">
      <t>トウガイジョウホウ</t>
    </rPh>
    <rPh sb="77" eb="78">
      <t>タ</t>
    </rPh>
    <rPh sb="78" eb="80">
      <t>キノウ</t>
    </rPh>
    <rPh sb="80" eb="82">
      <t>クンレン</t>
    </rPh>
    <rPh sb="83" eb="85">
      <t>テキセツ</t>
    </rPh>
    <rPh sb="102" eb="104">
      <t>カツヨウ</t>
    </rPh>
    <phoneticPr fontId="12"/>
  </si>
  <si>
    <t>個別機能訓練加算（Ⅱ）、口腔衛生管理加算（Ⅱ）及び栄養マネジメント強化加算を算定していること。入所者ごとに、理学療法士等が、個別機能訓練計画の内容等の情報その他機能訓練の適切かつ有効な実施のために必要な情報、入所者の口腔（くう）の健康状態に関する情報及び入所者の栄養状態に関する情報を相互に共有し、その情報を踏まえ、必要に応じて個別機能訓練計画の見直しを行い、当該見直しの内容について、理学療法士等の関係職種間で共有している。</t>
    <rPh sb="12" eb="14">
      <t>コウクウ</t>
    </rPh>
    <phoneticPr fontId="12"/>
  </si>
  <si>
    <t>　個別機能訓練計画を作成後３月ごとに１回以上、機能訓練指導員等が利用者の居宅を訪問した上で、当該利用者又はその家族に対して、機能訓練の内容と個別機能訓練計画の進捗状況等を説明し、訓練内容の見直し等を行っている。</t>
    <rPh sb="1" eb="3">
      <t>コベツ</t>
    </rPh>
    <rPh sb="3" eb="5">
      <t>キノウ</t>
    </rPh>
    <rPh sb="5" eb="7">
      <t>クンレン</t>
    </rPh>
    <rPh sb="7" eb="9">
      <t>ケイカク</t>
    </rPh>
    <rPh sb="10" eb="12">
      <t>サクセイ</t>
    </rPh>
    <rPh sb="23" eb="31">
      <t>キノウクンレンシドウイントウ</t>
    </rPh>
    <phoneticPr fontId="12"/>
  </si>
  <si>
    <t>（21）　退所時連携加算（介護老人福祉施設）</t>
    <rPh sb="7" eb="8">
      <t>ジ</t>
    </rPh>
    <rPh sb="8" eb="10">
      <t>レンケイ</t>
    </rPh>
    <rPh sb="10" eb="12">
      <t>カサン</t>
    </rPh>
    <phoneticPr fontId="12"/>
  </si>
  <si>
    <t>　退所前連携を行った場合、連携を行った日及び連携の内容の要点に関する記録を行っている。</t>
    <rPh sb="1" eb="6">
      <t>タイショマエレンケイ</t>
    </rPh>
    <rPh sb="7" eb="8">
      <t>オコナ</t>
    </rPh>
    <rPh sb="10" eb="12">
      <t>バアイ</t>
    </rPh>
    <rPh sb="13" eb="15">
      <t>レンケイ</t>
    </rPh>
    <rPh sb="16" eb="17">
      <t>オコナ</t>
    </rPh>
    <rPh sb="19" eb="20">
      <t>ヒ</t>
    </rPh>
    <rPh sb="20" eb="21">
      <t>オヨ</t>
    </rPh>
    <rPh sb="22" eb="24">
      <t>レンケイ</t>
    </rPh>
    <rPh sb="25" eb="27">
      <t>ナイヨウ</t>
    </rPh>
    <rPh sb="28" eb="30">
      <t>ヨウテン</t>
    </rPh>
    <rPh sb="31" eb="32">
      <t>カン</t>
    </rPh>
    <rPh sb="34" eb="36">
      <t>キロク</t>
    </rPh>
    <rPh sb="37" eb="38">
      <t>オコナ</t>
    </rPh>
    <phoneticPr fontId="12"/>
  </si>
  <si>
    <t>　配置医師と施設の間で、緊急時の注意事項や病状等についての情報共有の方法、曜日や時間帯ごとの医師との連携方法や診察を依頼するタイミング等に関する取り決めを事前に定め、１年に１回以上見直しをすることにより、24時間配置医師又はその他の医師による対応が可能な体制を整えている。</t>
    <phoneticPr fontId="12"/>
  </si>
  <si>
    <r>
      <t>入所者の総数</t>
    </r>
    <r>
      <rPr>
        <u/>
        <sz val="9"/>
        <color theme="1"/>
        <rFont val="ＭＳ Ｐ明朝"/>
        <family val="1"/>
        <charset val="128"/>
      </rPr>
      <t>　　　　　　</t>
    </r>
    <r>
      <rPr>
        <sz val="9"/>
        <color theme="1"/>
        <rFont val="ＭＳ Ｐ明朝"/>
        <family val="1"/>
        <charset val="128"/>
      </rPr>
      <t>名  　　　対象者</t>
    </r>
    <r>
      <rPr>
        <u/>
        <sz val="9"/>
        <color theme="1"/>
        <rFont val="ＭＳ Ｐ明朝"/>
        <family val="1"/>
        <charset val="128"/>
      </rPr>
      <t xml:space="preserve">　　    　   </t>
    </r>
    <r>
      <rPr>
        <sz val="9"/>
        <color theme="1"/>
        <rFont val="ＭＳ Ｐ明朝"/>
        <family val="1"/>
        <charset val="128"/>
      </rPr>
      <t>名　　　割合</t>
    </r>
    <r>
      <rPr>
        <u/>
        <sz val="9"/>
        <color theme="1"/>
        <rFont val="ＭＳ Ｐ明朝"/>
        <family val="1"/>
        <charset val="128"/>
      </rPr>
      <t>　　　　　</t>
    </r>
    <r>
      <rPr>
        <sz val="9"/>
        <color theme="1"/>
        <rFont val="ＭＳ Ｐ明朝"/>
        <family val="1"/>
        <charset val="128"/>
      </rPr>
      <t>％</t>
    </r>
    <rPh sb="0" eb="3">
      <t>ニュウショシャ</t>
    </rPh>
    <rPh sb="4" eb="6">
      <t>ソウスウ</t>
    </rPh>
    <rPh sb="12" eb="13">
      <t>メイ</t>
    </rPh>
    <rPh sb="18" eb="21">
      <t>タイショウシャ</t>
    </rPh>
    <rPh sb="35" eb="37">
      <t>ワリアイ</t>
    </rPh>
    <phoneticPr fontId="43"/>
  </si>
  <si>
    <t>（認知症チームケア推進加算Ⅰ）
　認知症の行動・心理症状の予防及び出現時の早期対応（以下「予防等」という。）に資する認知症介護の指導に係る専門的な研修を修了している者又は認知症介護に係る専門的な研修及び認知症の行動・心理症状の予防等に資するケアプログラムを含んだ研修を修了している者を１名以上配置し、かつ、複数人の介護職員から成る認知症の行動・心理症状に対応するチームを組んでいること。</t>
    <phoneticPr fontId="12"/>
  </si>
  <si>
    <t>（認知症チームケア推進加算Ⅱ）
　認知症の行動・心理症状の予防等に資する認知症介護に係る専門的な研修を修了している者を１名以上配置し、かつ、複数人の介護職員から成る認知症の行動・心理症状に対応するチームを組んでいること。</t>
    <phoneticPr fontId="12"/>
  </si>
  <si>
    <t>（認知症チームケア推進加算Ⅰ・Ⅱ共通）
  設における入所者の総数のうち、周囲の者による日常生活に対する注意を必要とする認知症の者（日常生活自立度のランクⅡ、Ⅲ、Ⅳ又はＭに該当する入所者　以下「対象者」という。）の占める割合が２分の１以上である。</t>
    <rPh sb="16" eb="18">
      <t>キョウツウ</t>
    </rPh>
    <phoneticPr fontId="12"/>
  </si>
  <si>
    <t>　原則として入所者全員を対象として入所者ごとに、施設入所時に褥瘡の有無を確認するとともに、褥瘡の発生と関連のあるリスクについて、施設入所時に評価し、その後少なくとも３月に１回評価するとともに、その評価結果等の情報を厚生労働省に提出し、褥瘡管理の実施に当たって、当該情報その他褥瘡管理の適切かつ有効な実施のために必要な情報を活用している。</t>
    <phoneticPr fontId="12"/>
  </si>
  <si>
    <t>　入所者ごとの褥瘡ケア計画に従い褥瘡管理を実施するとともに、その管理の内容や入所者の状態について定期的に記録している。</t>
    <phoneticPr fontId="12"/>
  </si>
  <si>
    <t>　問１の確認の結果、褥瘡が認められ、又は①の評価の結果、褥瘡が発生するリスクがあるとされた入所者ごとに、医師、看護師、管理栄養士、介護支援専門員その他の職種の者が共同して、褥瘡管理に関する褥瘡ケア計画を作成している。</t>
    <rPh sb="1" eb="2">
      <t>トイ</t>
    </rPh>
    <phoneticPr fontId="12"/>
  </si>
  <si>
    <t>　問１の評価は、老企第40号別紙様式５を用いて褥瘡の状態及び褥瘡の発生と関連のあるリスクについて実施している。</t>
    <rPh sb="1" eb="2">
      <t>トイ</t>
    </rPh>
    <phoneticPr fontId="12"/>
  </si>
  <si>
    <t>　褥瘡ケア計画は、褥瘡管理に対する各種ガイドラインを参考にしながら、入所者ごとに、褥瘡管理に関する事項に対し関連職種が共同して取り組むべき事項や、入所者の状態を考慮した評価を行なう間隔等を検討し、老企第40号別紙様式５に示す様式を参考に作成している。
※なお、褥瘡ケア計画に相当する内容を施設サービス計画に記載する場合は、その記載をもって褥瘡ケア計画の作成に変えることができます。</t>
    <phoneticPr fontId="12"/>
  </si>
  <si>
    <t>　問１の評価の結果に基づき、少なくとも３月に１回入所者ごとに褥瘡ケア計画を見直している。</t>
    <rPh sb="1" eb="2">
      <t>トイ</t>
    </rPh>
    <phoneticPr fontId="12"/>
  </si>
  <si>
    <t>　褥瘡ケア計画に基づいたケアを実施する際には、褥瘡ケア･マネジメントの対象となる入所者又はその家族に説明し、その同意を得ている。</t>
    <phoneticPr fontId="12"/>
  </si>
  <si>
    <t>　褥瘡ケア計画の見直しは、褥瘡ケア計画に実施上の問題（褥瘡管理の変更の必要性、関連職種が共同して取り組むべき事項の見直しの必要性等)があれば直ちに実施している。</t>
    <phoneticPr fontId="12"/>
  </si>
  <si>
    <t>　問１の施設入所時の評価は、問1～問3及び問5（厚生労働大臣が定める基準）に適合しているとして市長に届け出た日の属する月及び当該月以降の新規入所者については、当該者の施設入所時に評価を行うこととし、届出の日の属する月の前月に既に入所している者（以下「既入所者」という。）については、介護記録等に基づき、施設入所時に評価を行っている。</t>
    <rPh sb="1" eb="2">
      <t>トイ</t>
    </rPh>
    <phoneticPr fontId="12"/>
  </si>
  <si>
    <t>褥瘡マネジメント加算（Ⅱ）</t>
    <phoneticPr fontId="12"/>
  </si>
  <si>
    <t>褥瘡マネジメント加算（Ⅰ）の問１から問９のいずれにも適合している。</t>
    <rPh sb="14" eb="15">
      <t>トイ</t>
    </rPh>
    <rPh sb="18" eb="19">
      <t>トイ</t>
    </rPh>
    <phoneticPr fontId="12"/>
  </si>
  <si>
    <t>褥瘡マネジメント加算（Ⅰ）</t>
    <phoneticPr fontId="12"/>
  </si>
  <si>
    <t>次のいずれかに適合していること。
ａ　加算（Ⅰ）の①の確認の結果、褥瘡が認められた入所者について、当該褥瘡が治癒したこと。
ｂ　加算（Ⅰ）の①の評価の結果、施設入所時又は利用開始時に褥瘡が発生するリスクがあるとされた入所者について、褥瘡の発生のないこと。</t>
    <phoneticPr fontId="12"/>
  </si>
  <si>
    <t>ハ</t>
    <phoneticPr fontId="12"/>
  </si>
  <si>
    <t>　排せつ支援加算（Ⅰ）の問1の評価の結果、施設入所時又は利用開始時に尿道カテーテルが留置されていた者であって要介護状態の軽減が見込まれるものについて、尿道カテーテルが抜去されたこと。</t>
    <rPh sb="12" eb="13">
      <t>トイ</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</si>
</sst>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人&quot;"/>
    <numFmt numFmtId="177" formatCode="0.0"/>
    <numFmt numFmtId="178" formatCode="#,##0.##"/>
    <numFmt numFmtId="179" formatCode="#,##0&quot;人&quot;"/>
    <numFmt numFmtId="180" formatCode="#,##0.0#"/>
  </numFmts>
  <fonts count="105">
    <font>
      <sz val="10.5"/>
      <name val="ＭＳ 明朝"/>
      <family val="1"/>
      <charset val="128"/>
    </font>
    <font>
      <sz val="11"/>
      <color theme="1"/>
      <name val="ＭＳ Ｐゴシック"/>
      <family val="2"/>
      <charset val="128"/>
      <scheme val="minor"/>
    </font>
    <font>
      <b/>
      <sz val="23.5"/>
      <name val="Century"/>
      <family val="1"/>
    </font>
    <font>
      <b/>
      <sz val="23.5"/>
      <name val="MS Gothic"/>
      <family val="3"/>
      <charset val="128"/>
    </font>
    <font>
      <sz val="9.8000000000000007"/>
      <name val="ＭＳ 明朝"/>
      <family val="1"/>
      <charset val="128"/>
    </font>
    <font>
      <sz val="9.8000000000000007"/>
      <name val="Century"/>
      <family val="1"/>
    </font>
    <font>
      <b/>
      <sz val="10"/>
      <name val="MS Gothic"/>
      <family val="3"/>
      <charset val="128"/>
    </font>
    <font>
      <sz val="10"/>
      <name val="Century"/>
      <family val="1"/>
    </font>
    <font>
      <sz val="10"/>
      <name val="ＭＳ 明朝"/>
      <family val="1"/>
      <charset val="128"/>
    </font>
    <font>
      <sz val="11.5"/>
      <name val="ＭＳ 明朝"/>
      <family val="1"/>
      <charset val="128"/>
    </font>
    <font>
      <b/>
      <sz val="10"/>
      <name val="ＭＳ 明朝"/>
      <family val="1"/>
      <charset val="128"/>
    </font>
    <font>
      <sz val="9.9"/>
      <name val="ＭＳ 明朝"/>
      <family val="1"/>
      <charset val="128"/>
    </font>
    <font>
      <sz val="6"/>
      <name val="ＭＳ 明朝"/>
      <family val="1"/>
      <charset val="128"/>
    </font>
    <font>
      <sz val="9.65"/>
      <name val="ＭＳ Ｐゴシック"/>
      <family val="3"/>
      <charset val="128"/>
    </font>
    <font>
      <sz val="12"/>
      <name val="ＭＳ Ｐゴシック"/>
      <family val="3"/>
      <charset val="128"/>
    </font>
    <font>
      <sz val="10"/>
      <name val="ＭＳ Ｐ明朝"/>
      <family val="1"/>
      <charset val="128"/>
    </font>
    <font>
      <sz val="14.5"/>
      <name val="ＭＳ Ｐゴシック"/>
      <family val="3"/>
      <charset val="128"/>
    </font>
    <font>
      <sz val="10"/>
      <name val="ＭＳ Ｐゴシック"/>
      <family val="3"/>
      <charset val="128"/>
    </font>
    <font>
      <sz val="10.5"/>
      <name val="ＭＳ Ｐゴシック"/>
      <family val="3"/>
      <charset val="128"/>
    </font>
    <font>
      <sz val="9"/>
      <name val="ＭＳ 明朝"/>
      <family val="1"/>
      <charset val="128"/>
    </font>
    <font>
      <sz val="10.5"/>
      <name val="ＭＳ Ｐ明朝"/>
      <family val="1"/>
      <charset val="128"/>
    </font>
    <font>
      <sz val="16"/>
      <name val="MS Gothic"/>
      <family val="3"/>
      <charset val="128"/>
    </font>
    <font>
      <sz val="12"/>
      <name val="ＭＳ 明朝"/>
      <family val="1"/>
      <charset val="128"/>
    </font>
    <font>
      <sz val="12"/>
      <name val="ＭＳ ゴシック"/>
      <family val="3"/>
      <charset val="128"/>
    </font>
    <font>
      <sz val="10"/>
      <name val="ＭＳ ゴシック"/>
      <family val="3"/>
      <charset val="128"/>
    </font>
    <font>
      <sz val="10.5"/>
      <name val="ＭＳ ゴシック"/>
      <family val="3"/>
      <charset val="128"/>
    </font>
    <font>
      <sz val="10.5"/>
      <name val="ＭＳ 明朝"/>
      <family val="1"/>
      <charset val="128"/>
    </font>
    <font>
      <b/>
      <sz val="14"/>
      <name val="ＭＳ 明朝"/>
      <family val="1"/>
      <charset val="128"/>
    </font>
    <font>
      <sz val="14"/>
      <name val="ＭＳ 明朝"/>
      <family val="1"/>
      <charset val="128"/>
    </font>
    <font>
      <sz val="14"/>
      <name val="ＭＳ ゴシック"/>
      <family val="3"/>
      <charset val="128"/>
    </font>
    <font>
      <sz val="20"/>
      <name val="ＭＳ 明朝"/>
      <family val="1"/>
      <charset val="128"/>
    </font>
    <font>
      <sz val="20"/>
      <name val="Century"/>
      <family val="1"/>
    </font>
    <font>
      <sz val="20"/>
      <name val="ＭＳ ゴシック"/>
      <family val="3"/>
      <charset val="128"/>
    </font>
    <font>
      <sz val="20"/>
      <name val="ＭＳ Ｐ明朝"/>
      <family val="1"/>
      <charset val="128"/>
    </font>
    <font>
      <sz val="10.5"/>
      <name val="ＭＳ 明朝"/>
      <family val="1"/>
      <charset val="128"/>
    </font>
    <font>
      <sz val="8"/>
      <name val="ＭＳ ゴシック"/>
      <family val="3"/>
      <charset val="128"/>
    </font>
    <font>
      <sz val="11.5"/>
      <name val="ＭＳ ゴシック"/>
      <family val="3"/>
      <charset val="128"/>
    </font>
    <font>
      <sz val="9"/>
      <name val="ＭＳ ゴシック"/>
      <family val="3"/>
      <charset val="128"/>
    </font>
    <font>
      <sz val="14"/>
      <name val="ＭＳ Ｐゴシック"/>
      <family val="3"/>
      <charset val="128"/>
    </font>
    <font>
      <sz val="12"/>
      <name val="HG丸ｺﾞｼｯｸM-PRO"/>
      <family val="3"/>
      <charset val="128"/>
    </font>
    <font>
      <b/>
      <sz val="14"/>
      <name val="ＭＳ Ｐゴシック"/>
      <family val="3"/>
      <charset val="128"/>
    </font>
    <font>
      <b/>
      <sz val="10"/>
      <name val="ＭＳ Ｐゴシック"/>
      <family val="3"/>
      <charset val="128"/>
    </font>
    <font>
      <sz val="20"/>
      <name val="ＭＳ Ｐゴシック"/>
      <family val="3"/>
      <charset val="128"/>
    </font>
    <font>
      <sz val="6"/>
      <name val="ＭＳ Ｐゴシック"/>
      <family val="3"/>
      <charset val="128"/>
    </font>
    <font>
      <sz val="9"/>
      <name val="ＭＳ Ｐ明朝"/>
      <family val="1"/>
      <charset val="128"/>
    </font>
    <font>
      <u/>
      <sz val="9"/>
      <name val="ＭＳ Ｐ明朝"/>
      <family val="1"/>
      <charset val="128"/>
    </font>
    <font>
      <sz val="22"/>
      <name val="ＭＳ ゴシック"/>
      <family val="3"/>
      <charset val="128"/>
    </font>
    <font>
      <sz val="11"/>
      <name val="ＭＳ Ｐゴシック"/>
      <family val="3"/>
      <charset val="128"/>
    </font>
    <font>
      <u/>
      <sz val="11"/>
      <color indexed="12"/>
      <name val="ＭＳ Ｐゴシック"/>
      <family val="3"/>
      <charset val="128"/>
    </font>
    <font>
      <b/>
      <sz val="11"/>
      <name val="ＭＳ Ｐゴシック"/>
      <family val="3"/>
      <charset val="128"/>
    </font>
    <font>
      <sz val="9"/>
      <name val="ＭＳ Ｐゴシック"/>
      <family val="3"/>
      <charset val="128"/>
    </font>
    <font>
      <sz val="11"/>
      <name val="ＭＳ Ｐ明朝"/>
      <family val="1"/>
      <charset val="128"/>
    </font>
    <font>
      <u/>
      <sz val="9"/>
      <name val="ＭＳ 明朝"/>
      <family val="1"/>
      <charset val="128"/>
    </font>
    <font>
      <u/>
      <sz val="12"/>
      <name val="ＭＳ Ｐゴシック"/>
      <family val="3"/>
      <charset val="128"/>
    </font>
    <font>
      <sz val="10.5"/>
      <color rgb="FFFF0000"/>
      <name val="ＭＳ 明朝"/>
      <family val="1"/>
      <charset val="128"/>
    </font>
    <font>
      <sz val="11"/>
      <name val="ＭＳ Ｐゴシック"/>
      <family val="3"/>
      <charset val="128"/>
      <scheme val="minor"/>
    </font>
    <font>
      <sz val="10"/>
      <name val="ＭＳ Ｐゴシック"/>
      <family val="3"/>
      <charset val="128"/>
      <scheme val="minor"/>
    </font>
    <font>
      <sz val="10"/>
      <color rgb="FFFF0000"/>
      <name val="ＭＳ 明朝"/>
      <family val="1"/>
      <charset val="128"/>
    </font>
    <font>
      <sz val="20"/>
      <color rgb="FFFF0000"/>
      <name val="ＭＳ ゴシック"/>
      <family val="3"/>
      <charset val="128"/>
    </font>
    <font>
      <sz val="10"/>
      <color rgb="FFFF0000"/>
      <name val="ＭＳ Ｐゴシック"/>
      <family val="3"/>
      <charset val="128"/>
    </font>
    <font>
      <sz val="10"/>
      <color theme="1"/>
      <name val="ＭＳ ゴシック"/>
      <family val="3"/>
      <charset val="128"/>
    </font>
    <font>
      <sz val="10.5"/>
      <color theme="1"/>
      <name val="ＭＳ ゴシック"/>
      <family val="3"/>
      <charset val="128"/>
    </font>
    <font>
      <sz val="12"/>
      <color theme="1"/>
      <name val="ＭＳ ゴシック"/>
      <family val="3"/>
      <charset val="128"/>
    </font>
    <font>
      <sz val="20"/>
      <name val="ＭＳ Ｐゴシック"/>
      <family val="3"/>
      <charset val="128"/>
      <scheme val="minor"/>
    </font>
    <font>
      <sz val="6"/>
      <name val="ＭＳ Ｐゴシック"/>
      <family val="2"/>
      <charset val="128"/>
      <scheme val="minor"/>
    </font>
    <font>
      <sz val="14"/>
      <name val="HGSｺﾞｼｯｸM"/>
      <family val="3"/>
      <charset val="128"/>
    </font>
    <font>
      <sz val="12"/>
      <name val="HGSｺﾞｼｯｸM"/>
      <family val="3"/>
      <charset val="128"/>
    </font>
    <font>
      <sz val="12"/>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sz val="12"/>
      <color theme="1"/>
      <name val="ＭＳ Ｐゴシック"/>
      <family val="3"/>
      <charset val="128"/>
    </font>
    <font>
      <sz val="20"/>
      <color theme="1"/>
      <name val="ＭＳ ゴシック"/>
      <family val="3"/>
      <charset val="128"/>
    </font>
    <font>
      <sz val="10"/>
      <color theme="1"/>
      <name val="ＭＳ 明朝"/>
      <family val="1"/>
      <charset val="128"/>
    </font>
    <font>
      <sz val="10"/>
      <color theme="1"/>
      <name val="ＭＳ Ｐゴシック"/>
      <family val="3"/>
      <charset val="128"/>
    </font>
    <font>
      <sz val="10.5"/>
      <color theme="1"/>
      <name val="ＭＳ 明朝"/>
      <family val="1"/>
      <charset val="128"/>
    </font>
    <font>
      <sz val="10.5"/>
      <color theme="1"/>
      <name val="ＭＳ Ｐゴシック"/>
      <family val="3"/>
      <charset val="128"/>
    </font>
    <font>
      <sz val="12"/>
      <color theme="1"/>
      <name val="ＭＳ 明朝"/>
      <family val="1"/>
      <charset val="128"/>
    </font>
    <font>
      <sz val="10"/>
      <color theme="1"/>
      <name val="ＭＳ Ｐ明朝"/>
      <family val="1"/>
      <charset val="128"/>
    </font>
    <font>
      <sz val="8"/>
      <color theme="1"/>
      <name val="ＭＳ 明朝"/>
      <family val="1"/>
      <charset val="128"/>
    </font>
    <font>
      <sz val="9"/>
      <color theme="1"/>
      <name val="ＭＳ 明朝"/>
      <family val="1"/>
      <charset val="128"/>
    </font>
    <font>
      <sz val="8"/>
      <color theme="1"/>
      <name val="ＭＳ Ｐ明朝"/>
      <family val="1"/>
      <charset val="128"/>
    </font>
    <font>
      <sz val="7"/>
      <color theme="1"/>
      <name val="ＭＳ Ｐ明朝"/>
      <family val="1"/>
      <charset val="128"/>
    </font>
    <font>
      <sz val="8"/>
      <color theme="1"/>
      <name val="ＭＳ Ｐゴシック"/>
      <family val="3"/>
      <charset val="128"/>
    </font>
    <font>
      <sz val="9"/>
      <color theme="1"/>
      <name val="ＭＳ Ｐ明朝"/>
      <family val="1"/>
      <charset val="128"/>
    </font>
    <font>
      <u/>
      <sz val="9"/>
      <color theme="1"/>
      <name val="ＭＳ Ｐ明朝"/>
      <family val="1"/>
      <charset val="128"/>
    </font>
    <font>
      <u/>
      <sz val="10"/>
      <color theme="1"/>
      <name val="ＭＳ 明朝"/>
      <family val="1"/>
      <charset val="128"/>
    </font>
    <font>
      <sz val="10"/>
      <name val="HGSｺﾞｼｯｸM"/>
      <family val="3"/>
      <charset val="128"/>
    </font>
    <font>
      <sz val="11"/>
      <name val="HGSｺﾞｼｯｸM"/>
      <family val="3"/>
      <charset val="128"/>
    </font>
    <font>
      <sz val="16"/>
      <name val="HGSｺﾞｼｯｸM"/>
      <family val="3"/>
      <charset val="128"/>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b/>
      <sz val="12"/>
      <name val="HGSｺﾞｼｯｸM"/>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9"/>
      <color theme="1"/>
      <name val="ＭＳ ゴシック"/>
      <family val="3"/>
      <charset val="128"/>
    </font>
    <font>
      <sz val="11"/>
      <name val="ＭＳ 明朝"/>
      <family val="1"/>
      <charset val="128"/>
    </font>
    <font>
      <u/>
      <sz val="9"/>
      <color theme="1"/>
      <name val="ＭＳ 明朝"/>
      <family val="1"/>
      <charset val="128"/>
    </font>
  </fonts>
  <fills count="6">
    <fill>
      <patternFill patternType="none"/>
    </fill>
    <fill>
      <patternFill patternType="gray125"/>
    </fill>
    <fill>
      <patternFill patternType="solid">
        <fgColor theme="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s>
  <borders count="145">
    <border>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dotted">
        <color indexed="64"/>
      </right>
      <top style="thin">
        <color indexed="64"/>
      </top>
      <bottom/>
      <diagonal/>
    </border>
    <border>
      <left style="thin">
        <color indexed="64"/>
      </left>
      <right/>
      <top style="dashed">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bottom style="dashed">
        <color indexed="64"/>
      </bottom>
      <diagonal/>
    </border>
    <border>
      <left/>
      <right/>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style="medium">
        <color indexed="64"/>
      </top>
      <bottom style="medium">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bottom/>
      <diagonal/>
    </border>
    <border>
      <left style="dotted">
        <color indexed="64"/>
      </left>
      <right/>
      <top/>
      <bottom style="thin">
        <color indexed="64"/>
      </bottom>
      <diagonal/>
    </border>
    <border>
      <left/>
      <right style="thin">
        <color indexed="64"/>
      </right>
      <top style="medium">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double">
        <color indexed="64"/>
      </left>
      <right/>
      <top/>
      <bottom style="medium">
        <color indexed="64"/>
      </bottom>
      <diagonal/>
    </border>
    <border>
      <left style="double">
        <color indexed="64"/>
      </left>
      <right/>
      <top/>
      <bottom/>
      <diagonal/>
    </border>
    <border>
      <left style="double">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s>
  <cellStyleXfs count="5">
    <xf numFmtId="0" fontId="0" fillId="0" borderId="0"/>
    <xf numFmtId="0" fontId="26" fillId="0" borderId="0"/>
    <xf numFmtId="0" fontId="47" fillId="0" borderId="0"/>
    <xf numFmtId="0" fontId="1" fillId="0" borderId="0">
      <alignment vertical="center"/>
    </xf>
    <xf numFmtId="38" fontId="1" fillId="0" borderId="0" applyFont="0" applyFill="0" applyBorder="0" applyAlignment="0" applyProtection="0">
      <alignment vertical="center"/>
    </xf>
  </cellStyleXfs>
  <cellXfs count="1070">
    <xf numFmtId="0" fontId="0" fillId="0" borderId="0" xfId="0"/>
    <xf numFmtId="0" fontId="7" fillId="0" borderId="0" xfId="0" applyFont="1" applyAlignment="1">
      <alignment horizontal="left" vertical="center"/>
    </xf>
    <xf numFmtId="0" fontId="8" fillId="0" borderId="0" xfId="0" applyFont="1" applyAlignment="1">
      <alignment vertical="center"/>
    </xf>
    <xf numFmtId="0" fontId="8" fillId="0" borderId="0" xfId="0" applyFont="1" applyAlignment="1">
      <alignment horizontal="center" vertical="center"/>
    </xf>
    <xf numFmtId="0" fontId="13" fillId="0" borderId="1" xfId="0" applyFont="1" applyBorder="1" applyAlignment="1">
      <alignment horizontal="left" vertical="center"/>
    </xf>
    <xf numFmtId="0" fontId="0" fillId="0" borderId="0" xfId="0" applyAlignment="1">
      <alignment horizontal="left"/>
    </xf>
    <xf numFmtId="0" fontId="15" fillId="0" borderId="0" xfId="0" applyFont="1" applyAlignment="1">
      <alignment horizontal="left" vertical="center"/>
    </xf>
    <xf numFmtId="0" fontId="17" fillId="0" borderId="0" xfId="0" applyFont="1" applyAlignment="1">
      <alignment horizontal="left" vertical="center"/>
    </xf>
    <xf numFmtId="0" fontId="8" fillId="0" borderId="0" xfId="0" applyFont="1" applyAlignment="1">
      <alignment horizontal="left" vertical="center"/>
    </xf>
    <xf numFmtId="0" fontId="8" fillId="0" borderId="1" xfId="0" applyFont="1" applyBorder="1" applyAlignment="1">
      <alignment horizontal="center" vertical="center"/>
    </xf>
    <xf numFmtId="0" fontId="17" fillId="0" borderId="0" xfId="0" applyFont="1" applyAlignment="1">
      <alignment horizontal="center" vertical="center"/>
    </xf>
    <xf numFmtId="0" fontId="6" fillId="0" borderId="0" xfId="0" applyFont="1" applyAlignment="1">
      <alignment horizontal="left" vertical="center"/>
    </xf>
    <xf numFmtId="0" fontId="10" fillId="0" borderId="0" xfId="0" applyFont="1" applyAlignment="1">
      <alignment horizontal="left" vertical="center"/>
    </xf>
    <xf numFmtId="0" fontId="8" fillId="0" borderId="2" xfId="0" applyFont="1" applyBorder="1" applyAlignment="1">
      <alignment horizontal="left" vertical="center"/>
    </xf>
    <xf numFmtId="0" fontId="18" fillId="0" borderId="0" xfId="0" applyFont="1"/>
    <xf numFmtId="0" fontId="20" fillId="0" borderId="0" xfId="0" applyFont="1"/>
    <xf numFmtId="0" fontId="20" fillId="0" borderId="0" xfId="0" applyFont="1" applyAlignment="1">
      <alignment vertical="center"/>
    </xf>
    <xf numFmtId="0" fontId="11" fillId="0" borderId="0" xfId="0" applyFont="1" applyAlignment="1">
      <alignment horizontal="left" vertical="center"/>
    </xf>
    <xf numFmtId="0" fontId="6" fillId="0" borderId="0" xfId="0" applyFont="1" applyAlignment="1">
      <alignment vertical="center"/>
    </xf>
    <xf numFmtId="0" fontId="10" fillId="0" borderId="0" xfId="0" applyFont="1" applyAlignment="1">
      <alignment vertical="center"/>
    </xf>
    <xf numFmtId="0" fontId="15" fillId="0" borderId="0" xfId="0" applyFont="1" applyAlignment="1">
      <alignment horizontal="center" vertical="center"/>
    </xf>
    <xf numFmtId="0" fontId="7" fillId="0" borderId="0" xfId="0" applyFont="1" applyAlignment="1">
      <alignment horizontal="right" vertical="center"/>
    </xf>
    <xf numFmtId="0" fontId="20" fillId="0" borderId="0" xfId="0" applyFont="1" applyAlignment="1">
      <alignment horizontal="left"/>
    </xf>
    <xf numFmtId="0" fontId="4" fillId="0" borderId="0" xfId="0" applyFont="1" applyAlignment="1">
      <alignment horizontal="left" vertical="center"/>
    </xf>
    <xf numFmtId="0" fontId="5" fillId="0" borderId="0" xfId="0" applyFont="1" applyAlignment="1">
      <alignment horizontal="left" vertical="center"/>
    </xf>
    <xf numFmtId="0" fontId="9" fillId="0" borderId="0" xfId="0" applyFont="1" applyAlignment="1">
      <alignment horizontal="center" vertical="center"/>
    </xf>
    <xf numFmtId="0" fontId="22" fillId="0" borderId="0" xfId="0" applyFont="1" applyAlignment="1">
      <alignment vertical="center"/>
    </xf>
    <xf numFmtId="0" fontId="8" fillId="0" borderId="2" xfId="0" applyFont="1" applyBorder="1" applyAlignment="1">
      <alignment horizontal="center" vertical="center"/>
    </xf>
    <xf numFmtId="0" fontId="23" fillId="0" borderId="0" xfId="0" applyFont="1" applyAlignment="1">
      <alignment vertical="center"/>
    </xf>
    <xf numFmtId="0" fontId="24" fillId="0" borderId="0" xfId="0" applyFont="1" applyAlignment="1">
      <alignment horizontal="center" vertical="center"/>
    </xf>
    <xf numFmtId="0" fontId="25" fillId="0" borderId="0" xfId="0" applyFont="1"/>
    <xf numFmtId="0" fontId="8" fillId="0" borderId="0" xfId="0" applyFont="1"/>
    <xf numFmtId="0" fontId="15" fillId="0" borderId="0" xfId="0" applyFont="1"/>
    <xf numFmtId="0" fontId="24" fillId="0" borderId="0" xfId="0" applyFont="1" applyAlignment="1">
      <alignment horizontal="left" vertical="center"/>
    </xf>
    <xf numFmtId="0" fontId="27" fillId="0" borderId="0" xfId="0" applyFont="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29" fillId="0" borderId="0" xfId="0" applyFont="1" applyAlignment="1">
      <alignment vertical="center"/>
    </xf>
    <xf numFmtId="0" fontId="30" fillId="0" borderId="0" xfId="0" applyFont="1"/>
    <xf numFmtId="0" fontId="30" fillId="0" borderId="1" xfId="0" applyFont="1" applyBorder="1"/>
    <xf numFmtId="0" fontId="30" fillId="0" borderId="3" xfId="0" applyFont="1" applyBorder="1"/>
    <xf numFmtId="0" fontId="31" fillId="0" borderId="0" xfId="0" applyFont="1" applyAlignment="1">
      <alignment horizontal="left" vertical="center"/>
    </xf>
    <xf numFmtId="0" fontId="31" fillId="0" borderId="4" xfId="0" applyFont="1" applyBorder="1" applyAlignment="1">
      <alignment horizontal="left" vertical="center"/>
    </xf>
    <xf numFmtId="0" fontId="30" fillId="0" borderId="0" xfId="0" applyFont="1" applyAlignment="1">
      <alignment vertical="center"/>
    </xf>
    <xf numFmtId="0" fontId="30" fillId="0" borderId="0" xfId="0" applyFont="1" applyAlignment="1">
      <alignment horizontal="left"/>
    </xf>
    <xf numFmtId="0" fontId="32" fillId="0" borderId="0" xfId="0" applyFont="1" applyAlignment="1">
      <alignment vertical="center"/>
    </xf>
    <xf numFmtId="0" fontId="33" fillId="0" borderId="0" xfId="0" applyFont="1" applyAlignment="1">
      <alignment vertical="center"/>
    </xf>
    <xf numFmtId="0" fontId="32" fillId="0" borderId="0" xfId="0" applyFont="1" applyAlignment="1">
      <alignment horizontal="center" vertical="center"/>
    </xf>
    <xf numFmtId="0" fontId="34" fillId="0" borderId="0" xfId="0" applyFont="1"/>
    <xf numFmtId="0" fontId="26" fillId="0" borderId="0" xfId="0" applyFont="1"/>
    <xf numFmtId="0" fontId="25" fillId="0" borderId="5" xfId="0" applyFont="1" applyBorder="1" applyAlignment="1">
      <alignment horizontal="left" vertical="center"/>
    </xf>
    <xf numFmtId="0" fontId="25" fillId="0" borderId="0" xfId="0" applyFont="1" applyAlignment="1">
      <alignment vertical="center"/>
    </xf>
    <xf numFmtId="0" fontId="25" fillId="0" borderId="4" xfId="0" applyFont="1" applyBorder="1" applyAlignment="1">
      <alignment vertical="center"/>
    </xf>
    <xf numFmtId="0" fontId="25" fillId="0" borderId="6" xfId="0" applyFont="1" applyBorder="1" applyAlignment="1">
      <alignment vertical="center"/>
    </xf>
    <xf numFmtId="0" fontId="25" fillId="0" borderId="2" xfId="0" applyFont="1" applyBorder="1" applyAlignment="1">
      <alignment vertical="center"/>
    </xf>
    <xf numFmtId="0" fontId="25" fillId="0" borderId="7" xfId="0" applyFont="1" applyBorder="1" applyAlignment="1">
      <alignment vertical="center"/>
    </xf>
    <xf numFmtId="0" fontId="24" fillId="0" borderId="5" xfId="0" applyFont="1" applyBorder="1" applyAlignment="1">
      <alignment horizontal="left" vertical="center"/>
    </xf>
    <xf numFmtId="0" fontId="24" fillId="0" borderId="4" xfId="0" applyFont="1" applyBorder="1" applyAlignment="1">
      <alignment horizontal="left" vertical="center"/>
    </xf>
    <xf numFmtId="0" fontId="25" fillId="0" borderId="5" xfId="0" applyFont="1" applyBorder="1" applyAlignment="1">
      <alignment horizontal="center" vertical="center"/>
    </xf>
    <xf numFmtId="0" fontId="36" fillId="0" borderId="0" xfId="0" applyFont="1" applyAlignment="1">
      <alignment horizontal="center" vertical="center"/>
    </xf>
    <xf numFmtId="0" fontId="8" fillId="0" borderId="0" xfId="0" applyFont="1" applyAlignment="1">
      <alignment horizontal="center" vertical="center" wrapText="1"/>
    </xf>
    <xf numFmtId="0" fontId="19" fillId="0" borderId="0" xfId="0" applyFont="1" applyAlignment="1">
      <alignment horizontal="center" vertical="center" wrapText="1"/>
    </xf>
    <xf numFmtId="0" fontId="32" fillId="0" borderId="1" xfId="0" applyFont="1" applyBorder="1" applyAlignment="1">
      <alignment horizontal="center" vertical="center"/>
    </xf>
    <xf numFmtId="0" fontId="39" fillId="0" borderId="0" xfId="0" applyFont="1"/>
    <xf numFmtId="0" fontId="40" fillId="0" borderId="0" xfId="0" applyFont="1" applyAlignment="1">
      <alignment vertical="center"/>
    </xf>
    <xf numFmtId="0" fontId="41" fillId="0" borderId="0" xfId="0" applyFont="1" applyAlignment="1">
      <alignment vertical="center"/>
    </xf>
    <xf numFmtId="0" fontId="17" fillId="0" borderId="0" xfId="0" applyFont="1" applyAlignment="1">
      <alignment vertical="center"/>
    </xf>
    <xf numFmtId="0" fontId="42" fillId="0" borderId="0" xfId="0" applyFont="1" applyAlignment="1">
      <alignment vertical="center"/>
    </xf>
    <xf numFmtId="0" fontId="38" fillId="0" borderId="0" xfId="0" applyFont="1" applyAlignment="1">
      <alignment vertical="center"/>
    </xf>
    <xf numFmtId="0" fontId="8" fillId="0" borderId="0" xfId="0" applyFont="1" applyAlignment="1">
      <alignment horizontal="left" vertical="center" wrapText="1"/>
    </xf>
    <xf numFmtId="0" fontId="8" fillId="0" borderId="5" xfId="0" applyFont="1" applyBorder="1" applyAlignment="1">
      <alignment vertical="center" wrapText="1"/>
    </xf>
    <xf numFmtId="0" fontId="8" fillId="0" borderId="6" xfId="0" applyFont="1" applyBorder="1" applyAlignment="1">
      <alignment vertical="center" wrapText="1"/>
    </xf>
    <xf numFmtId="0" fontId="8" fillId="0" borderId="0" xfId="0" applyFont="1" applyAlignment="1">
      <alignment vertical="center" wrapText="1"/>
    </xf>
    <xf numFmtId="0" fontId="49" fillId="0" borderId="0" xfId="2" applyFont="1" applyAlignment="1">
      <alignment vertical="center"/>
    </xf>
    <xf numFmtId="0" fontId="47" fillId="0" borderId="0" xfId="2" applyAlignment="1">
      <alignment vertical="center"/>
    </xf>
    <xf numFmtId="0" fontId="47" fillId="0" borderId="2" xfId="2" applyBorder="1" applyAlignment="1">
      <alignment vertical="center"/>
    </xf>
    <xf numFmtId="0" fontId="47" fillId="0" borderId="27" xfId="2" applyBorder="1" applyAlignment="1">
      <alignment horizontal="center" vertical="center"/>
    </xf>
    <xf numFmtId="0" fontId="47" fillId="0" borderId="28" xfId="2" applyBorder="1" applyAlignment="1">
      <alignment horizontal="center" vertical="center"/>
    </xf>
    <xf numFmtId="0" fontId="47" fillId="0" borderId="29" xfId="2" applyBorder="1" applyAlignment="1">
      <alignment horizontal="center" vertical="center"/>
    </xf>
    <xf numFmtId="0" fontId="47" fillId="0" borderId="30" xfId="2" applyBorder="1" applyAlignment="1">
      <alignment horizontal="center" vertical="center"/>
    </xf>
    <xf numFmtId="0" fontId="47" fillId="0" borderId="31" xfId="2" applyBorder="1" applyAlignment="1">
      <alignment horizontal="center" vertical="center"/>
    </xf>
    <xf numFmtId="0" fontId="47" fillId="0" borderId="20" xfId="2" applyBorder="1" applyAlignment="1">
      <alignment vertical="center"/>
    </xf>
    <xf numFmtId="0" fontId="50" fillId="0" borderId="0" xfId="2" applyFont="1" applyAlignment="1">
      <alignment horizontal="left" vertical="center" wrapText="1"/>
    </xf>
    <xf numFmtId="0" fontId="47" fillId="0" borderId="0" xfId="2" applyAlignment="1">
      <alignment horizontal="center" vertical="center"/>
    </xf>
    <xf numFmtId="0" fontId="50" fillId="0" borderId="0" xfId="0" applyFont="1" applyAlignment="1">
      <alignment horizontal="center" vertical="center"/>
    </xf>
    <xf numFmtId="0" fontId="39" fillId="0" borderId="0" xfId="0" applyFont="1" applyAlignment="1">
      <alignment horizontal="left" vertical="center" wrapText="1"/>
    </xf>
    <xf numFmtId="0" fontId="46" fillId="0" borderId="0" xfId="0" applyFont="1" applyAlignment="1">
      <alignment horizontal="center" vertical="center"/>
    </xf>
    <xf numFmtId="0" fontId="26" fillId="0" borderId="0" xfId="0" applyFont="1" applyAlignment="1">
      <alignment horizontal="center" vertical="center"/>
    </xf>
    <xf numFmtId="0" fontId="34" fillId="0" borderId="0" xfId="0" applyFont="1" applyAlignment="1">
      <alignment vertical="center"/>
    </xf>
    <xf numFmtId="0" fontId="26" fillId="0" borderId="0" xfId="0" applyFont="1" applyAlignment="1">
      <alignment horizontal="left"/>
    </xf>
    <xf numFmtId="0" fontId="34" fillId="0" borderId="0" xfId="0" applyFont="1" applyAlignment="1">
      <alignment horizontal="left"/>
    </xf>
    <xf numFmtId="0" fontId="34" fillId="0" borderId="0" xfId="0" applyFont="1" applyAlignment="1">
      <alignment horizontal="left" vertical="center"/>
    </xf>
    <xf numFmtId="0" fontId="26" fillId="0" borderId="0" xfId="0" applyFont="1" applyAlignment="1">
      <alignment horizontal="left" vertical="center"/>
    </xf>
    <xf numFmtId="0" fontId="51" fillId="0" borderId="1" xfId="0" applyFont="1" applyBorder="1" applyAlignment="1">
      <alignment horizontal="center" vertical="center"/>
    </xf>
    <xf numFmtId="0" fontId="51" fillId="0" borderId="1" xfId="0" applyFont="1" applyBorder="1"/>
    <xf numFmtId="0" fontId="8" fillId="0" borderId="2" xfId="0" applyFont="1" applyBorder="1"/>
    <xf numFmtId="0" fontId="8" fillId="0" borderId="5" xfId="0" applyFont="1" applyBorder="1" applyAlignment="1">
      <alignment horizontal="left" vertical="center"/>
    </xf>
    <xf numFmtId="0" fontId="8" fillId="0" borderId="13" xfId="0" applyFont="1" applyBorder="1"/>
    <xf numFmtId="0" fontId="8" fillId="0" borderId="3" xfId="0" applyFont="1" applyBorder="1"/>
    <xf numFmtId="0" fontId="8" fillId="0" borderId="5" xfId="0" applyFont="1" applyBorder="1"/>
    <xf numFmtId="0" fontId="8" fillId="0" borderId="4" xfId="0" applyFont="1" applyBorder="1"/>
    <xf numFmtId="0" fontId="8" fillId="0" borderId="16" xfId="0" applyFont="1" applyBorder="1"/>
    <xf numFmtId="0" fontId="50" fillId="0" borderId="39" xfId="2" applyFont="1" applyBorder="1" applyAlignment="1">
      <alignment horizontal="left" vertical="center" wrapText="1"/>
    </xf>
    <xf numFmtId="0" fontId="47" fillId="0" borderId="2" xfId="2" applyBorder="1" applyAlignment="1">
      <alignment horizontal="center" vertical="center"/>
    </xf>
    <xf numFmtId="0" fontId="47" fillId="0" borderId="28" xfId="2" applyBorder="1" applyAlignment="1">
      <alignment horizontal="right" vertical="center"/>
    </xf>
    <xf numFmtId="0" fontId="47" fillId="0" borderId="49" xfId="2" applyBorder="1" applyAlignment="1">
      <alignment horizontal="right" vertical="center"/>
    </xf>
    <xf numFmtId="0" fontId="47" fillId="0" borderId="50" xfId="2" applyBorder="1" applyAlignment="1">
      <alignment horizontal="right" vertical="center"/>
    </xf>
    <xf numFmtId="0" fontId="47" fillId="0" borderId="29" xfId="2" applyBorder="1" applyAlignment="1">
      <alignment horizontal="right" vertical="center"/>
    </xf>
    <xf numFmtId="0" fontId="47" fillId="0" borderId="51" xfId="2" applyBorder="1" applyAlignment="1">
      <alignment horizontal="right" vertical="center"/>
    </xf>
    <xf numFmtId="0" fontId="47" fillId="0" borderId="27" xfId="2" applyBorder="1" applyAlignment="1">
      <alignment horizontal="right" vertical="center"/>
    </xf>
    <xf numFmtId="0" fontId="8" fillId="0" borderId="6" xfId="0" applyFont="1" applyBorder="1" applyAlignment="1">
      <alignment vertical="top"/>
    </xf>
    <xf numFmtId="0" fontId="54" fillId="0" borderId="0" xfId="0" applyFont="1"/>
    <xf numFmtId="0" fontId="8" fillId="0" borderId="0" xfId="0" applyFont="1" applyAlignment="1">
      <alignment horizontal="left"/>
    </xf>
    <xf numFmtId="0" fontId="8" fillId="0" borderId="22" xfId="0" applyFont="1" applyBorder="1" applyAlignment="1">
      <alignment horizontal="center" vertical="center"/>
    </xf>
    <xf numFmtId="0" fontId="8" fillId="0" borderId="1" xfId="0" applyFont="1" applyBorder="1"/>
    <xf numFmtId="0" fontId="8" fillId="0" borderId="5" xfId="0" applyFont="1" applyBorder="1" applyAlignment="1">
      <alignment vertical="top"/>
    </xf>
    <xf numFmtId="0" fontId="8" fillId="0" borderId="22" xfId="0" applyFont="1" applyBorder="1" applyAlignment="1">
      <alignment vertical="top"/>
    </xf>
    <xf numFmtId="0" fontId="0" fillId="0" borderId="1" xfId="0" applyBorder="1" applyAlignment="1">
      <alignment horizontal="left" vertical="center"/>
    </xf>
    <xf numFmtId="0" fontId="0" fillId="0" borderId="52" xfId="0" applyBorder="1" applyAlignment="1">
      <alignment horizontal="left" vertical="center"/>
    </xf>
    <xf numFmtId="0" fontId="0" fillId="0" borderId="1" xfId="0" applyBorder="1"/>
    <xf numFmtId="0" fontId="0" fillId="0" borderId="0" xfId="0" applyAlignment="1">
      <alignment vertical="center"/>
    </xf>
    <xf numFmtId="0" fontId="0" fillId="0" borderId="3" xfId="0" applyBorder="1"/>
    <xf numFmtId="0" fontId="0" fillId="0" borderId="4" xfId="0" applyBorder="1"/>
    <xf numFmtId="0" fontId="0" fillId="0" borderId="2" xfId="0" applyBorder="1"/>
    <xf numFmtId="0" fontId="0" fillId="0" borderId="7" xfId="0" applyBorder="1"/>
    <xf numFmtId="0" fontId="19" fillId="0" borderId="5" xfId="0" applyFont="1" applyBorder="1" applyAlignment="1">
      <alignment vertical="center"/>
    </xf>
    <xf numFmtId="0" fontId="0" fillId="0" borderId="0" xfId="0" applyAlignment="1">
      <alignment horizontal="center" vertical="center"/>
    </xf>
    <xf numFmtId="0" fontId="0" fillId="0" borderId="0" xfId="0" applyAlignment="1">
      <alignment horizontal="left" vertical="center" wrapText="1"/>
    </xf>
    <xf numFmtId="0" fontId="55" fillId="0" borderId="0" xfId="0" applyFont="1"/>
    <xf numFmtId="0" fontId="55" fillId="0" borderId="0" xfId="0" applyFont="1" applyAlignment="1">
      <alignment horizontal="left" vertical="center" wrapText="1"/>
    </xf>
    <xf numFmtId="0" fontId="55" fillId="0" borderId="0" xfId="0" applyFont="1" applyAlignment="1">
      <alignment horizontal="center" vertical="center" wrapText="1"/>
    </xf>
    <xf numFmtId="0" fontId="55" fillId="0" borderId="0" xfId="0" applyFont="1" applyAlignment="1">
      <alignment horizontal="center" vertical="center"/>
    </xf>
    <xf numFmtId="0" fontId="56" fillId="0" borderId="0" xfId="1" applyFont="1"/>
    <xf numFmtId="0" fontId="57" fillId="0" borderId="0" xfId="0" applyFont="1" applyAlignment="1">
      <alignment horizontal="left" vertical="center" wrapText="1"/>
    </xf>
    <xf numFmtId="0" fontId="58" fillId="0" borderId="0" xfId="0" applyFont="1" applyAlignment="1">
      <alignment horizontal="center" vertical="center"/>
    </xf>
    <xf numFmtId="0" fontId="14" fillId="0" borderId="0" xfId="0" applyFont="1"/>
    <xf numFmtId="0" fontId="60" fillId="0" borderId="0" xfId="0" applyFont="1" applyAlignment="1">
      <alignment horizontal="center" vertical="center"/>
    </xf>
    <xf numFmtId="0" fontId="61" fillId="0" borderId="0" xfId="0" applyFont="1"/>
    <xf numFmtId="0" fontId="62" fillId="0" borderId="0" xfId="0" applyFont="1" applyAlignment="1">
      <alignment vertical="center"/>
    </xf>
    <xf numFmtId="0" fontId="14" fillId="0" borderId="0" xfId="0" applyFont="1" applyAlignment="1">
      <alignment horizontal="left"/>
    </xf>
    <xf numFmtId="0" fontId="1" fillId="2" borderId="0" xfId="3" applyFill="1">
      <alignment vertical="center"/>
    </xf>
    <xf numFmtId="0" fontId="66" fillId="2" borderId="20" xfId="3" applyFont="1" applyFill="1" applyBorder="1" applyAlignment="1">
      <alignment horizontal="center" vertical="center"/>
    </xf>
    <xf numFmtId="0" fontId="66" fillId="2" borderId="0" xfId="3" applyFont="1" applyFill="1">
      <alignment vertical="center"/>
    </xf>
    <xf numFmtId="0" fontId="66" fillId="2" borderId="20" xfId="3" applyFont="1" applyFill="1" applyBorder="1" applyAlignment="1">
      <alignment horizontal="right" vertical="center"/>
    </xf>
    <xf numFmtId="0" fontId="66" fillId="2" borderId="20" xfId="3" applyFont="1" applyFill="1" applyBorder="1" applyAlignment="1">
      <alignment vertical="center" shrinkToFit="1"/>
    </xf>
    <xf numFmtId="0" fontId="1" fillId="2" borderId="18" xfId="3" applyFill="1" applyBorder="1" applyAlignment="1">
      <alignment horizontal="center" vertical="center"/>
    </xf>
    <xf numFmtId="0" fontId="67" fillId="2" borderId="83" xfId="3" applyFont="1" applyFill="1" applyBorder="1" applyAlignment="1">
      <alignment horizontal="center" vertical="center"/>
    </xf>
    <xf numFmtId="0" fontId="67" fillId="2" borderId="14" xfId="3" applyFont="1" applyFill="1" applyBorder="1" applyAlignment="1">
      <alignment horizontal="center" vertical="center"/>
    </xf>
    <xf numFmtId="0" fontId="68" fillId="2" borderId="14" xfId="3" applyFont="1" applyFill="1" applyBorder="1" applyAlignment="1">
      <alignment horizontal="center" vertical="center"/>
    </xf>
    <xf numFmtId="0" fontId="69" fillId="2" borderId="15" xfId="3" applyFont="1" applyFill="1" applyBorder="1" applyAlignment="1">
      <alignment horizontal="center" vertical="center"/>
    </xf>
    <xf numFmtId="0" fontId="69" fillId="2" borderId="67" xfId="3" applyFont="1" applyFill="1" applyBorder="1" applyAlignment="1">
      <alignment vertical="center" shrinkToFit="1"/>
    </xf>
    <xf numFmtId="0" fontId="69" fillId="2" borderId="12" xfId="3" applyFont="1" applyFill="1" applyBorder="1" applyAlignment="1">
      <alignment vertical="center" shrinkToFit="1"/>
    </xf>
    <xf numFmtId="0" fontId="69" fillId="2" borderId="12" xfId="3" applyFont="1" applyFill="1" applyBorder="1">
      <alignment vertical="center"/>
    </xf>
    <xf numFmtId="0" fontId="69" fillId="2" borderId="25" xfId="3" applyFont="1" applyFill="1" applyBorder="1">
      <alignment vertical="center"/>
    </xf>
    <xf numFmtId="0" fontId="69" fillId="2" borderId="38" xfId="3" applyFont="1" applyFill="1" applyBorder="1" applyAlignment="1">
      <alignment vertical="center" shrinkToFit="1"/>
    </xf>
    <xf numFmtId="0" fontId="69" fillId="2" borderId="20" xfId="3" applyFont="1" applyFill="1" applyBorder="1" applyAlignment="1">
      <alignment vertical="center" shrinkToFit="1"/>
    </xf>
    <xf numFmtId="0" fontId="69" fillId="2" borderId="20" xfId="3" applyFont="1" applyFill="1" applyBorder="1">
      <alignment vertical="center"/>
    </xf>
    <xf numFmtId="0" fontId="69" fillId="2" borderId="23" xfId="3" applyFont="1" applyFill="1" applyBorder="1">
      <alignment vertical="center"/>
    </xf>
    <xf numFmtId="0" fontId="1" fillId="2" borderId="38" xfId="3" applyFill="1" applyBorder="1">
      <alignment vertical="center"/>
    </xf>
    <xf numFmtId="0" fontId="1" fillId="2" borderId="20" xfId="3" applyFill="1" applyBorder="1">
      <alignment vertical="center"/>
    </xf>
    <xf numFmtId="0" fontId="1" fillId="2" borderId="41" xfId="3" applyFill="1" applyBorder="1">
      <alignment vertical="center"/>
    </xf>
    <xf numFmtId="0" fontId="1" fillId="2" borderId="32" xfId="3" applyFill="1" applyBorder="1">
      <alignment vertical="center"/>
    </xf>
    <xf numFmtId="0" fontId="69" fillId="2" borderId="32" xfId="3" applyFont="1" applyFill="1" applyBorder="1">
      <alignment vertical="center"/>
    </xf>
    <xf numFmtId="0" fontId="69" fillId="2" borderId="40" xfId="3" applyFont="1" applyFill="1" applyBorder="1">
      <alignment vertical="center"/>
    </xf>
    <xf numFmtId="0" fontId="70" fillId="0" borderId="0" xfId="0" applyFont="1" applyAlignment="1">
      <alignment vertical="center"/>
    </xf>
    <xf numFmtId="0" fontId="71" fillId="0" borderId="0" xfId="0" applyFont="1" applyAlignment="1">
      <alignment vertical="center"/>
    </xf>
    <xf numFmtId="0" fontId="72" fillId="0" borderId="0" xfId="0" applyFont="1"/>
    <xf numFmtId="0" fontId="72" fillId="0" borderId="0" xfId="0" applyFont="1" applyAlignment="1">
      <alignment horizontal="left" vertical="center"/>
    </xf>
    <xf numFmtId="0" fontId="71" fillId="0" borderId="0" xfId="0" applyFont="1" applyAlignment="1">
      <alignment horizontal="center" vertical="center"/>
    </xf>
    <xf numFmtId="0" fontId="76" fillId="0" borderId="0" xfId="0" applyFont="1" applyAlignment="1">
      <alignment vertical="center"/>
    </xf>
    <xf numFmtId="0" fontId="74" fillId="0" borderId="0" xfId="0" applyFont="1"/>
    <xf numFmtId="0" fontId="77" fillId="0" borderId="0" xfId="0" applyFont="1"/>
    <xf numFmtId="0" fontId="72" fillId="0" borderId="0" xfId="0" applyFont="1" applyAlignment="1">
      <alignment horizontal="left" vertical="center" wrapText="1"/>
    </xf>
    <xf numFmtId="0" fontId="72" fillId="0" borderId="1" xfId="0" applyFont="1" applyBorder="1" applyAlignment="1">
      <alignment vertical="center" wrapText="1"/>
    </xf>
    <xf numFmtId="0" fontId="71" fillId="0" borderId="1" xfId="0" applyFont="1" applyBorder="1" applyAlignment="1">
      <alignment vertical="center"/>
    </xf>
    <xf numFmtId="0" fontId="72" fillId="0" borderId="0" xfId="0" applyFont="1" applyAlignment="1">
      <alignment vertical="center" wrapText="1"/>
    </xf>
    <xf numFmtId="0" fontId="70" fillId="0" borderId="0" xfId="0" applyFont="1" applyAlignment="1">
      <alignment horizontal="left" vertical="center"/>
    </xf>
    <xf numFmtId="0" fontId="72" fillId="0" borderId="4" xfId="0" applyFont="1" applyBorder="1" applyAlignment="1">
      <alignment horizontal="left" vertical="center" wrapText="1"/>
    </xf>
    <xf numFmtId="0" fontId="72" fillId="0" borderId="53" xfId="0" applyFont="1" applyBorder="1" applyAlignment="1">
      <alignment horizontal="right" vertical="top" wrapText="1"/>
    </xf>
    <xf numFmtId="0" fontId="72" fillId="0" borderId="5" xfId="0" applyFont="1" applyBorder="1" applyAlignment="1">
      <alignment horizontal="left" vertical="center" wrapText="1"/>
    </xf>
    <xf numFmtId="0" fontId="80" fillId="0" borderId="20" xfId="0" applyFont="1" applyBorder="1" applyAlignment="1">
      <alignment horizontal="center" vertical="center" wrapText="1"/>
    </xf>
    <xf numFmtId="0" fontId="81" fillId="0" borderId="20" xfId="0" applyFont="1" applyBorder="1" applyAlignment="1">
      <alignment horizontal="center" vertical="center" wrapText="1"/>
    </xf>
    <xf numFmtId="0" fontId="80" fillId="0" borderId="24" xfId="0" applyFont="1" applyBorder="1" applyAlignment="1">
      <alignment horizontal="center" vertical="center" wrapText="1"/>
    </xf>
    <xf numFmtId="0" fontId="74" fillId="0" borderId="20" xfId="0" applyFont="1" applyBorder="1" applyAlignment="1">
      <alignment horizontal="left" vertical="center" wrapText="1"/>
    </xf>
    <xf numFmtId="0" fontId="74" fillId="0" borderId="24" xfId="0" applyFont="1" applyBorder="1" applyAlignment="1">
      <alignment horizontal="left" vertical="center" wrapText="1"/>
    </xf>
    <xf numFmtId="0" fontId="82" fillId="0" borderId="35" xfId="0" applyFont="1" applyBorder="1" applyAlignment="1">
      <alignment horizontal="center" vertical="top" wrapText="1"/>
    </xf>
    <xf numFmtId="0" fontId="82" fillId="0" borderId="36" xfId="0" applyFont="1" applyBorder="1" applyAlignment="1">
      <alignment horizontal="center" vertical="top" wrapText="1"/>
    </xf>
    <xf numFmtId="0" fontId="82" fillId="0" borderId="33" xfId="0" applyFont="1" applyBorder="1" applyAlignment="1">
      <alignment horizontal="center" vertical="top" wrapText="1"/>
    </xf>
    <xf numFmtId="0" fontId="82" fillId="0" borderId="34" xfId="0" applyFont="1" applyBorder="1" applyAlignment="1">
      <alignment horizontal="center" vertical="top" wrapText="1"/>
    </xf>
    <xf numFmtId="0" fontId="72" fillId="0" borderId="5" xfId="0" applyFont="1" applyBorder="1" applyAlignment="1">
      <alignment vertical="center" wrapText="1"/>
    </xf>
    <xf numFmtId="0" fontId="83" fillId="0" borderId="5" xfId="0" applyFont="1" applyBorder="1" applyAlignment="1">
      <alignment horizontal="right" vertical="center" wrapText="1"/>
    </xf>
    <xf numFmtId="0" fontId="83" fillId="0" borderId="5" xfId="0" applyFont="1" applyBorder="1" applyAlignment="1">
      <alignment horizontal="left" vertical="center" wrapText="1"/>
    </xf>
    <xf numFmtId="0" fontId="71" fillId="0" borderId="5" xfId="0" applyFont="1" applyBorder="1" applyAlignment="1">
      <alignment horizontal="center" vertical="center"/>
    </xf>
    <xf numFmtId="0" fontId="71" fillId="0" borderId="4" xfId="0" applyFont="1" applyBorder="1" applyAlignment="1">
      <alignment horizontal="center" vertical="center"/>
    </xf>
    <xf numFmtId="0" fontId="72" fillId="0" borderId="5" xfId="0" applyFont="1" applyBorder="1" applyAlignment="1">
      <alignment horizontal="right" vertical="center" wrapText="1"/>
    </xf>
    <xf numFmtId="0" fontId="78" fillId="0" borderId="20" xfId="0" applyFont="1" applyBorder="1" applyAlignment="1">
      <alignment horizontal="left" vertical="center" wrapText="1"/>
    </xf>
    <xf numFmtId="0" fontId="78" fillId="0" borderId="24" xfId="0" applyFont="1" applyBorder="1" applyAlignment="1">
      <alignment horizontal="left" vertical="center" wrapText="1"/>
    </xf>
    <xf numFmtId="0" fontId="72" fillId="0" borderId="20" xfId="0" applyFont="1" applyBorder="1" applyAlignment="1">
      <alignment horizontal="left" vertical="center" wrapText="1"/>
    </xf>
    <xf numFmtId="0" fontId="72" fillId="0" borderId="24" xfId="0" applyFont="1" applyBorder="1" applyAlignment="1">
      <alignment horizontal="left" vertical="center" wrapText="1"/>
    </xf>
    <xf numFmtId="0" fontId="82" fillId="0" borderId="24" xfId="0" applyFont="1" applyBorder="1" applyAlignment="1">
      <alignment horizontal="center" vertical="top" wrapText="1"/>
    </xf>
    <xf numFmtId="0" fontId="72" fillId="0" borderId="54" xfId="0" applyFont="1" applyBorder="1" applyAlignment="1">
      <alignment vertical="center" wrapText="1"/>
    </xf>
    <xf numFmtId="0" fontId="82" fillId="0" borderId="45" xfId="0" applyFont="1" applyBorder="1" applyAlignment="1">
      <alignment horizontal="center" vertical="top" wrapText="1"/>
    </xf>
    <xf numFmtId="0" fontId="72" fillId="0" borderId="55" xfId="0" applyFont="1" applyBorder="1" applyAlignment="1">
      <alignment vertical="center" wrapText="1"/>
    </xf>
    <xf numFmtId="0" fontId="72" fillId="0" borderId="54" xfId="0" applyFont="1" applyBorder="1" applyAlignment="1">
      <alignment horizontal="left" vertical="center" wrapText="1"/>
    </xf>
    <xf numFmtId="0" fontId="72" fillId="0" borderId="55" xfId="0" applyFont="1" applyBorder="1" applyAlignment="1">
      <alignment horizontal="left" vertical="center" wrapText="1"/>
    </xf>
    <xf numFmtId="0" fontId="72" fillId="0" borderId="5" xfId="0" applyFont="1" applyBorder="1" applyAlignment="1">
      <alignment horizontal="right" vertical="top" wrapText="1"/>
    </xf>
    <xf numFmtId="0" fontId="66" fillId="0" borderId="0" xfId="3" applyFont="1">
      <alignment vertical="center"/>
    </xf>
    <xf numFmtId="0" fontId="66" fillId="0" borderId="0" xfId="3" applyFont="1" applyAlignment="1">
      <alignment horizontal="left" vertical="center"/>
    </xf>
    <xf numFmtId="0" fontId="66" fillId="0" borderId="0" xfId="3" applyFont="1" applyAlignment="1">
      <alignment vertical="center" textRotation="90"/>
    </xf>
    <xf numFmtId="0" fontId="66" fillId="0" borderId="0" xfId="3" applyFont="1" applyAlignment="1">
      <alignment horizontal="left" vertical="center" wrapText="1"/>
    </xf>
    <xf numFmtId="0" fontId="65" fillId="0" borderId="0" xfId="3" applyFont="1">
      <alignment vertical="center"/>
    </xf>
    <xf numFmtId="0" fontId="65" fillId="2" borderId="0" xfId="3" applyFont="1" applyFill="1" applyAlignment="1">
      <alignment horizontal="center" vertical="center"/>
    </xf>
    <xf numFmtId="0" fontId="65" fillId="2" borderId="0" xfId="3" applyFont="1" applyFill="1">
      <alignment vertical="center"/>
    </xf>
    <xf numFmtId="0" fontId="65" fillId="0" borderId="0" xfId="3" applyFont="1" applyAlignment="1">
      <alignment horizontal="center" vertical="center"/>
    </xf>
    <xf numFmtId="0" fontId="65" fillId="0" borderId="0" xfId="3" applyFont="1" applyAlignment="1">
      <alignment horizontal="left" vertical="center"/>
    </xf>
    <xf numFmtId="0" fontId="66" fillId="2" borderId="0" xfId="3" applyFont="1" applyFill="1" applyAlignment="1" applyProtection="1">
      <alignment horizontal="left" vertical="center" wrapText="1"/>
      <protection locked="0"/>
    </xf>
    <xf numFmtId="1" fontId="66" fillId="2" borderId="0" xfId="3" applyNumberFormat="1" applyFont="1" applyFill="1" applyAlignment="1">
      <alignment horizontal="center" vertical="center" wrapText="1"/>
    </xf>
    <xf numFmtId="1" fontId="65" fillId="2" borderId="0" xfId="3" applyNumberFormat="1" applyFont="1" applyFill="1" applyAlignment="1">
      <alignment horizontal="center" vertical="center" wrapText="1"/>
    </xf>
    <xf numFmtId="0" fontId="65" fillId="2" borderId="0" xfId="3" applyFont="1" applyFill="1" applyAlignment="1">
      <alignment horizontal="center" vertical="center" wrapText="1"/>
    </xf>
    <xf numFmtId="0" fontId="65" fillId="2" borderId="0" xfId="3" applyFont="1" applyFill="1" applyAlignment="1" applyProtection="1">
      <alignment horizontal="center" vertical="center" wrapText="1"/>
      <protection locked="0"/>
    </xf>
    <xf numFmtId="0" fontId="66" fillId="2" borderId="0" xfId="3" applyFont="1" applyFill="1" applyAlignment="1" applyProtection="1">
      <alignment horizontal="center" vertical="center" shrinkToFit="1"/>
      <protection locked="0"/>
    </xf>
    <xf numFmtId="0" fontId="66" fillId="2" borderId="0" xfId="3" applyFont="1" applyFill="1" applyAlignment="1">
      <alignment horizontal="center" vertical="center"/>
    </xf>
    <xf numFmtId="0" fontId="65" fillId="0" borderId="0" xfId="3" applyFont="1" applyAlignment="1">
      <alignment horizontal="right" vertical="center"/>
    </xf>
    <xf numFmtId="0" fontId="65" fillId="2" borderId="0" xfId="3" applyFont="1" applyFill="1" applyAlignment="1" applyProtection="1">
      <alignment horizontal="left" vertical="center" wrapText="1"/>
      <protection locked="0"/>
    </xf>
    <xf numFmtId="0" fontId="65" fillId="2" borderId="0" xfId="3" applyFont="1" applyFill="1" applyAlignment="1" applyProtection="1">
      <alignment horizontal="center" vertical="center" shrinkToFit="1"/>
      <protection locked="0"/>
    </xf>
    <xf numFmtId="178" fontId="65" fillId="0" borderId="0" xfId="3" applyNumberFormat="1" applyFont="1">
      <alignment vertical="center"/>
    </xf>
    <xf numFmtId="179" fontId="66" fillId="2" borderId="0" xfId="3" applyNumberFormat="1" applyFont="1" applyFill="1" applyAlignment="1">
      <alignment horizontal="center" vertical="center"/>
    </xf>
    <xf numFmtId="0" fontId="65" fillId="0" borderId="0" xfId="3" applyFont="1" applyAlignment="1">
      <alignment horizontal="centerContinuous" vertical="center"/>
    </xf>
    <xf numFmtId="0" fontId="66" fillId="2" borderId="0" xfId="3" applyFont="1" applyFill="1" applyAlignment="1">
      <alignment horizontal="center" vertical="center" wrapText="1"/>
    </xf>
    <xf numFmtId="0" fontId="86" fillId="2" borderId="0" xfId="3" applyFont="1" applyFill="1" applyAlignment="1">
      <alignment horizontal="center" vertical="center"/>
    </xf>
    <xf numFmtId="0" fontId="86" fillId="2" borderId="0" xfId="3" applyFont="1" applyFill="1">
      <alignment vertical="center"/>
    </xf>
    <xf numFmtId="0" fontId="87" fillId="2" borderId="0" xfId="3" applyFont="1" applyFill="1">
      <alignment vertical="center"/>
    </xf>
    <xf numFmtId="0" fontId="66" fillId="2" borderId="0" xfId="3" applyFont="1" applyFill="1" applyAlignment="1" applyProtection="1">
      <alignment horizontal="center" vertical="center" wrapText="1"/>
      <protection locked="0"/>
    </xf>
    <xf numFmtId="180" fontId="88" fillId="0" borderId="87" xfId="3" applyNumberFormat="1" applyFont="1" applyBorder="1" applyAlignment="1">
      <alignment horizontal="center" vertical="center" shrinkToFit="1"/>
    </xf>
    <xf numFmtId="180" fontId="88" fillId="0" borderId="88" xfId="3" applyNumberFormat="1" applyFont="1" applyBorder="1" applyAlignment="1">
      <alignment horizontal="center" vertical="center" shrinkToFit="1"/>
    </xf>
    <xf numFmtId="180" fontId="88" fillId="0" borderId="89" xfId="3" applyNumberFormat="1" applyFont="1" applyBorder="1" applyAlignment="1">
      <alignment horizontal="center" vertical="center" shrinkToFit="1"/>
    </xf>
    <xf numFmtId="180" fontId="88" fillId="0" borderId="90" xfId="3" applyNumberFormat="1" applyFont="1" applyBorder="1" applyAlignment="1">
      <alignment horizontal="center" vertical="center" shrinkToFit="1"/>
    </xf>
    <xf numFmtId="0" fontId="66" fillId="0" borderId="84" xfId="3" applyFont="1" applyBorder="1">
      <alignment vertical="center"/>
    </xf>
    <xf numFmtId="0" fontId="66" fillId="0" borderId="91" xfId="3" applyFont="1" applyBorder="1">
      <alignment vertical="center"/>
    </xf>
    <xf numFmtId="0" fontId="66" fillId="0" borderId="92" xfId="3" applyFont="1" applyBorder="1">
      <alignment vertical="center"/>
    </xf>
    <xf numFmtId="0" fontId="88" fillId="2" borderId="47" xfId="3" applyFont="1" applyFill="1" applyBorder="1" applyAlignment="1">
      <alignment horizontal="center" vertical="center" shrinkToFit="1"/>
    </xf>
    <xf numFmtId="0" fontId="88" fillId="2" borderId="94" xfId="3" applyFont="1" applyFill="1" applyBorder="1" applyAlignment="1">
      <alignment horizontal="center" vertical="center" shrinkToFit="1"/>
    </xf>
    <xf numFmtId="0" fontId="88" fillId="4" borderId="101" xfId="3" applyFont="1" applyFill="1" applyBorder="1" applyAlignment="1" applyProtection="1">
      <alignment horizontal="center" vertical="center" shrinkToFit="1"/>
      <protection locked="0"/>
    </xf>
    <xf numFmtId="0" fontId="88" fillId="4" borderId="102" xfId="3" applyFont="1" applyFill="1" applyBorder="1" applyAlignment="1" applyProtection="1">
      <alignment horizontal="center" vertical="center" shrinkToFit="1"/>
      <protection locked="0"/>
    </xf>
    <xf numFmtId="0" fontId="88" fillId="4" borderId="103" xfId="3" applyFont="1" applyFill="1" applyBorder="1" applyAlignment="1" applyProtection="1">
      <alignment horizontal="center" vertical="center" shrinkToFit="1"/>
      <protection locked="0"/>
    </xf>
    <xf numFmtId="0" fontId="88" fillId="4" borderId="104" xfId="3" applyFont="1" applyFill="1" applyBorder="1" applyAlignment="1" applyProtection="1">
      <alignment horizontal="center" vertical="center" shrinkToFit="1"/>
      <protection locked="0"/>
    </xf>
    <xf numFmtId="0" fontId="66" fillId="0" borderId="105" xfId="3" applyFont="1" applyBorder="1">
      <alignment vertical="center"/>
    </xf>
    <xf numFmtId="0" fontId="66" fillId="0" borderId="106" xfId="3" applyFont="1" applyBorder="1">
      <alignment vertical="center"/>
    </xf>
    <xf numFmtId="0" fontId="66" fillId="0" borderId="107" xfId="3" applyFont="1" applyBorder="1">
      <alignment vertical="center"/>
    </xf>
    <xf numFmtId="0" fontId="88" fillId="2" borderId="3" xfId="3" applyFont="1" applyFill="1" applyBorder="1" applyAlignment="1">
      <alignment horizontal="center" vertical="center" shrinkToFit="1"/>
    </xf>
    <xf numFmtId="0" fontId="88" fillId="2" borderId="22" xfId="3" applyFont="1" applyFill="1" applyBorder="1" applyAlignment="1">
      <alignment horizontal="center" vertical="center" shrinkToFit="1"/>
    </xf>
    <xf numFmtId="180" fontId="88" fillId="0" borderId="115" xfId="3" applyNumberFormat="1" applyFont="1" applyBorder="1" applyAlignment="1">
      <alignment horizontal="center" vertical="center" shrinkToFit="1"/>
    </xf>
    <xf numFmtId="180" fontId="88" fillId="0" borderId="116" xfId="3" applyNumberFormat="1" applyFont="1" applyBorder="1" applyAlignment="1">
      <alignment horizontal="center" vertical="center" shrinkToFit="1"/>
    </xf>
    <xf numFmtId="180" fontId="88" fillId="0" borderId="117" xfId="3" applyNumberFormat="1" applyFont="1" applyBorder="1" applyAlignment="1">
      <alignment horizontal="center" vertical="center" shrinkToFit="1"/>
    </xf>
    <xf numFmtId="0" fontId="66" fillId="0" borderId="112" xfId="3" applyFont="1" applyBorder="1">
      <alignment vertical="center"/>
    </xf>
    <xf numFmtId="0" fontId="66" fillId="0" borderId="118" xfId="3" applyFont="1" applyBorder="1">
      <alignment vertical="center"/>
    </xf>
    <xf numFmtId="0" fontId="66" fillId="0" borderId="119" xfId="3" applyFont="1" applyBorder="1">
      <alignment vertical="center"/>
    </xf>
    <xf numFmtId="0" fontId="88" fillId="2" borderId="7" xfId="3" applyFont="1" applyFill="1" applyBorder="1" applyAlignment="1">
      <alignment horizontal="center" vertical="center" shrinkToFit="1"/>
    </xf>
    <xf numFmtId="0" fontId="88" fillId="2" borderId="6" xfId="3" applyFont="1" applyFill="1" applyBorder="1" applyAlignment="1">
      <alignment horizontal="center" vertical="center" shrinkToFit="1"/>
    </xf>
    <xf numFmtId="0" fontId="66" fillId="0" borderId="121" xfId="3" applyFont="1" applyBorder="1">
      <alignment vertical="center"/>
    </xf>
    <xf numFmtId="0" fontId="66" fillId="0" borderId="5" xfId="3" applyFont="1" applyBorder="1">
      <alignment vertical="center"/>
    </xf>
    <xf numFmtId="0" fontId="88" fillId="2" borderId="4" xfId="3" applyFont="1" applyFill="1" applyBorder="1" applyAlignment="1">
      <alignment horizontal="center" vertical="center" shrinkToFit="1"/>
    </xf>
    <xf numFmtId="0" fontId="88" fillId="2" borderId="5" xfId="3" applyFont="1" applyFill="1" applyBorder="1" applyAlignment="1">
      <alignment horizontal="center" vertical="center" shrinkToFit="1"/>
    </xf>
    <xf numFmtId="0" fontId="66" fillId="0" borderId="96" xfId="3" applyFont="1" applyBorder="1">
      <alignment vertical="center"/>
    </xf>
    <xf numFmtId="0" fontId="66" fillId="0" borderId="1" xfId="3" applyFont="1" applyBorder="1">
      <alignment vertical="center"/>
    </xf>
    <xf numFmtId="0" fontId="66" fillId="0" borderId="22" xfId="3" applyFont="1" applyBorder="1">
      <alignment vertical="center"/>
    </xf>
    <xf numFmtId="0" fontId="66" fillId="0" borderId="123" xfId="3" applyFont="1" applyBorder="1">
      <alignment vertical="center"/>
    </xf>
    <xf numFmtId="0" fontId="66" fillId="0" borderId="65" xfId="3" applyFont="1" applyBorder="1">
      <alignment vertical="center"/>
    </xf>
    <xf numFmtId="0" fontId="66" fillId="0" borderId="126" xfId="3" applyFont="1" applyBorder="1">
      <alignment vertical="center"/>
    </xf>
    <xf numFmtId="0" fontId="88" fillId="4" borderId="133" xfId="3" applyFont="1" applyFill="1" applyBorder="1" applyAlignment="1" applyProtection="1">
      <alignment horizontal="center" vertical="center" shrinkToFit="1"/>
      <protection locked="0"/>
    </xf>
    <xf numFmtId="0" fontId="88" fillId="4" borderId="134" xfId="3" applyFont="1" applyFill="1" applyBorder="1" applyAlignment="1" applyProtection="1">
      <alignment horizontal="center" vertical="center" shrinkToFit="1"/>
      <protection locked="0"/>
    </xf>
    <xf numFmtId="0" fontId="88" fillId="4" borderId="135" xfId="3" applyFont="1" applyFill="1" applyBorder="1" applyAlignment="1" applyProtection="1">
      <alignment horizontal="center" vertical="center" shrinkToFit="1"/>
      <protection locked="0"/>
    </xf>
    <xf numFmtId="0" fontId="66" fillId="0" borderId="127" xfId="3" applyFont="1" applyBorder="1">
      <alignment vertical="center"/>
    </xf>
    <xf numFmtId="0" fontId="66" fillId="0" borderId="128" xfId="3" applyFont="1" applyBorder="1">
      <alignment vertical="center"/>
    </xf>
    <xf numFmtId="0" fontId="66" fillId="0" borderId="136" xfId="3" applyFont="1" applyBorder="1">
      <alignment vertical="center"/>
    </xf>
    <xf numFmtId="0" fontId="88" fillId="2" borderId="138" xfId="3" applyFont="1" applyFill="1" applyBorder="1" applyAlignment="1">
      <alignment horizontal="center" vertical="center" shrinkToFit="1"/>
    </xf>
    <xf numFmtId="0" fontId="88" fillId="2" borderId="136" xfId="3" applyFont="1" applyFill="1" applyBorder="1" applyAlignment="1">
      <alignment horizontal="center" vertical="center" shrinkToFit="1"/>
    </xf>
    <xf numFmtId="0" fontId="65" fillId="0" borderId="32" xfId="3" applyFont="1" applyBorder="1" applyAlignment="1">
      <alignment horizontal="center" vertical="center" wrapText="1"/>
    </xf>
    <xf numFmtId="0" fontId="65" fillId="0" borderId="40" xfId="3" applyFont="1" applyBorder="1" applyAlignment="1">
      <alignment horizontal="center" vertical="center" wrapText="1"/>
    </xf>
    <xf numFmtId="0" fontId="65" fillId="0" borderId="37" xfId="3" applyFont="1" applyBorder="1" applyAlignment="1">
      <alignment horizontal="center" vertical="center" wrapText="1"/>
    </xf>
    <xf numFmtId="0" fontId="65" fillId="0" borderId="41" xfId="3" applyFont="1" applyBorder="1" applyAlignment="1">
      <alignment horizontal="center" vertical="center" wrapText="1"/>
    </xf>
    <xf numFmtId="0" fontId="88" fillId="0" borderId="34" xfId="3" applyFont="1" applyBorder="1" applyAlignment="1">
      <alignment vertical="center" wrapText="1"/>
    </xf>
    <xf numFmtId="0" fontId="88" fillId="0" borderId="33" xfId="3" applyFont="1" applyBorder="1" applyAlignment="1">
      <alignment vertical="center" wrapText="1"/>
    </xf>
    <xf numFmtId="0" fontId="88" fillId="0" borderId="47" xfId="3" applyFont="1" applyBorder="1" applyAlignment="1">
      <alignment horizontal="center" vertical="center" wrapText="1"/>
    </xf>
    <xf numFmtId="0" fontId="88" fillId="0" borderId="94" xfId="3" applyFont="1" applyBorder="1" applyAlignment="1">
      <alignment horizontal="center" vertical="center" wrapText="1"/>
    </xf>
    <xf numFmtId="0" fontId="65" fillId="0" borderId="23" xfId="3" applyFont="1" applyBorder="1" applyAlignment="1">
      <alignment horizontal="center" vertical="center"/>
    </xf>
    <xf numFmtId="0" fontId="65" fillId="0" borderId="20" xfId="3" applyFont="1" applyBorder="1" applyAlignment="1">
      <alignment horizontal="center" vertical="center"/>
    </xf>
    <xf numFmtId="0" fontId="65" fillId="0" borderId="19" xfId="3" applyFont="1" applyBorder="1" applyAlignment="1">
      <alignment horizontal="center" vertical="center"/>
    </xf>
    <xf numFmtId="0" fontId="65" fillId="0" borderId="38" xfId="3" applyFont="1" applyBorder="1" applyAlignment="1">
      <alignment horizontal="center" vertical="center"/>
    </xf>
    <xf numFmtId="0" fontId="88" fillId="0" borderId="121" xfId="3" applyFont="1" applyBorder="1" applyAlignment="1">
      <alignment vertical="center" wrapText="1"/>
    </xf>
    <xf numFmtId="0" fontId="88" fillId="0" borderId="0" xfId="3" applyFont="1" applyAlignment="1">
      <alignment vertical="center" wrapText="1"/>
    </xf>
    <xf numFmtId="0" fontId="88" fillId="0" borderId="4" xfId="3" applyFont="1" applyBorder="1" applyAlignment="1">
      <alignment horizontal="center" vertical="center" wrapText="1"/>
    </xf>
    <xf numFmtId="0" fontId="88" fillId="0" borderId="5" xfId="3" applyFont="1" applyBorder="1" applyAlignment="1">
      <alignment horizontal="center" vertical="center" wrapText="1"/>
    </xf>
    <xf numFmtId="0" fontId="88" fillId="0" borderId="127" xfId="3" applyFont="1" applyBorder="1" applyAlignment="1">
      <alignment vertical="center" wrapText="1"/>
    </xf>
    <xf numFmtId="0" fontId="88" fillId="0" borderId="128" xfId="3" applyFont="1" applyBorder="1" applyAlignment="1">
      <alignment vertical="center" wrapText="1"/>
    </xf>
    <xf numFmtId="0" fontId="88" fillId="0" borderId="138" xfId="3" applyFont="1" applyBorder="1" applyAlignment="1">
      <alignment horizontal="center" vertical="center" wrapText="1"/>
    </xf>
    <xf numFmtId="0" fontId="88" fillId="0" borderId="136" xfId="3" applyFont="1" applyBorder="1" applyAlignment="1">
      <alignment horizontal="center" vertical="center" wrapText="1"/>
    </xf>
    <xf numFmtId="0" fontId="66" fillId="0" borderId="0" xfId="3" applyFont="1" applyAlignment="1">
      <alignment horizontal="right" vertical="center"/>
    </xf>
    <xf numFmtId="0" fontId="90" fillId="0" borderId="0" xfId="3" applyFont="1">
      <alignment vertical="center"/>
    </xf>
    <xf numFmtId="0" fontId="90" fillId="0" borderId="0" xfId="3" applyFont="1" applyAlignment="1">
      <alignment horizontal="right" vertical="center"/>
    </xf>
    <xf numFmtId="0" fontId="88" fillId="0" borderId="0" xfId="3" applyFont="1">
      <alignment vertical="center"/>
    </xf>
    <xf numFmtId="0" fontId="88" fillId="0" borderId="0" xfId="3" applyFont="1" applyAlignment="1">
      <alignment horizontal="right" vertical="center"/>
    </xf>
    <xf numFmtId="0" fontId="88" fillId="0" borderId="0" xfId="3" applyFont="1" applyAlignment="1">
      <alignment horizontal="center" vertical="center"/>
    </xf>
    <xf numFmtId="0" fontId="88" fillId="2" borderId="0" xfId="3" applyFont="1" applyFill="1">
      <alignment vertical="center"/>
    </xf>
    <xf numFmtId="177" fontId="88" fillId="0" borderId="0" xfId="3" applyNumberFormat="1" applyFont="1">
      <alignment vertical="center"/>
    </xf>
    <xf numFmtId="20" fontId="88" fillId="0" borderId="0" xfId="3" applyNumberFormat="1" applyFont="1">
      <alignment vertical="center"/>
    </xf>
    <xf numFmtId="20" fontId="88" fillId="2" borderId="0" xfId="3" applyNumberFormat="1" applyFont="1" applyFill="1">
      <alignment vertical="center"/>
    </xf>
    <xf numFmtId="0" fontId="88" fillId="2" borderId="0" xfId="3" applyFont="1" applyFill="1" applyAlignment="1">
      <alignment horizontal="center" vertical="center"/>
    </xf>
    <xf numFmtId="0" fontId="88" fillId="2" borderId="0" xfId="3" applyFont="1" applyFill="1" applyAlignment="1">
      <alignment horizontal="left" vertical="center"/>
    </xf>
    <xf numFmtId="0" fontId="88" fillId="0" borderId="0" xfId="3" applyFont="1" applyAlignment="1">
      <alignment horizontal="left" vertical="center"/>
    </xf>
    <xf numFmtId="0" fontId="90" fillId="0" borderId="0" xfId="3" applyFont="1" applyAlignment="1">
      <alignment horizontal="center" vertical="center"/>
    </xf>
    <xf numFmtId="0" fontId="90" fillId="0" borderId="0" xfId="3" applyFont="1" applyAlignment="1">
      <alignment horizontal="left" vertical="center"/>
    </xf>
    <xf numFmtId="0" fontId="88" fillId="2" borderId="0" xfId="3" quotePrefix="1" applyFont="1" applyFill="1">
      <alignment vertical="center"/>
    </xf>
    <xf numFmtId="0" fontId="90" fillId="2" borderId="0" xfId="3" applyFont="1" applyFill="1">
      <alignment vertical="center"/>
    </xf>
    <xf numFmtId="0" fontId="90" fillId="2" borderId="0" xfId="3" applyFont="1" applyFill="1" applyAlignment="1">
      <alignment horizontal="center" vertical="center"/>
    </xf>
    <xf numFmtId="0" fontId="91" fillId="2" borderId="0" xfId="3" applyFont="1" applyFill="1">
      <alignment vertical="center"/>
    </xf>
    <xf numFmtId="0" fontId="91" fillId="2" borderId="0" xfId="3" applyFont="1" applyFill="1" applyAlignment="1">
      <alignment horizontal="center" vertical="center"/>
    </xf>
    <xf numFmtId="0" fontId="91" fillId="2" borderId="0" xfId="3" applyFont="1" applyFill="1" applyAlignment="1">
      <alignment horizontal="left" vertical="center"/>
    </xf>
    <xf numFmtId="0" fontId="91" fillId="3" borderId="20" xfId="3" applyFont="1" applyFill="1" applyBorder="1" applyAlignment="1" applyProtection="1">
      <alignment horizontal="left" vertical="center"/>
      <protection locked="0"/>
    </xf>
    <xf numFmtId="0" fontId="91" fillId="2" borderId="20" xfId="3" applyFont="1" applyFill="1" applyBorder="1" applyAlignment="1">
      <alignment horizontal="center" vertical="center"/>
    </xf>
    <xf numFmtId="0" fontId="91" fillId="2" borderId="0" xfId="3" applyFont="1" applyFill="1" applyProtection="1">
      <alignment vertical="center"/>
      <protection locked="0"/>
    </xf>
    <xf numFmtId="20" fontId="91" fillId="3" borderId="20" xfId="3" applyNumberFormat="1" applyFont="1" applyFill="1" applyBorder="1" applyAlignment="1" applyProtection="1">
      <alignment horizontal="center" vertical="center"/>
      <protection locked="0"/>
    </xf>
    <xf numFmtId="0" fontId="91" fillId="2" borderId="0" xfId="3" applyFont="1" applyFill="1" applyAlignment="1" applyProtection="1">
      <alignment horizontal="right" vertical="center"/>
      <protection locked="0"/>
    </xf>
    <xf numFmtId="0" fontId="91" fillId="2" borderId="0" xfId="3" applyFont="1" applyFill="1" applyAlignment="1" applyProtection="1">
      <alignment horizontal="center" vertical="center"/>
      <protection locked="0"/>
    </xf>
    <xf numFmtId="0" fontId="91" fillId="3" borderId="0" xfId="3" applyFont="1" applyFill="1" applyAlignment="1" applyProtection="1">
      <alignment horizontal="center" vertical="center"/>
      <protection locked="0"/>
    </xf>
    <xf numFmtId="0" fontId="92" fillId="3" borderId="16" xfId="3" applyFont="1" applyFill="1" applyBorder="1" applyAlignment="1" applyProtection="1">
      <alignment horizontal="center" vertical="center"/>
      <protection locked="0"/>
    </xf>
    <xf numFmtId="0" fontId="92" fillId="3" borderId="13" xfId="3" applyFont="1" applyFill="1" applyBorder="1" applyAlignment="1" applyProtection="1">
      <alignment horizontal="center" vertical="center"/>
      <protection locked="0"/>
    </xf>
    <xf numFmtId="0" fontId="92" fillId="3" borderId="21" xfId="3" applyFont="1" applyFill="1" applyBorder="1" applyAlignment="1" applyProtection="1">
      <alignment horizontal="center" vertical="center"/>
      <protection locked="0"/>
    </xf>
    <xf numFmtId="0" fontId="91" fillId="3" borderId="20" xfId="3" applyFont="1" applyFill="1" applyBorder="1" applyAlignment="1" applyProtection="1">
      <alignment horizontal="center" vertical="center"/>
      <protection locked="0"/>
    </xf>
    <xf numFmtId="20" fontId="91" fillId="2" borderId="20" xfId="3" applyNumberFormat="1" applyFont="1" applyFill="1" applyBorder="1" applyAlignment="1" applyProtection="1">
      <alignment horizontal="center" vertical="center"/>
      <protection locked="0"/>
    </xf>
    <xf numFmtId="0" fontId="93" fillId="2" borderId="0" xfId="3" applyFont="1" applyFill="1" applyAlignment="1">
      <alignment horizontal="left" vertical="center"/>
    </xf>
    <xf numFmtId="0" fontId="93" fillId="2" borderId="0" xfId="3" applyFont="1" applyFill="1">
      <alignment vertical="center"/>
    </xf>
    <xf numFmtId="0" fontId="94" fillId="2" borderId="0" xfId="3" applyFont="1" applyFill="1" applyAlignment="1">
      <alignment horizontal="left" vertical="center"/>
    </xf>
    <xf numFmtId="0" fontId="95" fillId="2" borderId="0" xfId="3" applyFont="1" applyFill="1" applyAlignment="1">
      <alignment horizontal="left" vertical="center"/>
    </xf>
    <xf numFmtId="0" fontId="95" fillId="0" borderId="0" xfId="3" applyFont="1" applyAlignment="1">
      <alignment horizontal="left" vertical="center"/>
    </xf>
    <xf numFmtId="0" fontId="66" fillId="2" borderId="0" xfId="3" applyFont="1" applyFill="1" applyAlignment="1">
      <alignment vertical="center" wrapText="1"/>
    </xf>
    <xf numFmtId="0" fontId="66" fillId="2" borderId="0" xfId="3" applyFont="1" applyFill="1" applyAlignment="1">
      <alignment horizontal="left" vertical="center"/>
    </xf>
    <xf numFmtId="0" fontId="97" fillId="2" borderId="0" xfId="3" applyFont="1" applyFill="1" applyAlignment="1">
      <alignment vertical="center" shrinkToFit="1"/>
    </xf>
    <xf numFmtId="0" fontId="97" fillId="2" borderId="0" xfId="3" applyFont="1" applyFill="1">
      <alignment vertical="center"/>
    </xf>
    <xf numFmtId="0" fontId="98" fillId="2" borderId="0" xfId="3" applyFont="1" applyFill="1">
      <alignment vertical="center"/>
    </xf>
    <xf numFmtId="0" fontId="97" fillId="2" borderId="0" xfId="3" applyFont="1" applyFill="1" applyAlignment="1">
      <alignment horizontal="left" vertical="center"/>
    </xf>
    <xf numFmtId="0" fontId="66" fillId="2" borderId="20" xfId="3" applyFont="1" applyFill="1" applyBorder="1" applyAlignment="1">
      <alignment horizontal="left" vertical="center"/>
    </xf>
    <xf numFmtId="0" fontId="100" fillId="2" borderId="0" xfId="3" applyFont="1" applyFill="1" applyAlignment="1">
      <alignment horizontal="left" vertical="center"/>
    </xf>
    <xf numFmtId="0" fontId="101" fillId="2" borderId="0" xfId="3" applyFont="1" applyFill="1" applyAlignment="1">
      <alignment horizontal="left" vertical="center"/>
    </xf>
    <xf numFmtId="0" fontId="66" fillId="4" borderId="20" xfId="3" applyFont="1" applyFill="1" applyBorder="1" applyAlignment="1">
      <alignment horizontal="left" vertical="center"/>
    </xf>
    <xf numFmtId="0" fontId="66" fillId="3" borderId="20" xfId="3" applyFont="1" applyFill="1" applyBorder="1" applyAlignment="1">
      <alignment horizontal="left" vertical="center"/>
    </xf>
    <xf numFmtId="0" fontId="69" fillId="2" borderId="32" xfId="3" applyFont="1" applyFill="1" applyBorder="1" applyAlignment="1">
      <alignment vertical="center" shrinkToFit="1"/>
    </xf>
    <xf numFmtId="0" fontId="68" fillId="2" borderId="37" xfId="3" applyFont="1" applyFill="1" applyBorder="1">
      <alignment vertical="center"/>
    </xf>
    <xf numFmtId="0" fontId="68" fillId="2" borderId="38" xfId="3" applyFont="1" applyFill="1" applyBorder="1">
      <alignment vertical="center"/>
    </xf>
    <xf numFmtId="0" fontId="55" fillId="0" borderId="0" xfId="1" applyFont="1" applyAlignment="1">
      <alignment horizontal="left" vertical="center" wrapText="1" shrinkToFit="1"/>
    </xf>
    <xf numFmtId="0" fontId="63" fillId="0" borderId="0" xfId="1" applyFont="1" applyAlignment="1">
      <alignment horizontal="center" vertical="center"/>
    </xf>
    <xf numFmtId="0" fontId="77" fillId="0" borderId="0" xfId="0" applyFont="1" applyAlignment="1">
      <alignment horizontal="left" vertical="center" wrapText="1"/>
    </xf>
    <xf numFmtId="0" fontId="44" fillId="0" borderId="5" xfId="0" applyFont="1" applyBorder="1" applyAlignment="1">
      <alignment vertical="center"/>
    </xf>
    <xf numFmtId="0" fontId="79" fillId="0" borderId="0" xfId="0" applyFont="1"/>
    <xf numFmtId="0" fontId="102" fillId="0" borderId="0" xfId="0" applyFont="1" applyAlignment="1">
      <alignment horizontal="center" vertical="center"/>
    </xf>
    <xf numFmtId="0" fontId="102" fillId="0" borderId="0" xfId="0" applyFont="1"/>
    <xf numFmtId="0" fontId="83" fillId="0" borderId="0" xfId="0" applyFont="1"/>
    <xf numFmtId="0" fontId="44" fillId="0" borderId="0" xfId="0" applyFont="1"/>
    <xf numFmtId="0" fontId="19" fillId="0" borderId="0" xfId="0" applyFont="1" applyAlignment="1">
      <alignment vertical="center" wrapText="1"/>
    </xf>
    <xf numFmtId="0" fontId="19" fillId="0" borderId="4" xfId="0" applyFont="1" applyBorder="1" applyAlignment="1">
      <alignment vertical="center" wrapText="1"/>
    </xf>
    <xf numFmtId="0" fontId="15" fillId="0" borderId="0" xfId="0" applyFont="1" applyAlignment="1">
      <alignment horizontal="left" vertical="center" wrapText="1"/>
    </xf>
    <xf numFmtId="0" fontId="51" fillId="0" borderId="0" xfId="0" applyFont="1" applyAlignment="1">
      <alignment horizontal="left" vertical="center"/>
    </xf>
    <xf numFmtId="0" fontId="51" fillId="0" borderId="0" xfId="0" applyFont="1" applyAlignment="1">
      <alignment horizontal="left" vertical="center" wrapText="1"/>
    </xf>
    <xf numFmtId="0" fontId="24" fillId="0" borderId="0" xfId="0" applyFont="1"/>
    <xf numFmtId="0" fontId="103" fillId="0" borderId="0" xfId="0" applyFont="1" applyAlignment="1">
      <alignment horizontal="center" vertical="center"/>
    </xf>
    <xf numFmtId="0" fontId="103" fillId="0" borderId="0" xfId="0" applyFont="1"/>
    <xf numFmtId="0" fontId="67" fillId="0" borderId="0" xfId="0" applyFont="1"/>
    <xf numFmtId="0" fontId="67" fillId="0" borderId="0" xfId="0" applyFont="1" applyAlignment="1">
      <alignment horizontal="center" vertical="center"/>
    </xf>
    <xf numFmtId="0" fontId="79" fillId="0" borderId="0" xfId="0" applyFont="1" applyAlignment="1">
      <alignment horizontal="left" vertical="center" wrapText="1"/>
    </xf>
    <xf numFmtId="0" fontId="79" fillId="0" borderId="4" xfId="0" applyFont="1" applyBorder="1" applyAlignment="1">
      <alignment horizontal="left" vertical="center" wrapText="1"/>
    </xf>
    <xf numFmtId="0" fontId="79" fillId="0" borderId="5" xfId="0" applyFont="1" applyBorder="1" applyAlignment="1">
      <alignment vertical="center" wrapText="1"/>
    </xf>
    <xf numFmtId="0" fontId="8" fillId="0" borderId="1" xfId="0" applyFont="1" applyBorder="1" applyAlignment="1">
      <alignment horizontal="left" vertical="center"/>
    </xf>
    <xf numFmtId="0" fontId="28" fillId="0" borderId="0" xfId="0" applyFont="1" applyAlignment="1">
      <alignment horizontal="left" vertical="center"/>
    </xf>
    <xf numFmtId="0" fontId="55" fillId="0" borderId="0" xfId="1" applyFont="1" applyAlignment="1">
      <alignment horizontal="left" vertical="center"/>
    </xf>
    <xf numFmtId="0" fontId="17" fillId="0" borderId="0" xfId="0" applyFont="1" applyAlignment="1">
      <alignment horizontal="left" vertical="center" shrinkToFit="1"/>
    </xf>
    <xf numFmtId="0" fontId="41" fillId="0" borderId="0" xfId="0" applyFont="1" applyAlignment="1">
      <alignment horizontal="left" vertical="center"/>
    </xf>
    <xf numFmtId="0" fontId="59" fillId="0" borderId="0" xfId="0" applyFont="1" applyAlignment="1">
      <alignment horizontal="left" vertical="center"/>
    </xf>
    <xf numFmtId="0" fontId="60" fillId="0" borderId="0" xfId="0" applyFont="1" applyAlignment="1">
      <alignment horizontal="left" vertical="center"/>
    </xf>
    <xf numFmtId="0" fontId="73" fillId="0" borderId="21" xfId="0" applyFont="1" applyBorder="1" applyAlignment="1">
      <alignment horizontal="left" vertical="center"/>
    </xf>
    <xf numFmtId="0" fontId="73" fillId="0" borderId="0" xfId="0" applyFont="1" applyAlignment="1">
      <alignment horizontal="left" vertical="center"/>
    </xf>
    <xf numFmtId="0" fontId="77" fillId="0" borderId="0" xfId="0" applyFont="1" applyAlignment="1">
      <alignment horizontal="left"/>
    </xf>
    <xf numFmtId="0" fontId="72" fillId="0" borderId="0" xfId="0" applyFont="1" applyAlignment="1">
      <alignment horizontal="left"/>
    </xf>
    <xf numFmtId="0" fontId="73" fillId="0" borderId="1" xfId="0" applyFont="1" applyBorder="1" applyAlignment="1">
      <alignment horizontal="left" vertical="center"/>
    </xf>
    <xf numFmtId="0" fontId="51" fillId="0" borderId="21" xfId="0" applyFont="1" applyBorder="1" applyAlignment="1">
      <alignment horizontal="left" vertical="center"/>
    </xf>
    <xf numFmtId="0" fontId="51" fillId="0" borderId="20" xfId="0" applyFont="1" applyBorder="1" applyAlignment="1">
      <alignment horizontal="left" vertical="center"/>
    </xf>
    <xf numFmtId="0" fontId="50" fillId="0" borderId="0" xfId="0" applyFont="1" applyAlignment="1">
      <alignment horizontal="left" vertical="center"/>
    </xf>
    <xf numFmtId="0" fontId="40" fillId="0" borderId="0" xfId="0" applyFont="1" applyAlignment="1">
      <alignment horizontal="left" vertical="center"/>
    </xf>
    <xf numFmtId="0" fontId="20" fillId="0" borderId="0" xfId="0" applyFont="1" applyAlignment="1">
      <alignment horizontal="left" vertical="center"/>
    </xf>
    <xf numFmtId="0" fontId="103" fillId="0" borderId="21" xfId="0" applyFont="1" applyBorder="1" applyAlignment="1">
      <alignment horizontal="left" vertical="center"/>
    </xf>
    <xf numFmtId="0" fontId="103" fillId="0" borderId="20" xfId="0" applyFont="1" applyBorder="1" applyAlignment="1">
      <alignment horizontal="left" vertical="center"/>
    </xf>
    <xf numFmtId="0" fontId="103" fillId="0" borderId="0" xfId="0" applyFont="1" applyAlignment="1">
      <alignment horizontal="left" vertical="center"/>
    </xf>
    <xf numFmtId="0" fontId="67" fillId="0" borderId="0" xfId="0" applyFont="1" applyAlignment="1">
      <alignment horizontal="left"/>
    </xf>
    <xf numFmtId="0" fontId="47" fillId="0" borderId="0" xfId="0" applyFont="1" applyAlignment="1">
      <alignment horizontal="left" vertical="center"/>
    </xf>
    <xf numFmtId="0" fontId="72" fillId="0" borderId="4" xfId="0" applyFont="1" applyBorder="1" applyAlignment="1">
      <alignment vertical="center" wrapText="1"/>
    </xf>
    <xf numFmtId="0" fontId="71" fillId="0" borderId="22" xfId="0" applyFont="1" applyBorder="1" applyAlignment="1">
      <alignment horizontal="center" vertical="center"/>
    </xf>
    <xf numFmtId="0" fontId="71" fillId="0" borderId="3" xfId="0" applyFont="1" applyBorder="1" applyAlignment="1">
      <alignment horizontal="center" vertical="center"/>
    </xf>
    <xf numFmtId="0" fontId="71" fillId="0" borderId="5" xfId="0" applyFont="1" applyBorder="1" applyAlignment="1">
      <alignment horizontal="center" vertical="center"/>
    </xf>
    <xf numFmtId="0" fontId="71" fillId="0" borderId="4" xfId="0" applyFont="1" applyBorder="1" applyAlignment="1">
      <alignment horizontal="center" vertical="center"/>
    </xf>
    <xf numFmtId="0" fontId="71" fillId="0" borderId="6" xfId="0" applyFont="1" applyBorder="1" applyAlignment="1">
      <alignment horizontal="center" vertical="center"/>
    </xf>
    <xf numFmtId="0" fontId="71" fillId="0" borderId="7" xfId="0" applyFont="1" applyBorder="1" applyAlignment="1">
      <alignment horizontal="center" vertical="center"/>
    </xf>
    <xf numFmtId="0" fontId="73" fillId="0" borderId="21" xfId="0" applyFont="1" applyBorder="1" applyAlignment="1">
      <alignment horizontal="left" vertical="center"/>
    </xf>
    <xf numFmtId="0" fontId="73" fillId="0" borderId="13" xfId="0" applyFont="1" applyBorder="1" applyAlignment="1">
      <alignment horizontal="left" vertical="center"/>
    </xf>
    <xf numFmtId="0" fontId="73" fillId="0" borderId="16" xfId="0" applyFont="1" applyBorder="1" applyAlignment="1">
      <alignment horizontal="left" vertical="center"/>
    </xf>
    <xf numFmtId="0" fontId="79" fillId="0" borderId="22" xfId="0" applyFont="1" applyBorder="1" applyAlignment="1">
      <alignment horizontal="left" vertical="center" wrapText="1"/>
    </xf>
    <xf numFmtId="0" fontId="79" fillId="0" borderId="1" xfId="0" applyFont="1" applyBorder="1" applyAlignment="1">
      <alignment horizontal="left" vertical="center" wrapText="1"/>
    </xf>
    <xf numFmtId="0" fontId="79" fillId="0" borderId="3" xfId="0" applyFont="1" applyBorder="1" applyAlignment="1">
      <alignment horizontal="left" vertical="center" wrapText="1"/>
    </xf>
    <xf numFmtId="0" fontId="79" fillId="0" borderId="5" xfId="0" applyFont="1" applyBorder="1" applyAlignment="1">
      <alignment horizontal="left" vertical="center" wrapText="1"/>
    </xf>
    <xf numFmtId="0" fontId="79" fillId="0" borderId="0" xfId="0" applyFont="1" applyAlignment="1">
      <alignment horizontal="left" vertical="center" wrapText="1"/>
    </xf>
    <xf numFmtId="0" fontId="79" fillId="0" borderId="4" xfId="0" applyFont="1" applyBorder="1" applyAlignment="1">
      <alignment horizontal="left" vertical="center" wrapText="1"/>
    </xf>
    <xf numFmtId="0" fontId="79" fillId="0" borderId="6" xfId="0" applyFont="1" applyBorder="1" applyAlignment="1">
      <alignment horizontal="left" vertical="center" wrapText="1"/>
    </xf>
    <xf numFmtId="0" fontId="79" fillId="0" borderId="2" xfId="0" applyFont="1" applyBorder="1" applyAlignment="1">
      <alignment horizontal="left" vertical="center" wrapText="1"/>
    </xf>
    <xf numFmtId="0" fontId="79" fillId="0" borderId="7" xfId="0" applyFont="1" applyBorder="1" applyAlignment="1">
      <alignment horizontal="left" vertical="center" wrapText="1"/>
    </xf>
    <xf numFmtId="0" fontId="74" fillId="0" borderId="43" xfId="0" applyFont="1" applyBorder="1" applyAlignment="1">
      <alignment horizontal="center" vertical="center" wrapText="1"/>
    </xf>
    <xf numFmtId="0" fontId="74" fillId="0" borderId="47" xfId="0" applyFont="1" applyBorder="1" applyAlignment="1">
      <alignment horizontal="center" vertical="center" wrapText="1"/>
    </xf>
    <xf numFmtId="0" fontId="17" fillId="0" borderId="20" xfId="0" applyFont="1" applyBorder="1" applyAlignment="1">
      <alignment horizontal="left" vertical="center"/>
    </xf>
    <xf numFmtId="0" fontId="0" fillId="0" borderId="20" xfId="0" applyBorder="1" applyAlignment="1">
      <alignment horizontal="left" vertical="center"/>
    </xf>
    <xf numFmtId="0" fontId="73" fillId="0" borderId="21" xfId="0" applyFont="1" applyBorder="1" applyAlignment="1">
      <alignment horizontal="center" vertical="center"/>
    </xf>
    <xf numFmtId="0" fontId="73" fillId="0" borderId="13" xfId="0" applyFont="1" applyBorder="1" applyAlignment="1">
      <alignment horizontal="center" vertical="center"/>
    </xf>
    <xf numFmtId="0" fontId="73" fillId="0" borderId="16" xfId="0" applyFont="1" applyBorder="1" applyAlignment="1">
      <alignment horizontal="center" vertical="center"/>
    </xf>
    <xf numFmtId="0" fontId="83" fillId="0" borderId="5" xfId="0" applyFont="1" applyBorder="1" applyAlignment="1">
      <alignment horizontal="left" vertical="center"/>
    </xf>
    <xf numFmtId="0" fontId="83" fillId="0" borderId="0" xfId="0" applyFont="1" applyAlignment="1">
      <alignment horizontal="left" vertical="center"/>
    </xf>
    <xf numFmtId="0" fontId="83" fillId="0" borderId="4" xfId="0" applyFont="1" applyBorder="1" applyAlignment="1">
      <alignment horizontal="left" vertical="center"/>
    </xf>
    <xf numFmtId="0" fontId="78" fillId="0" borderId="12" xfId="0" applyFont="1" applyBorder="1" applyAlignment="1">
      <alignment horizontal="center" vertical="center" wrapText="1"/>
    </xf>
    <xf numFmtId="0" fontId="78" fillId="0" borderId="25" xfId="0" applyFont="1" applyBorder="1" applyAlignment="1">
      <alignment horizontal="center" vertical="center" wrapText="1"/>
    </xf>
    <xf numFmtId="0" fontId="74" fillId="0" borderId="42" xfId="0" applyFont="1" applyBorder="1" applyAlignment="1">
      <alignment horizontal="center" vertical="center" wrapText="1"/>
    </xf>
    <xf numFmtId="0" fontId="74" fillId="0" borderId="67" xfId="0" applyFont="1" applyBorder="1" applyAlignment="1">
      <alignment horizontal="center" vertical="center" wrapText="1"/>
    </xf>
    <xf numFmtId="0" fontId="79" fillId="0" borderId="53" xfId="0" applyFont="1" applyBorder="1" applyAlignment="1">
      <alignment horizontal="left" vertical="center" wrapText="1"/>
    </xf>
    <xf numFmtId="0" fontId="79" fillId="0" borderId="77" xfId="0" applyFont="1" applyBorder="1" applyAlignment="1">
      <alignment horizontal="left" vertical="center" wrapText="1"/>
    </xf>
    <xf numFmtId="0" fontId="79" fillId="0" borderId="78" xfId="0" applyFont="1" applyBorder="1" applyAlignment="1">
      <alignment horizontal="left" vertical="center" wrapText="1"/>
    </xf>
    <xf numFmtId="0" fontId="78" fillId="0" borderId="11" xfId="0" applyFont="1" applyBorder="1" applyAlignment="1">
      <alignment horizontal="center" vertical="center" wrapText="1"/>
    </xf>
    <xf numFmtId="0" fontId="72" fillId="0" borderId="19"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5" xfId="0" applyFont="1" applyBorder="1" applyAlignment="1">
      <alignment horizontal="left" vertical="center" wrapText="1"/>
    </xf>
    <xf numFmtId="0" fontId="72" fillId="0" borderId="0" xfId="0" applyFont="1" applyAlignment="1">
      <alignment horizontal="left" vertical="center" wrapText="1"/>
    </xf>
    <xf numFmtId="0" fontId="72" fillId="0" borderId="4" xfId="0" applyFont="1" applyBorder="1" applyAlignment="1">
      <alignment horizontal="left" vertical="center" wrapText="1"/>
    </xf>
    <xf numFmtId="0" fontId="78" fillId="0" borderId="0" xfId="0" applyFont="1" applyAlignment="1">
      <alignment horizontal="left" vertical="center" wrapText="1"/>
    </xf>
    <xf numFmtId="0" fontId="32" fillId="0" borderId="22" xfId="0" applyFont="1" applyBorder="1" applyAlignment="1">
      <alignment horizontal="center" vertical="center"/>
    </xf>
    <xf numFmtId="0" fontId="32" fillId="0" borderId="3" xfId="0" applyFont="1" applyBorder="1" applyAlignment="1">
      <alignment horizontal="center" vertical="center"/>
    </xf>
    <xf numFmtId="0" fontId="32" fillId="0" borderId="5" xfId="0" applyFont="1" applyBorder="1" applyAlignment="1">
      <alignment horizontal="center" vertical="center"/>
    </xf>
    <xf numFmtId="0" fontId="32" fillId="0" borderId="4" xfId="0" applyFont="1" applyBorder="1" applyAlignment="1">
      <alignment horizontal="center" vertical="center"/>
    </xf>
    <xf numFmtId="0" fontId="32" fillId="0" borderId="6" xfId="0" applyFont="1" applyBorder="1" applyAlignment="1">
      <alignment horizontal="center" vertical="center"/>
    </xf>
    <xf numFmtId="0" fontId="32" fillId="0" borderId="7" xfId="0" applyFont="1" applyBorder="1" applyAlignment="1">
      <alignment horizontal="center" vertical="center"/>
    </xf>
    <xf numFmtId="0" fontId="17" fillId="0" borderId="21" xfId="0" applyFont="1" applyBorder="1" applyAlignment="1">
      <alignment horizontal="left" vertical="center"/>
    </xf>
    <xf numFmtId="0" fontId="17" fillId="0" borderId="13" xfId="0" applyFont="1" applyBorder="1" applyAlignment="1">
      <alignment horizontal="left" vertical="center"/>
    </xf>
    <xf numFmtId="0" fontId="17" fillId="0" borderId="16" xfId="0" applyFont="1" applyBorder="1" applyAlignment="1">
      <alignment horizontal="left" vertical="center"/>
    </xf>
    <xf numFmtId="0" fontId="19" fillId="0" borderId="22" xfId="0" applyFont="1" applyBorder="1" applyAlignment="1">
      <alignment horizontal="left" vertical="center" wrapText="1"/>
    </xf>
    <xf numFmtId="0" fontId="19" fillId="0" borderId="1" xfId="0" applyFont="1" applyBorder="1" applyAlignment="1">
      <alignment horizontal="left" vertical="center" wrapText="1"/>
    </xf>
    <xf numFmtId="0" fontId="19" fillId="0" borderId="3" xfId="0" applyFont="1" applyBorder="1" applyAlignment="1">
      <alignment horizontal="left" vertical="center" wrapText="1"/>
    </xf>
    <xf numFmtId="0" fontId="19" fillId="0" borderId="5" xfId="0" applyFont="1" applyBorder="1" applyAlignment="1">
      <alignment horizontal="left" vertical="center" wrapText="1"/>
    </xf>
    <xf numFmtId="0" fontId="19" fillId="0" borderId="0" xfId="0" applyFont="1" applyAlignment="1">
      <alignment horizontal="left" vertical="center" wrapText="1"/>
    </xf>
    <xf numFmtId="0" fontId="19" fillId="0" borderId="4" xfId="0" applyFont="1" applyBorder="1" applyAlignment="1">
      <alignment horizontal="left" vertical="center" wrapText="1"/>
    </xf>
    <xf numFmtId="0" fontId="19" fillId="0" borderId="6" xfId="0" applyFont="1" applyBorder="1" applyAlignment="1">
      <alignment horizontal="left" vertical="center" wrapText="1"/>
    </xf>
    <xf numFmtId="0" fontId="19" fillId="0" borderId="2" xfId="0" applyFont="1" applyBorder="1" applyAlignment="1">
      <alignment horizontal="left" vertical="center" wrapText="1"/>
    </xf>
    <xf numFmtId="0" fontId="19" fillId="0" borderId="7" xfId="0" applyFont="1" applyBorder="1" applyAlignment="1">
      <alignment horizontal="left" vertical="center" wrapText="1"/>
    </xf>
    <xf numFmtId="0" fontId="32" fillId="0" borderId="20" xfId="0" applyFont="1" applyBorder="1" applyAlignment="1">
      <alignment horizontal="center" vertical="center"/>
    </xf>
    <xf numFmtId="0" fontId="79" fillId="0" borderId="58" xfId="0" applyFont="1" applyBorder="1" applyAlignment="1">
      <alignment horizontal="left" vertical="center" wrapText="1"/>
    </xf>
    <xf numFmtId="0" fontId="79" fillId="0" borderId="59" xfId="0" applyFont="1" applyBorder="1" applyAlignment="1">
      <alignment horizontal="left" vertical="center" wrapText="1"/>
    </xf>
    <xf numFmtId="0" fontId="44" fillId="0" borderId="20" xfId="0" applyFont="1" applyBorder="1" applyAlignment="1">
      <alignment horizontal="left" vertical="top" wrapText="1"/>
    </xf>
    <xf numFmtId="0" fontId="71" fillId="0" borderId="22" xfId="0" applyFont="1" applyBorder="1" applyAlignment="1">
      <alignment horizontal="left" vertical="center"/>
    </xf>
    <xf numFmtId="0" fontId="71" fillId="0" borderId="3" xfId="0" applyFont="1" applyBorder="1" applyAlignment="1">
      <alignment horizontal="left" vertical="center"/>
    </xf>
    <xf numFmtId="0" fontId="71" fillId="0" borderId="6" xfId="0" applyFont="1" applyBorder="1" applyAlignment="1">
      <alignment horizontal="left" vertical="center"/>
    </xf>
    <xf numFmtId="0" fontId="71" fillId="0" borderId="7" xfId="0" applyFont="1" applyBorder="1" applyAlignment="1">
      <alignment horizontal="left" vertical="center"/>
    </xf>
    <xf numFmtId="0" fontId="19" fillId="0" borderId="20" xfId="0" applyFont="1" applyBorder="1" applyAlignment="1">
      <alignment horizontal="left" vertical="center" wrapText="1"/>
    </xf>
    <xf numFmtId="0" fontId="78" fillId="0" borderId="20" xfId="0" applyFont="1" applyBorder="1" applyAlignment="1">
      <alignment horizontal="left" vertical="center" wrapText="1"/>
    </xf>
    <xf numFmtId="0" fontId="78" fillId="0" borderId="20" xfId="0" applyFont="1" applyBorder="1" applyAlignment="1">
      <alignment horizontal="center" vertical="center" wrapText="1"/>
    </xf>
    <xf numFmtId="0" fontId="71" fillId="0" borderId="61" xfId="0" applyFont="1" applyBorder="1" applyAlignment="1">
      <alignment horizontal="center" vertical="center"/>
    </xf>
    <xf numFmtId="0" fontId="71" fillId="0" borderId="76" xfId="0" applyFont="1" applyBorder="1" applyAlignment="1">
      <alignment horizontal="center" vertical="center"/>
    </xf>
    <xf numFmtId="0" fontId="80" fillId="0" borderId="0" xfId="0" applyFont="1" applyAlignment="1">
      <alignment horizontal="left" vertical="center" wrapText="1"/>
    </xf>
    <xf numFmtId="0" fontId="80" fillId="0" borderId="4" xfId="0" applyFont="1" applyBorder="1" applyAlignment="1">
      <alignment horizontal="left" vertical="center" wrapText="1"/>
    </xf>
    <xf numFmtId="0" fontId="19" fillId="0" borderId="22" xfId="0" applyFont="1" applyBorder="1" applyAlignment="1">
      <alignment vertical="center" wrapText="1"/>
    </xf>
    <xf numFmtId="0" fontId="19" fillId="0" borderId="1" xfId="0" applyFont="1" applyBorder="1" applyAlignment="1">
      <alignment vertical="center" wrapText="1"/>
    </xf>
    <xf numFmtId="0" fontId="19" fillId="0" borderId="3" xfId="0" applyFont="1" applyBorder="1" applyAlignment="1">
      <alignment vertical="center" wrapText="1"/>
    </xf>
    <xf numFmtId="0" fontId="19" fillId="0" borderId="5" xfId="0" applyFont="1" applyBorder="1" applyAlignment="1">
      <alignment vertical="center" wrapText="1"/>
    </xf>
    <xf numFmtId="0" fontId="19" fillId="0" borderId="0" xfId="0" applyFont="1" applyAlignment="1">
      <alignment vertical="center" wrapText="1"/>
    </xf>
    <xf numFmtId="0" fontId="19" fillId="0" borderId="4" xfId="0" applyFont="1" applyBorder="1" applyAlignment="1">
      <alignment vertical="center" wrapText="1"/>
    </xf>
    <xf numFmtId="0" fontId="19" fillId="0" borderId="6" xfId="0" applyFont="1" applyBorder="1" applyAlignment="1">
      <alignment vertical="center" wrapText="1"/>
    </xf>
    <xf numFmtId="0" fontId="19" fillId="0" borderId="2" xfId="0" applyFont="1" applyBorder="1" applyAlignment="1">
      <alignment vertical="center" wrapText="1"/>
    </xf>
    <xf numFmtId="0" fontId="19" fillId="0" borderId="7" xfId="0" applyFont="1" applyBorder="1" applyAlignment="1">
      <alignment vertical="center" wrapText="1"/>
    </xf>
    <xf numFmtId="0" fontId="71" fillId="0" borderId="71" xfId="0" applyFont="1" applyBorder="1" applyAlignment="1">
      <alignment horizontal="center" vertical="center"/>
    </xf>
    <xf numFmtId="0" fontId="71" fillId="0" borderId="64" xfId="0" applyFont="1" applyBorder="1" applyAlignment="1">
      <alignment horizontal="center" vertical="center"/>
    </xf>
    <xf numFmtId="0" fontId="8" fillId="0" borderId="20" xfId="0" applyFont="1" applyBorder="1" applyAlignment="1">
      <alignment horizontal="left" vertical="top" wrapText="1"/>
    </xf>
    <xf numFmtId="0" fontId="44" fillId="0" borderId="20" xfId="0" applyFont="1" applyBorder="1" applyAlignment="1">
      <alignment horizontal="left" vertical="center" wrapText="1"/>
    </xf>
    <xf numFmtId="0" fontId="14" fillId="0" borderId="0" xfId="0" applyFont="1" applyAlignment="1">
      <alignment horizontal="left"/>
    </xf>
    <xf numFmtId="0" fontId="8" fillId="0" borderId="22"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8" fillId="0" borderId="0" xfId="0" applyFont="1" applyAlignment="1">
      <alignment horizontal="left" vertical="center" wrapText="1"/>
    </xf>
    <xf numFmtId="0" fontId="8" fillId="0" borderId="4"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8" fillId="0" borderId="7" xfId="0" applyFont="1" applyBorder="1" applyAlignment="1">
      <alignment horizontal="left" vertical="center" wrapText="1"/>
    </xf>
    <xf numFmtId="0" fontId="19" fillId="0" borderId="20" xfId="0" applyFont="1" applyBorder="1" applyAlignment="1">
      <alignment vertical="center" wrapText="1"/>
    </xf>
    <xf numFmtId="0" fontId="17" fillId="0" borderId="0" xfId="0" applyFont="1" applyAlignment="1">
      <alignment horizontal="left" vertical="center" wrapText="1"/>
    </xf>
    <xf numFmtId="0" fontId="8" fillId="0" borderId="22" xfId="0" applyFont="1" applyBorder="1" applyAlignment="1">
      <alignment vertical="center" wrapText="1"/>
    </xf>
    <xf numFmtId="0" fontId="8" fillId="0" borderId="1" xfId="0" applyFont="1" applyBorder="1" applyAlignment="1">
      <alignment vertical="center" wrapText="1"/>
    </xf>
    <xf numFmtId="0" fontId="8" fillId="0" borderId="3" xfId="0" applyFont="1" applyBorder="1" applyAlignment="1">
      <alignment vertical="center" wrapText="1"/>
    </xf>
    <xf numFmtId="0" fontId="8" fillId="0" borderId="5" xfId="0" applyFont="1" applyBorder="1" applyAlignment="1">
      <alignment vertical="center" wrapText="1"/>
    </xf>
    <xf numFmtId="0" fontId="8" fillId="0" borderId="0" xfId="0" applyFont="1" applyAlignment="1">
      <alignment vertical="center" wrapText="1"/>
    </xf>
    <xf numFmtId="0" fontId="8" fillId="0" borderId="4" xfId="0" applyFont="1" applyBorder="1" applyAlignment="1">
      <alignment vertical="center" wrapText="1"/>
    </xf>
    <xf numFmtId="0" fontId="8" fillId="0" borderId="6" xfId="0" applyFont="1" applyBorder="1" applyAlignment="1">
      <alignment vertical="center" wrapText="1"/>
    </xf>
    <xf numFmtId="0" fontId="8" fillId="0" borderId="2" xfId="0" applyFont="1" applyBorder="1" applyAlignment="1">
      <alignment vertical="center" wrapText="1"/>
    </xf>
    <xf numFmtId="0" fontId="8" fillId="0" borderId="7" xfId="0" applyFont="1" applyBorder="1" applyAlignment="1">
      <alignment vertical="center" wrapText="1"/>
    </xf>
    <xf numFmtId="0" fontId="17" fillId="0" borderId="21" xfId="0" applyFont="1" applyBorder="1" applyAlignment="1">
      <alignment horizontal="left" vertical="center" shrinkToFit="1"/>
    </xf>
    <xf numFmtId="0" fontId="17" fillId="0" borderId="13" xfId="0" applyFont="1" applyBorder="1" applyAlignment="1">
      <alignment horizontal="left" vertical="center" shrinkToFit="1"/>
    </xf>
    <xf numFmtId="0" fontId="17" fillId="0" borderId="16" xfId="0" applyFont="1" applyBorder="1" applyAlignment="1">
      <alignment horizontal="left" vertical="center" shrinkToFit="1"/>
    </xf>
    <xf numFmtId="0" fontId="19" fillId="0" borderId="0" xfId="0" applyFont="1"/>
    <xf numFmtId="0" fontId="19" fillId="0" borderId="4" xfId="0" applyFont="1" applyBorder="1"/>
    <xf numFmtId="0" fontId="8" fillId="0" borderId="1" xfId="0" applyFont="1" applyBorder="1" applyAlignment="1">
      <alignment horizontal="left" vertical="center"/>
    </xf>
    <xf numFmtId="0" fontId="8" fillId="0" borderId="3" xfId="0" applyFont="1" applyBorder="1" applyAlignment="1">
      <alignment horizontal="left" vertical="center"/>
    </xf>
    <xf numFmtId="0" fontId="8" fillId="0" borderId="0" xfId="0" applyFont="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0" fontId="8" fillId="0" borderId="6" xfId="0" applyFont="1" applyBorder="1" applyAlignment="1">
      <alignment horizontal="left" vertical="center"/>
    </xf>
    <xf numFmtId="0" fontId="8" fillId="0" borderId="2" xfId="0" applyFont="1" applyBorder="1" applyAlignment="1">
      <alignment horizontal="left" vertical="center"/>
    </xf>
    <xf numFmtId="0" fontId="8" fillId="0" borderId="7" xfId="0" applyFont="1" applyBorder="1" applyAlignment="1">
      <alignment horizontal="left" vertical="center"/>
    </xf>
    <xf numFmtId="0" fontId="17" fillId="0" borderId="20" xfId="1" applyFont="1" applyBorder="1" applyAlignment="1">
      <alignment horizontal="left" vertical="center"/>
    </xf>
    <xf numFmtId="0" fontId="55" fillId="0" borderId="20" xfId="1" applyFont="1" applyBorder="1" applyAlignment="1">
      <alignment horizontal="left" vertical="center"/>
    </xf>
    <xf numFmtId="0" fontId="8" fillId="0" borderId="22" xfId="1" applyFont="1" applyBorder="1" applyAlignment="1">
      <alignment horizontal="left" vertical="center" wrapText="1" shrinkToFit="1"/>
    </xf>
    <xf numFmtId="0" fontId="55" fillId="0" borderId="1" xfId="1" applyFont="1" applyBorder="1" applyAlignment="1">
      <alignment horizontal="left" vertical="center" wrapText="1" shrinkToFit="1"/>
    </xf>
    <xf numFmtId="0" fontId="55" fillId="0" borderId="3" xfId="1" applyFont="1" applyBorder="1" applyAlignment="1">
      <alignment horizontal="left" vertical="center" wrapText="1" shrinkToFit="1"/>
    </xf>
    <xf numFmtId="0" fontId="55" fillId="0" borderId="6" xfId="1" applyFont="1" applyBorder="1" applyAlignment="1">
      <alignment horizontal="left" vertical="center" wrapText="1" shrinkToFit="1"/>
    </xf>
    <xf numFmtId="0" fontId="55" fillId="0" borderId="2" xfId="1" applyFont="1" applyBorder="1" applyAlignment="1">
      <alignment horizontal="left" vertical="center" wrapText="1" shrinkToFit="1"/>
    </xf>
    <xf numFmtId="0" fontId="55" fillId="0" borderId="7" xfId="1" applyFont="1" applyBorder="1" applyAlignment="1">
      <alignment horizontal="left" vertical="center" wrapText="1" shrinkToFit="1"/>
    </xf>
    <xf numFmtId="0" fontId="63" fillId="0" borderId="20" xfId="1" applyFont="1" applyBorder="1" applyAlignment="1">
      <alignment horizontal="center" vertical="center"/>
    </xf>
    <xf numFmtId="0" fontId="17" fillId="0" borderId="21" xfId="0" applyFont="1" applyBorder="1" applyAlignment="1">
      <alignment horizontal="center" vertical="center"/>
    </xf>
    <xf numFmtId="0" fontId="17" fillId="0" borderId="13" xfId="0" applyFont="1" applyBorder="1" applyAlignment="1">
      <alignment horizontal="center" vertical="center"/>
    </xf>
    <xf numFmtId="0" fontId="17" fillId="0" borderId="16" xfId="0" applyFont="1" applyBorder="1" applyAlignment="1">
      <alignment horizontal="center" vertical="center"/>
    </xf>
    <xf numFmtId="0" fontId="19" fillId="0" borderId="22" xfId="0" applyFont="1" applyBorder="1" applyAlignment="1">
      <alignment wrapText="1"/>
    </xf>
    <xf numFmtId="0" fontId="19" fillId="0" borderId="1" xfId="0" applyFont="1" applyBorder="1" applyAlignment="1">
      <alignment wrapText="1"/>
    </xf>
    <xf numFmtId="0" fontId="19" fillId="0" borderId="3" xfId="0" applyFont="1" applyBorder="1" applyAlignment="1">
      <alignment wrapText="1"/>
    </xf>
    <xf numFmtId="0" fontId="19" fillId="0" borderId="5" xfId="0" applyFont="1" applyBorder="1" applyAlignment="1">
      <alignment wrapText="1"/>
    </xf>
    <xf numFmtId="0" fontId="19" fillId="0" borderId="0" xfId="0" applyFont="1" applyAlignment="1">
      <alignment wrapText="1"/>
    </xf>
    <xf numFmtId="0" fontId="19" fillId="0" borderId="4" xfId="0" applyFont="1" applyBorder="1" applyAlignment="1">
      <alignment wrapText="1"/>
    </xf>
    <xf numFmtId="0" fontId="19" fillId="0" borderId="6" xfId="0" applyFont="1" applyBorder="1" applyAlignment="1">
      <alignment wrapText="1"/>
    </xf>
    <xf numFmtId="0" fontId="19" fillId="0" borderId="2" xfId="0" applyFont="1" applyBorder="1" applyAlignment="1">
      <alignment wrapText="1"/>
    </xf>
    <xf numFmtId="0" fontId="19" fillId="0" borderId="7" xfId="0" applyFont="1" applyBorder="1" applyAlignment="1">
      <alignment wrapText="1"/>
    </xf>
    <xf numFmtId="0" fontId="74" fillId="0" borderId="3" xfId="0" applyFont="1" applyBorder="1" applyAlignment="1">
      <alignment horizontal="center" vertical="center"/>
    </xf>
    <xf numFmtId="0" fontId="74" fillId="0" borderId="4" xfId="0" applyFont="1" applyBorder="1" applyAlignment="1">
      <alignment horizontal="center" vertical="center"/>
    </xf>
    <xf numFmtId="0" fontId="74" fillId="0" borderId="6" xfId="0" applyFont="1" applyBorder="1" applyAlignment="1">
      <alignment horizontal="center" vertical="center"/>
    </xf>
    <xf numFmtId="0" fontId="74" fillId="0" borderId="7" xfId="0" applyFont="1" applyBorder="1" applyAlignment="1">
      <alignment horizontal="center" vertical="center"/>
    </xf>
    <xf numFmtId="0" fontId="78" fillId="0" borderId="4" xfId="0" applyFont="1" applyBorder="1" applyAlignment="1">
      <alignment horizontal="left" vertical="center" wrapText="1"/>
    </xf>
    <xf numFmtId="0" fontId="80" fillId="0" borderId="24" xfId="0" applyFont="1" applyBorder="1" applyAlignment="1">
      <alignment horizontal="left" vertical="center" wrapText="1"/>
    </xf>
    <xf numFmtId="0" fontId="80" fillId="0" borderId="39" xfId="0" applyFont="1" applyBorder="1" applyAlignment="1">
      <alignment horizontal="left" vertical="center" wrapText="1"/>
    </xf>
    <xf numFmtId="0" fontId="80" fillId="0" borderId="38" xfId="0" applyFont="1" applyBorder="1" applyAlignment="1">
      <alignment horizontal="left" vertical="center" wrapText="1"/>
    </xf>
    <xf numFmtId="0" fontId="71" fillId="0" borderId="5" xfId="0" applyFont="1" applyBorder="1" applyAlignment="1">
      <alignment horizontal="left" vertical="center"/>
    </xf>
    <xf numFmtId="0" fontId="71" fillId="0" borderId="4" xfId="0" applyFont="1" applyBorder="1" applyAlignment="1">
      <alignment horizontal="left" vertical="center"/>
    </xf>
    <xf numFmtId="0" fontId="17" fillId="0" borderId="20" xfId="0" applyFont="1" applyBorder="1" applyAlignment="1">
      <alignment horizontal="center" vertical="center"/>
    </xf>
    <xf numFmtId="0" fontId="79" fillId="0" borderId="1" xfId="0" applyFont="1" applyBorder="1" applyAlignment="1">
      <alignment horizontal="left" vertical="center"/>
    </xf>
    <xf numFmtId="0" fontId="79" fillId="0" borderId="3" xfId="0" applyFont="1" applyBorder="1" applyAlignment="1">
      <alignment horizontal="left" vertical="center"/>
    </xf>
    <xf numFmtId="0" fontId="79" fillId="0" borderId="5" xfId="0" applyFont="1" applyBorder="1" applyAlignment="1">
      <alignment horizontal="left" vertical="center"/>
    </xf>
    <xf numFmtId="0" fontId="79" fillId="0" borderId="0" xfId="0" applyFont="1" applyAlignment="1">
      <alignment horizontal="left" vertical="center"/>
    </xf>
    <xf numFmtId="0" fontId="79" fillId="0" borderId="4" xfId="0" applyFont="1" applyBorder="1" applyAlignment="1">
      <alignment horizontal="left" vertical="center"/>
    </xf>
    <xf numFmtId="0" fontId="79" fillId="0" borderId="6" xfId="0" applyFont="1" applyBorder="1" applyAlignment="1">
      <alignment horizontal="left" vertical="center"/>
    </xf>
    <xf numFmtId="0" fontId="79" fillId="0" borderId="2" xfId="0" applyFont="1" applyBorder="1" applyAlignment="1">
      <alignment horizontal="left" vertical="center"/>
    </xf>
    <xf numFmtId="0" fontId="79" fillId="0" borderId="7" xfId="0" applyFont="1" applyBorder="1" applyAlignment="1">
      <alignment horizontal="left" vertical="center"/>
    </xf>
    <xf numFmtId="0" fontId="24" fillId="0" borderId="21" xfId="0" applyFont="1" applyBorder="1" applyAlignment="1">
      <alignment horizontal="center" vertical="center"/>
    </xf>
    <xf numFmtId="0" fontId="24" fillId="0" borderId="16" xfId="0" applyFont="1" applyBorder="1" applyAlignment="1">
      <alignment horizontal="center" vertical="center"/>
    </xf>
    <xf numFmtId="0" fontId="19" fillId="0" borderId="22" xfId="0" applyFont="1" applyBorder="1" applyAlignment="1">
      <alignment horizontal="left" vertical="center"/>
    </xf>
    <xf numFmtId="0" fontId="19" fillId="0" borderId="1" xfId="0" applyFont="1" applyBorder="1" applyAlignment="1">
      <alignment horizontal="left" vertical="center"/>
    </xf>
    <xf numFmtId="0" fontId="19" fillId="0" borderId="3" xfId="0" applyFont="1" applyBorder="1" applyAlignment="1">
      <alignment horizontal="left" vertical="center"/>
    </xf>
    <xf numFmtId="0" fontId="19" fillId="0" borderId="5" xfId="0" applyFont="1" applyBorder="1" applyAlignment="1">
      <alignment horizontal="left" vertical="center"/>
    </xf>
    <xf numFmtId="0" fontId="19" fillId="0" borderId="0" xfId="0" applyFont="1" applyAlignment="1">
      <alignment horizontal="left" vertical="center"/>
    </xf>
    <xf numFmtId="0" fontId="19" fillId="0" borderId="4" xfId="0" applyFont="1" applyBorder="1" applyAlignment="1">
      <alignment horizontal="left" vertical="center"/>
    </xf>
    <xf numFmtId="0" fontId="74" fillId="0" borderId="5" xfId="0" applyFont="1" applyBorder="1" applyAlignment="1">
      <alignment horizontal="center" vertical="center"/>
    </xf>
    <xf numFmtId="0" fontId="79" fillId="0" borderId="20" xfId="0" applyFont="1" applyBorder="1" applyAlignment="1">
      <alignment horizontal="left" vertical="center" wrapText="1"/>
    </xf>
    <xf numFmtId="0" fontId="73" fillId="0" borderId="20" xfId="0" applyFont="1" applyBorder="1" applyAlignment="1">
      <alignment horizontal="center" vertical="center"/>
    </xf>
    <xf numFmtId="0" fontId="83" fillId="0" borderId="6" xfId="0" applyFont="1" applyBorder="1" applyAlignment="1">
      <alignment horizontal="left" vertical="center" wrapText="1"/>
    </xf>
    <xf numFmtId="0" fontId="84" fillId="0" borderId="2" xfId="0" applyFont="1" applyBorder="1" applyAlignment="1">
      <alignment horizontal="left" vertical="center" wrapText="1"/>
    </xf>
    <xf numFmtId="0" fontId="84" fillId="0" borderId="7" xfId="0" applyFont="1" applyBorder="1" applyAlignment="1">
      <alignment horizontal="left" vertical="center" wrapText="1"/>
    </xf>
    <xf numFmtId="0" fontId="71" fillId="0" borderId="20" xfId="0" applyFont="1" applyBorder="1" applyAlignment="1">
      <alignment horizontal="center" vertical="center"/>
    </xf>
    <xf numFmtId="0" fontId="74" fillId="0" borderId="22" xfId="0" applyFont="1" applyBorder="1" applyAlignment="1">
      <alignment horizontal="center" vertical="center"/>
    </xf>
    <xf numFmtId="0" fontId="74" fillId="0" borderId="20" xfId="0" applyFont="1" applyBorder="1" applyAlignment="1">
      <alignment horizontal="center" vertical="center"/>
    </xf>
    <xf numFmtId="0" fontId="72" fillId="0" borderId="5" xfId="0" applyFont="1" applyBorder="1" applyAlignment="1">
      <alignment horizontal="center" vertical="top" wrapText="1"/>
    </xf>
    <xf numFmtId="0" fontId="72" fillId="0" borderId="143" xfId="0" applyFont="1" applyBorder="1" applyAlignment="1">
      <alignment horizontal="center" vertical="top" wrapText="1"/>
    </xf>
    <xf numFmtId="0" fontId="19" fillId="0" borderId="22" xfId="0" applyFont="1" applyBorder="1" applyAlignment="1">
      <alignment horizontal="left" vertical="top" wrapText="1"/>
    </xf>
    <xf numFmtId="0" fontId="19" fillId="0" borderId="1" xfId="0" applyFont="1" applyBorder="1" applyAlignment="1">
      <alignment horizontal="left" vertical="top" wrapText="1"/>
    </xf>
    <xf numFmtId="0" fontId="19" fillId="0" borderId="3" xfId="0" applyFont="1" applyBorder="1" applyAlignment="1">
      <alignment horizontal="left" vertical="top" wrapText="1"/>
    </xf>
    <xf numFmtId="0" fontId="19" fillId="0" borderId="5" xfId="0" applyFont="1" applyBorder="1" applyAlignment="1">
      <alignment horizontal="left" vertical="top" wrapText="1"/>
    </xf>
    <xf numFmtId="0" fontId="19" fillId="0" borderId="0" xfId="0" applyFont="1" applyAlignment="1">
      <alignment horizontal="left" vertical="top" wrapText="1"/>
    </xf>
    <xf numFmtId="0" fontId="19" fillId="0" borderId="4" xfId="0" applyFont="1" applyBorder="1" applyAlignment="1">
      <alignment horizontal="left" vertical="top" wrapText="1"/>
    </xf>
    <xf numFmtId="0" fontId="19" fillId="0" borderId="6"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wrapText="1"/>
    </xf>
    <xf numFmtId="0" fontId="24" fillId="0" borderId="13" xfId="0" applyFont="1" applyBorder="1" applyAlignment="1">
      <alignment horizontal="center" vertical="center"/>
    </xf>
    <xf numFmtId="0" fontId="78" fillId="0" borderId="8" xfId="0" applyFont="1" applyBorder="1" applyAlignment="1">
      <alignment horizontal="center" vertical="center" wrapText="1"/>
    </xf>
    <xf numFmtId="0" fontId="72" fillId="0" borderId="44" xfId="0" applyFont="1" applyBorder="1" applyAlignment="1">
      <alignment horizontal="center" vertical="center" wrapText="1"/>
    </xf>
    <xf numFmtId="0" fontId="72" fillId="0" borderId="41" xfId="0" applyFont="1" applyBorder="1" applyAlignment="1">
      <alignment horizontal="center" vertical="center" wrapText="1"/>
    </xf>
    <xf numFmtId="0" fontId="72" fillId="0" borderId="48" xfId="0" applyFont="1" applyBorder="1" applyAlignment="1">
      <alignment horizontal="center" vertical="center" wrapText="1"/>
    </xf>
    <xf numFmtId="0" fontId="72" fillId="0" borderId="38" xfId="0" applyFont="1" applyBorder="1" applyAlignment="1">
      <alignment horizontal="center" vertical="center" wrapText="1"/>
    </xf>
    <xf numFmtId="0" fontId="83" fillId="0" borderId="61" xfId="0" applyFont="1" applyBorder="1" applyAlignment="1">
      <alignment horizontal="left" vertical="center"/>
    </xf>
    <xf numFmtId="0" fontId="83" fillId="0" borderId="62" xfId="0" applyFont="1" applyBorder="1" applyAlignment="1">
      <alignment horizontal="left" vertical="center"/>
    </xf>
    <xf numFmtId="0" fontId="83" fillId="0" borderId="76" xfId="0" applyFont="1" applyBorder="1" applyAlignment="1">
      <alignment horizontal="left" vertical="center"/>
    </xf>
    <xf numFmtId="0" fontId="20" fillId="0" borderId="20" xfId="0" applyFont="1" applyBorder="1" applyAlignment="1">
      <alignment horizontal="left" vertical="center"/>
    </xf>
    <xf numFmtId="0" fontId="24" fillId="0" borderId="20" xfId="0" applyFont="1" applyBorder="1" applyAlignment="1">
      <alignment horizontal="left" vertical="center"/>
    </xf>
    <xf numFmtId="0" fontId="83" fillId="0" borderId="5" xfId="0" applyFont="1" applyBorder="1" applyAlignment="1">
      <alignment horizontal="left" vertical="center" wrapText="1"/>
    </xf>
    <xf numFmtId="0" fontId="83" fillId="0" borderId="0" xfId="0" applyFont="1" applyAlignment="1">
      <alignment horizontal="left" vertical="center" wrapText="1"/>
    </xf>
    <xf numFmtId="0" fontId="83" fillId="0" borderId="4" xfId="0" applyFont="1" applyBorder="1" applyAlignment="1">
      <alignment horizontal="left" vertical="center" wrapText="1"/>
    </xf>
    <xf numFmtId="0" fontId="72" fillId="0" borderId="77" xfId="0" applyFont="1" applyBorder="1" applyAlignment="1">
      <alignment horizontal="left" vertical="center" wrapText="1"/>
    </xf>
    <xf numFmtId="0" fontId="72" fillId="0" borderId="78" xfId="0" applyFont="1" applyBorder="1" applyAlignment="1">
      <alignment horizontal="left" vertical="center" wrapText="1"/>
    </xf>
    <xf numFmtId="0" fontId="83" fillId="0" borderId="68" xfId="0" applyFont="1" applyBorder="1" applyAlignment="1">
      <alignment horizontal="left" vertical="center" wrapText="1"/>
    </xf>
    <xf numFmtId="0" fontId="83" fillId="0" borderId="69" xfId="0" applyFont="1" applyBorder="1" applyAlignment="1">
      <alignment horizontal="left" vertical="center" wrapText="1"/>
    </xf>
    <xf numFmtId="0" fontId="83" fillId="0" borderId="70" xfId="0" applyFont="1" applyBorder="1" applyAlignment="1">
      <alignment horizontal="left" vertical="center" wrapText="1"/>
    </xf>
    <xf numFmtId="0" fontId="83" fillId="0" borderId="72" xfId="0" applyFont="1" applyBorder="1" applyAlignment="1">
      <alignment horizontal="left" vertical="center" wrapText="1"/>
    </xf>
    <xf numFmtId="0" fontId="83" fillId="0" borderId="73" xfId="0" applyFont="1" applyBorder="1" applyAlignment="1">
      <alignment horizontal="left" vertical="center" wrapText="1"/>
    </xf>
    <xf numFmtId="0" fontId="83" fillId="0" borderId="74" xfId="0" applyFont="1" applyBorder="1" applyAlignment="1">
      <alignment horizontal="left" vertical="center" wrapText="1"/>
    </xf>
    <xf numFmtId="0" fontId="83" fillId="0" borderId="5" xfId="0" applyFont="1" applyBorder="1" applyAlignment="1">
      <alignment horizontal="center" vertical="center"/>
    </xf>
    <xf numFmtId="0" fontId="83" fillId="0" borderId="0" xfId="0" applyFont="1" applyAlignment="1">
      <alignment horizontal="center" vertical="center"/>
    </xf>
    <xf numFmtId="0" fontId="83" fillId="0" borderId="4" xfId="0" applyFont="1" applyBorder="1" applyAlignment="1">
      <alignment horizontal="center" vertical="center"/>
    </xf>
    <xf numFmtId="0" fontId="83" fillId="0" borderId="22" xfId="0" applyFont="1" applyBorder="1" applyAlignment="1">
      <alignment horizontal="left" vertical="center" wrapText="1"/>
    </xf>
    <xf numFmtId="0" fontId="83" fillId="0" borderId="1" xfId="0" applyFont="1" applyBorder="1" applyAlignment="1">
      <alignment horizontal="left" vertical="center" wrapText="1"/>
    </xf>
    <xf numFmtId="0" fontId="83" fillId="0" borderId="3" xfId="0" applyFont="1" applyBorder="1" applyAlignment="1">
      <alignment horizontal="left" vertical="center" wrapText="1"/>
    </xf>
    <xf numFmtId="0" fontId="80" fillId="0" borderId="24" xfId="0" applyFont="1" applyBorder="1" applyAlignment="1">
      <alignment horizontal="center" vertical="center" wrapText="1"/>
    </xf>
    <xf numFmtId="0" fontId="80" fillId="0" borderId="39" xfId="0" applyFont="1" applyBorder="1" applyAlignment="1">
      <alignment horizontal="center" vertical="center" wrapText="1"/>
    </xf>
    <xf numFmtId="0" fontId="80" fillId="0" borderId="38" xfId="0" applyFont="1" applyBorder="1" applyAlignment="1">
      <alignment horizontal="center" vertical="center" wrapText="1"/>
    </xf>
    <xf numFmtId="0" fontId="80" fillId="0" borderId="9" xfId="0" applyFont="1" applyBorder="1" applyAlignment="1">
      <alignment horizontal="center" vertical="center" wrapText="1"/>
    </xf>
    <xf numFmtId="0" fontId="80" fillId="0" borderId="83" xfId="0" applyFont="1" applyBorder="1" applyAlignment="1">
      <alignment horizontal="center" vertical="center" wrapText="1"/>
    </xf>
    <xf numFmtId="0" fontId="79" fillId="0" borderId="144" xfId="0" applyFont="1" applyBorder="1" applyAlignment="1">
      <alignment horizontal="left" vertical="center" wrapText="1"/>
    </xf>
    <xf numFmtId="0" fontId="79" fillId="0" borderId="22" xfId="0" applyFont="1" applyBorder="1" applyAlignment="1">
      <alignment vertical="center" wrapText="1"/>
    </xf>
    <xf numFmtId="0" fontId="79" fillId="0" borderId="1" xfId="0" applyFont="1" applyBorder="1" applyAlignment="1">
      <alignment vertical="center" wrapText="1"/>
    </xf>
    <xf numFmtId="0" fontId="79" fillId="0" borderId="3" xfId="0" applyFont="1" applyBorder="1" applyAlignment="1">
      <alignment vertical="center" wrapText="1"/>
    </xf>
    <xf numFmtId="0" fontId="79" fillId="0" borderId="5" xfId="0" applyFont="1" applyBorder="1" applyAlignment="1">
      <alignment vertical="center" wrapText="1"/>
    </xf>
    <xf numFmtId="0" fontId="79" fillId="0" borderId="0" xfId="0" applyFont="1" applyAlignment="1">
      <alignment vertical="center" wrapText="1"/>
    </xf>
    <xf numFmtId="0" fontId="79" fillId="0" borderId="4" xfId="0" applyFont="1" applyBorder="1" applyAlignment="1">
      <alignment vertical="center" wrapText="1"/>
    </xf>
    <xf numFmtId="0" fontId="79" fillId="0" borderId="6" xfId="0" applyFont="1" applyBorder="1" applyAlignment="1">
      <alignment vertical="center" wrapText="1"/>
    </xf>
    <xf numFmtId="0" fontId="79" fillId="0" borderId="2" xfId="0" applyFont="1" applyBorder="1" applyAlignment="1">
      <alignment vertical="center" wrapText="1"/>
    </xf>
    <xf numFmtId="0" fontId="79" fillId="0" borderId="7" xfId="0" applyFont="1" applyBorder="1" applyAlignment="1">
      <alignment vertical="center" wrapText="1"/>
    </xf>
    <xf numFmtId="0" fontId="83" fillId="0" borderId="58" xfId="0" applyFont="1" applyBorder="1" applyAlignment="1">
      <alignment horizontal="left" vertical="center" wrapText="1"/>
    </xf>
    <xf numFmtId="0" fontId="83" fillId="0" borderId="59" xfId="0" applyFont="1" applyBorder="1" applyAlignment="1">
      <alignment horizontal="left" vertical="center" wrapText="1"/>
    </xf>
    <xf numFmtId="0" fontId="83" fillId="0" borderId="56" xfId="0" applyFont="1" applyBorder="1" applyAlignment="1">
      <alignment horizontal="left" vertical="center" wrapText="1"/>
    </xf>
    <xf numFmtId="0" fontId="83" fillId="0" borderId="57" xfId="0" applyFont="1" applyBorder="1" applyAlignment="1">
      <alignment horizontal="left" vertical="center" wrapText="1"/>
    </xf>
    <xf numFmtId="0" fontId="80" fillId="0" borderId="75" xfId="0" applyFont="1" applyBorder="1" applyAlignment="1">
      <alignment horizontal="center" vertical="center" wrapText="1"/>
    </xf>
    <xf numFmtId="0" fontId="80" fillId="0" borderId="10" xfId="0" applyFont="1" applyBorder="1" applyAlignment="1">
      <alignment horizontal="center" vertical="center" wrapText="1"/>
    </xf>
    <xf numFmtId="0" fontId="74" fillId="0" borderId="13" xfId="0" applyFont="1" applyBorder="1" applyAlignment="1">
      <alignment horizontal="center" vertical="center"/>
    </xf>
    <xf numFmtId="0" fontId="74" fillId="0" borderId="16" xfId="0" applyFont="1" applyBorder="1" applyAlignment="1">
      <alignment horizontal="center" vertical="center"/>
    </xf>
    <xf numFmtId="0" fontId="0" fillId="0" borderId="20" xfId="0" applyBorder="1" applyAlignment="1">
      <alignment horizontal="center" vertical="center"/>
    </xf>
    <xf numFmtId="0" fontId="19" fillId="0" borderId="6" xfId="0" applyFont="1" applyBorder="1" applyAlignment="1">
      <alignment horizontal="left" vertical="center"/>
    </xf>
    <xf numFmtId="0" fontId="19" fillId="0" borderId="2" xfId="0" applyFont="1" applyBorder="1" applyAlignment="1">
      <alignment horizontal="left" vertical="center"/>
    </xf>
    <xf numFmtId="0" fontId="19" fillId="0" borderId="7" xfId="0" applyFont="1" applyBorder="1" applyAlignment="1">
      <alignment horizontal="left" vertical="center"/>
    </xf>
    <xf numFmtId="0" fontId="0" fillId="0" borderId="13" xfId="0" applyBorder="1" applyAlignment="1">
      <alignment horizontal="center" vertical="center"/>
    </xf>
    <xf numFmtId="0" fontId="0" fillId="0" borderId="16" xfId="0" applyBorder="1" applyAlignment="1">
      <alignment horizontal="center" vertical="center"/>
    </xf>
    <xf numFmtId="0" fontId="50" fillId="0" borderId="4" xfId="0" applyFont="1" applyBorder="1" applyAlignment="1">
      <alignment horizontal="center" vertical="center"/>
    </xf>
    <xf numFmtId="0" fontId="8" fillId="0" borderId="20" xfId="0" applyFont="1" applyBorder="1" applyAlignment="1">
      <alignment horizontal="left" vertical="center" wrapText="1"/>
    </xf>
    <xf numFmtId="0" fontId="50" fillId="0" borderId="0" xfId="0" applyFont="1" applyAlignment="1">
      <alignment horizontal="center" vertical="center"/>
    </xf>
    <xf numFmtId="0" fontId="79" fillId="0" borderId="22" xfId="0" applyFont="1" applyBorder="1" applyAlignment="1">
      <alignment horizontal="left" vertical="center"/>
    </xf>
    <xf numFmtId="0" fontId="19" fillId="0" borderId="5" xfId="0" applyFont="1" applyBorder="1" applyAlignment="1">
      <alignment vertical="center" shrinkToFit="1"/>
    </xf>
    <xf numFmtId="0" fontId="19" fillId="0" borderId="0" xfId="0" applyFont="1" applyAlignment="1">
      <alignment vertical="center" shrinkToFit="1"/>
    </xf>
    <xf numFmtId="0" fontId="19" fillId="0" borderId="4" xfId="0" applyFont="1" applyBorder="1" applyAlignment="1">
      <alignment vertical="center" shrinkToFit="1"/>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8" fillId="0" borderId="22" xfId="0" applyFont="1" applyBorder="1" applyAlignment="1">
      <alignment horizontal="center"/>
    </xf>
    <xf numFmtId="0" fontId="8" fillId="0" borderId="3" xfId="0" applyFont="1" applyBorder="1" applyAlignment="1">
      <alignment horizontal="center"/>
    </xf>
    <xf numFmtId="0" fontId="8" fillId="0" borderId="5" xfId="0" applyFont="1" applyBorder="1" applyAlignment="1">
      <alignment horizontal="center"/>
    </xf>
    <xf numFmtId="0" fontId="8" fillId="0" borderId="4"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19" fillId="0" borderId="20" xfId="0" applyFont="1" applyBorder="1" applyAlignment="1">
      <alignment vertical="top" wrapText="1"/>
    </xf>
    <xf numFmtId="0" fontId="72" fillId="0" borderId="22" xfId="0" applyFont="1" applyBorder="1" applyAlignment="1">
      <alignment horizontal="left" vertical="center" wrapText="1"/>
    </xf>
    <xf numFmtId="0" fontId="72" fillId="0" borderId="1" xfId="0" applyFont="1" applyBorder="1" applyAlignment="1">
      <alignment horizontal="left" vertical="center" wrapText="1"/>
    </xf>
    <xf numFmtId="0" fontId="72" fillId="0" borderId="3" xfId="0" applyFont="1" applyBorder="1" applyAlignment="1">
      <alignment horizontal="left" vertical="center" wrapText="1"/>
    </xf>
    <xf numFmtId="0" fontId="72" fillId="0" borderId="61" xfId="0" applyFont="1" applyBorder="1" applyAlignment="1">
      <alignment horizontal="left" vertical="center" wrapText="1"/>
    </xf>
    <xf numFmtId="0" fontId="72" fillId="0" borderId="62" xfId="0" applyFont="1" applyBorder="1" applyAlignment="1">
      <alignment horizontal="left" vertical="center" wrapText="1"/>
    </xf>
    <xf numFmtId="0" fontId="72" fillId="0" borderId="76" xfId="0" applyFont="1" applyBorder="1" applyAlignment="1">
      <alignment horizontal="left" vertical="center" wrapText="1"/>
    </xf>
    <xf numFmtId="0" fontId="8" fillId="0" borderId="22" xfId="0" applyFont="1" applyBorder="1" applyAlignment="1">
      <alignment horizontal="left" vertical="top" wrapText="1"/>
    </xf>
    <xf numFmtId="0" fontId="8" fillId="0" borderId="1" xfId="0" applyFont="1" applyBorder="1" applyAlignment="1">
      <alignment horizontal="left" vertical="top" wrapText="1"/>
    </xf>
    <xf numFmtId="0" fontId="8" fillId="0" borderId="3" xfId="0" applyFont="1" applyBorder="1" applyAlignment="1">
      <alignment horizontal="left" vertical="top" wrapText="1"/>
    </xf>
    <xf numFmtId="0" fontId="8" fillId="0" borderId="5" xfId="0" applyFont="1" applyBorder="1" applyAlignment="1">
      <alignment horizontal="left" vertical="top" wrapText="1"/>
    </xf>
    <xf numFmtId="0" fontId="8" fillId="0" borderId="0" xfId="0" applyFont="1" applyAlignment="1">
      <alignment horizontal="left" vertical="top" wrapText="1"/>
    </xf>
    <xf numFmtId="0" fontId="8" fillId="0" borderId="4" xfId="0" applyFont="1" applyBorder="1" applyAlignment="1">
      <alignment horizontal="left" vertical="top" wrapText="1"/>
    </xf>
    <xf numFmtId="0" fontId="8" fillId="0" borderId="6" xfId="0" applyFont="1" applyBorder="1" applyAlignment="1">
      <alignment horizontal="left" vertical="top" wrapText="1"/>
    </xf>
    <xf numFmtId="0" fontId="8" fillId="0" borderId="2" xfId="0" applyFont="1" applyBorder="1" applyAlignment="1">
      <alignment horizontal="left" vertical="top" wrapText="1"/>
    </xf>
    <xf numFmtId="0" fontId="8" fillId="0" borderId="7" xfId="0" applyFont="1" applyBorder="1" applyAlignment="1">
      <alignment horizontal="left" vertical="top" wrapText="1"/>
    </xf>
    <xf numFmtId="0" fontId="44" fillId="0" borderId="5" xfId="0" applyFont="1" applyBorder="1" applyAlignment="1">
      <alignment vertical="center"/>
    </xf>
    <xf numFmtId="0" fontId="44" fillId="0" borderId="0" xfId="0" applyFont="1" applyAlignment="1">
      <alignment vertical="center"/>
    </xf>
    <xf numFmtId="0" fontId="44" fillId="0" borderId="4" xfId="0" applyFont="1" applyBorder="1" applyAlignment="1">
      <alignment vertical="center"/>
    </xf>
    <xf numFmtId="0" fontId="8" fillId="0" borderId="22" xfId="0" applyFont="1" applyBorder="1" applyAlignment="1">
      <alignment horizontal="left" vertical="center"/>
    </xf>
    <xf numFmtId="0" fontId="24" fillId="0" borderId="20" xfId="0" applyFont="1" applyBorder="1" applyAlignment="1">
      <alignment horizontal="center" vertical="center"/>
    </xf>
    <xf numFmtId="0" fontId="24" fillId="0" borderId="22" xfId="0" applyFont="1" applyBorder="1" applyAlignment="1">
      <alignment horizontal="center" vertical="center"/>
    </xf>
    <xf numFmtId="0" fontId="24" fillId="0" borderId="3" xfId="0" applyFont="1" applyBorder="1" applyAlignment="1">
      <alignment horizontal="center" vertical="center"/>
    </xf>
    <xf numFmtId="0" fontId="24" fillId="0" borderId="5" xfId="0" applyFont="1" applyBorder="1" applyAlignment="1">
      <alignment horizontal="center" vertical="center"/>
    </xf>
    <xf numFmtId="0" fontId="24" fillId="0" borderId="4"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8" fillId="0" borderId="20" xfId="0" applyFont="1" applyBorder="1" applyAlignment="1">
      <alignment horizontal="center"/>
    </xf>
    <xf numFmtId="0" fontId="8" fillId="0" borderId="20" xfId="0" applyFont="1" applyBorder="1" applyAlignment="1">
      <alignment vertical="center" wrapText="1"/>
    </xf>
    <xf numFmtId="0" fontId="72" fillId="0" borderId="6" xfId="0" applyFont="1" applyBorder="1" applyAlignment="1">
      <alignment horizontal="left" vertical="center" wrapText="1"/>
    </xf>
    <xf numFmtId="0" fontId="72" fillId="0" borderId="2" xfId="0" applyFont="1" applyBorder="1" applyAlignment="1">
      <alignment horizontal="left" vertical="center" wrapText="1"/>
    </xf>
    <xf numFmtId="0" fontId="72" fillId="0" borderId="7" xfId="0" applyFont="1" applyBorder="1" applyAlignment="1">
      <alignment horizontal="left" vertical="center" wrapText="1"/>
    </xf>
    <xf numFmtId="0" fontId="32" fillId="0" borderId="22" xfId="0" applyFont="1" applyBorder="1" applyAlignment="1">
      <alignment horizontal="center" vertical="center" wrapText="1"/>
    </xf>
    <xf numFmtId="0" fontId="0" fillId="0" borderId="3"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3" fillId="0" borderId="0" xfId="0" applyFont="1" applyAlignment="1">
      <alignment horizontal="center" vertical="center"/>
    </xf>
    <xf numFmtId="0" fontId="16" fillId="0" borderId="0" xfId="0" applyFont="1" applyAlignment="1">
      <alignment horizontal="center" vertical="center"/>
    </xf>
    <xf numFmtId="0" fontId="13" fillId="0" borderId="22" xfId="0" applyFont="1" applyBorder="1" applyAlignment="1">
      <alignment horizontal="left" vertical="center"/>
    </xf>
    <xf numFmtId="0" fontId="13" fillId="0" borderId="1" xfId="0" applyFont="1" applyBorder="1" applyAlignment="1">
      <alignment horizontal="left"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79" xfId="0" applyFont="1" applyBorder="1" applyAlignment="1">
      <alignment horizontal="center" vertical="center"/>
    </xf>
    <xf numFmtId="0" fontId="23" fillId="0" borderId="6" xfId="0" applyFont="1" applyBorder="1" applyAlignment="1">
      <alignment horizontal="center" vertical="center"/>
    </xf>
    <xf numFmtId="0" fontId="23" fillId="0" borderId="2" xfId="0" applyFont="1" applyBorder="1" applyAlignment="1">
      <alignment horizontal="center" vertical="center"/>
    </xf>
    <xf numFmtId="0" fontId="23" fillId="0" borderId="80" xfId="0" applyFont="1" applyBorder="1" applyAlignment="1">
      <alignment horizontal="center" vertical="center"/>
    </xf>
    <xf numFmtId="0" fontId="37" fillId="0" borderId="22"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6" xfId="0" applyFont="1" applyBorder="1" applyAlignment="1">
      <alignment horizontal="center" vertical="center" wrapText="1"/>
    </xf>
    <xf numFmtId="0" fontId="37" fillId="0" borderId="2" xfId="0" applyFont="1" applyBorder="1" applyAlignment="1">
      <alignment horizontal="center" vertical="center" wrapText="1"/>
    </xf>
    <xf numFmtId="0" fontId="21" fillId="0" borderId="81" xfId="0" applyFont="1" applyBorder="1" applyAlignment="1">
      <alignment horizontal="left" vertical="center"/>
    </xf>
    <xf numFmtId="0" fontId="21" fillId="0" borderId="0" xfId="0" applyFont="1" applyAlignment="1">
      <alignment horizontal="left" vertical="center"/>
    </xf>
    <xf numFmtId="0" fontId="21" fillId="0" borderId="4" xfId="0" applyFont="1" applyBorder="1" applyAlignment="1">
      <alignment horizontal="left" vertical="center"/>
    </xf>
    <xf numFmtId="0" fontId="21" fillId="0" borderId="82" xfId="0" applyFont="1" applyBorder="1" applyAlignment="1">
      <alignment horizontal="left" vertical="center"/>
    </xf>
    <xf numFmtId="0" fontId="21" fillId="0" borderId="2" xfId="0" applyFont="1" applyBorder="1" applyAlignment="1">
      <alignment horizontal="left" vertical="center"/>
    </xf>
    <xf numFmtId="0" fontId="21" fillId="0" borderId="7" xfId="0" applyFont="1" applyBorder="1" applyAlignment="1">
      <alignment horizontal="left" vertical="center"/>
    </xf>
    <xf numFmtId="0" fontId="36" fillId="0" borderId="20" xfId="0" applyFont="1" applyBorder="1" applyAlignment="1">
      <alignment horizontal="center" vertical="center"/>
    </xf>
    <xf numFmtId="0" fontId="36" fillId="0" borderId="22" xfId="0" applyFont="1" applyBorder="1" applyAlignment="1">
      <alignment horizontal="center" vertical="center"/>
    </xf>
    <xf numFmtId="0" fontId="36" fillId="0" borderId="1" xfId="0" applyFont="1" applyBorder="1" applyAlignment="1">
      <alignment horizontal="center" vertical="center"/>
    </xf>
    <xf numFmtId="0" fontId="36" fillId="0" borderId="6" xfId="0" applyFont="1" applyBorder="1" applyAlignment="1">
      <alignment horizontal="center" vertical="center"/>
    </xf>
    <xf numFmtId="0" fontId="36" fillId="0" borderId="2" xfId="0" applyFont="1" applyBorder="1" applyAlignment="1">
      <alignment horizontal="center" vertical="center"/>
    </xf>
    <xf numFmtId="0" fontId="24" fillId="0" borderId="22" xfId="0" applyFont="1" applyBorder="1" applyAlignment="1">
      <alignment vertical="center" wrapText="1"/>
    </xf>
    <xf numFmtId="0" fontId="24" fillId="0" borderId="1" xfId="0" applyFont="1" applyBorder="1" applyAlignment="1">
      <alignment vertical="center" wrapText="1"/>
    </xf>
    <xf numFmtId="0" fontId="24" fillId="0" borderId="3" xfId="0" applyFont="1" applyBorder="1" applyAlignment="1">
      <alignment vertical="center" wrapText="1"/>
    </xf>
    <xf numFmtId="0" fontId="24" fillId="0" borderId="5" xfId="0" applyFont="1" applyBorder="1" applyAlignment="1">
      <alignment vertical="center" wrapText="1"/>
    </xf>
    <xf numFmtId="0" fontId="24" fillId="0" borderId="0" xfId="0" applyFont="1" applyAlignment="1">
      <alignment vertical="center" wrapText="1"/>
    </xf>
    <xf numFmtId="0" fontId="24" fillId="0" borderId="4" xfId="0" applyFont="1" applyBorder="1" applyAlignment="1">
      <alignment vertical="center" wrapText="1"/>
    </xf>
    <xf numFmtId="0" fontId="24" fillId="0" borderId="6" xfId="0" applyFont="1" applyBorder="1" applyAlignment="1">
      <alignment vertical="center" wrapText="1"/>
    </xf>
    <xf numFmtId="0" fontId="24" fillId="0" borderId="2" xfId="0" applyFont="1" applyBorder="1" applyAlignment="1">
      <alignment vertical="center" wrapText="1"/>
    </xf>
    <xf numFmtId="0" fontId="24" fillId="0" borderId="7" xfId="0" applyFont="1" applyBorder="1" applyAlignment="1">
      <alignment vertical="center" wrapText="1"/>
    </xf>
    <xf numFmtId="0" fontId="37" fillId="0" borderId="3" xfId="0" applyFont="1" applyBorder="1" applyAlignment="1">
      <alignment horizontal="center" vertical="center" wrapText="1"/>
    </xf>
    <xf numFmtId="0" fontId="37" fillId="0" borderId="7" xfId="0" applyFont="1" applyBorder="1" applyAlignment="1">
      <alignment horizontal="center" vertical="center" wrapText="1"/>
    </xf>
    <xf numFmtId="0" fontId="14" fillId="0" borderId="22" xfId="0" applyFont="1" applyBorder="1" applyAlignment="1">
      <alignment horizontal="center" vertical="center" textRotation="255"/>
    </xf>
    <xf numFmtId="0" fontId="14" fillId="0" borderId="3" xfId="0" applyFont="1" applyBorder="1" applyAlignment="1">
      <alignment horizontal="center" vertical="center" textRotation="255"/>
    </xf>
    <xf numFmtId="0" fontId="14" fillId="0" borderId="5" xfId="0" applyFont="1" applyBorder="1" applyAlignment="1">
      <alignment horizontal="center" vertical="center" textRotation="255"/>
    </xf>
    <xf numFmtId="0" fontId="14" fillId="0" borderId="4" xfId="0" applyFont="1" applyBorder="1" applyAlignment="1">
      <alignment horizontal="center" vertical="center" textRotation="255"/>
    </xf>
    <xf numFmtId="0" fontId="14" fillId="0" borderId="6" xfId="0" applyFont="1" applyBorder="1" applyAlignment="1">
      <alignment horizontal="center" vertical="center" textRotation="255"/>
    </xf>
    <xf numFmtId="0" fontId="14" fillId="0" borderId="7" xfId="0" applyFont="1" applyBorder="1" applyAlignment="1">
      <alignment horizontal="center" vertical="center" textRotation="255"/>
    </xf>
    <xf numFmtId="0" fontId="37" fillId="0" borderId="22" xfId="0" applyFont="1" applyBorder="1" applyAlignment="1">
      <alignment horizontal="center" vertical="center"/>
    </xf>
    <xf numFmtId="0" fontId="37" fillId="0" borderId="1" xfId="0" applyFont="1" applyBorder="1" applyAlignment="1">
      <alignment horizontal="center" vertical="center"/>
    </xf>
    <xf numFmtId="0" fontId="37" fillId="0" borderId="3" xfId="0" applyFont="1" applyBorder="1" applyAlignment="1">
      <alignment horizontal="center" vertical="center"/>
    </xf>
    <xf numFmtId="0" fontId="24" fillId="0" borderId="1" xfId="0" applyFont="1" applyBorder="1" applyAlignment="1">
      <alignment horizontal="center" vertical="center"/>
    </xf>
    <xf numFmtId="0" fontId="24" fillId="0" borderId="61" xfId="0" applyFont="1" applyBorder="1" applyAlignment="1">
      <alignment horizontal="center" vertical="center"/>
    </xf>
    <xf numFmtId="0" fontId="24" fillId="0" borderId="62" xfId="0" applyFont="1" applyBorder="1" applyAlignment="1">
      <alignment horizontal="center" vertical="center"/>
    </xf>
    <xf numFmtId="0" fontId="24" fillId="0" borderId="76" xfId="0" applyFont="1" applyBorder="1" applyAlignment="1">
      <alignment horizontal="center" vertical="center"/>
    </xf>
    <xf numFmtId="0" fontId="15" fillId="0" borderId="22" xfId="0" applyFont="1" applyBorder="1" applyAlignment="1">
      <alignment horizontal="left" vertical="center"/>
    </xf>
    <xf numFmtId="0" fontId="15" fillId="0" borderId="1" xfId="0" applyFont="1" applyBorder="1" applyAlignment="1">
      <alignment horizontal="left" vertical="center"/>
    </xf>
    <xf numFmtId="0" fontId="29" fillId="0" borderId="53" xfId="0" applyFont="1" applyBorder="1" applyAlignment="1">
      <alignment horizontal="left" vertical="center"/>
    </xf>
    <xf numFmtId="0" fontId="29" fillId="0" borderId="77" xfId="0" applyFont="1" applyBorder="1" applyAlignment="1">
      <alignment horizontal="left" vertical="center"/>
    </xf>
    <xf numFmtId="0" fontId="29" fillId="0" borderId="78" xfId="0" applyFont="1" applyBorder="1" applyAlignment="1">
      <alignment horizontal="left" vertical="center"/>
    </xf>
    <xf numFmtId="0" fontId="29" fillId="0" borderId="5" xfId="0" applyFont="1" applyBorder="1" applyAlignment="1">
      <alignment horizontal="left" vertical="center"/>
    </xf>
    <xf numFmtId="0" fontId="29" fillId="0" borderId="0" xfId="0" applyFont="1" applyAlignment="1">
      <alignment horizontal="left" vertical="center"/>
    </xf>
    <xf numFmtId="0" fontId="29" fillId="0" borderId="4" xfId="0" applyFont="1" applyBorder="1" applyAlignment="1">
      <alignment horizontal="left" vertical="center"/>
    </xf>
    <xf numFmtId="0" fontId="29" fillId="0" borderId="6" xfId="0" applyFont="1" applyBorder="1" applyAlignment="1">
      <alignment horizontal="left" vertical="center"/>
    </xf>
    <xf numFmtId="0" fontId="29" fillId="0" borderId="2" xfId="0" applyFont="1" applyBorder="1" applyAlignment="1">
      <alignment horizontal="left" vertical="center"/>
    </xf>
    <xf numFmtId="0" fontId="29" fillId="0" borderId="7" xfId="0" applyFont="1" applyBorder="1" applyAlignment="1">
      <alignment horizontal="left" vertical="center"/>
    </xf>
    <xf numFmtId="0" fontId="35" fillId="0" borderId="22"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17" fillId="0" borderId="22" xfId="0" applyFont="1" applyBorder="1" applyAlignment="1">
      <alignment horizontal="center" vertical="center"/>
    </xf>
    <xf numFmtId="0" fontId="17" fillId="0" borderId="1" xfId="0" applyFont="1" applyBorder="1" applyAlignment="1">
      <alignment horizontal="center" vertical="center"/>
    </xf>
    <xf numFmtId="0" fontId="17" fillId="0" borderId="3"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4" xfId="0" applyFont="1" applyBorder="1" applyAlignment="1">
      <alignment horizontal="center" vertical="center"/>
    </xf>
    <xf numFmtId="0" fontId="17" fillId="0" borderId="6" xfId="0" applyFont="1" applyBorder="1" applyAlignment="1">
      <alignment horizontal="center" vertical="center"/>
    </xf>
    <xf numFmtId="0" fontId="17" fillId="0" borderId="2" xfId="0" applyFont="1" applyBorder="1" applyAlignment="1">
      <alignment horizontal="center" vertical="center"/>
    </xf>
    <xf numFmtId="0" fontId="17" fillId="0" borderId="7" xfId="0" applyFont="1" applyBorder="1" applyAlignment="1">
      <alignment horizontal="center" vertical="center"/>
    </xf>
    <xf numFmtId="0" fontId="24" fillId="0" borderId="0" xfId="0" applyFont="1" applyAlignment="1">
      <alignment horizontal="center" vertical="center"/>
    </xf>
    <xf numFmtId="0" fontId="35" fillId="0" borderId="22" xfId="0" applyFont="1" applyBorder="1" applyAlignment="1">
      <alignment horizontal="left" vertical="center"/>
    </xf>
    <xf numFmtId="0" fontId="35" fillId="0" borderId="1" xfId="0" applyFont="1" applyBorder="1" applyAlignment="1">
      <alignment horizontal="left" vertical="center"/>
    </xf>
    <xf numFmtId="0" fontId="35" fillId="0" borderId="3" xfId="0" applyFont="1" applyBorder="1" applyAlignment="1">
      <alignment horizontal="left" vertical="center"/>
    </xf>
    <xf numFmtId="0" fontId="35" fillId="0" borderId="61" xfId="0" applyFont="1" applyBorder="1" applyAlignment="1">
      <alignment horizontal="left" vertical="center"/>
    </xf>
    <xf numFmtId="0" fontId="35" fillId="0" borderId="62" xfId="0" applyFont="1" applyBorder="1" applyAlignment="1">
      <alignment horizontal="left" vertical="center"/>
    </xf>
    <xf numFmtId="0" fontId="35" fillId="0" borderId="76" xfId="0" applyFont="1" applyBorder="1" applyAlignment="1">
      <alignment horizontal="left" vertical="center"/>
    </xf>
    <xf numFmtId="0" fontId="0" fillId="0" borderId="21" xfId="0" applyBorder="1" applyAlignment="1">
      <alignment horizontal="center" vertical="center"/>
    </xf>
    <xf numFmtId="0" fontId="8" fillId="0" borderId="20" xfId="0" applyFont="1" applyBorder="1" applyAlignment="1">
      <alignment horizontal="left" vertical="center"/>
    </xf>
    <xf numFmtId="0" fontId="0" fillId="0" borderId="22" xfId="0" applyBorder="1" applyAlignment="1">
      <alignment horizontal="left" vertical="center"/>
    </xf>
    <xf numFmtId="0" fontId="0" fillId="0" borderId="1" xfId="0" applyBorder="1" applyAlignment="1">
      <alignment horizontal="left" vertical="center"/>
    </xf>
    <xf numFmtId="0" fontId="0" fillId="0" borderId="3" xfId="0" applyBorder="1" applyAlignment="1">
      <alignment horizontal="left" vertical="center"/>
    </xf>
    <xf numFmtId="0" fontId="0" fillId="0" borderId="6" xfId="0" applyBorder="1" applyAlignment="1">
      <alignment horizontal="left" vertical="center"/>
    </xf>
    <xf numFmtId="0" fontId="0" fillId="0" borderId="2" xfId="0" applyBorder="1" applyAlignment="1">
      <alignment horizontal="left" vertical="center"/>
    </xf>
    <xf numFmtId="0" fontId="0" fillId="0" borderId="7" xfId="0" applyBorder="1" applyAlignment="1">
      <alignment horizontal="left" vertical="center"/>
    </xf>
    <xf numFmtId="0" fontId="56" fillId="0" borderId="21" xfId="0" applyFont="1" applyBorder="1" applyAlignment="1">
      <alignment horizontal="left" vertical="center"/>
    </xf>
    <xf numFmtId="0" fontId="56" fillId="0" borderId="13" xfId="0" applyFont="1" applyBorder="1" applyAlignment="1">
      <alignment horizontal="left" vertical="center"/>
    </xf>
    <xf numFmtId="0" fontId="56" fillId="0" borderId="16" xfId="0" applyFont="1" applyBorder="1" applyAlignment="1">
      <alignment horizontal="left" vertical="center"/>
    </xf>
    <xf numFmtId="0" fontId="32" fillId="0" borderId="1" xfId="0" applyFont="1" applyBorder="1" applyAlignment="1">
      <alignment horizontal="center" vertical="center"/>
    </xf>
    <xf numFmtId="0" fontId="32" fillId="0" borderId="0" xfId="0" applyFont="1" applyAlignment="1">
      <alignment horizontal="center" vertical="center"/>
    </xf>
    <xf numFmtId="0" fontId="32" fillId="0" borderId="2" xfId="0" applyFont="1" applyBorder="1" applyAlignment="1">
      <alignment horizontal="center" vertical="center"/>
    </xf>
    <xf numFmtId="0" fontId="46" fillId="0" borderId="20" xfId="0" applyFont="1" applyBorder="1" applyAlignment="1">
      <alignment horizontal="center" vertical="center"/>
    </xf>
    <xf numFmtId="0" fontId="24" fillId="0" borderId="21" xfId="0" applyFont="1" applyBorder="1" applyAlignment="1">
      <alignment horizontal="left" vertical="center"/>
    </xf>
    <xf numFmtId="0" fontId="24" fillId="0" borderId="16" xfId="0" applyFont="1" applyBorder="1" applyAlignment="1">
      <alignment horizontal="left" vertical="center"/>
    </xf>
    <xf numFmtId="0" fontId="0" fillId="0" borderId="22"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2" xfId="0" applyBorder="1" applyAlignment="1">
      <alignment horizontal="center" vertical="center"/>
    </xf>
    <xf numFmtId="0" fontId="8" fillId="0" borderId="0" xfId="0" applyFont="1" applyAlignment="1">
      <alignment horizontal="left" vertical="center" shrinkToFit="1"/>
    </xf>
    <xf numFmtId="0" fontId="0" fillId="0" borderId="0" xfId="0"/>
    <xf numFmtId="0" fontId="0" fillId="0" borderId="4" xfId="0" applyBorder="1"/>
    <xf numFmtId="0" fontId="23" fillId="0" borderId="0" xfId="0" applyFont="1" applyAlignment="1">
      <alignment horizontal="left" vertical="center"/>
    </xf>
    <xf numFmtId="0" fontId="8" fillId="0" borderId="0" xfId="0" applyFont="1" applyAlignment="1">
      <alignment horizontal="center" vertical="center"/>
    </xf>
    <xf numFmtId="0" fontId="32" fillId="0" borderId="22" xfId="0" applyFont="1" applyBorder="1" applyAlignment="1">
      <alignment horizontal="left" vertical="center"/>
    </xf>
    <xf numFmtId="0" fontId="32" fillId="0" borderId="1" xfId="0" applyFont="1" applyBorder="1" applyAlignment="1">
      <alignment horizontal="left" vertical="center"/>
    </xf>
    <xf numFmtId="0" fontId="32" fillId="0" borderId="3" xfId="0" applyFont="1" applyBorder="1" applyAlignment="1">
      <alignment horizontal="left" vertical="center"/>
    </xf>
    <xf numFmtId="0" fontId="32" fillId="0" borderId="6" xfId="0" applyFont="1" applyBorder="1" applyAlignment="1">
      <alignment horizontal="left" vertical="center"/>
    </xf>
    <xf numFmtId="0" fontId="32" fillId="0" borderId="2" xfId="0" applyFont="1" applyBorder="1" applyAlignment="1">
      <alignment horizontal="left" vertical="center"/>
    </xf>
    <xf numFmtId="0" fontId="32" fillId="0" borderId="7" xfId="0" applyFont="1" applyBorder="1" applyAlignment="1">
      <alignment horizontal="left" vertical="center"/>
    </xf>
    <xf numFmtId="0" fontId="0" fillId="0" borderId="5" xfId="0" applyBorder="1" applyAlignment="1">
      <alignment horizontal="left" vertical="center"/>
    </xf>
    <xf numFmtId="0" fontId="0" fillId="0" borderId="0" xfId="0" applyAlignment="1">
      <alignment horizontal="left" vertical="center"/>
    </xf>
    <xf numFmtId="0" fontId="0" fillId="0" borderId="4" xfId="0" applyBorder="1" applyAlignment="1">
      <alignment horizontal="left" vertical="center"/>
    </xf>
    <xf numFmtId="0" fontId="39" fillId="0" borderId="0" xfId="0" applyFont="1" applyAlignment="1">
      <alignment horizontal="left" vertical="center" wrapText="1"/>
    </xf>
    <xf numFmtId="0" fontId="46" fillId="0" borderId="22" xfId="0" applyFont="1" applyBorder="1" applyAlignment="1">
      <alignment horizontal="center" vertical="center"/>
    </xf>
    <xf numFmtId="0" fontId="46" fillId="0" borderId="1" xfId="0" applyFont="1" applyBorder="1" applyAlignment="1">
      <alignment horizontal="center" vertical="center"/>
    </xf>
    <xf numFmtId="0" fontId="46" fillId="0" borderId="3" xfId="0" applyFont="1" applyBorder="1" applyAlignment="1">
      <alignment horizontal="center" vertical="center"/>
    </xf>
    <xf numFmtId="0" fontId="46" fillId="0" borderId="5" xfId="0" applyFont="1" applyBorder="1" applyAlignment="1">
      <alignment horizontal="center" vertical="center"/>
    </xf>
    <xf numFmtId="0" fontId="46" fillId="0" borderId="0" xfId="0" applyFont="1" applyAlignment="1">
      <alignment horizontal="center" vertical="center"/>
    </xf>
    <xf numFmtId="0" fontId="46" fillId="0" borderId="4" xfId="0" applyFont="1" applyBorder="1" applyAlignment="1">
      <alignment horizontal="center" vertical="center"/>
    </xf>
    <xf numFmtId="0" fontId="46" fillId="0" borderId="6" xfId="0" applyFont="1" applyBorder="1" applyAlignment="1">
      <alignment horizontal="center" vertical="center"/>
    </xf>
    <xf numFmtId="0" fontId="46" fillId="0" borderId="2" xfId="0" applyFont="1" applyBorder="1" applyAlignment="1">
      <alignment horizontal="center" vertical="center"/>
    </xf>
    <xf numFmtId="0" fontId="46" fillId="0" borderId="7" xfId="0" applyFont="1" applyBorder="1" applyAlignment="1">
      <alignment horizontal="center" vertical="center"/>
    </xf>
    <xf numFmtId="0" fontId="37" fillId="0" borderId="6" xfId="0" applyFont="1" applyBorder="1" applyAlignment="1">
      <alignment horizontal="center" vertical="center"/>
    </xf>
    <xf numFmtId="0" fontId="37" fillId="0" borderId="2" xfId="0" applyFont="1" applyBorder="1" applyAlignment="1">
      <alignment horizontal="center" vertical="center"/>
    </xf>
    <xf numFmtId="0" fontId="37" fillId="0" borderId="7" xfId="0" applyFont="1" applyBorder="1" applyAlignment="1">
      <alignment horizontal="center" vertical="center"/>
    </xf>
    <xf numFmtId="0" fontId="44" fillId="0" borderId="22" xfId="0" applyFont="1" applyBorder="1" applyAlignment="1">
      <alignment vertical="center" wrapText="1" shrinkToFit="1"/>
    </xf>
    <xf numFmtId="0" fontId="44" fillId="0" borderId="1" xfId="0" applyFont="1" applyBorder="1" applyAlignment="1">
      <alignment vertical="center" wrapText="1" shrinkToFit="1"/>
    </xf>
    <xf numFmtId="0" fontId="44" fillId="0" borderId="3" xfId="0" applyFont="1" applyBorder="1" applyAlignment="1">
      <alignment vertical="center" wrapText="1" shrinkToFit="1"/>
    </xf>
    <xf numFmtId="0" fontId="44" fillId="0" borderId="5" xfId="0" applyFont="1" applyBorder="1" applyAlignment="1">
      <alignment vertical="center" wrapText="1" shrinkToFit="1"/>
    </xf>
    <xf numFmtId="0" fontId="44" fillId="0" borderId="0" xfId="0" applyFont="1" applyAlignment="1">
      <alignment vertical="center" wrapText="1" shrinkToFit="1"/>
    </xf>
    <xf numFmtId="0" fontId="44" fillId="0" borderId="4" xfId="0" applyFont="1" applyBorder="1" applyAlignment="1">
      <alignment vertical="center" wrapText="1" shrinkToFit="1"/>
    </xf>
    <xf numFmtId="0" fontId="44" fillId="0" borderId="6" xfId="0" applyFont="1" applyBorder="1" applyAlignment="1">
      <alignment vertical="center" wrapText="1" shrinkToFit="1"/>
    </xf>
    <xf numFmtId="0" fontId="44" fillId="0" borderId="2" xfId="0" applyFont="1" applyBorder="1" applyAlignment="1">
      <alignment vertical="center" wrapText="1" shrinkToFit="1"/>
    </xf>
    <xf numFmtId="0" fontId="44" fillId="0" borderId="7" xfId="0" applyFont="1" applyBorder="1" applyAlignment="1">
      <alignment vertical="center" wrapText="1" shrinkToFit="1"/>
    </xf>
    <xf numFmtId="0" fontId="80" fillId="0" borderId="20" xfId="0" applyFont="1" applyBorder="1" applyAlignment="1">
      <alignment horizontal="left" vertical="center" wrapText="1"/>
    </xf>
    <xf numFmtId="0" fontId="72" fillId="0" borderId="37" xfId="0" applyFont="1" applyBorder="1" applyAlignment="1">
      <alignment horizontal="center" vertical="center" wrapText="1"/>
    </xf>
    <xf numFmtId="0" fontId="72" fillId="0" borderId="32" xfId="0" applyFont="1" applyBorder="1" applyAlignment="1">
      <alignment horizontal="center" vertical="center" wrapText="1"/>
    </xf>
    <xf numFmtId="0" fontId="75" fillId="0" borderId="21" xfId="0" applyFont="1" applyBorder="1" applyAlignment="1">
      <alignment horizontal="center" vertical="center"/>
    </xf>
    <xf numFmtId="0" fontId="75" fillId="0" borderId="13" xfId="0" applyFont="1" applyBorder="1" applyAlignment="1">
      <alignment horizontal="center" vertical="center"/>
    </xf>
    <xf numFmtId="0" fontId="75" fillId="0" borderId="16" xfId="0" applyFont="1" applyBorder="1" applyAlignment="1">
      <alignment horizontal="center" vertical="center"/>
    </xf>
    <xf numFmtId="0" fontId="19" fillId="0" borderId="20" xfId="0" applyFont="1" applyBorder="1" applyAlignment="1">
      <alignment horizontal="left" vertical="center"/>
    </xf>
    <xf numFmtId="0" fontId="24" fillId="0" borderId="20" xfId="0" applyFont="1" applyBorder="1" applyAlignment="1">
      <alignment horizontal="center"/>
    </xf>
    <xf numFmtId="0" fontId="19" fillId="0" borderId="6"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7" xfId="0" applyFont="1" applyBorder="1" applyAlignment="1">
      <alignment horizontal="center" vertical="center" shrinkToFit="1"/>
    </xf>
    <xf numFmtId="0" fontId="17" fillId="0" borderId="20" xfId="0" applyFont="1" applyBorder="1" applyAlignment="1">
      <alignment horizontal="left" vertical="center" shrinkToFit="1"/>
    </xf>
    <xf numFmtId="0" fontId="75" fillId="0" borderId="21" xfId="0" applyFont="1" applyBorder="1" applyAlignment="1">
      <alignment horizontal="left" vertical="center"/>
    </xf>
    <xf numFmtId="0" fontId="75" fillId="0" borderId="13" xfId="0" applyFont="1" applyBorder="1" applyAlignment="1">
      <alignment horizontal="left" vertical="center"/>
    </xf>
    <xf numFmtId="0" fontId="75" fillId="0" borderId="16" xfId="0" applyFont="1" applyBorder="1" applyAlignment="1">
      <alignment horizontal="left" vertical="center"/>
    </xf>
    <xf numFmtId="0" fontId="73" fillId="0" borderId="20" xfId="0" applyFont="1" applyBorder="1" applyAlignment="1">
      <alignment horizontal="left" vertical="center"/>
    </xf>
    <xf numFmtId="0" fontId="74" fillId="0" borderId="20" xfId="0" applyFont="1" applyBorder="1" applyAlignment="1">
      <alignment horizontal="left" vertical="center"/>
    </xf>
    <xf numFmtId="0" fontId="60" fillId="0" borderId="21" xfId="0" applyFont="1" applyBorder="1" applyAlignment="1">
      <alignment horizontal="left" vertical="center"/>
    </xf>
    <xf numFmtId="0" fontId="60" fillId="0" borderId="13" xfId="0" applyFont="1" applyBorder="1" applyAlignment="1">
      <alignment horizontal="left" vertical="center"/>
    </xf>
    <xf numFmtId="0" fontId="60" fillId="0" borderId="16" xfId="0" applyFont="1" applyBorder="1" applyAlignment="1">
      <alignment horizontal="left" vertical="center"/>
    </xf>
    <xf numFmtId="0" fontId="20" fillId="0" borderId="21" xfId="0" applyFont="1" applyBorder="1" applyAlignment="1">
      <alignment horizontal="left" vertical="center"/>
    </xf>
    <xf numFmtId="0" fontId="20" fillId="0" borderId="13" xfId="0" applyFont="1" applyBorder="1" applyAlignment="1">
      <alignment horizontal="left" vertical="center"/>
    </xf>
    <xf numFmtId="0" fontId="20" fillId="0" borderId="16" xfId="0" applyFont="1" applyBorder="1" applyAlignment="1">
      <alignment horizontal="left" vertical="center"/>
    </xf>
    <xf numFmtId="0" fontId="79" fillId="0" borderId="56" xfId="0" applyFont="1" applyBorder="1" applyAlignment="1">
      <alignment horizontal="left" vertical="center" wrapText="1"/>
    </xf>
    <xf numFmtId="0" fontId="79" fillId="0" borderId="57" xfId="0" applyFont="1" applyBorder="1" applyAlignment="1">
      <alignment horizontal="left" vertical="center" wrapText="1"/>
    </xf>
    <xf numFmtId="0" fontId="72" fillId="0" borderId="58" xfId="0" applyFont="1" applyBorder="1" applyAlignment="1">
      <alignment horizontal="left" vertical="center" wrapText="1"/>
    </xf>
    <xf numFmtId="0" fontId="72" fillId="0" borderId="59" xfId="0" applyFont="1" applyBorder="1" applyAlignment="1">
      <alignment horizontal="left" vertical="center" wrapText="1"/>
    </xf>
    <xf numFmtId="0" fontId="72" fillId="0" borderId="5" xfId="0" applyFont="1" applyBorder="1" applyAlignment="1">
      <alignment horizontal="right" vertical="top" wrapText="1"/>
    </xf>
    <xf numFmtId="0" fontId="72" fillId="0" borderId="60" xfId="0" applyFont="1" applyBorder="1" applyAlignment="1">
      <alignment horizontal="left" vertical="center" wrapText="1"/>
    </xf>
    <xf numFmtId="0" fontId="72" fillId="0" borderId="56" xfId="0" applyFont="1" applyBorder="1" applyAlignment="1">
      <alignment horizontal="left" vertical="center" wrapText="1"/>
    </xf>
    <xf numFmtId="0" fontId="72" fillId="0" borderId="57" xfId="0" applyFont="1" applyBorder="1" applyAlignment="1">
      <alignment horizontal="left" vertical="center" wrapText="1"/>
    </xf>
    <xf numFmtId="0" fontId="72" fillId="0" borderId="63" xfId="0" applyFont="1" applyBorder="1" applyAlignment="1">
      <alignment horizontal="left" vertical="center" wrapText="1"/>
    </xf>
    <xf numFmtId="0" fontId="72" fillId="0" borderId="64" xfId="0" applyFont="1" applyBorder="1" applyAlignment="1">
      <alignment horizontal="left" vertical="center" wrapText="1"/>
    </xf>
    <xf numFmtId="0" fontId="72" fillId="0" borderId="65" xfId="0" applyFont="1" applyBorder="1" applyAlignment="1">
      <alignment horizontal="left" vertical="center" wrapText="1"/>
    </xf>
    <xf numFmtId="0" fontId="72" fillId="0" borderId="66" xfId="0" applyFont="1" applyBorder="1" applyAlignment="1">
      <alignment horizontal="left" vertical="center" wrapText="1"/>
    </xf>
    <xf numFmtId="0" fontId="73" fillId="0" borderId="24" xfId="0" applyFont="1" applyBorder="1" applyAlignment="1">
      <alignment horizontal="left" vertical="center"/>
    </xf>
    <xf numFmtId="0" fontId="73" fillId="0" borderId="39" xfId="0" applyFont="1" applyBorder="1" applyAlignment="1">
      <alignment horizontal="left" vertical="center"/>
    </xf>
    <xf numFmtId="0" fontId="73" fillId="0" borderId="38" xfId="0" applyFont="1" applyBorder="1" applyAlignment="1">
      <alignment horizontal="left" vertical="center"/>
    </xf>
    <xf numFmtId="0" fontId="72" fillId="0" borderId="6" xfId="0" applyFont="1" applyBorder="1" applyAlignment="1">
      <alignment horizontal="center" vertical="top" wrapText="1"/>
    </xf>
    <xf numFmtId="0" fontId="47" fillId="0" borderId="21" xfId="2" applyBorder="1" applyAlignment="1">
      <alignment horizontal="center" vertical="center"/>
    </xf>
    <xf numFmtId="0" fontId="47" fillId="0" borderId="16" xfId="2" applyBorder="1" applyAlignment="1">
      <alignment horizontal="center" vertical="center"/>
    </xf>
    <xf numFmtId="0" fontId="50" fillId="0" borderId="24" xfId="2" applyFont="1" applyBorder="1" applyAlignment="1">
      <alignment horizontal="left" vertical="center" wrapText="1"/>
    </xf>
    <xf numFmtId="0" fontId="50" fillId="0" borderId="38" xfId="2" applyFont="1" applyBorder="1" applyAlignment="1">
      <alignment horizontal="left" vertical="center" wrapText="1"/>
    </xf>
    <xf numFmtId="0" fontId="47" fillId="0" borderId="24" xfId="2" applyBorder="1" applyAlignment="1">
      <alignment horizontal="right" vertical="center"/>
    </xf>
    <xf numFmtId="0" fontId="47" fillId="0" borderId="39" xfId="2" applyBorder="1" applyAlignment="1">
      <alignment horizontal="right" vertical="center"/>
    </xf>
    <xf numFmtId="0" fontId="47" fillId="0" borderId="38" xfId="2" applyBorder="1" applyAlignment="1">
      <alignment horizontal="right" vertical="center"/>
    </xf>
    <xf numFmtId="0" fontId="40" fillId="0" borderId="22" xfId="2" applyFont="1" applyBorder="1" applyAlignment="1">
      <alignment horizontal="left" vertical="center" wrapText="1"/>
    </xf>
    <xf numFmtId="0" fontId="47" fillId="0" borderId="3" xfId="2" applyBorder="1" applyAlignment="1">
      <alignment horizontal="left" wrapText="1"/>
    </xf>
    <xf numFmtId="0" fontId="47" fillId="0" borderId="6" xfId="2" applyBorder="1" applyAlignment="1">
      <alignment horizontal="left" wrapText="1"/>
    </xf>
    <xf numFmtId="0" fontId="47" fillId="0" borderId="7" xfId="2" applyBorder="1" applyAlignment="1">
      <alignment horizontal="left" wrapText="1"/>
    </xf>
    <xf numFmtId="0" fontId="47" fillId="0" borderId="24" xfId="2" applyBorder="1" applyAlignment="1">
      <alignment horizontal="center" vertical="center"/>
    </xf>
    <xf numFmtId="0" fontId="47" fillId="0" borderId="39" xfId="2" applyBorder="1" applyAlignment="1">
      <alignment horizontal="center" vertical="center"/>
    </xf>
    <xf numFmtId="0" fontId="47" fillId="0" borderId="38" xfId="2" applyBorder="1" applyAlignment="1">
      <alignment horizontal="center" vertical="center"/>
    </xf>
    <xf numFmtId="0" fontId="40" fillId="0" borderId="3" xfId="2" applyFont="1" applyBorder="1" applyAlignment="1">
      <alignment horizontal="left" vertical="center" wrapText="1"/>
    </xf>
    <xf numFmtId="0" fontId="40" fillId="0" borderId="6" xfId="2" applyFont="1" applyBorder="1" applyAlignment="1">
      <alignment horizontal="left" vertical="center" wrapText="1"/>
    </xf>
    <xf numFmtId="0" fontId="40" fillId="0" borderId="7" xfId="2" applyFont="1" applyBorder="1" applyAlignment="1">
      <alignment horizontal="left" vertical="center" wrapText="1"/>
    </xf>
    <xf numFmtId="180" fontId="88" fillId="0" borderId="125" xfId="3" applyNumberFormat="1" applyFont="1" applyBorder="1" applyAlignment="1">
      <alignment horizontal="center" vertical="center" wrapText="1"/>
    </xf>
    <xf numFmtId="180" fontId="88" fillId="0" borderId="123" xfId="3" applyNumberFormat="1" applyFont="1" applyBorder="1" applyAlignment="1">
      <alignment horizontal="center" vertical="center" wrapText="1"/>
    </xf>
    <xf numFmtId="0" fontId="66" fillId="0" borderId="142" xfId="3" applyFont="1" applyBorder="1" applyAlignment="1">
      <alignment horizontal="center" vertical="center" wrapText="1"/>
    </xf>
    <xf numFmtId="0" fontId="66" fillId="0" borderId="127" xfId="3" applyFont="1" applyBorder="1" applyAlignment="1">
      <alignment horizontal="center" vertical="center" wrapText="1"/>
    </xf>
    <xf numFmtId="0" fontId="66" fillId="0" borderId="141" xfId="3" applyFont="1" applyBorder="1" applyAlignment="1">
      <alignment horizontal="center" vertical="center" wrapText="1"/>
    </xf>
    <xf numFmtId="0" fontId="66" fillId="0" borderId="121" xfId="3" applyFont="1" applyBorder="1" applyAlignment="1">
      <alignment horizontal="center" vertical="center" wrapText="1"/>
    </xf>
    <xf numFmtId="0" fontId="66" fillId="0" borderId="140" xfId="3" applyFont="1" applyBorder="1" applyAlignment="1">
      <alignment horizontal="center" vertical="center" wrapText="1"/>
    </xf>
    <xf numFmtId="0" fontId="66" fillId="0" borderId="34" xfId="3" applyFont="1" applyBorder="1" applyAlignment="1">
      <alignment horizontal="center" vertical="center" wrapText="1"/>
    </xf>
    <xf numFmtId="0" fontId="66" fillId="0" borderId="129" xfId="3" applyFont="1" applyBorder="1" applyAlignment="1">
      <alignment horizontal="center" vertical="center" wrapText="1"/>
    </xf>
    <xf numFmtId="0" fontId="66" fillId="0" borderId="122" xfId="3" applyFont="1" applyBorder="1" applyAlignment="1">
      <alignment horizontal="center" vertical="center" wrapText="1"/>
    </xf>
    <xf numFmtId="0" fontId="66" fillId="0" borderId="43" xfId="3" applyFont="1" applyBorder="1" applyAlignment="1">
      <alignment horizontal="center" vertical="center" wrapText="1"/>
    </xf>
    <xf numFmtId="0" fontId="88" fillId="0" borderId="129" xfId="3" applyFont="1" applyBorder="1" applyAlignment="1">
      <alignment horizontal="center" vertical="center" wrapText="1"/>
    </xf>
    <xf numFmtId="0" fontId="88" fillId="0" borderId="128" xfId="3" applyFont="1" applyBorder="1" applyAlignment="1">
      <alignment horizontal="center" vertical="center" wrapText="1"/>
    </xf>
    <xf numFmtId="0" fontId="88" fillId="0" borderId="127" xfId="3" applyFont="1" applyBorder="1" applyAlignment="1">
      <alignment horizontal="center" vertical="center" wrapText="1"/>
    </xf>
    <xf numFmtId="0" fontId="88" fillId="0" borderId="122" xfId="3" applyFont="1" applyBorder="1" applyAlignment="1">
      <alignment horizontal="center" vertical="center" wrapText="1"/>
    </xf>
    <xf numFmtId="0" fontId="88" fillId="0" borderId="0" xfId="3" applyFont="1" applyAlignment="1">
      <alignment horizontal="center" vertical="center" wrapText="1"/>
    </xf>
    <xf numFmtId="0" fontId="88" fillId="0" borderId="121" xfId="3" applyFont="1" applyBorder="1" applyAlignment="1">
      <alignment horizontal="center" vertical="center" wrapText="1"/>
    </xf>
    <xf numFmtId="0" fontId="88" fillId="0" borderId="43" xfId="3" applyFont="1" applyBorder="1" applyAlignment="1">
      <alignment horizontal="center" vertical="center" wrapText="1"/>
    </xf>
    <xf numFmtId="0" fontId="88" fillId="0" borderId="33" xfId="3" applyFont="1" applyBorder="1" applyAlignment="1">
      <alignment horizontal="center" vertical="center" wrapText="1"/>
    </xf>
    <xf numFmtId="0" fontId="88" fillId="0" borderId="34" xfId="3" applyFont="1" applyBorder="1" applyAlignment="1">
      <alignment horizontal="center" vertical="center" wrapText="1"/>
    </xf>
    <xf numFmtId="0" fontId="88" fillId="0" borderId="39" xfId="3" applyFont="1" applyBorder="1" applyAlignment="1">
      <alignment horizontal="center" vertical="center"/>
    </xf>
    <xf numFmtId="0" fontId="88" fillId="0" borderId="54" xfId="3" applyFont="1" applyBorder="1" applyAlignment="1">
      <alignment horizontal="center" vertical="center"/>
    </xf>
    <xf numFmtId="0" fontId="88" fillId="0" borderId="48" xfId="3" applyFont="1" applyBorder="1" applyAlignment="1">
      <alignment horizontal="center" vertical="center"/>
    </xf>
    <xf numFmtId="0" fontId="88" fillId="4" borderId="136" xfId="3" applyFont="1" applyFill="1" applyBorder="1" applyAlignment="1" applyProtection="1">
      <alignment horizontal="center" vertical="center" wrapText="1"/>
      <protection locked="0"/>
    </xf>
    <xf numFmtId="0" fontId="88" fillId="4" borderId="138" xfId="3" applyFont="1" applyFill="1" applyBorder="1" applyAlignment="1" applyProtection="1">
      <alignment horizontal="center" vertical="center" wrapText="1"/>
      <protection locked="0"/>
    </xf>
    <xf numFmtId="0" fontId="88" fillId="4" borderId="5" xfId="3" applyFont="1" applyFill="1" applyBorder="1" applyAlignment="1" applyProtection="1">
      <alignment horizontal="center" vertical="center" wrapText="1"/>
      <protection locked="0"/>
    </xf>
    <xf numFmtId="0" fontId="88" fillId="4" borderId="4" xfId="3" applyFont="1" applyFill="1" applyBorder="1" applyAlignment="1" applyProtection="1">
      <alignment horizontal="center" vertical="center" wrapText="1"/>
      <protection locked="0"/>
    </xf>
    <xf numFmtId="0" fontId="88" fillId="4" borderId="136" xfId="3" applyFont="1" applyFill="1" applyBorder="1" applyAlignment="1" applyProtection="1">
      <alignment horizontal="center" vertical="center" shrinkToFit="1"/>
      <protection locked="0"/>
    </xf>
    <xf numFmtId="0" fontId="88" fillId="4" borderId="128" xfId="3" applyFont="1" applyFill="1" applyBorder="1" applyAlignment="1" applyProtection="1">
      <alignment horizontal="center" vertical="center" shrinkToFit="1"/>
      <protection locked="0"/>
    </xf>
    <xf numFmtId="0" fontId="88" fillId="4" borderId="138" xfId="3" applyFont="1" applyFill="1" applyBorder="1" applyAlignment="1" applyProtection="1">
      <alignment horizontal="center" vertical="center" shrinkToFit="1"/>
      <protection locked="0"/>
    </xf>
    <xf numFmtId="0" fontId="88" fillId="4" borderId="5" xfId="3" applyFont="1" applyFill="1" applyBorder="1" applyAlignment="1" applyProtection="1">
      <alignment horizontal="center" vertical="center" shrinkToFit="1"/>
      <protection locked="0"/>
    </xf>
    <xf numFmtId="0" fontId="88" fillId="4" borderId="0" xfId="3" applyFont="1" applyFill="1" applyAlignment="1" applyProtection="1">
      <alignment horizontal="center" vertical="center" shrinkToFit="1"/>
      <protection locked="0"/>
    </xf>
    <xf numFmtId="0" fontId="88" fillId="4" borderId="4" xfId="3" applyFont="1" applyFill="1" applyBorder="1" applyAlignment="1" applyProtection="1">
      <alignment horizontal="center" vertical="center" shrinkToFit="1"/>
      <protection locked="0"/>
    </xf>
    <xf numFmtId="0" fontId="88" fillId="0" borderId="109" xfId="3" applyFont="1" applyBorder="1" applyAlignment="1">
      <alignment horizontal="center" vertical="center"/>
    </xf>
    <xf numFmtId="0" fontId="88" fillId="0" borderId="120" xfId="3" applyFont="1" applyBorder="1" applyAlignment="1">
      <alignment horizontal="center" vertical="center"/>
    </xf>
    <xf numFmtId="0" fontId="88" fillId="4" borderId="129" xfId="3" applyFont="1" applyFill="1" applyBorder="1" applyAlignment="1" applyProtection="1">
      <alignment horizontal="center" vertical="center" shrinkToFit="1"/>
      <protection locked="0"/>
    </xf>
    <xf numFmtId="0" fontId="88" fillId="4" borderId="122" xfId="3" applyFont="1" applyFill="1" applyBorder="1" applyAlignment="1" applyProtection="1">
      <alignment horizontal="center" vertical="center" shrinkToFit="1"/>
      <protection locked="0"/>
    </xf>
    <xf numFmtId="0" fontId="90" fillId="4" borderId="0" xfId="3" applyFont="1" applyFill="1" applyAlignment="1" applyProtection="1">
      <alignment horizontal="center" vertical="center" shrinkToFit="1"/>
      <protection locked="0"/>
    </xf>
    <xf numFmtId="0" fontId="90" fillId="5" borderId="0" xfId="3" applyFont="1" applyFill="1" applyAlignment="1" applyProtection="1">
      <alignment horizontal="center" vertical="center" shrinkToFit="1"/>
      <protection locked="0"/>
    </xf>
    <xf numFmtId="0" fontId="90" fillId="3" borderId="0" xfId="3" applyFont="1" applyFill="1" applyAlignment="1" applyProtection="1">
      <alignment horizontal="center" vertical="center"/>
      <protection locked="0"/>
    </xf>
    <xf numFmtId="0" fontId="90" fillId="0" borderId="0" xfId="3" applyFont="1" applyAlignment="1">
      <alignment horizontal="center" vertical="center"/>
    </xf>
    <xf numFmtId="0" fontId="88" fillId="4" borderId="24" xfId="3" applyFont="1" applyFill="1" applyBorder="1" applyAlignment="1" applyProtection="1">
      <alignment horizontal="center" vertical="center"/>
      <protection locked="0"/>
    </xf>
    <xf numFmtId="0" fontId="88" fillId="5" borderId="39" xfId="3" applyFont="1" applyFill="1" applyBorder="1" applyAlignment="1" applyProtection="1">
      <alignment horizontal="center" vertical="center"/>
      <protection locked="0"/>
    </xf>
    <xf numFmtId="0" fontId="88" fillId="5" borderId="38" xfId="3" applyFont="1" applyFill="1" applyBorder="1" applyAlignment="1" applyProtection="1">
      <alignment horizontal="center" vertical="center"/>
      <protection locked="0"/>
    </xf>
    <xf numFmtId="0" fontId="88" fillId="0" borderId="136" xfId="3" applyFont="1" applyBorder="1" applyAlignment="1">
      <alignment horizontal="center" vertical="center" wrapText="1"/>
    </xf>
    <xf numFmtId="0" fontId="88" fillId="0" borderId="138" xfId="3" applyFont="1" applyBorder="1" applyAlignment="1">
      <alignment horizontal="center" vertical="center" wrapText="1"/>
    </xf>
    <xf numFmtId="0" fontId="88" fillId="0" borderId="5" xfId="3" applyFont="1" applyBorder="1" applyAlignment="1">
      <alignment horizontal="center" vertical="center" wrapText="1"/>
    </xf>
    <xf numFmtId="0" fontId="88" fillId="0" borderId="4" xfId="3" applyFont="1" applyBorder="1" applyAlignment="1">
      <alignment horizontal="center" vertical="center" wrapText="1"/>
    </xf>
    <xf numFmtId="0" fontId="88" fillId="0" borderId="94" xfId="3" applyFont="1" applyBorder="1" applyAlignment="1">
      <alignment horizontal="center" vertical="center" wrapText="1"/>
    </xf>
    <xf numFmtId="0" fontId="88" fillId="0" borderId="47" xfId="3" applyFont="1" applyBorder="1" applyAlignment="1">
      <alignment horizontal="center" vertical="center" wrapText="1"/>
    </xf>
    <xf numFmtId="0" fontId="88" fillId="0" borderId="128" xfId="3" quotePrefix="1" applyFont="1" applyBorder="1" applyAlignment="1">
      <alignment horizontal="center" vertical="center"/>
    </xf>
    <xf numFmtId="0" fontId="88" fillId="0" borderId="128" xfId="3" applyFont="1" applyBorder="1" applyAlignment="1">
      <alignment horizontal="center" vertical="center"/>
    </xf>
    <xf numFmtId="0" fontId="88" fillId="0" borderId="139" xfId="3" applyFont="1" applyBorder="1" applyAlignment="1">
      <alignment horizontal="center" vertical="center"/>
    </xf>
    <xf numFmtId="0" fontId="88" fillId="0" borderId="108" xfId="3" applyFont="1" applyBorder="1" applyAlignment="1">
      <alignment horizontal="center" vertical="center"/>
    </xf>
    <xf numFmtId="0" fontId="88" fillId="0" borderId="95" xfId="3" applyFont="1" applyBorder="1" applyAlignment="1">
      <alignment horizontal="center" vertical="center"/>
    </xf>
    <xf numFmtId="0" fontId="65" fillId="0" borderId="136" xfId="3" applyFont="1" applyBorder="1" applyAlignment="1">
      <alignment horizontal="center" vertical="center" wrapText="1"/>
    </xf>
    <xf numFmtId="0" fontId="65" fillId="0" borderId="138" xfId="3" applyFont="1" applyBorder="1" applyAlignment="1">
      <alignment horizontal="center" vertical="center" wrapText="1"/>
    </xf>
    <xf numFmtId="0" fontId="65" fillId="0" borderId="5" xfId="3" applyFont="1" applyBorder="1" applyAlignment="1">
      <alignment horizontal="center" vertical="center" wrapText="1"/>
    </xf>
    <xf numFmtId="0" fontId="65" fillId="0" borderId="4" xfId="3" applyFont="1" applyBorder="1" applyAlignment="1">
      <alignment horizontal="center" vertical="center" wrapText="1"/>
    </xf>
    <xf numFmtId="0" fontId="65" fillId="0" borderId="94" xfId="3" applyFont="1" applyBorder="1" applyAlignment="1">
      <alignment horizontal="center" vertical="center" wrapText="1"/>
    </xf>
    <xf numFmtId="0" fontId="65" fillId="0" borderId="47" xfId="3" applyFont="1" applyBorder="1" applyAlignment="1">
      <alignment horizontal="center" vertical="center" wrapText="1"/>
    </xf>
    <xf numFmtId="0" fontId="88" fillId="3" borderId="24" xfId="3" applyFont="1" applyFill="1" applyBorder="1" applyAlignment="1" applyProtection="1">
      <alignment horizontal="center" vertical="center" shrinkToFit="1"/>
      <protection locked="0"/>
    </xf>
    <xf numFmtId="0" fontId="88" fillId="3" borderId="39" xfId="3" applyFont="1" applyFill="1" applyBorder="1" applyAlignment="1" applyProtection="1">
      <alignment horizontal="center" vertical="center" shrinkToFit="1"/>
      <protection locked="0"/>
    </xf>
    <xf numFmtId="0" fontId="88" fillId="3" borderId="38" xfId="3" applyFont="1" applyFill="1" applyBorder="1" applyAlignment="1" applyProtection="1">
      <alignment horizontal="center" vertical="center" shrinkToFit="1"/>
      <protection locked="0"/>
    </xf>
    <xf numFmtId="0" fontId="88" fillId="3" borderId="24" xfId="3" applyFont="1" applyFill="1" applyBorder="1" applyAlignment="1" applyProtection="1">
      <alignment horizontal="center" vertical="center"/>
      <protection locked="0"/>
    </xf>
    <xf numFmtId="0" fontId="88" fillId="3" borderId="38" xfId="3" applyFont="1" applyFill="1" applyBorder="1" applyAlignment="1" applyProtection="1">
      <alignment horizontal="center" vertical="center"/>
      <protection locked="0"/>
    </xf>
    <xf numFmtId="0" fontId="88" fillId="2" borderId="24" xfId="3" applyFont="1" applyFill="1" applyBorder="1" applyAlignment="1">
      <alignment horizontal="center" vertical="center"/>
    </xf>
    <xf numFmtId="0" fontId="88" fillId="2" borderId="38" xfId="3" applyFont="1" applyFill="1" applyBorder="1" applyAlignment="1">
      <alignment horizontal="center" vertical="center"/>
    </xf>
    <xf numFmtId="0" fontId="88" fillId="0" borderId="100" xfId="3" applyFont="1" applyBorder="1" applyAlignment="1">
      <alignment horizontal="center" vertical="center" wrapText="1"/>
    </xf>
    <xf numFmtId="0" fontId="88" fillId="0" borderId="98" xfId="3" applyFont="1" applyBorder="1" applyAlignment="1">
      <alignment horizontal="center" vertical="center" wrapText="1"/>
    </xf>
    <xf numFmtId="1" fontId="88" fillId="0" borderId="99" xfId="3" applyNumberFormat="1" applyFont="1" applyBorder="1" applyAlignment="1">
      <alignment horizontal="center" vertical="center" wrapText="1"/>
    </xf>
    <xf numFmtId="1" fontId="88" fillId="0" borderId="98" xfId="3" applyNumberFormat="1" applyFont="1" applyBorder="1" applyAlignment="1">
      <alignment horizontal="center" vertical="center" wrapText="1"/>
    </xf>
    <xf numFmtId="0" fontId="88" fillId="3" borderId="97" xfId="3" applyFont="1" applyFill="1" applyBorder="1" applyAlignment="1" applyProtection="1">
      <alignment horizontal="left" vertical="center" wrapText="1"/>
      <protection locked="0"/>
    </xf>
    <xf numFmtId="0" fontId="88" fillId="3" borderId="1" xfId="3" applyFont="1" applyFill="1" applyBorder="1" applyAlignment="1" applyProtection="1">
      <alignment horizontal="left" vertical="center" wrapText="1"/>
      <protection locked="0"/>
    </xf>
    <xf numFmtId="0" fontId="88" fillId="3" borderId="96" xfId="3" applyFont="1" applyFill="1" applyBorder="1" applyAlignment="1" applyProtection="1">
      <alignment horizontal="left" vertical="center" wrapText="1"/>
      <protection locked="0"/>
    </xf>
    <xf numFmtId="0" fontId="88" fillId="3" borderId="122" xfId="3" applyFont="1" applyFill="1" applyBorder="1" applyAlignment="1" applyProtection="1">
      <alignment horizontal="left" vertical="center" wrapText="1"/>
      <protection locked="0"/>
    </xf>
    <xf numFmtId="0" fontId="88" fillId="3" borderId="0" xfId="3" applyFont="1" applyFill="1" applyAlignment="1" applyProtection="1">
      <alignment horizontal="left" vertical="center" wrapText="1"/>
      <protection locked="0"/>
    </xf>
    <xf numFmtId="0" fontId="88" fillId="3" borderId="121" xfId="3" applyFont="1" applyFill="1" applyBorder="1" applyAlignment="1" applyProtection="1">
      <alignment horizontal="left" vertical="center" wrapText="1"/>
      <protection locked="0"/>
    </xf>
    <xf numFmtId="180" fontId="88" fillId="0" borderId="124" xfId="3" applyNumberFormat="1" applyFont="1" applyBorder="1" applyAlignment="1">
      <alignment horizontal="center" vertical="center" wrapText="1"/>
    </xf>
    <xf numFmtId="0" fontId="88" fillId="4" borderId="97" xfId="3" applyFont="1" applyFill="1" applyBorder="1" applyAlignment="1" applyProtection="1">
      <alignment horizontal="center" vertical="center" shrinkToFit="1"/>
      <protection locked="0"/>
    </xf>
    <xf numFmtId="0" fontId="88" fillId="4" borderId="3" xfId="3" applyFont="1" applyFill="1" applyBorder="1" applyAlignment="1" applyProtection="1">
      <alignment horizontal="center" vertical="center" shrinkToFit="1"/>
      <protection locked="0"/>
    </xf>
    <xf numFmtId="0" fontId="88" fillId="3" borderId="137" xfId="3" applyFont="1" applyFill="1" applyBorder="1" applyAlignment="1" applyProtection="1">
      <alignment horizontal="center" vertical="center" shrinkToFit="1"/>
      <protection locked="0"/>
    </xf>
    <xf numFmtId="0" fontId="88" fillId="3" borderId="35" xfId="3" applyFont="1" applyFill="1" applyBorder="1" applyAlignment="1" applyProtection="1">
      <alignment horizontal="center" vertical="center" shrinkToFit="1"/>
      <protection locked="0"/>
    </xf>
    <xf numFmtId="0" fontId="88" fillId="3" borderId="67" xfId="3" applyFont="1" applyFill="1" applyBorder="1" applyAlignment="1" applyProtection="1">
      <alignment horizontal="center" vertical="center" shrinkToFit="1"/>
      <protection locked="0"/>
    </xf>
    <xf numFmtId="0" fontId="88" fillId="0" borderId="132" xfId="3" applyFont="1" applyBorder="1" applyAlignment="1">
      <alignment horizontal="center" vertical="center" wrapText="1"/>
    </xf>
    <xf numFmtId="0" fontId="88" fillId="0" borderId="130" xfId="3" applyFont="1" applyBorder="1" applyAlignment="1">
      <alignment horizontal="center" vertical="center" wrapText="1"/>
    </xf>
    <xf numFmtId="1" fontId="88" fillId="0" borderId="131" xfId="3" applyNumberFormat="1" applyFont="1" applyBorder="1" applyAlignment="1">
      <alignment horizontal="center" vertical="center" wrapText="1"/>
    </xf>
    <xf numFmtId="1" fontId="88" fillId="0" borderId="130" xfId="3" applyNumberFormat="1" applyFont="1" applyBorder="1" applyAlignment="1">
      <alignment horizontal="center" vertical="center" wrapText="1"/>
    </xf>
    <xf numFmtId="0" fontId="88" fillId="3" borderId="129" xfId="3" applyFont="1" applyFill="1" applyBorder="1" applyAlignment="1" applyProtection="1">
      <alignment horizontal="left" vertical="center" wrapText="1"/>
      <protection locked="0"/>
    </xf>
    <xf numFmtId="0" fontId="88" fillId="3" borderId="128" xfId="3" applyFont="1" applyFill="1" applyBorder="1" applyAlignment="1" applyProtection="1">
      <alignment horizontal="left" vertical="center" wrapText="1"/>
      <protection locked="0"/>
    </xf>
    <xf numFmtId="0" fontId="88" fillId="3" borderId="127" xfId="3" applyFont="1" applyFill="1" applyBorder="1" applyAlignment="1" applyProtection="1">
      <alignment horizontal="left" vertical="center" wrapText="1"/>
      <protection locked="0"/>
    </xf>
    <xf numFmtId="0" fontId="88" fillId="4" borderId="22" xfId="3" applyFont="1" applyFill="1" applyBorder="1" applyAlignment="1" applyProtection="1">
      <alignment horizontal="center" vertical="center" wrapText="1"/>
      <protection locked="0"/>
    </xf>
    <xf numFmtId="0" fontId="88" fillId="4" borderId="3" xfId="3" applyFont="1" applyFill="1" applyBorder="1" applyAlignment="1" applyProtection="1">
      <alignment horizontal="center" vertical="center" wrapText="1"/>
      <protection locked="0"/>
    </xf>
    <xf numFmtId="0" fontId="88" fillId="4" borderId="22" xfId="3" applyFont="1" applyFill="1" applyBorder="1" applyAlignment="1" applyProtection="1">
      <alignment horizontal="center" vertical="center" shrinkToFit="1"/>
      <protection locked="0"/>
    </xf>
    <xf numFmtId="0" fontId="88" fillId="4" borderId="1" xfId="3" applyFont="1" applyFill="1" applyBorder="1" applyAlignment="1" applyProtection="1">
      <alignment horizontal="center" vertical="center" shrinkToFit="1"/>
      <protection locked="0"/>
    </xf>
    <xf numFmtId="0" fontId="88" fillId="4" borderId="111" xfId="3" applyFont="1" applyFill="1" applyBorder="1" applyAlignment="1" applyProtection="1">
      <alignment horizontal="center" vertical="center" shrinkToFit="1"/>
      <protection locked="0"/>
    </xf>
    <xf numFmtId="0" fontId="88" fillId="4" borderId="7" xfId="3" applyFont="1" applyFill="1" applyBorder="1" applyAlignment="1" applyProtection="1">
      <alignment horizontal="center" vertical="center" shrinkToFit="1"/>
      <protection locked="0"/>
    </xf>
    <xf numFmtId="0" fontId="88" fillId="4" borderId="6" xfId="3" applyFont="1" applyFill="1" applyBorder="1" applyAlignment="1" applyProtection="1">
      <alignment horizontal="center" vertical="center" wrapText="1"/>
      <protection locked="0"/>
    </xf>
    <xf numFmtId="0" fontId="88" fillId="4" borderId="7" xfId="3" applyFont="1" applyFill="1" applyBorder="1" applyAlignment="1" applyProtection="1">
      <alignment horizontal="center" vertical="center" wrapText="1"/>
      <protection locked="0"/>
    </xf>
    <xf numFmtId="0" fontId="88" fillId="4" borderId="6" xfId="3" applyFont="1" applyFill="1" applyBorder="1" applyAlignment="1" applyProtection="1">
      <alignment horizontal="center" vertical="center" shrinkToFit="1"/>
      <protection locked="0"/>
    </xf>
    <xf numFmtId="0" fontId="88" fillId="4" borderId="2" xfId="3" applyFont="1" applyFill="1" applyBorder="1" applyAlignment="1" applyProtection="1">
      <alignment horizontal="center" vertical="center" shrinkToFit="1"/>
      <protection locked="0"/>
    </xf>
    <xf numFmtId="0" fontId="88" fillId="3" borderId="111" xfId="3" applyFont="1" applyFill="1" applyBorder="1" applyAlignment="1" applyProtection="1">
      <alignment horizontal="left" vertical="center" wrapText="1"/>
      <protection locked="0"/>
    </xf>
    <xf numFmtId="0" fontId="88" fillId="3" borderId="2" xfId="3" applyFont="1" applyFill="1" applyBorder="1" applyAlignment="1" applyProtection="1">
      <alignment horizontal="left" vertical="center" wrapText="1"/>
      <protection locked="0"/>
    </xf>
    <xf numFmtId="0" fontId="88" fillId="3" borderId="110" xfId="3" applyFont="1" applyFill="1" applyBorder="1" applyAlignment="1" applyProtection="1">
      <alignment horizontal="left" vertical="center" wrapText="1"/>
      <protection locked="0"/>
    </xf>
    <xf numFmtId="180" fontId="88" fillId="0" borderId="114" xfId="3" applyNumberFormat="1" applyFont="1" applyBorder="1" applyAlignment="1">
      <alignment horizontal="center" vertical="center" wrapText="1"/>
    </xf>
    <xf numFmtId="180" fontId="88" fillId="0" borderId="112" xfId="3" applyNumberFormat="1" applyFont="1" applyBorder="1" applyAlignment="1">
      <alignment horizontal="center" vertical="center" wrapText="1"/>
    </xf>
    <xf numFmtId="180" fontId="88" fillId="0" borderId="113" xfId="3" applyNumberFormat="1" applyFont="1" applyBorder="1" applyAlignment="1">
      <alignment horizontal="center" vertical="center" wrapText="1"/>
    </xf>
    <xf numFmtId="0" fontId="88" fillId="0" borderId="46" xfId="3" applyFont="1" applyBorder="1" applyAlignment="1">
      <alignment horizontal="center" vertical="center"/>
    </xf>
    <xf numFmtId="0" fontId="88" fillId="4" borderId="43" xfId="3" applyFont="1" applyFill="1" applyBorder="1" applyAlignment="1" applyProtection="1">
      <alignment horizontal="center" vertical="center" shrinkToFit="1"/>
      <protection locked="0"/>
    </xf>
    <xf numFmtId="0" fontId="88" fillId="4" borderId="47" xfId="3" applyFont="1" applyFill="1" applyBorder="1" applyAlignment="1" applyProtection="1">
      <alignment horizontal="center" vertical="center" shrinkToFit="1"/>
      <protection locked="0"/>
    </xf>
    <xf numFmtId="0" fontId="88" fillId="4" borderId="94" xfId="3" applyFont="1" applyFill="1" applyBorder="1" applyAlignment="1" applyProtection="1">
      <alignment horizontal="center" vertical="center" wrapText="1"/>
      <protection locked="0"/>
    </xf>
    <xf numFmtId="0" fontId="88" fillId="4" borderId="47" xfId="3" applyFont="1" applyFill="1" applyBorder="1" applyAlignment="1" applyProtection="1">
      <alignment horizontal="center" vertical="center" wrapText="1"/>
      <protection locked="0"/>
    </xf>
    <xf numFmtId="0" fontId="88" fillId="4" borderId="94" xfId="3" applyFont="1" applyFill="1" applyBorder="1" applyAlignment="1" applyProtection="1">
      <alignment horizontal="center" vertical="center" shrinkToFit="1"/>
      <protection locked="0"/>
    </xf>
    <xf numFmtId="0" fontId="88" fillId="4" borderId="33" xfId="3" applyFont="1" applyFill="1" applyBorder="1" applyAlignment="1" applyProtection="1">
      <alignment horizontal="center" vertical="center" shrinkToFit="1"/>
      <protection locked="0"/>
    </xf>
    <xf numFmtId="0" fontId="66" fillId="0" borderId="0" xfId="3" applyFont="1" applyAlignment="1">
      <alignment horizontal="center" vertical="center"/>
    </xf>
    <xf numFmtId="0" fontId="65" fillId="0" borderId="2" xfId="3" applyFont="1" applyBorder="1" applyAlignment="1">
      <alignment horizontal="center" vertical="center"/>
    </xf>
    <xf numFmtId="0" fontId="66" fillId="2" borderId="0" xfId="3" applyFont="1" applyFill="1" applyAlignment="1" applyProtection="1">
      <alignment horizontal="center" vertical="center" wrapText="1"/>
      <protection locked="0"/>
    </xf>
    <xf numFmtId="176" fontId="65" fillId="2" borderId="20" xfId="3" applyNumberFormat="1" applyFont="1" applyFill="1" applyBorder="1" applyAlignment="1">
      <alignment horizontal="center" vertical="center"/>
    </xf>
    <xf numFmtId="0" fontId="88" fillId="3" borderId="45" xfId="3" applyFont="1" applyFill="1" applyBorder="1" applyAlignment="1" applyProtection="1">
      <alignment horizontal="center" vertical="center" shrinkToFit="1"/>
      <protection locked="0"/>
    </xf>
    <xf numFmtId="0" fontId="88" fillId="3" borderId="93" xfId="3" applyFont="1" applyFill="1" applyBorder="1" applyAlignment="1" applyProtection="1">
      <alignment horizontal="center" vertical="center" shrinkToFit="1"/>
      <protection locked="0"/>
    </xf>
    <xf numFmtId="0" fontId="88" fillId="3" borderId="41" xfId="3" applyFont="1" applyFill="1" applyBorder="1" applyAlignment="1" applyProtection="1">
      <alignment horizontal="center" vertical="center" shrinkToFit="1"/>
      <protection locked="0"/>
    </xf>
    <xf numFmtId="0" fontId="88" fillId="3" borderId="43" xfId="3" applyFont="1" applyFill="1" applyBorder="1" applyAlignment="1" applyProtection="1">
      <alignment horizontal="left" vertical="center" wrapText="1"/>
      <protection locked="0"/>
    </xf>
    <xf numFmtId="0" fontId="88" fillId="3" borderId="33" xfId="3" applyFont="1" applyFill="1" applyBorder="1" applyAlignment="1" applyProtection="1">
      <alignment horizontal="left" vertical="center" wrapText="1"/>
      <protection locked="0"/>
    </xf>
    <xf numFmtId="0" fontId="88" fillId="3" borderId="34" xfId="3" applyFont="1" applyFill="1" applyBorder="1" applyAlignment="1" applyProtection="1">
      <alignment horizontal="left" vertical="center" wrapText="1"/>
      <protection locked="0"/>
    </xf>
    <xf numFmtId="180" fontId="88" fillId="0" borderId="86" xfId="3" applyNumberFormat="1" applyFont="1" applyBorder="1" applyAlignment="1">
      <alignment horizontal="center" vertical="center" wrapText="1"/>
    </xf>
    <xf numFmtId="180" fontId="88" fillId="0" borderId="84" xfId="3" applyNumberFormat="1" applyFont="1" applyBorder="1" applyAlignment="1">
      <alignment horizontal="center" vertical="center" wrapText="1"/>
    </xf>
    <xf numFmtId="0" fontId="65" fillId="0" borderId="20" xfId="3" applyFont="1" applyBorder="1" applyAlignment="1">
      <alignment horizontal="center" vertical="center"/>
    </xf>
    <xf numFmtId="178" fontId="65" fillId="0" borderId="20" xfId="3" applyNumberFormat="1" applyFont="1" applyBorder="1" applyAlignment="1">
      <alignment horizontal="right" vertical="center"/>
    </xf>
    <xf numFmtId="178" fontId="65" fillId="3" borderId="24" xfId="3" applyNumberFormat="1" applyFont="1" applyFill="1" applyBorder="1" applyAlignment="1" applyProtection="1">
      <alignment horizontal="right" vertical="center"/>
      <protection locked="0"/>
    </xf>
    <xf numFmtId="178" fontId="65" fillId="3" borderId="38" xfId="3" applyNumberFormat="1" applyFont="1" applyFill="1" applyBorder="1" applyAlignment="1" applyProtection="1">
      <alignment horizontal="right" vertical="center"/>
      <protection locked="0"/>
    </xf>
    <xf numFmtId="0" fontId="66" fillId="2" borderId="0" xfId="3" applyFont="1" applyFill="1" applyAlignment="1" applyProtection="1">
      <alignment horizontal="left" vertical="center" wrapText="1"/>
      <protection locked="0"/>
    </xf>
    <xf numFmtId="0" fontId="65" fillId="0" borderId="0" xfId="3" applyFont="1" applyAlignment="1">
      <alignment horizontal="center" vertical="center"/>
    </xf>
    <xf numFmtId="0" fontId="66" fillId="0" borderId="0" xfId="3" applyFont="1" applyAlignment="1">
      <alignment horizontal="center" vertical="center" wrapText="1"/>
    </xf>
    <xf numFmtId="177" fontId="65" fillId="0" borderId="20" xfId="3" applyNumberFormat="1" applyFont="1" applyBorder="1" applyAlignment="1">
      <alignment horizontal="center" vertical="center"/>
    </xf>
    <xf numFmtId="0" fontId="65" fillId="2" borderId="20" xfId="3" applyFont="1" applyFill="1" applyBorder="1" applyAlignment="1">
      <alignment horizontal="center" vertical="center"/>
    </xf>
    <xf numFmtId="177" fontId="65" fillId="2" borderId="20" xfId="3" applyNumberFormat="1" applyFont="1" applyFill="1" applyBorder="1" applyAlignment="1">
      <alignment horizontal="center" vertical="center"/>
    </xf>
    <xf numFmtId="180" fontId="88" fillId="0" borderId="85" xfId="3" applyNumberFormat="1" applyFont="1" applyBorder="1" applyAlignment="1">
      <alignment horizontal="center" vertical="center" wrapText="1"/>
    </xf>
    <xf numFmtId="178" fontId="65" fillId="0" borderId="20" xfId="4" applyNumberFormat="1" applyFont="1" applyFill="1" applyBorder="1" applyAlignment="1">
      <alignment horizontal="right" vertical="center"/>
    </xf>
    <xf numFmtId="178" fontId="65" fillId="3" borderId="20" xfId="3" applyNumberFormat="1" applyFont="1" applyFill="1" applyBorder="1" applyAlignment="1" applyProtection="1">
      <alignment horizontal="right" vertical="center"/>
      <protection locked="0"/>
    </xf>
    <xf numFmtId="176" fontId="65" fillId="0" borderId="20" xfId="3" applyNumberFormat="1" applyFont="1" applyBorder="1" applyAlignment="1">
      <alignment horizontal="center" vertical="center"/>
    </xf>
    <xf numFmtId="178" fontId="65" fillId="3" borderId="20" xfId="4" applyNumberFormat="1" applyFont="1" applyFill="1" applyBorder="1" applyAlignment="1" applyProtection="1">
      <alignment horizontal="right" vertical="center"/>
      <protection locked="0"/>
    </xf>
    <xf numFmtId="178" fontId="65" fillId="0" borderId="24" xfId="3" applyNumberFormat="1" applyFont="1" applyBorder="1" applyAlignment="1">
      <alignment horizontal="center" vertical="center"/>
    </xf>
    <xf numFmtId="178" fontId="65" fillId="0" borderId="38" xfId="3" applyNumberFormat="1" applyFont="1" applyBorder="1" applyAlignment="1">
      <alignment horizontal="center" vertical="center"/>
    </xf>
    <xf numFmtId="178" fontId="65" fillId="0" borderId="20" xfId="3" applyNumberFormat="1" applyFont="1" applyBorder="1" applyAlignment="1">
      <alignment horizontal="center" vertical="center"/>
    </xf>
    <xf numFmtId="178" fontId="65" fillId="0" borderId="24" xfId="3" applyNumberFormat="1" applyFont="1" applyBorder="1" applyAlignment="1">
      <alignment horizontal="right" vertical="center"/>
    </xf>
    <xf numFmtId="178" fontId="65" fillId="0" borderId="38" xfId="3" applyNumberFormat="1" applyFont="1" applyBorder="1" applyAlignment="1">
      <alignment horizontal="right" vertical="center"/>
    </xf>
    <xf numFmtId="0" fontId="65" fillId="3" borderId="24" xfId="3" applyFont="1" applyFill="1" applyBorder="1" applyAlignment="1" applyProtection="1">
      <alignment horizontal="center" vertical="center"/>
      <protection locked="0"/>
    </xf>
    <xf numFmtId="0" fontId="65" fillId="3" borderId="38" xfId="3" applyFont="1" applyFill="1" applyBorder="1" applyAlignment="1" applyProtection="1">
      <alignment horizontal="center" vertical="center"/>
      <protection locked="0"/>
    </xf>
    <xf numFmtId="0" fontId="65" fillId="2" borderId="24" xfId="3" applyFont="1" applyFill="1" applyBorder="1" applyAlignment="1">
      <alignment horizontal="center" vertical="center"/>
    </xf>
    <xf numFmtId="0" fontId="65" fillId="2" borderId="38" xfId="3" applyFont="1" applyFill="1" applyBorder="1" applyAlignment="1">
      <alignment horizontal="center" vertical="center"/>
    </xf>
    <xf numFmtId="0" fontId="88" fillId="4" borderId="108" xfId="3" applyFont="1" applyFill="1" applyBorder="1" applyAlignment="1" applyProtection="1">
      <alignment horizontal="center" vertical="center"/>
      <protection locked="0"/>
    </xf>
    <xf numFmtId="0" fontId="88" fillId="5" borderId="108" xfId="3" applyFont="1" applyFill="1" applyBorder="1" applyAlignment="1" applyProtection="1">
      <alignment horizontal="center" vertical="center"/>
      <protection locked="0"/>
    </xf>
    <xf numFmtId="0" fontId="88" fillId="4" borderId="48" xfId="3" applyFont="1" applyFill="1" applyBorder="1" applyAlignment="1" applyProtection="1">
      <alignment horizontal="center" vertical="center"/>
      <protection locked="0"/>
    </xf>
    <xf numFmtId="0" fontId="88" fillId="5" borderId="54" xfId="3" applyFont="1" applyFill="1" applyBorder="1" applyAlignment="1" applyProtection="1">
      <alignment horizontal="center" vertical="center"/>
      <protection locked="0"/>
    </xf>
    <xf numFmtId="0" fontId="88" fillId="5" borderId="48" xfId="3" applyFont="1" applyFill="1" applyBorder="1" applyAlignment="1" applyProtection="1">
      <alignment horizontal="center" vertical="center"/>
      <protection locked="0"/>
    </xf>
    <xf numFmtId="0" fontId="88" fillId="5" borderId="95" xfId="3" applyFont="1" applyFill="1" applyBorder="1" applyAlignment="1" applyProtection="1">
      <alignment horizontal="center" vertical="center"/>
      <protection locked="0"/>
    </xf>
    <xf numFmtId="0" fontId="88" fillId="5" borderId="44" xfId="3" applyFont="1" applyFill="1" applyBorder="1" applyAlignment="1" applyProtection="1">
      <alignment horizontal="center" vertical="center"/>
      <protection locked="0"/>
    </xf>
    <xf numFmtId="0" fontId="88" fillId="5" borderId="93" xfId="3" applyFont="1" applyFill="1" applyBorder="1" applyAlignment="1" applyProtection="1">
      <alignment horizontal="center" vertical="center"/>
      <protection locked="0"/>
    </xf>
    <xf numFmtId="0" fontId="88" fillId="5" borderId="55" xfId="3" applyFont="1" applyFill="1" applyBorder="1" applyAlignment="1" applyProtection="1">
      <alignment horizontal="center" vertical="center"/>
      <protection locked="0"/>
    </xf>
    <xf numFmtId="0" fontId="86" fillId="0" borderId="26" xfId="3" applyFont="1" applyBorder="1" applyAlignment="1">
      <alignment horizontal="center" vertical="center" wrapText="1"/>
    </xf>
    <xf numFmtId="0" fontId="86" fillId="0" borderId="17" xfId="3" applyFont="1" applyBorder="1" applyAlignment="1">
      <alignment horizontal="center" vertical="center" wrapText="1"/>
    </xf>
    <xf numFmtId="0" fontId="86" fillId="0" borderId="46" xfId="3" applyFont="1" applyBorder="1" applyAlignment="1">
      <alignment horizontal="center" vertical="center" wrapText="1"/>
    </xf>
    <xf numFmtId="0" fontId="88" fillId="0" borderId="127" xfId="3" applyFont="1" applyBorder="1" applyAlignment="1">
      <alignment horizontal="center" vertical="center"/>
    </xf>
    <xf numFmtId="0" fontId="88" fillId="0" borderId="122" xfId="3" applyFont="1" applyBorder="1" applyAlignment="1">
      <alignment horizontal="center" vertical="center"/>
    </xf>
    <xf numFmtId="0" fontId="88" fillId="0" borderId="0" xfId="3" applyFont="1" applyAlignment="1">
      <alignment horizontal="center" vertical="center"/>
    </xf>
    <xf numFmtId="0" fontId="88" fillId="0" borderId="121" xfId="3" applyFont="1" applyBorder="1" applyAlignment="1">
      <alignment horizontal="center" vertical="center"/>
    </xf>
    <xf numFmtId="0" fontId="88" fillId="0" borderId="43" xfId="3" applyFont="1" applyBorder="1" applyAlignment="1">
      <alignment horizontal="center" vertical="center"/>
    </xf>
    <xf numFmtId="0" fontId="88" fillId="0" borderId="33" xfId="3" applyFont="1" applyBorder="1" applyAlignment="1">
      <alignment horizontal="center" vertical="center"/>
    </xf>
    <xf numFmtId="0" fontId="88" fillId="0" borderId="34" xfId="3" applyFont="1" applyBorder="1" applyAlignment="1">
      <alignment horizontal="center" vertical="center"/>
    </xf>
    <xf numFmtId="0" fontId="88" fillId="4" borderId="139" xfId="3" applyFont="1" applyFill="1" applyBorder="1" applyAlignment="1" applyProtection="1">
      <alignment horizontal="center" vertical="center"/>
      <protection locked="0"/>
    </xf>
    <xf numFmtId="0" fontId="88" fillId="4" borderId="42" xfId="3" applyFont="1" applyFill="1" applyBorder="1" applyAlignment="1" applyProtection="1">
      <alignment horizontal="center" vertical="center"/>
      <protection locked="0"/>
    </xf>
    <xf numFmtId="0" fontId="88" fillId="5" borderId="35" xfId="3" applyFont="1" applyFill="1" applyBorder="1" applyAlignment="1" applyProtection="1">
      <alignment horizontal="center" vertical="center"/>
      <protection locked="0"/>
    </xf>
    <xf numFmtId="0" fontId="88" fillId="5" borderId="36" xfId="3" applyFont="1" applyFill="1" applyBorder="1" applyAlignment="1" applyProtection="1">
      <alignment horizontal="center" vertical="center"/>
      <protection locked="0"/>
    </xf>
    <xf numFmtId="0" fontId="91" fillId="2" borderId="20" xfId="3" applyFont="1" applyFill="1" applyBorder="1" applyAlignment="1">
      <alignment horizontal="center" vertical="center"/>
    </xf>
    <xf numFmtId="0" fontId="66" fillId="2" borderId="0" xfId="3" applyFont="1" applyFill="1" applyAlignment="1">
      <alignment horizontal="left" vertical="center" indent="1"/>
    </xf>
    <xf numFmtId="0" fontId="1" fillId="2" borderId="26" xfId="3" applyFill="1" applyBorder="1" applyAlignment="1">
      <alignment horizontal="center" vertical="center"/>
    </xf>
    <xf numFmtId="0" fontId="1" fillId="2" borderId="17" xfId="3" applyFill="1" applyBorder="1" applyAlignment="1">
      <alignment horizontal="center" vertical="center"/>
    </xf>
    <xf numFmtId="0" fontId="1" fillId="2" borderId="46" xfId="3" applyFill="1" applyBorder="1" applyAlignment="1">
      <alignment horizontal="center" vertical="center"/>
    </xf>
  </cellXfs>
  <cellStyles count="5">
    <cellStyle name="桁区切り 2" xfId="4" xr:uid="{00000000-0005-0000-0000-000000000000}"/>
    <cellStyle name="標準" xfId="0" builtinId="0"/>
    <cellStyle name="標準 2" xfId="3" xr:uid="{00000000-0005-0000-0000-000002000000}"/>
    <cellStyle name="標準_コピーCT279ID2202N16" xfId="1" xr:uid="{00000000-0005-0000-0000-000003000000}"/>
    <cellStyle name="標準_入所者数・利用者数一覧表(老福＆併設短期)" xfId="2" xr:uid="{00000000-0005-0000-0000-000004000000}"/>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28575</xdr:colOff>
      <xdr:row>41</xdr:row>
      <xdr:rowOff>47625</xdr:rowOff>
    </xdr:from>
    <xdr:to>
      <xdr:col>10</xdr:col>
      <xdr:colOff>123825</xdr:colOff>
      <xdr:row>44</xdr:row>
      <xdr:rowOff>0</xdr:rowOff>
    </xdr:to>
    <xdr:sp macro="" textlink="">
      <xdr:nvSpPr>
        <xdr:cNvPr id="1036" name="AutoShape 12">
          <a:extLst>
            <a:ext uri="{FF2B5EF4-FFF2-40B4-BE49-F238E27FC236}">
              <a16:creationId xmlns:a16="http://schemas.microsoft.com/office/drawing/2014/main" id="{00000000-0008-0000-0000-00000C040000}"/>
            </a:ext>
          </a:extLst>
        </xdr:cNvPr>
        <xdr:cNvSpPr>
          <a:spLocks noChangeArrowheads="1"/>
        </xdr:cNvSpPr>
      </xdr:nvSpPr>
      <xdr:spPr bwMode="auto">
        <a:xfrm>
          <a:off x="28575" y="8724900"/>
          <a:ext cx="2390775" cy="381000"/>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95251</xdr:colOff>
      <xdr:row>137</xdr:row>
      <xdr:rowOff>47625</xdr:rowOff>
    </xdr:from>
    <xdr:to>
      <xdr:col>27</xdr:col>
      <xdr:colOff>0</xdr:colOff>
      <xdr:row>141</xdr:row>
      <xdr:rowOff>66675</xdr:rowOff>
    </xdr:to>
    <xdr:sp macro="" textlink="">
      <xdr:nvSpPr>
        <xdr:cNvPr id="1038" name="AutoShape 14">
          <a:extLst>
            <a:ext uri="{FF2B5EF4-FFF2-40B4-BE49-F238E27FC236}">
              <a16:creationId xmlns:a16="http://schemas.microsoft.com/office/drawing/2014/main" id="{00000000-0008-0000-0000-00000E040000}"/>
            </a:ext>
          </a:extLst>
        </xdr:cNvPr>
        <xdr:cNvSpPr>
          <a:spLocks noChangeArrowheads="1"/>
        </xdr:cNvSpPr>
      </xdr:nvSpPr>
      <xdr:spPr bwMode="auto">
        <a:xfrm>
          <a:off x="95251" y="24784050"/>
          <a:ext cx="6324600" cy="590550"/>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300"/>
            </a:lnSpc>
            <a:defRPr sz="1000"/>
          </a:pPr>
          <a:r>
            <a:rPr lang="ja-JP" altLang="en-US" sz="1050" b="0" i="0" u="none" strike="noStrike" baseline="0">
              <a:solidFill>
                <a:srgbClr val="000000"/>
              </a:solidFill>
              <a:latin typeface="HG丸ｺﾞｼｯｸM-PRO"/>
              <a:ea typeface="HG丸ｺﾞｼｯｸM-PRO"/>
            </a:rPr>
            <a:t>　介護職員、看護職員、介護支援専門員が基準で定められている配置を下回る場合、減算が必要になる場合があります。福祉基盤課にご相談ください。</a:t>
          </a:r>
        </a:p>
        <a:p>
          <a:pPr algn="l" rtl="0">
            <a:lnSpc>
              <a:spcPts val="1300"/>
            </a:lnSpc>
            <a:defRPr sz="1000"/>
          </a:pPr>
          <a:endParaRPr lang="ja-JP" altLang="en-US"/>
        </a:p>
      </xdr:txBody>
    </xdr:sp>
    <xdr:clientData/>
  </xdr:twoCellAnchor>
  <xdr:twoCellAnchor>
    <xdr:from>
      <xdr:col>0</xdr:col>
      <xdr:colOff>95248</xdr:colOff>
      <xdr:row>136</xdr:row>
      <xdr:rowOff>0</xdr:rowOff>
    </xdr:from>
    <xdr:to>
      <xdr:col>4</xdr:col>
      <xdr:colOff>123824</xdr:colOff>
      <xdr:row>138</xdr:row>
      <xdr:rowOff>85725</xdr:rowOff>
    </xdr:to>
    <xdr:sp macro="" textlink="">
      <xdr:nvSpPr>
        <xdr:cNvPr id="1039" name="AutoShape 15">
          <a:extLst>
            <a:ext uri="{FF2B5EF4-FFF2-40B4-BE49-F238E27FC236}">
              <a16:creationId xmlns:a16="http://schemas.microsoft.com/office/drawing/2014/main" id="{00000000-0008-0000-0000-00000F040000}"/>
            </a:ext>
          </a:extLst>
        </xdr:cNvPr>
        <xdr:cNvSpPr>
          <a:spLocks noChangeArrowheads="1"/>
        </xdr:cNvSpPr>
      </xdr:nvSpPr>
      <xdr:spPr bwMode="auto">
        <a:xfrm>
          <a:off x="95248" y="24155400"/>
          <a:ext cx="876301" cy="43815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lnSpc>
              <a:spcPts val="1100"/>
            </a:lnSpc>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28575</xdr:colOff>
      <xdr:row>143</xdr:row>
      <xdr:rowOff>38100</xdr:rowOff>
    </xdr:from>
    <xdr:to>
      <xdr:col>10</xdr:col>
      <xdr:colOff>123825</xdr:colOff>
      <xdr:row>146</xdr:row>
      <xdr:rowOff>0</xdr:rowOff>
    </xdr:to>
    <xdr:sp macro="" textlink="">
      <xdr:nvSpPr>
        <xdr:cNvPr id="1040" name="AutoShape 16">
          <a:extLst>
            <a:ext uri="{FF2B5EF4-FFF2-40B4-BE49-F238E27FC236}">
              <a16:creationId xmlns:a16="http://schemas.microsoft.com/office/drawing/2014/main" id="{00000000-0008-0000-0000-000010040000}"/>
            </a:ext>
          </a:extLst>
        </xdr:cNvPr>
        <xdr:cNvSpPr>
          <a:spLocks noChangeArrowheads="1"/>
        </xdr:cNvSpPr>
      </xdr:nvSpPr>
      <xdr:spPr bwMode="auto">
        <a:xfrm>
          <a:off x="28575" y="24145875"/>
          <a:ext cx="2390775" cy="3905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19050</xdr:colOff>
      <xdr:row>660</xdr:row>
      <xdr:rowOff>0</xdr:rowOff>
    </xdr:from>
    <xdr:to>
      <xdr:col>13</xdr:col>
      <xdr:colOff>19050</xdr:colOff>
      <xdr:row>662</xdr:row>
      <xdr:rowOff>104775</xdr:rowOff>
    </xdr:to>
    <xdr:sp macro="" textlink="">
      <xdr:nvSpPr>
        <xdr:cNvPr id="1041" name="AutoShape 17">
          <a:extLst>
            <a:ext uri="{FF2B5EF4-FFF2-40B4-BE49-F238E27FC236}">
              <a16:creationId xmlns:a16="http://schemas.microsoft.com/office/drawing/2014/main" id="{00000000-0008-0000-0000-000011040000}"/>
            </a:ext>
          </a:extLst>
        </xdr:cNvPr>
        <xdr:cNvSpPr>
          <a:spLocks noChangeArrowheads="1"/>
        </xdr:cNvSpPr>
      </xdr:nvSpPr>
      <xdr:spPr bwMode="auto">
        <a:xfrm>
          <a:off x="19050" y="72732900"/>
          <a:ext cx="2962275" cy="428625"/>
        </a:xfrm>
        <a:prstGeom prst="bevel">
          <a:avLst>
            <a:gd name="adj" fmla="val 12500"/>
          </a:avLst>
        </a:prstGeom>
        <a:solidFill>
          <a:srgbClr val="C0C0C0">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1</xdr:col>
      <xdr:colOff>57149</xdr:colOff>
      <xdr:row>32</xdr:row>
      <xdr:rowOff>119063</xdr:rowOff>
    </xdr:from>
    <xdr:to>
      <xdr:col>27</xdr:col>
      <xdr:colOff>57149</xdr:colOff>
      <xdr:row>35</xdr:row>
      <xdr:rowOff>257175</xdr:rowOff>
    </xdr:to>
    <xdr:sp macro="" textlink="">
      <xdr:nvSpPr>
        <xdr:cNvPr id="1042" name="AutoShape 18">
          <a:extLst>
            <a:ext uri="{FF2B5EF4-FFF2-40B4-BE49-F238E27FC236}">
              <a16:creationId xmlns:a16="http://schemas.microsoft.com/office/drawing/2014/main" id="{00000000-0008-0000-0000-000012040000}"/>
            </a:ext>
          </a:extLst>
        </xdr:cNvPr>
        <xdr:cNvSpPr>
          <a:spLocks noChangeArrowheads="1"/>
        </xdr:cNvSpPr>
      </xdr:nvSpPr>
      <xdr:spPr bwMode="auto">
        <a:xfrm>
          <a:off x="161924" y="6481763"/>
          <a:ext cx="6276975" cy="1185862"/>
        </a:xfrm>
        <a:prstGeom prst="foldedCorner">
          <a:avLst>
            <a:gd name="adj" fmla="val 12500"/>
          </a:avLst>
        </a:prstGeom>
        <a:solidFill>
          <a:srgbClr val="FFFFFF"/>
        </a:solidFill>
        <a:ln w="9525">
          <a:solidFill>
            <a:srgbClr val="000000"/>
          </a:solidFill>
          <a:round/>
          <a:headEnd/>
          <a:tailEnd/>
        </a:ln>
      </xdr:spPr>
      <xdr:txBody>
        <a:bodyPr vertOverflow="clip" wrap="square" lIns="75600" tIns="115200" rIns="75600" bIns="7200" anchor="t" upright="1"/>
        <a:lstStyle/>
        <a:p>
          <a:pPr algn="ctr" rtl="0">
            <a:lnSpc>
              <a:spcPts val="1900"/>
            </a:lnSpc>
            <a:defRPr sz="1000"/>
          </a:pPr>
          <a:r>
            <a:rPr lang="ja-JP" altLang="en-US" sz="1800" b="0" i="0" u="none" strike="noStrike" baseline="0">
              <a:solidFill>
                <a:srgbClr val="000000"/>
              </a:solidFill>
              <a:latin typeface="ＭＳ Ｐゴシック"/>
              <a:ea typeface="ＭＳ Ｐゴシック"/>
            </a:rPr>
            <a:t>　</a:t>
          </a:r>
          <a:r>
            <a:rPr lang="ja-JP" altLang="en-US" sz="1400" b="0" i="0" u="none" strike="noStrike" baseline="0">
              <a:solidFill>
                <a:srgbClr val="000000"/>
              </a:solidFill>
              <a:latin typeface="ＭＳ Ｐゴシック"/>
              <a:ea typeface="ＭＳ Ｐゴシック"/>
            </a:rPr>
            <a:t>以下の点検項目について、○</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で記載してください。</a:t>
          </a:r>
        </a:p>
        <a:p>
          <a:pPr algn="ctr" rtl="0">
            <a:lnSpc>
              <a:spcPts val="1800"/>
            </a:lnSpc>
            <a:defRPr sz="1000"/>
          </a:pPr>
          <a:r>
            <a:rPr lang="ja-JP" altLang="en-US" sz="1400" b="0" i="0" u="none" strike="noStrike" baseline="0">
              <a:solidFill>
                <a:sysClr val="windowText" lastClr="000000"/>
              </a:solidFill>
              <a:latin typeface="ＭＳ Ｐゴシック"/>
              <a:ea typeface="ＭＳ Ｐゴシック"/>
            </a:rPr>
            <a:t>　また、該当がない場合については、－を記載してください。</a:t>
          </a:r>
          <a:endParaRPr lang="en-US" altLang="ja-JP" sz="1400" b="0" i="0" u="none" strike="noStrike" baseline="0">
            <a:solidFill>
              <a:sysClr val="windowText" lastClr="000000"/>
            </a:solidFill>
            <a:latin typeface="ＭＳ Ｐゴシック"/>
            <a:ea typeface="ＭＳ Ｐゴシック"/>
          </a:endParaRPr>
        </a:p>
        <a:p>
          <a:pPr algn="ctr" rtl="0">
            <a:lnSpc>
              <a:spcPts val="1800"/>
            </a:lnSpc>
            <a:defRPr sz="1000"/>
          </a:pPr>
          <a:r>
            <a:rPr lang="ja-JP" altLang="en-US" sz="1400" b="0" i="0" u="none" strike="noStrike" baseline="0">
              <a:solidFill>
                <a:srgbClr val="000000"/>
              </a:solidFill>
              <a:latin typeface="ＭＳ Ｐゴシック"/>
              <a:ea typeface="ＭＳ Ｐゴシック"/>
            </a:rPr>
            <a:t>点検した結果</a:t>
          </a:r>
          <a:r>
            <a:rPr lang="ja-JP" altLang="en-US" sz="16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がついたところは基準等の違反となります。</a:t>
          </a:r>
        </a:p>
        <a:p>
          <a:pPr algn="ctr" rtl="0">
            <a:lnSpc>
              <a:spcPts val="1600"/>
            </a:lnSpc>
            <a:defRPr sz="1000"/>
          </a:pPr>
          <a:r>
            <a:rPr lang="ja-JP" altLang="en-US" sz="1400" b="0" i="0" u="none" strike="noStrike" baseline="0">
              <a:solidFill>
                <a:srgbClr val="000000"/>
              </a:solidFill>
              <a:latin typeface="ＭＳ Ｐゴシック"/>
              <a:ea typeface="ＭＳ Ｐゴシック"/>
            </a:rPr>
            <a:t>　速やかに、改善を行ってください。</a:t>
          </a:r>
          <a:endParaRPr lang="ja-JP" altLang="en-US"/>
        </a:p>
      </xdr:txBody>
    </xdr:sp>
    <xdr:clientData/>
  </xdr:twoCellAnchor>
  <xdr:twoCellAnchor>
    <xdr:from>
      <xdr:col>11</xdr:col>
      <xdr:colOff>26209</xdr:colOff>
      <xdr:row>36</xdr:row>
      <xdr:rowOff>142875</xdr:rowOff>
    </xdr:from>
    <xdr:to>
      <xdr:col>19</xdr:col>
      <xdr:colOff>216709</xdr:colOff>
      <xdr:row>39</xdr:row>
      <xdr:rowOff>85725</xdr:rowOff>
    </xdr:to>
    <xdr:sp macro="" textlink="">
      <xdr:nvSpPr>
        <xdr:cNvPr id="1043" name="AutoShape 19">
          <a:extLst>
            <a:ext uri="{FF2B5EF4-FFF2-40B4-BE49-F238E27FC236}">
              <a16:creationId xmlns:a16="http://schemas.microsoft.com/office/drawing/2014/main" id="{00000000-0008-0000-0000-000013040000}"/>
            </a:ext>
          </a:extLst>
        </xdr:cNvPr>
        <xdr:cNvSpPr>
          <a:spLocks noChangeArrowheads="1"/>
        </xdr:cNvSpPr>
      </xdr:nvSpPr>
      <xdr:spPr bwMode="auto">
        <a:xfrm>
          <a:off x="2562240" y="8001000"/>
          <a:ext cx="2095500" cy="514350"/>
        </a:xfrm>
        <a:prstGeom prst="wedgeEllipseCallout">
          <a:avLst>
            <a:gd name="adj1" fmla="val 49318"/>
            <a:gd name="adj2" fmla="val 37824"/>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50" b="1" i="0" u="none" strike="noStrike" baseline="0">
              <a:solidFill>
                <a:srgbClr val="000000"/>
              </a:solidFill>
              <a:latin typeface="ＭＳ ゴシック"/>
              <a:ea typeface="ＭＳ ゴシック"/>
            </a:rPr>
            <a:t>コピーして使用してください。</a:t>
          </a:r>
          <a:endParaRPr lang="ja-JP" altLang="en-US"/>
        </a:p>
      </xdr:txBody>
    </xdr:sp>
    <xdr:clientData/>
  </xdr:twoCellAnchor>
  <xdr:twoCellAnchor>
    <xdr:from>
      <xdr:col>1</xdr:col>
      <xdr:colOff>142875</xdr:colOff>
      <xdr:row>1893</xdr:row>
      <xdr:rowOff>9525</xdr:rowOff>
    </xdr:from>
    <xdr:to>
      <xdr:col>26</xdr:col>
      <xdr:colOff>123825</xdr:colOff>
      <xdr:row>1895</xdr:row>
      <xdr:rowOff>0</xdr:rowOff>
    </xdr:to>
    <xdr:sp macro="" textlink="">
      <xdr:nvSpPr>
        <xdr:cNvPr id="1044" name="AutoShape 20">
          <a:extLst>
            <a:ext uri="{FF2B5EF4-FFF2-40B4-BE49-F238E27FC236}">
              <a16:creationId xmlns:a16="http://schemas.microsoft.com/office/drawing/2014/main" id="{00000000-0008-0000-0000-000014040000}"/>
            </a:ext>
          </a:extLst>
        </xdr:cNvPr>
        <xdr:cNvSpPr>
          <a:spLocks noChangeArrowheads="1"/>
        </xdr:cNvSpPr>
      </xdr:nvSpPr>
      <xdr:spPr bwMode="auto">
        <a:xfrm>
          <a:off x="247650" y="318020700"/>
          <a:ext cx="6000750" cy="466725"/>
        </a:xfrm>
        <a:prstGeom prst="foldedCorner">
          <a:avLst>
            <a:gd name="adj" fmla="val 12500"/>
          </a:avLst>
        </a:prstGeom>
        <a:solidFill>
          <a:srgbClr val="FFFFFF"/>
        </a:solidFill>
        <a:ln w="9525">
          <a:solidFill>
            <a:srgbClr val="000000"/>
          </a:solidFill>
          <a:round/>
          <a:headEnd/>
          <a:tailEnd/>
        </a:ln>
      </xdr:spPr>
      <xdr:txBody>
        <a:bodyPr vertOverflow="clip" wrap="square" lIns="74295" tIns="8890" rIns="74295" bIns="8890" anchor="t" upright="1"/>
        <a:lstStyle/>
        <a:p>
          <a:pPr algn="l" rtl="0">
            <a:defRPr sz="1000"/>
          </a:pPr>
          <a:endParaRPr lang="ja-JP" altLang="en-US" sz="1050" b="0" i="0" u="none" strike="noStrike" baseline="0">
            <a:solidFill>
              <a:srgbClr val="000000"/>
            </a:solidFill>
            <a:latin typeface="Times New Roman"/>
            <a:cs typeface="Times New Roman"/>
          </a:endParaRPr>
        </a:p>
        <a:p>
          <a:pPr algn="l" rtl="0">
            <a:lnSpc>
              <a:spcPts val="1200"/>
            </a:lnSpc>
            <a:defRPr sz="1000"/>
          </a:pPr>
          <a:r>
            <a:rPr lang="ja-JP" altLang="en-US" sz="1050" b="0" i="0" u="none" strike="noStrike" baseline="0">
              <a:solidFill>
                <a:srgbClr val="000000"/>
              </a:solidFill>
              <a:latin typeface="ＭＳ 明朝"/>
              <a:ea typeface="ＭＳ 明朝"/>
            </a:rPr>
            <a:t>　　　　　　　</a:t>
          </a:r>
          <a:r>
            <a:rPr lang="ja-JP" altLang="en-US" sz="1050" b="0" i="0" u="none" strike="noStrike" baseline="0">
              <a:solidFill>
                <a:srgbClr val="000000"/>
              </a:solidFill>
              <a:latin typeface="HG丸ｺﾞｼｯｸM-PRO"/>
              <a:ea typeface="HG丸ｺﾞｼｯｸM-PRO"/>
            </a:rPr>
            <a:t>加算の算定要件を満たしていない場合、加算の取り下げが必要です。</a:t>
          </a:r>
          <a:endParaRPr lang="ja-JP" altLang="en-US"/>
        </a:p>
      </xdr:txBody>
    </xdr:sp>
    <xdr:clientData/>
  </xdr:twoCellAnchor>
  <xdr:twoCellAnchor>
    <xdr:from>
      <xdr:col>1</xdr:col>
      <xdr:colOff>9525</xdr:colOff>
      <xdr:row>1892</xdr:row>
      <xdr:rowOff>0</xdr:rowOff>
    </xdr:from>
    <xdr:to>
      <xdr:col>4</xdr:col>
      <xdr:colOff>161925</xdr:colOff>
      <xdr:row>1894</xdr:row>
      <xdr:rowOff>190500</xdr:rowOff>
    </xdr:to>
    <xdr:sp macro="" textlink="">
      <xdr:nvSpPr>
        <xdr:cNvPr id="1045" name="AutoShape 21">
          <a:extLst>
            <a:ext uri="{FF2B5EF4-FFF2-40B4-BE49-F238E27FC236}">
              <a16:creationId xmlns:a16="http://schemas.microsoft.com/office/drawing/2014/main" id="{00000000-0008-0000-0000-000015040000}"/>
            </a:ext>
          </a:extLst>
        </xdr:cNvPr>
        <xdr:cNvSpPr>
          <a:spLocks noChangeArrowheads="1"/>
        </xdr:cNvSpPr>
      </xdr:nvSpPr>
      <xdr:spPr bwMode="auto">
        <a:xfrm>
          <a:off x="114300" y="320278125"/>
          <a:ext cx="914400" cy="647700"/>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1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142618</xdr:colOff>
      <xdr:row>1967</xdr:row>
      <xdr:rowOff>114300</xdr:rowOff>
    </xdr:from>
    <xdr:to>
      <xdr:col>25</xdr:col>
      <xdr:colOff>133350</xdr:colOff>
      <xdr:row>1970</xdr:row>
      <xdr:rowOff>168102</xdr:rowOff>
    </xdr:to>
    <xdr:sp macro="" textlink="">
      <xdr:nvSpPr>
        <xdr:cNvPr id="1047" name="PubCross">
          <a:extLst>
            <a:ext uri="{FF2B5EF4-FFF2-40B4-BE49-F238E27FC236}">
              <a16:creationId xmlns:a16="http://schemas.microsoft.com/office/drawing/2014/main" id="{00000000-0008-0000-0000-000017040000}"/>
            </a:ext>
          </a:extLst>
        </xdr:cNvPr>
        <xdr:cNvSpPr>
          <a:spLocks noEditPoints="1" noChangeArrowheads="1"/>
        </xdr:cNvSpPr>
      </xdr:nvSpPr>
      <xdr:spPr bwMode="auto">
        <a:xfrm>
          <a:off x="247393" y="334127475"/>
          <a:ext cx="5753357" cy="482427"/>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800" b="1" i="0" u="none" strike="noStrike" baseline="0">
              <a:solidFill>
                <a:srgbClr val="000000"/>
              </a:solidFill>
              <a:latin typeface="ＭＳ ゴシック"/>
              <a:ea typeface="ＭＳ ゴシック"/>
            </a:rPr>
            <a:t>以上で点検は終了です。お疲れ様でした。</a:t>
          </a:r>
          <a:endParaRPr lang="ja-JP" altLang="en-US"/>
        </a:p>
      </xdr:txBody>
    </xdr:sp>
    <xdr:clientData/>
  </xdr:twoCellAnchor>
  <xdr:twoCellAnchor>
    <xdr:from>
      <xdr:col>3</xdr:col>
      <xdr:colOff>200025</xdr:colOff>
      <xdr:row>634</xdr:row>
      <xdr:rowOff>104775</xdr:rowOff>
    </xdr:from>
    <xdr:to>
      <xdr:col>25</xdr:col>
      <xdr:colOff>19050</xdr:colOff>
      <xdr:row>637</xdr:row>
      <xdr:rowOff>57150</xdr:rowOff>
    </xdr:to>
    <xdr:sp macro="" textlink="">
      <xdr:nvSpPr>
        <xdr:cNvPr id="1049" name="Rectangle 25">
          <a:extLst>
            <a:ext uri="{FF2B5EF4-FFF2-40B4-BE49-F238E27FC236}">
              <a16:creationId xmlns:a16="http://schemas.microsoft.com/office/drawing/2014/main" id="{00000000-0008-0000-0000-000019040000}"/>
            </a:ext>
          </a:extLst>
        </xdr:cNvPr>
        <xdr:cNvSpPr>
          <a:spLocks noChangeArrowheads="1"/>
        </xdr:cNvSpPr>
      </xdr:nvSpPr>
      <xdr:spPr bwMode="auto">
        <a:xfrm>
          <a:off x="828675" y="79067025"/>
          <a:ext cx="5057775" cy="381000"/>
        </a:xfrm>
        <a:prstGeom prst="rect">
          <a:avLst/>
        </a:prstGeom>
        <a:solidFill>
          <a:srgbClr val="FFFFFF"/>
        </a:solidFill>
        <a:ln w="19050" cap="rnd">
          <a:solidFill>
            <a:srgbClr val="000000"/>
          </a:solidFill>
          <a:prstDash val="sysDot"/>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明朝"/>
              <a:ea typeface="ＭＳ 明朝"/>
            </a:rPr>
            <a:t>養介護施設従業者等の行う次の行為が該当する。</a:t>
          </a:r>
        </a:p>
        <a:p>
          <a:pPr algn="l" rtl="0">
            <a:lnSpc>
              <a:spcPts val="1100"/>
            </a:lnSpc>
            <a:defRPr sz="1000"/>
          </a:pPr>
          <a:r>
            <a:rPr lang="ja-JP" altLang="en-US" sz="1000" b="0" i="0" u="none" strike="noStrike" baseline="0">
              <a:solidFill>
                <a:srgbClr val="000000"/>
              </a:solidFill>
              <a:latin typeface="ＭＳ 明朝"/>
              <a:ea typeface="ＭＳ 明朝"/>
            </a:rPr>
            <a:t>・身体的虐待　・養護を著しく怠ること　・心理的虐待　・性的虐待　・経済的虐待</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16</xdr:row>
      <xdr:rowOff>0</xdr:rowOff>
    </xdr:from>
    <xdr:to>
      <xdr:col>0</xdr:col>
      <xdr:colOff>9525</xdr:colOff>
      <xdr:row>16</xdr:row>
      <xdr:rowOff>0</xdr:rowOff>
    </xdr:to>
    <xdr:sp macro="" textlink="">
      <xdr:nvSpPr>
        <xdr:cNvPr id="7169" name="Text Box 1">
          <a:extLst>
            <a:ext uri="{FF2B5EF4-FFF2-40B4-BE49-F238E27FC236}">
              <a16:creationId xmlns:a16="http://schemas.microsoft.com/office/drawing/2014/main" id="{00000000-0008-0000-0100-0000011C0000}"/>
            </a:ext>
          </a:extLst>
        </xdr:cNvPr>
        <xdr:cNvSpPr txBox="1">
          <a:spLocks noChangeArrowheads="1"/>
        </xdr:cNvSpPr>
      </xdr:nvSpPr>
      <xdr:spPr bwMode="auto">
        <a:xfrm>
          <a:off x="0" y="4648200"/>
          <a:ext cx="9525" cy="0"/>
        </a:xfrm>
        <a:prstGeom prst="rect">
          <a:avLst/>
        </a:prstGeom>
        <a:noFill/>
        <a:ln>
          <a:noFill/>
        </a:ln>
      </xdr:spPr>
      <xdr:txBody>
        <a:bodyPr vertOverflow="clip" vert="vert" wrap="square" lIns="27432" tIns="18288" rIns="27432" bIns="18288" anchor="ctr" upright="1"/>
        <a:lstStyle/>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lnSpc>
              <a:spcPts val="1000"/>
            </a:lnSpc>
            <a:defRPr sz="1000"/>
          </a:pPr>
          <a:endParaRPr lang="ja-JP" altLang="en-US"/>
        </a:p>
      </xdr:txBody>
    </xdr:sp>
    <xdr:clientData/>
  </xdr:twoCellAnchor>
  <xdr:oneCellAnchor>
    <xdr:from>
      <xdr:col>0</xdr:col>
      <xdr:colOff>57150</xdr:colOff>
      <xdr:row>0</xdr:row>
      <xdr:rowOff>123825</xdr:rowOff>
    </xdr:from>
    <xdr:ext cx="2378575" cy="335182"/>
    <xdr:sp macro="" textlink="">
      <xdr:nvSpPr>
        <xdr:cNvPr id="7170" name="Rectangle 2">
          <a:extLst>
            <a:ext uri="{FF2B5EF4-FFF2-40B4-BE49-F238E27FC236}">
              <a16:creationId xmlns:a16="http://schemas.microsoft.com/office/drawing/2014/main" id="{00000000-0008-0000-0100-0000021C0000}"/>
            </a:ext>
          </a:extLst>
        </xdr:cNvPr>
        <xdr:cNvSpPr>
          <a:spLocks noChangeArrowheads="1"/>
        </xdr:cNvSpPr>
      </xdr:nvSpPr>
      <xdr:spPr bwMode="auto">
        <a:xfrm>
          <a:off x="57150" y="123825"/>
          <a:ext cx="2254889" cy="335182"/>
        </a:xfrm>
        <a:prstGeom prst="rect">
          <a:avLst/>
        </a:prstGeom>
        <a:solidFill>
          <a:srgbClr val="FFFFFF"/>
        </a:solidFill>
        <a:ln w="9525">
          <a:solidFill>
            <a:srgbClr val="000000"/>
          </a:solidFill>
          <a:miter lim="800000"/>
          <a:headEnd/>
          <a:tailEnd/>
        </a:ln>
      </xdr:spPr>
      <xdr:txBody>
        <a:bodyPr wrap="none" lIns="90000" tIns="54000" rIns="90000" bIns="46800" anchor="t" upright="1">
          <a:spAutoFit/>
        </a:bodyPr>
        <a:lstStyle/>
        <a:p>
          <a:pPr algn="l" rtl="0">
            <a:defRPr sz="1000"/>
          </a:pPr>
          <a:r>
            <a:rPr lang="ja-JP" altLang="en-US" sz="1400" b="1" i="0" u="none" strike="noStrike" baseline="0">
              <a:solidFill>
                <a:srgbClr val="000000"/>
              </a:solidFill>
              <a:latin typeface="ＭＳ Ｐゴシック"/>
              <a:ea typeface="ＭＳ Ｐゴシック"/>
            </a:rPr>
            <a:t>入所者数・利用者数一覧表</a:t>
          </a:r>
          <a:endParaRPr lang="ja-JP" altLang="en-US"/>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7030700"/>
          <a:ext cx="107537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4000000}"/>
            </a:ext>
          </a:extLst>
        </xdr:cNvPr>
        <xdr:cNvSpPr/>
      </xdr:nvSpPr>
      <xdr:spPr>
        <a:xfrm>
          <a:off x="3314700" y="781050"/>
          <a:ext cx="76200" cy="40005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3" name="正方形/長方形 2">
          <a:extLst>
            <a:ext uri="{FF2B5EF4-FFF2-40B4-BE49-F238E27FC236}">
              <a16:creationId xmlns:a16="http://schemas.microsoft.com/office/drawing/2014/main" id="{00000000-0008-0000-0600-000005000000}"/>
            </a:ext>
          </a:extLst>
        </xdr:cNvPr>
        <xdr:cNvSpPr/>
      </xdr:nvSpPr>
      <xdr:spPr>
        <a:xfrm>
          <a:off x="704850" y="19383375"/>
          <a:ext cx="10172700"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2" name="正方形/長方形 1">
          <a:extLst>
            <a:ext uri="{FF2B5EF4-FFF2-40B4-BE49-F238E27FC236}">
              <a16:creationId xmlns:a16="http://schemas.microsoft.com/office/drawing/2014/main" id="{00000000-0008-0000-0000-000005000000}"/>
            </a:ext>
          </a:extLst>
        </xdr:cNvPr>
        <xdr:cNvSpPr/>
      </xdr:nvSpPr>
      <xdr:spPr>
        <a:xfrm>
          <a:off x="0" y="238125"/>
          <a:ext cx="1320800" cy="3270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571750" y="485775"/>
          <a:ext cx="15430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79998168889431442"/>
    <outlinePr summaryBelow="0" summaryRight="0"/>
  </sheetPr>
  <dimension ref="A1:AH2127"/>
  <sheetViews>
    <sheetView tabSelected="1" view="pageBreakPreview" zoomScaleNormal="100" zoomScaleSheetLayoutView="100" workbookViewId="0">
      <selection sqref="A1:AB1"/>
    </sheetView>
  </sheetViews>
  <sheetFormatPr defaultColWidth="3.5703125" defaultRowHeight="12.75" customHeight="1"/>
  <cols>
    <col min="1" max="1" width="1.5703125" style="48" customWidth="1"/>
    <col min="2" max="2" width="4.28515625" style="90" customWidth="1"/>
    <col min="3" max="25" width="3.5703125" style="48" customWidth="1"/>
    <col min="26" max="26" width="3.85546875" style="48" customWidth="1"/>
    <col min="27" max="27" width="3.85546875" style="38" customWidth="1"/>
    <col min="28" max="28" width="3.5703125" style="38" customWidth="1"/>
  </cols>
  <sheetData>
    <row r="1" spans="1:28" ht="40.5" customHeight="1">
      <c r="A1" s="696" t="s">
        <v>1176</v>
      </c>
      <c r="B1" s="696"/>
      <c r="C1" s="696"/>
      <c r="D1" s="696"/>
      <c r="E1" s="696"/>
      <c r="F1" s="696"/>
      <c r="G1" s="696"/>
      <c r="H1" s="696"/>
      <c r="I1" s="696"/>
      <c r="J1" s="696"/>
      <c r="K1" s="696"/>
      <c r="L1" s="696"/>
      <c r="M1" s="696"/>
      <c r="N1" s="696"/>
      <c r="O1" s="696"/>
      <c r="P1" s="696"/>
      <c r="Q1" s="696"/>
      <c r="R1" s="696"/>
      <c r="S1" s="696"/>
      <c r="T1" s="696"/>
      <c r="U1" s="696"/>
      <c r="V1" s="696"/>
      <c r="W1" s="696"/>
      <c r="X1" s="696"/>
      <c r="Y1" s="696"/>
      <c r="Z1" s="696"/>
      <c r="AA1" s="696"/>
      <c r="AB1" s="696"/>
    </row>
    <row r="2" spans="1:28" ht="29.25" customHeight="1">
      <c r="A2" s="697" t="s">
        <v>261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row>
    <row r="3" spans="1:28" ht="12" customHeight="1">
      <c r="A3"/>
      <c r="B3" s="5"/>
      <c r="C3"/>
      <c r="D3"/>
      <c r="E3"/>
      <c r="F3"/>
      <c r="G3"/>
      <c r="H3"/>
      <c r="I3"/>
      <c r="J3"/>
      <c r="K3"/>
      <c r="L3"/>
      <c r="M3"/>
      <c r="N3"/>
      <c r="O3"/>
      <c r="P3"/>
      <c r="Q3"/>
      <c r="R3"/>
      <c r="S3"/>
      <c r="T3"/>
      <c r="U3"/>
      <c r="V3"/>
      <c r="W3"/>
      <c r="X3"/>
      <c r="Y3"/>
      <c r="Z3"/>
    </row>
    <row r="4" spans="1:28" ht="12" customHeight="1">
      <c r="A4" s="698" t="s">
        <v>69</v>
      </c>
      <c r="B4" s="699"/>
      <c r="C4" s="699"/>
      <c r="D4" s="699"/>
      <c r="E4" s="699"/>
      <c r="F4" s="699"/>
      <c r="G4" s="699"/>
      <c r="H4" s="117"/>
      <c r="I4" s="117"/>
      <c r="J4" s="118"/>
      <c r="K4" s="4" t="s">
        <v>105</v>
      </c>
      <c r="L4" s="4"/>
      <c r="M4" s="4"/>
      <c r="N4" s="4"/>
      <c r="O4" s="4"/>
      <c r="P4" s="4"/>
      <c r="Q4" s="4"/>
      <c r="R4" s="117"/>
      <c r="S4" s="117"/>
      <c r="T4" s="117"/>
      <c r="U4" s="119"/>
      <c r="V4" s="119"/>
      <c r="W4" s="119"/>
      <c r="X4" s="119"/>
      <c r="Y4" s="119"/>
      <c r="Z4" s="119"/>
      <c r="AA4" s="39"/>
      <c r="AB4" s="40"/>
    </row>
    <row r="5" spans="1:28" ht="12" customHeight="1">
      <c r="A5" s="700" t="s">
        <v>178</v>
      </c>
      <c r="B5" s="701"/>
      <c r="C5" s="701"/>
      <c r="D5" s="701"/>
      <c r="E5" s="701"/>
      <c r="F5" s="701"/>
      <c r="G5" s="701"/>
      <c r="H5" s="701"/>
      <c r="I5" s="701"/>
      <c r="J5" s="702"/>
      <c r="K5" s="710"/>
      <c r="L5" s="711"/>
      <c r="M5" s="711"/>
      <c r="N5" s="711"/>
      <c r="O5" s="711"/>
      <c r="P5" s="711"/>
      <c r="Q5" s="711"/>
      <c r="R5" s="711"/>
      <c r="S5" s="711"/>
      <c r="T5" s="711"/>
      <c r="U5" s="711"/>
      <c r="V5" s="711"/>
      <c r="W5" s="711"/>
      <c r="X5" s="711"/>
      <c r="Y5" s="711"/>
      <c r="Z5" s="711"/>
      <c r="AA5" s="711"/>
      <c r="AB5" s="712"/>
    </row>
    <row r="6" spans="1:28" ht="12" customHeight="1">
      <c r="A6" s="703"/>
      <c r="B6" s="704"/>
      <c r="C6" s="704"/>
      <c r="D6" s="704"/>
      <c r="E6" s="704"/>
      <c r="F6" s="704"/>
      <c r="G6" s="704"/>
      <c r="H6" s="704"/>
      <c r="I6" s="704"/>
      <c r="J6" s="705"/>
      <c r="K6" s="713"/>
      <c r="L6" s="714"/>
      <c r="M6" s="714"/>
      <c r="N6" s="714"/>
      <c r="O6" s="714"/>
      <c r="P6" s="714"/>
      <c r="Q6" s="714"/>
      <c r="R6" s="714"/>
      <c r="S6" s="714"/>
      <c r="T6" s="714"/>
      <c r="U6" s="714"/>
      <c r="V6" s="714"/>
      <c r="W6" s="714"/>
      <c r="X6" s="714"/>
      <c r="Y6" s="714"/>
      <c r="Z6" s="714"/>
      <c r="AA6" s="714"/>
      <c r="AB6" s="715"/>
    </row>
    <row r="7" spans="1:28" ht="21.75" customHeight="1">
      <c r="A7" s="2" t="s">
        <v>67</v>
      </c>
      <c r="B7" s="5"/>
      <c r="C7"/>
      <c r="D7"/>
      <c r="E7"/>
      <c r="F7"/>
      <c r="G7"/>
      <c r="H7"/>
      <c r="I7"/>
      <c r="J7"/>
      <c r="K7"/>
      <c r="L7"/>
      <c r="M7"/>
      <c r="N7"/>
      <c r="O7"/>
      <c r="P7"/>
      <c r="Q7"/>
      <c r="R7"/>
      <c r="S7"/>
      <c r="T7"/>
      <c r="U7"/>
      <c r="V7"/>
      <c r="W7"/>
      <c r="X7"/>
      <c r="Y7"/>
      <c r="Z7"/>
    </row>
    <row r="8" spans="1:28" ht="12" customHeight="1">
      <c r="A8" s="732" t="s">
        <v>70</v>
      </c>
      <c r="B8" s="733"/>
      <c r="C8" s="738" t="s">
        <v>106</v>
      </c>
      <c r="D8" s="739"/>
      <c r="E8" s="739"/>
      <c r="F8" s="739"/>
      <c r="G8" s="740"/>
      <c r="H8" s="805">
        <v>14</v>
      </c>
      <c r="I8" s="806"/>
      <c r="J8" s="806"/>
      <c r="K8" s="806"/>
      <c r="L8" s="806"/>
      <c r="M8" s="806"/>
      <c r="N8" s="806"/>
      <c r="O8" s="806"/>
      <c r="P8" s="806"/>
      <c r="Q8" s="806"/>
      <c r="R8" s="806"/>
      <c r="S8" s="806"/>
      <c r="T8" s="806"/>
      <c r="U8" s="806"/>
      <c r="V8" s="806"/>
      <c r="W8" s="806"/>
      <c r="X8" s="806"/>
      <c r="Y8" s="806"/>
      <c r="Z8" s="806"/>
      <c r="AA8" s="806"/>
      <c r="AB8" s="807"/>
    </row>
    <row r="9" spans="1:28" ht="12" customHeight="1">
      <c r="A9" s="734"/>
      <c r="B9" s="735"/>
      <c r="C9" s="824" t="s">
        <v>71</v>
      </c>
      <c r="D9" s="825"/>
      <c r="E9" s="825"/>
      <c r="F9" s="825"/>
      <c r="G9" s="826"/>
      <c r="H9" s="808"/>
      <c r="I9" s="809"/>
      <c r="J9" s="809"/>
      <c r="K9" s="809"/>
      <c r="L9" s="809"/>
      <c r="M9" s="809"/>
      <c r="N9" s="809"/>
      <c r="O9" s="809"/>
      <c r="P9" s="809"/>
      <c r="Q9" s="809"/>
      <c r="R9" s="809"/>
      <c r="S9" s="809"/>
      <c r="T9" s="809"/>
      <c r="U9" s="809"/>
      <c r="V9" s="809"/>
      <c r="W9" s="809"/>
      <c r="X9" s="809"/>
      <c r="Y9" s="809"/>
      <c r="Z9" s="809"/>
      <c r="AA9" s="809"/>
      <c r="AB9" s="810"/>
    </row>
    <row r="10" spans="1:28" ht="7.5" customHeight="1">
      <c r="A10" s="734"/>
      <c r="B10" s="735"/>
      <c r="C10" s="681" t="s">
        <v>72</v>
      </c>
      <c r="D10" s="741"/>
      <c r="E10" s="741"/>
      <c r="F10" s="741"/>
      <c r="G10" s="682"/>
      <c r="H10" s="770"/>
      <c r="I10" s="771"/>
      <c r="J10" s="771"/>
      <c r="K10" s="771"/>
      <c r="L10" s="771"/>
      <c r="M10" s="771"/>
      <c r="N10" s="771"/>
      <c r="O10" s="771"/>
      <c r="P10" s="771"/>
      <c r="Q10" s="771"/>
      <c r="R10" s="771"/>
      <c r="S10" s="771"/>
      <c r="T10" s="771"/>
      <c r="U10" s="771"/>
      <c r="V10" s="771"/>
      <c r="W10" s="771"/>
      <c r="X10" s="771"/>
      <c r="Y10" s="771"/>
      <c r="Z10" s="771"/>
      <c r="AA10" s="771"/>
      <c r="AB10" s="772"/>
    </row>
    <row r="11" spans="1:28" ht="7.5" customHeight="1">
      <c r="A11" s="734"/>
      <c r="B11" s="735"/>
      <c r="C11" s="742"/>
      <c r="D11" s="743"/>
      <c r="E11" s="743"/>
      <c r="F11" s="743"/>
      <c r="G11" s="744"/>
      <c r="H11" s="773"/>
      <c r="I11" s="774"/>
      <c r="J11" s="774"/>
      <c r="K11" s="774"/>
      <c r="L11" s="774"/>
      <c r="M11" s="774"/>
      <c r="N11" s="774"/>
      <c r="O11" s="774"/>
      <c r="P11" s="774"/>
      <c r="Q11" s="774"/>
      <c r="R11" s="774"/>
      <c r="S11" s="774"/>
      <c r="T11" s="774"/>
      <c r="U11" s="774"/>
      <c r="V11" s="774"/>
      <c r="W11" s="774"/>
      <c r="X11" s="774"/>
      <c r="Y11" s="774"/>
      <c r="Z11" s="774"/>
      <c r="AA11" s="774"/>
      <c r="AB11" s="775"/>
    </row>
    <row r="12" spans="1:28" ht="12" customHeight="1">
      <c r="A12" s="734"/>
      <c r="B12" s="735"/>
      <c r="C12" s="50"/>
      <c r="D12" s="51"/>
      <c r="E12" s="51"/>
      <c r="F12" s="51"/>
      <c r="G12" s="52"/>
      <c r="H12" s="747"/>
      <c r="I12" s="748"/>
      <c r="J12" s="748"/>
      <c r="K12" s="748"/>
      <c r="L12" s="748"/>
      <c r="M12" s="748"/>
      <c r="N12" s="748"/>
      <c r="O12" s="748"/>
      <c r="P12" s="748"/>
      <c r="Q12" s="748"/>
      <c r="R12" s="748"/>
      <c r="S12" s="748"/>
      <c r="T12" s="748"/>
      <c r="U12" s="748"/>
      <c r="V12" s="748"/>
      <c r="W12" s="748"/>
      <c r="X12" s="748"/>
      <c r="Y12" s="748"/>
      <c r="Z12" s="748"/>
      <c r="AA12" s="748"/>
      <c r="AB12" s="749"/>
    </row>
    <row r="13" spans="1:28" ht="12" customHeight="1">
      <c r="A13" s="734"/>
      <c r="B13" s="735"/>
      <c r="C13" s="683" t="s">
        <v>73</v>
      </c>
      <c r="D13" s="769"/>
      <c r="E13" s="769"/>
      <c r="F13" s="769"/>
      <c r="G13" s="684"/>
      <c r="H13" s="750"/>
      <c r="I13" s="751"/>
      <c r="J13" s="751"/>
      <c r="K13" s="751"/>
      <c r="L13" s="751"/>
      <c r="M13" s="751"/>
      <c r="N13" s="751"/>
      <c r="O13" s="751"/>
      <c r="P13" s="751"/>
      <c r="Q13" s="751"/>
      <c r="R13" s="751"/>
      <c r="S13" s="751"/>
      <c r="T13" s="751"/>
      <c r="U13" s="751"/>
      <c r="V13" s="751"/>
      <c r="W13" s="751"/>
      <c r="X13" s="751"/>
      <c r="Y13" s="751"/>
      <c r="Z13" s="751"/>
      <c r="AA13" s="751"/>
      <c r="AB13" s="752"/>
    </row>
    <row r="14" spans="1:28" ht="12" customHeight="1">
      <c r="A14" s="734"/>
      <c r="B14" s="735"/>
      <c r="C14" s="53"/>
      <c r="D14" s="54"/>
      <c r="E14" s="54"/>
      <c r="F14" s="54"/>
      <c r="G14" s="55"/>
      <c r="H14" s="753"/>
      <c r="I14" s="754"/>
      <c r="J14" s="754"/>
      <c r="K14" s="754"/>
      <c r="L14" s="754"/>
      <c r="M14" s="754"/>
      <c r="N14" s="754"/>
      <c r="O14" s="754"/>
      <c r="P14" s="754"/>
      <c r="Q14" s="754"/>
      <c r="R14" s="754"/>
      <c r="S14" s="754"/>
      <c r="T14" s="754"/>
      <c r="U14" s="754"/>
      <c r="V14" s="754"/>
      <c r="W14" s="754"/>
      <c r="X14" s="754"/>
      <c r="Y14" s="754"/>
      <c r="Z14" s="754"/>
      <c r="AA14" s="754"/>
      <c r="AB14" s="755"/>
    </row>
    <row r="15" spans="1:28" ht="12" customHeight="1">
      <c r="A15" s="734"/>
      <c r="B15" s="735"/>
      <c r="C15" s="56" t="s">
        <v>68</v>
      </c>
      <c r="D15" s="33"/>
      <c r="E15" s="33"/>
      <c r="F15" s="33"/>
      <c r="G15" s="57"/>
      <c r="H15" s="745" t="s">
        <v>107</v>
      </c>
      <c r="I15" s="746"/>
      <c r="J15" s="746"/>
      <c r="K15" s="746"/>
      <c r="L15" s="1"/>
      <c r="M15" s="1"/>
      <c r="N15" s="1"/>
      <c r="O15" s="1"/>
      <c r="P15" s="1"/>
      <c r="Q15" s="1"/>
      <c r="R15" s="1"/>
      <c r="S15" s="1"/>
      <c r="T15" s="1"/>
      <c r="U15" s="1"/>
      <c r="V15" s="1"/>
      <c r="W15" s="1"/>
      <c r="X15" s="1"/>
      <c r="Y15" s="1"/>
      <c r="Z15" s="1"/>
      <c r="AA15" s="41"/>
      <c r="AB15" s="42"/>
    </row>
    <row r="16" spans="1:28" ht="12" customHeight="1">
      <c r="A16" s="734"/>
      <c r="B16" s="735"/>
      <c r="C16" s="683" t="s">
        <v>56</v>
      </c>
      <c r="D16" s="769"/>
      <c r="E16" s="769"/>
      <c r="F16" s="769"/>
      <c r="G16" s="684"/>
      <c r="H16" s="811"/>
      <c r="I16" s="812"/>
      <c r="J16" s="812"/>
      <c r="K16" s="812"/>
      <c r="L16" s="812"/>
      <c r="M16" s="812"/>
      <c r="N16" s="812"/>
      <c r="O16" s="812"/>
      <c r="P16" s="812"/>
      <c r="Q16" s="812"/>
      <c r="R16" s="812"/>
      <c r="S16" s="812"/>
      <c r="T16" s="812"/>
      <c r="U16" s="812"/>
      <c r="V16" s="812"/>
      <c r="W16" s="812"/>
      <c r="X16" s="812"/>
      <c r="Y16" s="812"/>
      <c r="Z16" s="812"/>
      <c r="AA16" s="812"/>
      <c r="AB16" s="813"/>
    </row>
    <row r="17" spans="1:28" ht="12" customHeight="1">
      <c r="A17" s="734"/>
      <c r="B17" s="735"/>
      <c r="C17" s="58"/>
      <c r="D17" s="51"/>
      <c r="E17" s="51"/>
      <c r="F17" s="51"/>
      <c r="G17" s="52"/>
      <c r="H17" s="781"/>
      <c r="I17" s="782"/>
      <c r="J17" s="782"/>
      <c r="K17" s="782"/>
      <c r="L17" s="782"/>
      <c r="M17" s="782"/>
      <c r="N17" s="782"/>
      <c r="O17" s="782"/>
      <c r="P17" s="782"/>
      <c r="Q17" s="782"/>
      <c r="R17" s="782"/>
      <c r="S17" s="782"/>
      <c r="T17" s="782"/>
      <c r="U17" s="782"/>
      <c r="V17" s="782"/>
      <c r="W17" s="782"/>
      <c r="X17" s="782"/>
      <c r="Y17" s="782"/>
      <c r="Z17" s="782"/>
      <c r="AA17" s="782"/>
      <c r="AB17" s="783"/>
    </row>
    <row r="18" spans="1:28" ht="12.75" customHeight="1">
      <c r="A18" s="734"/>
      <c r="B18" s="735"/>
      <c r="C18" s="706" t="s">
        <v>74</v>
      </c>
      <c r="D18" s="707"/>
      <c r="E18" s="707"/>
      <c r="F18" s="707"/>
      <c r="G18" s="707"/>
      <c r="H18" s="756" t="s">
        <v>57</v>
      </c>
      <c r="I18" s="757"/>
      <c r="J18" s="776"/>
      <c r="K18" s="776"/>
      <c r="L18" s="776"/>
      <c r="M18" s="776"/>
      <c r="N18" s="776"/>
      <c r="O18" s="776"/>
      <c r="P18" s="776"/>
      <c r="Q18" s="756" t="s">
        <v>58</v>
      </c>
      <c r="R18" s="757"/>
      <c r="S18" s="778"/>
      <c r="T18" s="779"/>
      <c r="U18" s="779"/>
      <c r="V18" s="779"/>
      <c r="W18" s="779"/>
      <c r="X18" s="779"/>
      <c r="Y18" s="779"/>
      <c r="Z18" s="779"/>
      <c r="AA18" s="779"/>
      <c r="AB18" s="780"/>
    </row>
    <row r="19" spans="1:28" ht="12.75" customHeight="1">
      <c r="A19" s="736"/>
      <c r="B19" s="737"/>
      <c r="C19" s="708"/>
      <c r="D19" s="709"/>
      <c r="E19" s="709"/>
      <c r="F19" s="709"/>
      <c r="G19" s="709"/>
      <c r="H19" s="758"/>
      <c r="I19" s="759"/>
      <c r="J19" s="640"/>
      <c r="K19" s="640"/>
      <c r="L19" s="640"/>
      <c r="M19" s="640"/>
      <c r="N19" s="640"/>
      <c r="O19" s="640"/>
      <c r="P19" s="640"/>
      <c r="Q19" s="758"/>
      <c r="R19" s="759"/>
      <c r="S19" s="781"/>
      <c r="T19" s="782"/>
      <c r="U19" s="782"/>
      <c r="V19" s="782"/>
      <c r="W19" s="782"/>
      <c r="X19" s="782"/>
      <c r="Y19" s="782"/>
      <c r="Z19" s="782"/>
      <c r="AA19" s="782"/>
      <c r="AB19" s="783"/>
    </row>
    <row r="20" spans="1:28" ht="32.25" customHeight="1">
      <c r="A20"/>
      <c r="B20" s="5"/>
      <c r="C20"/>
      <c r="D20"/>
      <c r="E20"/>
      <c r="F20"/>
      <c r="G20"/>
      <c r="H20"/>
      <c r="I20"/>
      <c r="J20"/>
      <c r="K20"/>
      <c r="L20"/>
      <c r="M20"/>
      <c r="N20"/>
      <c r="O20"/>
      <c r="P20"/>
      <c r="Q20"/>
      <c r="R20"/>
      <c r="S20"/>
      <c r="T20"/>
      <c r="U20"/>
      <c r="V20"/>
      <c r="W20"/>
      <c r="X20"/>
      <c r="Y20"/>
      <c r="Z20"/>
    </row>
    <row r="21" spans="1:28" ht="12.75" customHeight="1">
      <c r="A21" s="760" t="s">
        <v>66</v>
      </c>
      <c r="B21" s="761"/>
      <c r="C21" s="761"/>
      <c r="D21" s="762"/>
      <c r="E21" s="716" t="s">
        <v>76</v>
      </c>
      <c r="F21" s="716"/>
      <c r="G21" s="716"/>
      <c r="H21" s="716"/>
      <c r="I21" s="716"/>
      <c r="J21" s="716"/>
      <c r="K21" s="716" t="s">
        <v>75</v>
      </c>
      <c r="L21" s="716"/>
      <c r="M21" s="716"/>
      <c r="N21" s="10"/>
      <c r="O21" s="721" t="s">
        <v>59</v>
      </c>
      <c r="P21" s="722"/>
      <c r="Q21" s="722"/>
      <c r="R21" s="723"/>
      <c r="S21" s="706" t="s">
        <v>80</v>
      </c>
      <c r="T21" s="730"/>
      <c r="U21" s="680"/>
      <c r="V21" s="680"/>
      <c r="W21" s="680"/>
      <c r="X21" s="680"/>
      <c r="Y21" s="680"/>
      <c r="Z21" s="680"/>
      <c r="AA21" s="716" t="s">
        <v>75</v>
      </c>
      <c r="AB21" s="716"/>
    </row>
    <row r="22" spans="1:28" ht="12.75" customHeight="1">
      <c r="A22" s="763"/>
      <c r="B22" s="764"/>
      <c r="C22" s="764"/>
      <c r="D22" s="765"/>
      <c r="E22" s="716"/>
      <c r="F22" s="716"/>
      <c r="G22" s="716"/>
      <c r="H22" s="716"/>
      <c r="I22" s="716"/>
      <c r="J22" s="716"/>
      <c r="K22" s="716"/>
      <c r="L22" s="716"/>
      <c r="M22" s="716"/>
      <c r="N22" s="10"/>
      <c r="O22" s="724"/>
      <c r="P22" s="725"/>
      <c r="Q22" s="725"/>
      <c r="R22" s="726"/>
      <c r="S22" s="708"/>
      <c r="T22" s="731"/>
      <c r="U22" s="680"/>
      <c r="V22" s="680"/>
      <c r="W22" s="680"/>
      <c r="X22" s="680"/>
      <c r="Y22" s="680"/>
      <c r="Z22" s="680"/>
      <c r="AA22" s="716"/>
      <c r="AB22" s="716"/>
    </row>
    <row r="23" spans="1:28" ht="12.75" customHeight="1">
      <c r="A23" s="763"/>
      <c r="B23" s="764"/>
      <c r="C23" s="764"/>
      <c r="D23" s="765"/>
      <c r="E23" s="716" t="s">
        <v>77</v>
      </c>
      <c r="F23" s="716"/>
      <c r="G23" s="716"/>
      <c r="H23" s="716"/>
      <c r="I23" s="716"/>
      <c r="J23" s="716"/>
      <c r="K23" s="716" t="s">
        <v>75</v>
      </c>
      <c r="L23" s="716"/>
      <c r="M23" s="716"/>
      <c r="N23" s="10"/>
      <c r="O23" s="724"/>
      <c r="P23" s="725"/>
      <c r="Q23" s="725"/>
      <c r="R23" s="726"/>
      <c r="S23" s="706" t="s">
        <v>81</v>
      </c>
      <c r="T23" s="730"/>
      <c r="U23" s="680"/>
      <c r="V23" s="680"/>
      <c r="W23" s="680"/>
      <c r="X23" s="680"/>
      <c r="Y23" s="680"/>
      <c r="Z23" s="680"/>
      <c r="AA23" s="716" t="s">
        <v>75</v>
      </c>
      <c r="AB23" s="716"/>
    </row>
    <row r="24" spans="1:28" ht="12.75" customHeight="1">
      <c r="A24" s="763"/>
      <c r="B24" s="764"/>
      <c r="C24" s="764"/>
      <c r="D24" s="765"/>
      <c r="E24" s="716"/>
      <c r="F24" s="716"/>
      <c r="G24" s="716"/>
      <c r="H24" s="716"/>
      <c r="I24" s="716"/>
      <c r="J24" s="716"/>
      <c r="K24" s="716"/>
      <c r="L24" s="716"/>
      <c r="M24" s="716"/>
      <c r="N24" s="10"/>
      <c r="O24" s="724"/>
      <c r="P24" s="725"/>
      <c r="Q24" s="725"/>
      <c r="R24" s="726"/>
      <c r="S24" s="708"/>
      <c r="T24" s="731"/>
      <c r="U24" s="680"/>
      <c r="V24" s="680"/>
      <c r="W24" s="680"/>
      <c r="X24" s="680"/>
      <c r="Y24" s="680"/>
      <c r="Z24" s="680"/>
      <c r="AA24" s="716"/>
      <c r="AB24" s="716"/>
    </row>
    <row r="25" spans="1:28" ht="12.75" customHeight="1">
      <c r="A25" s="763"/>
      <c r="B25" s="764"/>
      <c r="C25" s="764"/>
      <c r="D25" s="765"/>
      <c r="E25" s="717" t="s">
        <v>78</v>
      </c>
      <c r="F25" s="718"/>
      <c r="G25" s="716"/>
      <c r="H25" s="716"/>
      <c r="I25" s="716"/>
      <c r="J25" s="716"/>
      <c r="K25" s="716" t="s">
        <v>75</v>
      </c>
      <c r="L25" s="716"/>
      <c r="M25" s="716"/>
      <c r="N25" s="10"/>
      <c r="O25" s="724"/>
      <c r="P25" s="725"/>
      <c r="Q25" s="725"/>
      <c r="R25" s="726"/>
      <c r="S25" s="706" t="s">
        <v>82</v>
      </c>
      <c r="T25" s="730"/>
      <c r="U25" s="680"/>
      <c r="V25" s="680"/>
      <c r="W25" s="680"/>
      <c r="X25" s="680"/>
      <c r="Y25" s="680"/>
      <c r="Z25" s="680"/>
      <c r="AA25" s="716" t="s">
        <v>75</v>
      </c>
      <c r="AB25" s="716"/>
    </row>
    <row r="26" spans="1:28" ht="12.75" customHeight="1">
      <c r="A26" s="766"/>
      <c r="B26" s="767"/>
      <c r="C26" s="767"/>
      <c r="D26" s="768"/>
      <c r="E26" s="719"/>
      <c r="F26" s="720"/>
      <c r="G26" s="716"/>
      <c r="H26" s="716"/>
      <c r="I26" s="716"/>
      <c r="J26" s="716"/>
      <c r="K26" s="716"/>
      <c r="L26" s="716"/>
      <c r="M26" s="716"/>
      <c r="N26" s="10"/>
      <c r="O26" s="727"/>
      <c r="P26" s="728"/>
      <c r="Q26" s="728"/>
      <c r="R26" s="729"/>
      <c r="S26" s="708"/>
      <c r="T26" s="731"/>
      <c r="U26" s="680"/>
      <c r="V26" s="680"/>
      <c r="W26" s="680"/>
      <c r="X26" s="680"/>
      <c r="Y26" s="680"/>
      <c r="Z26" s="680"/>
      <c r="AA26" s="716"/>
      <c r="AB26" s="716"/>
    </row>
    <row r="27" spans="1:28" ht="12.75" customHeight="1">
      <c r="A27" s="10"/>
      <c r="B27" s="7"/>
      <c r="C27" s="10"/>
      <c r="D27" s="10"/>
      <c r="E27" s="25"/>
      <c r="F27" s="25"/>
      <c r="G27" s="59"/>
      <c r="H27" s="59"/>
      <c r="I27" s="59"/>
      <c r="J27" s="59"/>
      <c r="K27" s="25"/>
      <c r="L27" s="25"/>
      <c r="M27" s="25"/>
      <c r="N27" s="10"/>
      <c r="O27" s="60"/>
      <c r="P27" s="60"/>
      <c r="Q27" s="60"/>
      <c r="R27" s="60"/>
      <c r="S27" s="61"/>
      <c r="T27" s="61"/>
      <c r="U27" s="29"/>
      <c r="V27" s="29"/>
      <c r="W27" s="29"/>
      <c r="X27" s="29"/>
      <c r="Y27" s="29"/>
      <c r="Z27" s="29"/>
      <c r="AA27" s="25"/>
      <c r="AB27" s="25"/>
    </row>
    <row r="28" spans="1:28" s="63" customFormat="1" ht="20.100000000000001" customHeight="1">
      <c r="A28" s="814" t="s">
        <v>119</v>
      </c>
      <c r="B28" s="814"/>
      <c r="C28" s="814"/>
      <c r="D28" s="814"/>
      <c r="E28" s="814"/>
      <c r="F28" s="814"/>
      <c r="G28" s="814"/>
      <c r="H28" s="814"/>
      <c r="I28" s="814"/>
      <c r="J28" s="814"/>
      <c r="K28" s="814"/>
      <c r="L28" s="814"/>
      <c r="M28" s="814"/>
      <c r="N28" s="814"/>
      <c r="O28" s="814"/>
      <c r="P28" s="814"/>
      <c r="Q28" s="814"/>
      <c r="R28" s="814"/>
      <c r="S28" s="814"/>
      <c r="T28" s="814"/>
      <c r="U28" s="814"/>
      <c r="V28" s="814"/>
      <c r="W28" s="814"/>
      <c r="X28" s="814"/>
      <c r="Y28" s="814"/>
      <c r="Z28" s="814"/>
      <c r="AA28" s="814"/>
      <c r="AB28" s="814"/>
    </row>
    <row r="29" spans="1:28" s="63" customFormat="1" ht="20.100000000000001" customHeight="1">
      <c r="A29" s="814"/>
      <c r="B29" s="814"/>
      <c r="C29" s="814"/>
      <c r="D29" s="814"/>
      <c r="E29" s="814"/>
      <c r="F29" s="814"/>
      <c r="G29" s="814"/>
      <c r="H29" s="814"/>
      <c r="I29" s="814"/>
      <c r="J29" s="814"/>
      <c r="K29" s="814"/>
      <c r="L29" s="814"/>
      <c r="M29" s="814"/>
      <c r="N29" s="814"/>
      <c r="O29" s="814"/>
      <c r="P29" s="814"/>
      <c r="Q29" s="814"/>
      <c r="R29" s="814"/>
      <c r="S29" s="814"/>
      <c r="T29" s="814"/>
      <c r="U29" s="814"/>
      <c r="V29" s="814"/>
      <c r="W29" s="814"/>
      <c r="X29" s="814"/>
      <c r="Y29" s="814"/>
      <c r="Z29" s="814"/>
      <c r="AA29" s="814"/>
      <c r="AB29" s="814"/>
    </row>
    <row r="30" spans="1:28" s="63" customFormat="1" ht="20.100000000000001" customHeight="1">
      <c r="A30" s="814" t="s">
        <v>143</v>
      </c>
      <c r="B30" s="814"/>
      <c r="C30" s="814"/>
      <c r="D30" s="814"/>
      <c r="E30" s="814"/>
      <c r="F30" s="814"/>
      <c r="G30" s="814"/>
      <c r="H30" s="814"/>
      <c r="I30" s="814"/>
      <c r="J30" s="814"/>
      <c r="K30" s="814"/>
      <c r="L30" s="814"/>
      <c r="M30" s="814"/>
      <c r="N30" s="814"/>
      <c r="O30" s="814"/>
      <c r="P30" s="814"/>
      <c r="Q30" s="814"/>
      <c r="R30" s="814"/>
      <c r="S30" s="814"/>
      <c r="T30" s="814"/>
      <c r="U30" s="814"/>
      <c r="V30" s="814"/>
      <c r="W30" s="814"/>
      <c r="X30" s="814"/>
      <c r="Y30" s="814"/>
      <c r="Z30" s="814"/>
      <c r="AA30" s="814"/>
      <c r="AB30" s="814"/>
    </row>
    <row r="31" spans="1:28" s="63" customFormat="1" ht="22.5" customHeight="1">
      <c r="A31" s="814"/>
      <c r="B31" s="814"/>
      <c r="C31" s="814"/>
      <c r="D31" s="814"/>
      <c r="E31" s="814"/>
      <c r="F31" s="814"/>
      <c r="G31" s="814"/>
      <c r="H31" s="814"/>
      <c r="I31" s="814"/>
      <c r="J31" s="814"/>
      <c r="K31" s="814"/>
      <c r="L31" s="814"/>
      <c r="M31" s="814"/>
      <c r="N31" s="814"/>
      <c r="O31" s="814"/>
      <c r="P31" s="814"/>
      <c r="Q31" s="814"/>
      <c r="R31" s="814"/>
      <c r="S31" s="814"/>
      <c r="T31" s="814"/>
      <c r="U31" s="814"/>
      <c r="V31" s="814"/>
      <c r="W31" s="814"/>
      <c r="X31" s="814"/>
      <c r="Y31" s="814"/>
      <c r="Z31" s="814"/>
      <c r="AA31" s="814"/>
      <c r="AB31" s="814"/>
    </row>
    <row r="32" spans="1:28" s="63" customFormat="1" ht="14.25">
      <c r="A32" s="85"/>
      <c r="B32" s="85"/>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8" s="63" customFormat="1" ht="22.5" customHeight="1">
      <c r="A33" s="85"/>
      <c r="B33" s="85"/>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8" ht="30" customHeight="1">
      <c r="A34" s="37"/>
      <c r="B34" s="372"/>
      <c r="C34" s="10"/>
      <c r="D34" s="10"/>
      <c r="E34" s="25"/>
      <c r="F34" s="25"/>
      <c r="G34" s="25"/>
      <c r="H34" s="25"/>
      <c r="I34" s="25"/>
      <c r="J34" s="25"/>
      <c r="K34" s="25"/>
      <c r="L34" s="25"/>
      <c r="M34" s="25"/>
      <c r="N34" s="10"/>
      <c r="O34" s="10"/>
      <c r="P34" s="10"/>
      <c r="Q34" s="120"/>
      <c r="R34"/>
      <c r="S34" s="1"/>
      <c r="T34"/>
      <c r="U34"/>
      <c r="V34"/>
      <c r="W34"/>
      <c r="X34"/>
      <c r="Y34"/>
      <c r="Z34"/>
    </row>
    <row r="35" spans="1:28" ht="30" customHeight="1">
      <c r="A35" s="37"/>
      <c r="B35" s="372"/>
      <c r="C35" s="10"/>
      <c r="D35" s="10"/>
      <c r="E35" s="25"/>
      <c r="F35" s="25"/>
      <c r="G35" s="25"/>
      <c r="H35" s="25"/>
      <c r="I35" s="25"/>
      <c r="J35" s="25"/>
      <c r="K35" s="25"/>
      <c r="L35" s="25"/>
      <c r="M35" s="25"/>
      <c r="N35" s="10"/>
      <c r="O35" s="10"/>
      <c r="P35" s="10"/>
      <c r="Q35" s="120"/>
      <c r="R35"/>
      <c r="S35" s="1"/>
      <c r="T35"/>
      <c r="U35"/>
      <c r="V35"/>
      <c r="W35"/>
      <c r="X35"/>
      <c r="Y35"/>
      <c r="Z35"/>
    </row>
    <row r="36" spans="1:28" ht="30" customHeight="1">
      <c r="A36" s="37"/>
      <c r="B36" s="372"/>
      <c r="C36" s="10"/>
      <c r="D36" s="10"/>
      <c r="E36" s="25"/>
      <c r="F36" s="25"/>
      <c r="G36" s="25"/>
      <c r="H36" s="25"/>
      <c r="I36" s="25"/>
      <c r="J36" s="25"/>
      <c r="K36" s="25"/>
      <c r="L36" s="25"/>
      <c r="M36" s="25"/>
      <c r="N36" s="10"/>
      <c r="O36" s="10"/>
      <c r="P36" s="10"/>
      <c r="Q36" s="120"/>
      <c r="R36"/>
      <c r="S36" s="1"/>
      <c r="T36"/>
      <c r="U36"/>
      <c r="V36"/>
      <c r="W36"/>
      <c r="X36"/>
      <c r="Y36"/>
      <c r="Z36"/>
    </row>
    <row r="37" spans="1:28" ht="18.75" customHeight="1">
      <c r="A37" s="37"/>
      <c r="B37" s="372"/>
      <c r="C37" s="10"/>
      <c r="D37" s="10"/>
      <c r="E37" s="25"/>
      <c r="F37" s="25"/>
      <c r="G37" s="25"/>
      <c r="H37" s="25"/>
      <c r="I37" s="25"/>
      <c r="J37" s="25"/>
      <c r="K37" s="25"/>
      <c r="L37" s="25"/>
      <c r="M37" s="25"/>
      <c r="N37" s="10"/>
      <c r="O37" s="10"/>
      <c r="P37" s="10"/>
      <c r="Q37" s="120"/>
      <c r="R37"/>
      <c r="S37" s="1"/>
      <c r="T37"/>
      <c r="U37"/>
      <c r="V37"/>
      <c r="W37"/>
      <c r="X37"/>
      <c r="Y37"/>
      <c r="Z37"/>
    </row>
    <row r="38" spans="1:28" ht="12.75" customHeight="1">
      <c r="A38" s="10"/>
      <c r="B38" s="7"/>
      <c r="C38" s="10"/>
      <c r="D38" s="10"/>
      <c r="E38" s="25"/>
      <c r="F38" s="25"/>
      <c r="G38" s="25"/>
      <c r="H38" s="25"/>
      <c r="I38" s="25"/>
      <c r="J38" s="25"/>
      <c r="K38" s="25"/>
      <c r="L38" s="25"/>
      <c r="M38" s="25"/>
      <c r="N38" s="10"/>
      <c r="O38" s="10"/>
      <c r="P38" s="10"/>
      <c r="Q38" s="120"/>
      <c r="R38"/>
      <c r="S38" s="1"/>
      <c r="T38"/>
      <c r="U38" s="436" t="s">
        <v>37</v>
      </c>
      <c r="V38" s="787"/>
      <c r="W38" s="437"/>
      <c r="X38" s="815" t="s">
        <v>108</v>
      </c>
      <c r="Y38" s="816"/>
      <c r="Z38" s="817"/>
      <c r="AA38" s="790" t="s">
        <v>171</v>
      </c>
      <c r="AB38" s="790"/>
    </row>
    <row r="39" spans="1:28" ht="12.75" customHeight="1">
      <c r="A39" s="804"/>
      <c r="B39" s="804"/>
      <c r="C39" s="804"/>
      <c r="D39" s="804"/>
      <c r="E39" s="804"/>
      <c r="F39" s="804"/>
      <c r="G39" s="804"/>
      <c r="H39" s="804"/>
      <c r="I39" s="804"/>
      <c r="J39"/>
      <c r="K39"/>
      <c r="L39"/>
      <c r="M39"/>
      <c r="N39"/>
      <c r="O39"/>
      <c r="P39"/>
      <c r="Q39"/>
      <c r="R39"/>
      <c r="S39"/>
      <c r="T39"/>
      <c r="U39" s="438"/>
      <c r="V39" s="788"/>
      <c r="W39" s="439"/>
      <c r="X39" s="818"/>
      <c r="Y39" s="819"/>
      <c r="Z39" s="820"/>
      <c r="AA39" s="790"/>
      <c r="AB39" s="790"/>
    </row>
    <row r="40" spans="1:28" ht="12.75" customHeight="1">
      <c r="A40" s="804"/>
      <c r="B40" s="804"/>
      <c r="C40" s="804"/>
      <c r="D40" s="804"/>
      <c r="E40" s="804"/>
      <c r="F40" s="804"/>
      <c r="G40" s="804"/>
      <c r="H40" s="804"/>
      <c r="I40" s="804"/>
      <c r="J40"/>
      <c r="K40"/>
      <c r="L40"/>
      <c r="M40"/>
      <c r="N40"/>
      <c r="O40"/>
      <c r="P40"/>
      <c r="Q40"/>
      <c r="R40"/>
      <c r="S40"/>
      <c r="T40"/>
      <c r="U40" s="438"/>
      <c r="V40" s="788"/>
      <c r="W40" s="439"/>
      <c r="X40" s="818"/>
      <c r="Y40" s="819"/>
      <c r="Z40" s="820"/>
      <c r="AA40" s="790"/>
      <c r="AB40" s="790"/>
    </row>
    <row r="41" spans="1:28" ht="12.75" customHeight="1">
      <c r="A41" s="3"/>
      <c r="B41" s="8"/>
      <c r="C41" s="3"/>
      <c r="D41" s="3"/>
      <c r="E41" s="3"/>
      <c r="F41" s="3"/>
      <c r="G41" s="3"/>
      <c r="H41" s="3"/>
      <c r="I41" s="3"/>
      <c r="J41"/>
      <c r="K41"/>
      <c r="L41"/>
      <c r="M41"/>
      <c r="N41"/>
      <c r="O41"/>
      <c r="P41"/>
      <c r="Q41"/>
      <c r="R41"/>
      <c r="S41"/>
      <c r="T41"/>
      <c r="U41" s="440"/>
      <c r="V41" s="789"/>
      <c r="W41" s="441"/>
      <c r="X41" s="821"/>
      <c r="Y41" s="822"/>
      <c r="Z41" s="823"/>
      <c r="AA41" s="790"/>
      <c r="AB41" s="790"/>
    </row>
    <row r="42" spans="1:28" ht="11.25" customHeight="1">
      <c r="A42" s="3"/>
      <c r="B42" s="8"/>
      <c r="C42" s="3"/>
      <c r="D42" s="3"/>
      <c r="E42" s="3"/>
      <c r="F42" s="3"/>
      <c r="G42" s="3"/>
      <c r="H42" s="3"/>
      <c r="I42" s="3"/>
      <c r="J42"/>
      <c r="K42"/>
      <c r="L42"/>
      <c r="M42"/>
      <c r="N42"/>
      <c r="O42"/>
      <c r="P42"/>
      <c r="Q42"/>
      <c r="R42"/>
      <c r="S42"/>
      <c r="T42"/>
      <c r="U42"/>
      <c r="V42" s="47"/>
      <c r="W42" s="47"/>
      <c r="X42" s="47"/>
      <c r="Y42" s="47"/>
      <c r="Z42" s="47"/>
      <c r="AA42" s="86"/>
      <c r="AB42" s="86"/>
    </row>
    <row r="43" spans="1:28" ht="11.25" customHeight="1">
      <c r="A43" s="3"/>
      <c r="B43" s="8"/>
      <c r="C43" s="3"/>
      <c r="D43" s="3"/>
      <c r="E43" s="3"/>
      <c r="F43" s="3"/>
      <c r="G43" s="3"/>
      <c r="H43" s="3"/>
      <c r="I43" s="3"/>
      <c r="J43"/>
      <c r="K43"/>
      <c r="L43"/>
      <c r="M43"/>
      <c r="N43"/>
      <c r="O43"/>
      <c r="P43"/>
      <c r="Q43"/>
      <c r="R43"/>
      <c r="S43"/>
      <c r="T43"/>
      <c r="U43"/>
      <c r="V43" s="47"/>
      <c r="W43" s="47"/>
      <c r="X43" s="47"/>
      <c r="Y43" s="47"/>
      <c r="Z43" s="47"/>
      <c r="AA43" s="86"/>
      <c r="AB43" s="86"/>
    </row>
    <row r="44" spans="1:28" ht="11.25" customHeight="1">
      <c r="A44" s="3"/>
      <c r="B44" s="8"/>
      <c r="C44" s="3"/>
      <c r="D44" s="3"/>
      <c r="E44" s="3"/>
      <c r="F44" s="3"/>
      <c r="G44" s="3"/>
      <c r="H44" s="3"/>
      <c r="I44" s="3"/>
      <c r="J44"/>
      <c r="K44"/>
      <c r="L44"/>
      <c r="M44"/>
      <c r="N44"/>
      <c r="O44"/>
      <c r="P44"/>
      <c r="Q44"/>
      <c r="R44"/>
      <c r="S44"/>
      <c r="T44"/>
      <c r="U44"/>
      <c r="V44" s="47"/>
      <c r="W44" s="47"/>
      <c r="X44" s="47"/>
      <c r="Y44" s="47"/>
      <c r="Z44" s="47"/>
      <c r="AA44" s="86"/>
      <c r="AB44" s="86"/>
    </row>
    <row r="45" spans="1:28" ht="11.25" customHeight="1">
      <c r="A45" s="3"/>
      <c r="B45" s="8"/>
      <c r="C45" s="3"/>
      <c r="D45" s="3"/>
      <c r="E45" s="3"/>
      <c r="F45" s="3"/>
      <c r="G45" s="3"/>
      <c r="H45" s="3"/>
      <c r="I45" s="3"/>
      <c r="J45"/>
      <c r="K45"/>
      <c r="L45"/>
      <c r="M45"/>
      <c r="N45"/>
      <c r="O45"/>
      <c r="P45"/>
      <c r="Q45"/>
      <c r="R45"/>
      <c r="S45"/>
      <c r="T45"/>
      <c r="U45"/>
      <c r="V45" s="47"/>
      <c r="W45" s="47"/>
      <c r="X45" s="47"/>
      <c r="Y45" s="47"/>
      <c r="Z45" s="47"/>
      <c r="AA45" s="86"/>
      <c r="AB45" s="86"/>
    </row>
    <row r="46" spans="1:28" ht="15" customHeight="1">
      <c r="A46" s="35" t="s">
        <v>179</v>
      </c>
      <c r="B46" s="8"/>
      <c r="C46" s="3"/>
      <c r="D46" s="3"/>
      <c r="E46" s="3"/>
      <c r="F46" s="3"/>
      <c r="G46" s="3"/>
      <c r="H46" s="3"/>
      <c r="I46" s="3"/>
      <c r="J46"/>
      <c r="K46"/>
      <c r="L46"/>
      <c r="M46"/>
      <c r="N46"/>
      <c r="O46"/>
      <c r="P46"/>
      <c r="Q46"/>
      <c r="R46"/>
      <c r="S46"/>
      <c r="T46"/>
      <c r="U46" s="799"/>
      <c r="V46" s="799"/>
      <c r="W46" s="799"/>
      <c r="X46" s="799"/>
      <c r="Y46" s="799"/>
      <c r="Z46" s="799"/>
      <c r="AA46" s="799"/>
      <c r="AB46" s="799"/>
    </row>
    <row r="47" spans="1:28" ht="11.25" customHeight="1">
      <c r="A47" s="3"/>
      <c r="B47" s="442" t="s">
        <v>90</v>
      </c>
      <c r="C47" s="483" t="s">
        <v>1165</v>
      </c>
      <c r="D47" s="484"/>
      <c r="E47" s="484"/>
      <c r="F47" s="484"/>
      <c r="G47" s="484"/>
      <c r="H47" s="484"/>
      <c r="I47" s="484"/>
      <c r="J47" s="484"/>
      <c r="K47" s="484"/>
      <c r="L47" s="484"/>
      <c r="M47" s="484"/>
      <c r="N47" s="484"/>
      <c r="O47" s="484"/>
      <c r="P47" s="484"/>
      <c r="Q47" s="484"/>
      <c r="R47" s="484"/>
      <c r="S47" s="484"/>
      <c r="T47" s="484"/>
      <c r="U47" s="484"/>
      <c r="V47" s="484"/>
      <c r="W47" s="484"/>
      <c r="X47" s="484"/>
      <c r="Y47" s="484"/>
      <c r="Z47" s="485"/>
      <c r="AA47" s="793"/>
      <c r="AB47" s="794"/>
    </row>
    <row r="48" spans="1:28" ht="11.25" customHeight="1">
      <c r="A48" s="3"/>
      <c r="B48" s="443"/>
      <c r="C48" s="486"/>
      <c r="D48" s="487"/>
      <c r="E48" s="487"/>
      <c r="F48" s="487"/>
      <c r="G48" s="487"/>
      <c r="H48" s="487"/>
      <c r="I48" s="487"/>
      <c r="J48" s="487"/>
      <c r="K48" s="487"/>
      <c r="L48" s="487"/>
      <c r="M48" s="487"/>
      <c r="N48" s="487"/>
      <c r="O48" s="487"/>
      <c r="P48" s="487"/>
      <c r="Q48" s="487"/>
      <c r="R48" s="487"/>
      <c r="S48" s="487"/>
      <c r="T48" s="487"/>
      <c r="U48" s="487"/>
      <c r="V48" s="487"/>
      <c r="W48" s="487"/>
      <c r="X48" s="487"/>
      <c r="Y48" s="487"/>
      <c r="Z48" s="488"/>
      <c r="AA48" s="795"/>
      <c r="AB48" s="796"/>
    </row>
    <row r="49" spans="1:28" ht="11.25" customHeight="1">
      <c r="A49" s="3"/>
      <c r="B49" s="443"/>
      <c r="C49" s="486"/>
      <c r="D49" s="487"/>
      <c r="E49" s="487"/>
      <c r="F49" s="487"/>
      <c r="G49" s="487"/>
      <c r="H49" s="487"/>
      <c r="I49" s="487"/>
      <c r="J49" s="487"/>
      <c r="K49" s="487"/>
      <c r="L49" s="487"/>
      <c r="M49" s="487"/>
      <c r="N49" s="487"/>
      <c r="O49" s="487"/>
      <c r="P49" s="487"/>
      <c r="Q49" s="487"/>
      <c r="R49" s="487"/>
      <c r="S49" s="487"/>
      <c r="T49" s="487"/>
      <c r="U49" s="487"/>
      <c r="V49" s="487"/>
      <c r="W49" s="487"/>
      <c r="X49" s="487"/>
      <c r="Y49" s="487"/>
      <c r="Z49" s="488"/>
      <c r="AA49" s="795"/>
      <c r="AB49" s="796"/>
    </row>
    <row r="50" spans="1:28" ht="72" customHeight="1">
      <c r="A50" s="3"/>
      <c r="B50" s="444"/>
      <c r="C50" s="489"/>
      <c r="D50" s="490"/>
      <c r="E50" s="490"/>
      <c r="F50" s="490"/>
      <c r="G50" s="490"/>
      <c r="H50" s="490"/>
      <c r="I50" s="490"/>
      <c r="J50" s="490"/>
      <c r="K50" s="490"/>
      <c r="L50" s="490"/>
      <c r="M50" s="490"/>
      <c r="N50" s="490"/>
      <c r="O50" s="490"/>
      <c r="P50" s="490"/>
      <c r="Q50" s="490"/>
      <c r="R50" s="490"/>
      <c r="S50" s="490"/>
      <c r="T50" s="490"/>
      <c r="U50" s="490"/>
      <c r="V50" s="490"/>
      <c r="W50" s="490"/>
      <c r="X50" s="490"/>
      <c r="Y50" s="490"/>
      <c r="Z50" s="491"/>
      <c r="AA50" s="797"/>
      <c r="AB50" s="798"/>
    </row>
    <row r="51" spans="1:28" ht="11.25" customHeight="1">
      <c r="A51" s="3"/>
      <c r="B51" s="442" t="s">
        <v>91</v>
      </c>
      <c r="C51" s="679" t="s">
        <v>169</v>
      </c>
      <c r="D51" s="508"/>
      <c r="E51" s="508"/>
      <c r="F51" s="508"/>
      <c r="G51" s="508"/>
      <c r="H51" s="508"/>
      <c r="I51" s="508"/>
      <c r="J51" s="508"/>
      <c r="K51" s="508"/>
      <c r="L51" s="508"/>
      <c r="M51" s="508"/>
      <c r="N51" s="508"/>
      <c r="O51" s="508"/>
      <c r="P51" s="508"/>
      <c r="Q51" s="508"/>
      <c r="R51" s="508"/>
      <c r="S51" s="508"/>
      <c r="T51" s="508"/>
      <c r="U51" s="508"/>
      <c r="V51" s="508"/>
      <c r="W51" s="508"/>
      <c r="X51" s="508"/>
      <c r="Y51" s="508"/>
      <c r="Z51" s="509"/>
      <c r="AA51" s="454"/>
      <c r="AB51" s="454"/>
    </row>
    <row r="52" spans="1:28" ht="11.25" customHeight="1">
      <c r="A52" s="3"/>
      <c r="B52" s="443"/>
      <c r="C52" s="512"/>
      <c r="D52" s="510"/>
      <c r="E52" s="510"/>
      <c r="F52" s="510"/>
      <c r="G52" s="510"/>
      <c r="H52" s="510"/>
      <c r="I52" s="510"/>
      <c r="J52" s="510"/>
      <c r="K52" s="510"/>
      <c r="L52" s="510"/>
      <c r="M52" s="510"/>
      <c r="N52" s="510"/>
      <c r="O52" s="510"/>
      <c r="P52" s="510"/>
      <c r="Q52" s="510"/>
      <c r="R52" s="510"/>
      <c r="S52" s="510"/>
      <c r="T52" s="510"/>
      <c r="U52" s="510"/>
      <c r="V52" s="510"/>
      <c r="W52" s="510"/>
      <c r="X52" s="510"/>
      <c r="Y52" s="510"/>
      <c r="Z52" s="511"/>
      <c r="AA52" s="454"/>
      <c r="AB52" s="454"/>
    </row>
    <row r="53" spans="1:28" ht="11.25" customHeight="1">
      <c r="A53" s="3"/>
      <c r="B53" s="444"/>
      <c r="C53" s="513"/>
      <c r="D53" s="514"/>
      <c r="E53" s="514"/>
      <c r="F53" s="514"/>
      <c r="G53" s="514"/>
      <c r="H53" s="514"/>
      <c r="I53" s="514"/>
      <c r="J53" s="514"/>
      <c r="K53" s="514"/>
      <c r="L53" s="514"/>
      <c r="M53" s="514"/>
      <c r="N53" s="514"/>
      <c r="O53" s="514"/>
      <c r="P53" s="514"/>
      <c r="Q53" s="514"/>
      <c r="R53" s="514"/>
      <c r="S53" s="514"/>
      <c r="T53" s="514"/>
      <c r="U53" s="514"/>
      <c r="V53" s="514"/>
      <c r="W53" s="514"/>
      <c r="X53" s="514"/>
      <c r="Y53" s="514"/>
      <c r="Z53" s="515"/>
      <c r="AA53" s="454"/>
      <c r="AB53" s="454"/>
    </row>
    <row r="54" spans="1:28" ht="11.25" customHeight="1">
      <c r="A54" s="3"/>
      <c r="B54" s="442" t="s">
        <v>92</v>
      </c>
      <c r="C54" s="679" t="s">
        <v>1047</v>
      </c>
      <c r="D54" s="508"/>
      <c r="E54" s="508"/>
      <c r="F54" s="508"/>
      <c r="G54" s="508"/>
      <c r="H54" s="508"/>
      <c r="I54" s="508"/>
      <c r="J54" s="508"/>
      <c r="K54" s="508"/>
      <c r="L54" s="508"/>
      <c r="M54" s="508"/>
      <c r="N54" s="508"/>
      <c r="O54" s="508"/>
      <c r="P54" s="508"/>
      <c r="Q54" s="508"/>
      <c r="R54" s="508"/>
      <c r="S54" s="508"/>
      <c r="T54" s="508"/>
      <c r="U54" s="508"/>
      <c r="V54" s="508"/>
      <c r="W54" s="508"/>
      <c r="X54" s="508"/>
      <c r="Y54" s="508"/>
      <c r="Z54" s="509"/>
      <c r="AA54" s="454"/>
      <c r="AB54" s="454"/>
    </row>
    <row r="55" spans="1:28" ht="11.25" customHeight="1">
      <c r="A55" s="3"/>
      <c r="B55" s="443"/>
      <c r="C55" s="512"/>
      <c r="D55" s="510"/>
      <c r="E55" s="510"/>
      <c r="F55" s="510"/>
      <c r="G55" s="510"/>
      <c r="H55" s="510"/>
      <c r="I55" s="510"/>
      <c r="J55" s="510"/>
      <c r="K55" s="510"/>
      <c r="L55" s="510"/>
      <c r="M55" s="510"/>
      <c r="N55" s="510"/>
      <c r="O55" s="510"/>
      <c r="P55" s="510"/>
      <c r="Q55" s="510"/>
      <c r="R55" s="510"/>
      <c r="S55" s="510"/>
      <c r="T55" s="510"/>
      <c r="U55" s="510"/>
      <c r="V55" s="510"/>
      <c r="W55" s="510"/>
      <c r="X55" s="510"/>
      <c r="Y55" s="510"/>
      <c r="Z55" s="511"/>
      <c r="AA55" s="454"/>
      <c r="AB55" s="454"/>
    </row>
    <row r="56" spans="1:28">
      <c r="A56" s="3"/>
      <c r="B56" s="444"/>
      <c r="C56" s="513"/>
      <c r="D56" s="514"/>
      <c r="E56" s="514"/>
      <c r="F56" s="514"/>
      <c r="G56" s="514"/>
      <c r="H56" s="514"/>
      <c r="I56" s="514"/>
      <c r="J56" s="514"/>
      <c r="K56" s="514"/>
      <c r="L56" s="514"/>
      <c r="M56" s="514"/>
      <c r="N56" s="514"/>
      <c r="O56" s="514"/>
      <c r="P56" s="514"/>
      <c r="Q56" s="514"/>
      <c r="R56" s="514"/>
      <c r="S56" s="514"/>
      <c r="T56" s="514"/>
      <c r="U56" s="514"/>
      <c r="V56" s="514"/>
      <c r="W56" s="514"/>
      <c r="X56" s="514"/>
      <c r="Y56" s="514"/>
      <c r="Z56" s="515"/>
      <c r="AA56" s="454"/>
      <c r="AB56" s="454"/>
    </row>
    <row r="57" spans="1:28" ht="11.25" customHeight="1">
      <c r="A57" s="3"/>
      <c r="B57" s="7"/>
      <c r="C57" s="3"/>
      <c r="D57" s="3"/>
      <c r="E57" s="3"/>
      <c r="F57" s="3"/>
      <c r="G57" s="3"/>
      <c r="H57" s="3"/>
      <c r="I57" s="3"/>
      <c r="J57"/>
      <c r="K57"/>
      <c r="L57"/>
      <c r="M57"/>
      <c r="N57"/>
      <c r="O57"/>
      <c r="P57"/>
      <c r="Q57"/>
      <c r="R57"/>
      <c r="S57"/>
      <c r="T57"/>
      <c r="U57"/>
      <c r="V57" s="62"/>
      <c r="W57" s="62"/>
      <c r="X57" s="62"/>
      <c r="Y57" s="62"/>
      <c r="Z57" s="62"/>
      <c r="AA57" s="62"/>
      <c r="AB57" s="62"/>
    </row>
    <row r="58" spans="1:28" ht="15" customHeight="1">
      <c r="A58" s="35" t="s">
        <v>83</v>
      </c>
      <c r="B58" s="7"/>
      <c r="C58" s="3"/>
      <c r="D58" s="3"/>
      <c r="E58" s="3"/>
      <c r="F58" s="3"/>
      <c r="G58" s="3"/>
      <c r="H58" s="3"/>
      <c r="I58" s="3"/>
      <c r="J58"/>
      <c r="K58"/>
      <c r="L58"/>
      <c r="M58"/>
      <c r="N58"/>
      <c r="O58"/>
      <c r="P58"/>
      <c r="Q58"/>
      <c r="R58"/>
      <c r="S58"/>
      <c r="T58"/>
      <c r="U58" s="799"/>
      <c r="V58" s="799"/>
      <c r="W58" s="799"/>
      <c r="X58" s="799"/>
      <c r="Y58" s="799"/>
      <c r="Z58" s="799"/>
      <c r="AA58" s="799"/>
      <c r="AB58" s="799"/>
    </row>
    <row r="59" spans="1:28" ht="11.25" customHeight="1">
      <c r="A59" s="3"/>
      <c r="B59" s="442" t="s">
        <v>90</v>
      </c>
      <c r="C59" s="679" t="s">
        <v>327</v>
      </c>
      <c r="D59" s="508"/>
      <c r="E59" s="508"/>
      <c r="F59" s="508"/>
      <c r="G59" s="508"/>
      <c r="H59" s="508"/>
      <c r="I59" s="508"/>
      <c r="J59" s="508"/>
      <c r="K59" s="508"/>
      <c r="L59" s="508"/>
      <c r="M59" s="508"/>
      <c r="N59" s="508"/>
      <c r="O59" s="508"/>
      <c r="P59" s="508"/>
      <c r="Q59" s="508"/>
      <c r="R59" s="508"/>
      <c r="S59" s="508"/>
      <c r="T59" s="508"/>
      <c r="U59" s="508"/>
      <c r="V59" s="508"/>
      <c r="W59" s="508"/>
      <c r="X59" s="508"/>
      <c r="Y59" s="508"/>
      <c r="Z59" s="509"/>
      <c r="AA59" s="454"/>
      <c r="AB59" s="454"/>
    </row>
    <row r="60" spans="1:28" ht="11.25" customHeight="1">
      <c r="A60" s="3"/>
      <c r="B60" s="443"/>
      <c r="C60" s="512"/>
      <c r="D60" s="510"/>
      <c r="E60" s="510"/>
      <c r="F60" s="510"/>
      <c r="G60" s="510"/>
      <c r="H60" s="510"/>
      <c r="I60" s="510"/>
      <c r="J60" s="510"/>
      <c r="K60" s="510"/>
      <c r="L60" s="510"/>
      <c r="M60" s="510"/>
      <c r="N60" s="510"/>
      <c r="O60" s="510"/>
      <c r="P60" s="510"/>
      <c r="Q60" s="510"/>
      <c r="R60" s="510"/>
      <c r="S60" s="510"/>
      <c r="T60" s="510"/>
      <c r="U60" s="510"/>
      <c r="V60" s="510"/>
      <c r="W60" s="510"/>
      <c r="X60" s="510"/>
      <c r="Y60" s="510"/>
      <c r="Z60" s="511"/>
      <c r="AA60" s="454"/>
      <c r="AB60" s="454"/>
    </row>
    <row r="61" spans="1:28" ht="11.25" customHeight="1">
      <c r="A61" s="3"/>
      <c r="B61" s="444"/>
      <c r="C61" s="513"/>
      <c r="D61" s="514"/>
      <c r="E61" s="514"/>
      <c r="F61" s="514"/>
      <c r="G61" s="514"/>
      <c r="H61" s="514"/>
      <c r="I61" s="514"/>
      <c r="J61" s="514"/>
      <c r="K61" s="514"/>
      <c r="L61" s="514"/>
      <c r="M61" s="514"/>
      <c r="N61" s="514"/>
      <c r="O61" s="514"/>
      <c r="P61" s="514"/>
      <c r="Q61" s="514"/>
      <c r="R61" s="514"/>
      <c r="S61" s="514"/>
      <c r="T61" s="514"/>
      <c r="U61" s="514"/>
      <c r="V61" s="514"/>
      <c r="W61" s="514"/>
      <c r="X61" s="514"/>
      <c r="Y61" s="514"/>
      <c r="Z61" s="515"/>
      <c r="AA61" s="454"/>
      <c r="AB61" s="454"/>
    </row>
    <row r="62" spans="1:28" ht="11.25" customHeight="1">
      <c r="A62" s="3"/>
      <c r="B62" s="7"/>
      <c r="C62" s="3"/>
      <c r="D62" s="3"/>
      <c r="E62" s="3"/>
      <c r="F62" s="3"/>
      <c r="G62" s="3"/>
      <c r="H62" s="3"/>
      <c r="I62" s="3"/>
      <c r="J62"/>
      <c r="K62"/>
      <c r="L62"/>
      <c r="M62"/>
      <c r="N62"/>
      <c r="O62"/>
      <c r="P62"/>
      <c r="Q62"/>
      <c r="R62"/>
      <c r="S62"/>
      <c r="T62"/>
      <c r="U62"/>
      <c r="V62"/>
      <c r="W62"/>
      <c r="X62"/>
      <c r="Y62"/>
      <c r="Z62"/>
      <c r="AA62" s="45"/>
      <c r="AB62" s="45"/>
    </row>
    <row r="63" spans="1:28" ht="15" customHeight="1">
      <c r="A63" s="35" t="s">
        <v>84</v>
      </c>
      <c r="B63" s="7"/>
      <c r="C63" s="3"/>
      <c r="D63" s="3"/>
      <c r="E63" s="3"/>
      <c r="F63" s="3"/>
      <c r="G63" s="3"/>
      <c r="H63" s="3"/>
      <c r="I63" s="3"/>
      <c r="J63"/>
      <c r="K63"/>
      <c r="L63"/>
      <c r="M63"/>
      <c r="N63"/>
      <c r="O63"/>
      <c r="P63"/>
      <c r="Q63"/>
      <c r="R63"/>
      <c r="S63"/>
      <c r="T63"/>
      <c r="U63"/>
      <c r="V63"/>
      <c r="W63"/>
      <c r="X63"/>
      <c r="Y63"/>
      <c r="Z63"/>
      <c r="AA63" s="45"/>
      <c r="AB63" s="45"/>
    </row>
    <row r="64" spans="1:28" ht="11.25" customHeight="1">
      <c r="A64" s="3"/>
      <c r="B64" s="414" t="s">
        <v>90</v>
      </c>
      <c r="C64" s="642" t="s">
        <v>328</v>
      </c>
      <c r="D64" s="642"/>
      <c r="E64" s="642"/>
      <c r="F64" s="642"/>
      <c r="G64" s="642"/>
      <c r="H64" s="642"/>
      <c r="I64" s="642"/>
      <c r="J64" s="642"/>
      <c r="K64" s="642"/>
      <c r="L64" s="642"/>
      <c r="M64" s="642"/>
      <c r="N64" s="642"/>
      <c r="O64" s="642"/>
      <c r="P64" s="642"/>
      <c r="Q64" s="642"/>
      <c r="R64" s="642"/>
      <c r="S64" s="642"/>
      <c r="T64" s="642"/>
      <c r="U64" s="642"/>
      <c r="V64" s="642"/>
      <c r="W64" s="642"/>
      <c r="X64" s="642"/>
      <c r="Y64" s="642"/>
      <c r="Z64" s="642"/>
      <c r="AA64" s="454"/>
      <c r="AB64" s="454"/>
    </row>
    <row r="65" spans="1:28" ht="11.25" customHeight="1">
      <c r="A65" s="3"/>
      <c r="B65" s="414"/>
      <c r="C65" s="642"/>
      <c r="D65" s="642"/>
      <c r="E65" s="642"/>
      <c r="F65" s="642"/>
      <c r="G65" s="642"/>
      <c r="H65" s="642"/>
      <c r="I65" s="642"/>
      <c r="J65" s="642"/>
      <c r="K65" s="642"/>
      <c r="L65" s="642"/>
      <c r="M65" s="642"/>
      <c r="N65" s="642"/>
      <c r="O65" s="642"/>
      <c r="P65" s="642"/>
      <c r="Q65" s="642"/>
      <c r="R65" s="642"/>
      <c r="S65" s="642"/>
      <c r="T65" s="642"/>
      <c r="U65" s="642"/>
      <c r="V65" s="642"/>
      <c r="W65" s="642"/>
      <c r="X65" s="642"/>
      <c r="Y65" s="642"/>
      <c r="Z65" s="642"/>
      <c r="AA65" s="454"/>
      <c r="AB65" s="454"/>
    </row>
    <row r="66" spans="1:28" ht="11.25" customHeight="1">
      <c r="A66" s="3"/>
      <c r="B66" s="414"/>
      <c r="C66" s="642"/>
      <c r="D66" s="642"/>
      <c r="E66" s="642"/>
      <c r="F66" s="642"/>
      <c r="G66" s="642"/>
      <c r="H66" s="642"/>
      <c r="I66" s="642"/>
      <c r="J66" s="642"/>
      <c r="K66" s="642"/>
      <c r="L66" s="642"/>
      <c r="M66" s="642"/>
      <c r="N66" s="642"/>
      <c r="O66" s="642"/>
      <c r="P66" s="642"/>
      <c r="Q66" s="642"/>
      <c r="R66" s="642"/>
      <c r="S66" s="642"/>
      <c r="T66" s="642"/>
      <c r="U66" s="642"/>
      <c r="V66" s="642"/>
      <c r="W66" s="642"/>
      <c r="X66" s="642"/>
      <c r="Y66" s="642"/>
      <c r="Z66" s="642"/>
      <c r="AA66" s="454"/>
      <c r="AB66" s="454"/>
    </row>
    <row r="67" spans="1:28" ht="11.25" customHeight="1">
      <c r="A67" s="3"/>
      <c r="B67" s="414" t="s">
        <v>91</v>
      </c>
      <c r="C67" s="777" t="s">
        <v>329</v>
      </c>
      <c r="D67" s="777"/>
      <c r="E67" s="777"/>
      <c r="F67" s="777"/>
      <c r="G67" s="777"/>
      <c r="H67" s="777"/>
      <c r="I67" s="777"/>
      <c r="J67" s="777"/>
      <c r="K67" s="777"/>
      <c r="L67" s="777"/>
      <c r="M67" s="777"/>
      <c r="N67" s="777"/>
      <c r="O67" s="777"/>
      <c r="P67" s="777"/>
      <c r="Q67" s="777"/>
      <c r="R67" s="777"/>
      <c r="S67" s="777"/>
      <c r="T67" s="777"/>
      <c r="U67" s="777"/>
      <c r="V67" s="777"/>
      <c r="W67" s="777"/>
      <c r="X67" s="777"/>
      <c r="Y67" s="777"/>
      <c r="Z67" s="777"/>
      <c r="AA67" s="454"/>
      <c r="AB67" s="454"/>
    </row>
    <row r="68" spans="1:28" ht="11.25" customHeight="1">
      <c r="A68" s="3"/>
      <c r="B68" s="414"/>
      <c r="C68" s="777"/>
      <c r="D68" s="777"/>
      <c r="E68" s="777"/>
      <c r="F68" s="777"/>
      <c r="G68" s="777"/>
      <c r="H68" s="777"/>
      <c r="I68" s="777"/>
      <c r="J68" s="777"/>
      <c r="K68" s="777"/>
      <c r="L68" s="777"/>
      <c r="M68" s="777"/>
      <c r="N68" s="777"/>
      <c r="O68" s="777"/>
      <c r="P68" s="777"/>
      <c r="Q68" s="777"/>
      <c r="R68" s="777"/>
      <c r="S68" s="777"/>
      <c r="T68" s="777"/>
      <c r="U68" s="777"/>
      <c r="V68" s="777"/>
      <c r="W68" s="777"/>
      <c r="X68" s="777"/>
      <c r="Y68" s="777"/>
      <c r="Z68" s="777"/>
      <c r="AA68" s="454"/>
      <c r="AB68" s="454"/>
    </row>
    <row r="69" spans="1:28" ht="11.25" customHeight="1">
      <c r="A69" s="3"/>
      <c r="B69" s="414"/>
      <c r="C69" s="777"/>
      <c r="D69" s="777"/>
      <c r="E69" s="777"/>
      <c r="F69" s="777"/>
      <c r="G69" s="777"/>
      <c r="H69" s="777"/>
      <c r="I69" s="777"/>
      <c r="J69" s="777"/>
      <c r="K69" s="777"/>
      <c r="L69" s="777"/>
      <c r="M69" s="777"/>
      <c r="N69" s="777"/>
      <c r="O69" s="777"/>
      <c r="P69" s="777"/>
      <c r="Q69" s="777"/>
      <c r="R69" s="777"/>
      <c r="S69" s="777"/>
      <c r="T69" s="777"/>
      <c r="U69" s="777"/>
      <c r="V69" s="777"/>
      <c r="W69" s="777"/>
      <c r="X69" s="777"/>
      <c r="Y69" s="777"/>
      <c r="Z69" s="777"/>
      <c r="AA69" s="454"/>
      <c r="AB69" s="454"/>
    </row>
    <row r="70" spans="1:28" ht="11.25" customHeight="1">
      <c r="A70" s="3"/>
      <c r="B70" s="8"/>
      <c r="C70" s="3"/>
      <c r="D70" s="3"/>
      <c r="E70" s="3"/>
      <c r="F70" s="3"/>
      <c r="G70" s="3"/>
      <c r="H70" s="3"/>
      <c r="I70" s="3"/>
      <c r="J70"/>
      <c r="K70"/>
      <c r="L70"/>
      <c r="M70"/>
      <c r="N70"/>
      <c r="O70"/>
      <c r="P70"/>
      <c r="Q70"/>
      <c r="R70"/>
      <c r="S70"/>
      <c r="T70"/>
      <c r="U70"/>
      <c r="V70"/>
      <c r="W70"/>
      <c r="X70"/>
      <c r="Y70"/>
      <c r="Z70"/>
      <c r="AA70" s="47"/>
      <c r="AB70" s="47"/>
    </row>
    <row r="71" spans="1:28" ht="15" customHeight="1">
      <c r="A71" s="35" t="s">
        <v>85</v>
      </c>
      <c r="B71" s="8"/>
      <c r="C71" s="3"/>
      <c r="D71" s="3"/>
      <c r="E71" s="3"/>
      <c r="F71" s="3"/>
      <c r="G71" s="3"/>
      <c r="H71" s="3"/>
      <c r="I71" s="3"/>
      <c r="J71"/>
      <c r="K71"/>
      <c r="L71"/>
      <c r="M71"/>
      <c r="N71"/>
      <c r="O71"/>
      <c r="P71"/>
      <c r="Q71"/>
      <c r="R71"/>
      <c r="S71"/>
      <c r="T71"/>
      <c r="U71"/>
      <c r="V71"/>
      <c r="W71"/>
      <c r="X71"/>
      <c r="Y71"/>
      <c r="Z71"/>
      <c r="AA71" s="45"/>
      <c r="AB71" s="45"/>
    </row>
    <row r="72" spans="1:28" ht="13.5" customHeight="1">
      <c r="A72" s="3"/>
      <c r="B72" s="442"/>
      <c r="C72" s="371" t="s">
        <v>330</v>
      </c>
      <c r="D72" s="9"/>
      <c r="E72" s="9"/>
      <c r="F72" s="9"/>
      <c r="G72" s="9"/>
      <c r="H72" s="9"/>
      <c r="I72" s="9"/>
      <c r="J72" s="119"/>
      <c r="K72" s="119"/>
      <c r="L72" s="119"/>
      <c r="M72" s="119"/>
      <c r="N72" s="119"/>
      <c r="O72" s="119"/>
      <c r="P72" s="119"/>
      <c r="Q72" s="119"/>
      <c r="R72" s="119"/>
      <c r="S72" s="119"/>
      <c r="T72" s="119"/>
      <c r="U72" s="119"/>
      <c r="V72" s="119"/>
      <c r="W72" s="119"/>
      <c r="X72" s="119"/>
      <c r="Y72" s="119"/>
      <c r="Z72" s="121"/>
      <c r="AA72" s="436"/>
      <c r="AB72" s="437"/>
    </row>
    <row r="73" spans="1:28" ht="11.25" customHeight="1">
      <c r="A73" s="3"/>
      <c r="B73" s="443"/>
      <c r="C73" s="8" t="s">
        <v>331</v>
      </c>
      <c r="D73" s="3"/>
      <c r="E73" s="3"/>
      <c r="F73" s="8" t="s">
        <v>101</v>
      </c>
      <c r="G73" s="3"/>
      <c r="H73" s="3"/>
      <c r="I73" s="3"/>
      <c r="J73"/>
      <c r="K73"/>
      <c r="L73"/>
      <c r="M73"/>
      <c r="N73"/>
      <c r="O73"/>
      <c r="P73"/>
      <c r="Q73"/>
      <c r="R73"/>
      <c r="S73"/>
      <c r="T73"/>
      <c r="U73"/>
      <c r="V73"/>
      <c r="W73"/>
      <c r="X73"/>
      <c r="Y73"/>
      <c r="Z73" s="122"/>
      <c r="AA73" s="438"/>
      <c r="AB73" s="439"/>
    </row>
    <row r="74" spans="1:28" ht="11.25" customHeight="1">
      <c r="A74" s="3"/>
      <c r="B74" s="443"/>
      <c r="C74" s="8"/>
      <c r="D74" s="3"/>
      <c r="E74" s="3"/>
      <c r="F74" s="8" t="s">
        <v>102</v>
      </c>
      <c r="G74" s="3"/>
      <c r="H74" s="3"/>
      <c r="I74" s="3"/>
      <c r="J74"/>
      <c r="K74"/>
      <c r="L74"/>
      <c r="M74"/>
      <c r="N74"/>
      <c r="O74"/>
      <c r="P74"/>
      <c r="Q74"/>
      <c r="R74"/>
      <c r="S74"/>
      <c r="T74"/>
      <c r="U74"/>
      <c r="V74"/>
      <c r="W74"/>
      <c r="X74"/>
      <c r="Y74"/>
      <c r="Z74" s="122"/>
      <c r="AA74" s="438"/>
      <c r="AB74" s="439"/>
    </row>
    <row r="75" spans="1:28" ht="11.25" customHeight="1">
      <c r="A75" s="3"/>
      <c r="B75" s="444"/>
      <c r="C75" s="27"/>
      <c r="D75" s="27"/>
      <c r="E75" s="27"/>
      <c r="F75" s="13" t="s">
        <v>109</v>
      </c>
      <c r="G75" s="123"/>
      <c r="H75" s="27"/>
      <c r="I75" s="27"/>
      <c r="J75" s="123"/>
      <c r="K75" s="123"/>
      <c r="L75" s="123"/>
      <c r="M75" s="123"/>
      <c r="N75" s="123"/>
      <c r="O75" s="123"/>
      <c r="P75" s="123"/>
      <c r="Q75" s="123"/>
      <c r="R75" s="123"/>
      <c r="S75" s="123"/>
      <c r="T75" s="123"/>
      <c r="U75" s="123"/>
      <c r="V75" s="123"/>
      <c r="W75" s="123"/>
      <c r="X75" s="123"/>
      <c r="Y75" s="123"/>
      <c r="Z75" s="124"/>
      <c r="AA75" s="440"/>
      <c r="AB75" s="441"/>
    </row>
    <row r="76" spans="1:28" ht="11.25" customHeight="1">
      <c r="A76" s="3"/>
      <c r="B76" s="442" t="s">
        <v>91</v>
      </c>
      <c r="C76" s="679" t="s">
        <v>332</v>
      </c>
      <c r="D76" s="508"/>
      <c r="E76" s="508"/>
      <c r="F76" s="508"/>
      <c r="G76" s="508"/>
      <c r="H76" s="508"/>
      <c r="I76" s="508"/>
      <c r="J76" s="508"/>
      <c r="K76" s="508"/>
      <c r="L76" s="508"/>
      <c r="M76" s="508"/>
      <c r="N76" s="508"/>
      <c r="O76" s="508"/>
      <c r="P76" s="508"/>
      <c r="Q76" s="508"/>
      <c r="R76" s="508"/>
      <c r="S76" s="508"/>
      <c r="T76" s="508"/>
      <c r="U76" s="508"/>
      <c r="V76" s="508"/>
      <c r="W76" s="508"/>
      <c r="X76" s="508"/>
      <c r="Y76" s="508"/>
      <c r="Z76" s="509"/>
      <c r="AA76" s="454"/>
      <c r="AB76" s="454"/>
    </row>
    <row r="77" spans="1:28" ht="11.25" customHeight="1">
      <c r="A77" s="3"/>
      <c r="B77" s="443"/>
      <c r="C77" s="512"/>
      <c r="D77" s="510"/>
      <c r="E77" s="510"/>
      <c r="F77" s="510"/>
      <c r="G77" s="510"/>
      <c r="H77" s="510"/>
      <c r="I77" s="510"/>
      <c r="J77" s="510"/>
      <c r="K77" s="510"/>
      <c r="L77" s="510"/>
      <c r="M77" s="510"/>
      <c r="N77" s="510"/>
      <c r="O77" s="510"/>
      <c r="P77" s="510"/>
      <c r="Q77" s="510"/>
      <c r="R77" s="510"/>
      <c r="S77" s="510"/>
      <c r="T77" s="510"/>
      <c r="U77" s="510"/>
      <c r="V77" s="510"/>
      <c r="W77" s="510"/>
      <c r="X77" s="510"/>
      <c r="Y77" s="510"/>
      <c r="Z77" s="511"/>
      <c r="AA77" s="454"/>
      <c r="AB77" s="454"/>
    </row>
    <row r="78" spans="1:28" ht="11.25" customHeight="1">
      <c r="A78" s="3"/>
      <c r="B78" s="444"/>
      <c r="C78" s="513"/>
      <c r="D78" s="514"/>
      <c r="E78" s="514"/>
      <c r="F78" s="514"/>
      <c r="G78" s="514"/>
      <c r="H78" s="514"/>
      <c r="I78" s="514"/>
      <c r="J78" s="514"/>
      <c r="K78" s="514"/>
      <c r="L78" s="514"/>
      <c r="M78" s="514"/>
      <c r="N78" s="514"/>
      <c r="O78" s="514"/>
      <c r="P78" s="514"/>
      <c r="Q78" s="514"/>
      <c r="R78" s="514"/>
      <c r="S78" s="514"/>
      <c r="T78" s="514"/>
      <c r="U78" s="514"/>
      <c r="V78" s="514"/>
      <c r="W78" s="514"/>
      <c r="X78" s="514"/>
      <c r="Y78" s="514"/>
      <c r="Z78" s="515"/>
      <c r="AA78" s="454"/>
      <c r="AB78" s="454"/>
    </row>
    <row r="79" spans="1:28" ht="11.25" customHeight="1">
      <c r="A79" s="3"/>
      <c r="B79" s="442" t="s">
        <v>92</v>
      </c>
      <c r="C79" s="483" t="s">
        <v>333</v>
      </c>
      <c r="D79" s="484"/>
      <c r="E79" s="484"/>
      <c r="F79" s="484"/>
      <c r="G79" s="484"/>
      <c r="H79" s="484"/>
      <c r="I79" s="484"/>
      <c r="J79" s="484"/>
      <c r="K79" s="484"/>
      <c r="L79" s="484"/>
      <c r="M79" s="484"/>
      <c r="N79" s="484"/>
      <c r="O79" s="484"/>
      <c r="P79" s="484"/>
      <c r="Q79" s="484"/>
      <c r="R79" s="484"/>
      <c r="S79" s="484"/>
      <c r="T79" s="484"/>
      <c r="U79" s="484"/>
      <c r="V79" s="484"/>
      <c r="W79" s="484"/>
      <c r="X79" s="484"/>
      <c r="Y79" s="484"/>
      <c r="Z79" s="485"/>
      <c r="AA79" s="454"/>
      <c r="AB79" s="454"/>
    </row>
    <row r="80" spans="1:28" ht="11.25" customHeight="1">
      <c r="A80" s="3"/>
      <c r="B80" s="443"/>
      <c r="C80" s="486"/>
      <c r="D80" s="487"/>
      <c r="E80" s="487"/>
      <c r="F80" s="487"/>
      <c r="G80" s="487"/>
      <c r="H80" s="487"/>
      <c r="I80" s="487"/>
      <c r="J80" s="487"/>
      <c r="K80" s="487"/>
      <c r="L80" s="487"/>
      <c r="M80" s="487"/>
      <c r="N80" s="487"/>
      <c r="O80" s="487"/>
      <c r="P80" s="487"/>
      <c r="Q80" s="487"/>
      <c r="R80" s="487"/>
      <c r="S80" s="487"/>
      <c r="T80" s="487"/>
      <c r="U80" s="487"/>
      <c r="V80" s="487"/>
      <c r="W80" s="487"/>
      <c r="X80" s="487"/>
      <c r="Y80" s="487"/>
      <c r="Z80" s="488"/>
      <c r="AA80" s="454"/>
      <c r="AB80" s="454"/>
    </row>
    <row r="81" spans="1:28" ht="11.25" customHeight="1">
      <c r="A81" s="3"/>
      <c r="B81" s="444"/>
      <c r="C81" s="489"/>
      <c r="D81" s="490"/>
      <c r="E81" s="490"/>
      <c r="F81" s="490"/>
      <c r="G81" s="490"/>
      <c r="H81" s="490"/>
      <c r="I81" s="490"/>
      <c r="J81" s="490"/>
      <c r="K81" s="490"/>
      <c r="L81" s="490"/>
      <c r="M81" s="490"/>
      <c r="N81" s="490"/>
      <c r="O81" s="490"/>
      <c r="P81" s="490"/>
      <c r="Q81" s="490"/>
      <c r="R81" s="490"/>
      <c r="S81" s="490"/>
      <c r="T81" s="490"/>
      <c r="U81" s="490"/>
      <c r="V81" s="490"/>
      <c r="W81" s="490"/>
      <c r="X81" s="490"/>
      <c r="Y81" s="490"/>
      <c r="Z81" s="491"/>
      <c r="AA81" s="454"/>
      <c r="AB81" s="454"/>
    </row>
    <row r="82" spans="1:28" ht="11.25" customHeight="1">
      <c r="A82"/>
      <c r="B82" s="5"/>
      <c r="C82"/>
      <c r="D82"/>
      <c r="E82"/>
      <c r="F82"/>
      <c r="G82"/>
      <c r="H82"/>
      <c r="I82"/>
      <c r="J82"/>
      <c r="K82"/>
      <c r="L82"/>
      <c r="M82"/>
      <c r="N82"/>
      <c r="O82"/>
      <c r="P82"/>
      <c r="Q82"/>
      <c r="R82"/>
      <c r="S82"/>
      <c r="T82"/>
      <c r="U82"/>
      <c r="V82"/>
      <c r="W82"/>
      <c r="X82"/>
      <c r="Y82"/>
      <c r="Z82"/>
      <c r="AA82" s="45"/>
      <c r="AB82" s="45"/>
    </row>
    <row r="83" spans="1:28" ht="15" customHeight="1">
      <c r="A83" s="36" t="s">
        <v>86</v>
      </c>
      <c r="B83" s="8"/>
      <c r="C83" s="8"/>
      <c r="D83" s="3"/>
      <c r="E83" s="3"/>
      <c r="F83" s="3"/>
      <c r="G83" s="3"/>
      <c r="H83" s="3"/>
      <c r="I83" s="3"/>
      <c r="J83"/>
      <c r="K83"/>
      <c r="L83"/>
      <c r="M83"/>
      <c r="N83"/>
      <c r="O83"/>
      <c r="P83"/>
      <c r="Q83"/>
      <c r="R83"/>
      <c r="S83"/>
      <c r="T83"/>
      <c r="U83"/>
      <c r="V83"/>
      <c r="W83"/>
      <c r="X83"/>
      <c r="Y83"/>
      <c r="Z83"/>
      <c r="AA83" s="47"/>
      <c r="AB83" s="47"/>
    </row>
    <row r="84" spans="1:28" ht="11.25" customHeight="1">
      <c r="A84" s="3"/>
      <c r="B84" s="442" t="s">
        <v>90</v>
      </c>
      <c r="C84" s="9"/>
      <c r="D84" s="9"/>
      <c r="E84" s="9"/>
      <c r="F84" s="9"/>
      <c r="G84" s="9"/>
      <c r="H84" s="9"/>
      <c r="I84" s="9"/>
      <c r="J84" s="119"/>
      <c r="K84" s="119"/>
      <c r="L84" s="119"/>
      <c r="M84" s="119"/>
      <c r="N84" s="119"/>
      <c r="O84" s="119"/>
      <c r="P84" s="119"/>
      <c r="Q84" s="119"/>
      <c r="R84" s="119"/>
      <c r="S84" s="119"/>
      <c r="T84" s="119"/>
      <c r="U84" s="119"/>
      <c r="V84" s="119"/>
      <c r="W84" s="119"/>
      <c r="X84" s="119"/>
      <c r="Y84" s="119"/>
      <c r="Z84" s="121"/>
      <c r="AA84" s="436"/>
      <c r="AB84" s="437"/>
    </row>
    <row r="85" spans="1:28" ht="11.25" customHeight="1">
      <c r="A85" s="3"/>
      <c r="B85" s="443"/>
      <c r="C85" s="486" t="s">
        <v>334</v>
      </c>
      <c r="D85" s="487"/>
      <c r="E85" s="487"/>
      <c r="F85" s="487"/>
      <c r="G85" s="487"/>
      <c r="H85" s="487"/>
      <c r="I85" s="487"/>
      <c r="J85" s="487"/>
      <c r="K85" s="487"/>
      <c r="L85" s="487"/>
      <c r="M85" s="487"/>
      <c r="N85" s="487"/>
      <c r="O85" s="487"/>
      <c r="P85" s="487"/>
      <c r="Q85" s="487"/>
      <c r="R85" s="487"/>
      <c r="S85" s="487"/>
      <c r="T85" s="487"/>
      <c r="U85" s="487"/>
      <c r="V85" s="487"/>
      <c r="W85" s="487"/>
      <c r="X85" s="487"/>
      <c r="Y85" s="487"/>
      <c r="Z85" s="488"/>
      <c r="AA85" s="438"/>
      <c r="AB85" s="439"/>
    </row>
    <row r="86" spans="1:28" ht="11.25" customHeight="1">
      <c r="A86" s="3"/>
      <c r="B86" s="443"/>
      <c r="C86" s="486"/>
      <c r="D86" s="487"/>
      <c r="E86" s="487"/>
      <c r="F86" s="487"/>
      <c r="G86" s="487"/>
      <c r="H86" s="487"/>
      <c r="I86" s="487"/>
      <c r="J86" s="487"/>
      <c r="K86" s="487"/>
      <c r="L86" s="487"/>
      <c r="M86" s="487"/>
      <c r="N86" s="487"/>
      <c r="O86" s="487"/>
      <c r="P86" s="487"/>
      <c r="Q86" s="487"/>
      <c r="R86" s="487"/>
      <c r="S86" s="487"/>
      <c r="T86" s="487"/>
      <c r="U86" s="487"/>
      <c r="V86" s="487"/>
      <c r="W86" s="487"/>
      <c r="X86" s="487"/>
      <c r="Y86" s="487"/>
      <c r="Z86" s="488"/>
      <c r="AA86" s="438"/>
      <c r="AB86" s="439"/>
    </row>
    <row r="87" spans="1:28" ht="11.25" customHeight="1">
      <c r="A87" s="3"/>
      <c r="B87" s="443"/>
      <c r="C87" s="96" t="s">
        <v>335</v>
      </c>
      <c r="D87" s="3"/>
      <c r="E87" s="3"/>
      <c r="F87" s="3"/>
      <c r="G87" s="3"/>
      <c r="H87" s="3"/>
      <c r="I87" s="3"/>
      <c r="J87"/>
      <c r="K87"/>
      <c r="L87"/>
      <c r="M87"/>
      <c r="N87"/>
      <c r="O87"/>
      <c r="P87"/>
      <c r="Q87"/>
      <c r="R87"/>
      <c r="S87"/>
      <c r="T87"/>
      <c r="U87"/>
      <c r="V87"/>
      <c r="W87"/>
      <c r="X87"/>
      <c r="Y87"/>
      <c r="Z87" s="122"/>
      <c r="AA87" s="438"/>
      <c r="AB87" s="439"/>
    </row>
    <row r="88" spans="1:28" ht="11.25" customHeight="1">
      <c r="A88" s="3"/>
      <c r="B88" s="443"/>
      <c r="C88" s="70"/>
      <c r="D88" s="671" t="s">
        <v>98</v>
      </c>
      <c r="E88" s="671"/>
      <c r="F88" s="671"/>
      <c r="G88" s="671"/>
      <c r="H88" s="671"/>
      <c r="I88" s="671"/>
      <c r="J88" s="671"/>
      <c r="K88" s="671"/>
      <c r="L88" s="671"/>
      <c r="M88" s="671"/>
      <c r="N88" s="671"/>
      <c r="O88" s="671"/>
      <c r="P88" s="671"/>
      <c r="Q88" s="671"/>
      <c r="R88" s="671"/>
      <c r="S88" s="671"/>
      <c r="T88" s="671"/>
      <c r="U88" s="671"/>
      <c r="V88" s="671"/>
      <c r="W88" s="671"/>
      <c r="X88" s="671"/>
      <c r="Y88" s="671"/>
      <c r="Z88" s="672"/>
      <c r="AA88" s="438"/>
      <c r="AB88" s="439"/>
    </row>
    <row r="89" spans="1:28" ht="11.25" customHeight="1">
      <c r="A89" s="3"/>
      <c r="B89" s="443"/>
      <c r="C89" s="70"/>
      <c r="D89" s="671"/>
      <c r="E89" s="671"/>
      <c r="F89" s="671"/>
      <c r="G89" s="671"/>
      <c r="H89" s="671"/>
      <c r="I89" s="671"/>
      <c r="J89" s="671"/>
      <c r="K89" s="671"/>
      <c r="L89" s="671"/>
      <c r="M89" s="671"/>
      <c r="N89" s="671"/>
      <c r="O89" s="671"/>
      <c r="P89" s="671"/>
      <c r="Q89" s="671"/>
      <c r="R89" s="671"/>
      <c r="S89" s="671"/>
      <c r="T89" s="671"/>
      <c r="U89" s="671"/>
      <c r="V89" s="671"/>
      <c r="W89" s="671"/>
      <c r="X89" s="671"/>
      <c r="Y89" s="671"/>
      <c r="Z89" s="672"/>
      <c r="AA89" s="438"/>
      <c r="AB89" s="439"/>
    </row>
    <row r="90" spans="1:28" ht="11.25" customHeight="1">
      <c r="A90" s="3"/>
      <c r="B90" s="444"/>
      <c r="C90" s="71"/>
      <c r="D90" s="674"/>
      <c r="E90" s="674"/>
      <c r="F90" s="674"/>
      <c r="G90" s="674"/>
      <c r="H90" s="674"/>
      <c r="I90" s="674"/>
      <c r="J90" s="674"/>
      <c r="K90" s="674"/>
      <c r="L90" s="674"/>
      <c r="M90" s="674"/>
      <c r="N90" s="674"/>
      <c r="O90" s="674"/>
      <c r="P90" s="674"/>
      <c r="Q90" s="674"/>
      <c r="R90" s="674"/>
      <c r="S90" s="674"/>
      <c r="T90" s="674"/>
      <c r="U90" s="674"/>
      <c r="V90" s="674"/>
      <c r="W90" s="674"/>
      <c r="X90" s="674"/>
      <c r="Y90" s="674"/>
      <c r="Z90" s="675"/>
      <c r="AA90" s="440"/>
      <c r="AB90" s="441"/>
    </row>
    <row r="91" spans="1:28" ht="11.25" customHeight="1">
      <c r="A91" s="3"/>
      <c r="B91" s="443" t="s">
        <v>1177</v>
      </c>
      <c r="C91" s="8" t="s">
        <v>19</v>
      </c>
      <c r="D91" s="3"/>
      <c r="E91" s="3"/>
      <c r="F91" s="3"/>
      <c r="G91" s="3"/>
      <c r="H91" s="3"/>
      <c r="I91" s="3"/>
      <c r="J91"/>
      <c r="K91"/>
      <c r="L91"/>
      <c r="M91"/>
      <c r="N91"/>
      <c r="O91"/>
      <c r="P91"/>
      <c r="Q91"/>
      <c r="R91"/>
      <c r="S91"/>
      <c r="T91"/>
      <c r="U91"/>
      <c r="V91"/>
      <c r="W91"/>
      <c r="X91"/>
      <c r="Y91"/>
      <c r="Z91" s="122"/>
      <c r="AA91" s="438"/>
      <c r="AB91" s="439"/>
    </row>
    <row r="92" spans="1:28" ht="11.25" customHeight="1">
      <c r="A92" s="3"/>
      <c r="B92" s="443"/>
      <c r="C92" s="8" t="s">
        <v>79</v>
      </c>
      <c r="D92" s="3"/>
      <c r="E92" s="3"/>
      <c r="F92" s="8" t="s">
        <v>103</v>
      </c>
      <c r="G92" s="3"/>
      <c r="H92" s="3"/>
      <c r="I92" s="3"/>
      <c r="J92"/>
      <c r="K92"/>
      <c r="L92"/>
      <c r="M92"/>
      <c r="N92"/>
      <c r="O92"/>
      <c r="P92"/>
      <c r="Q92"/>
      <c r="R92"/>
      <c r="S92"/>
      <c r="T92"/>
      <c r="U92"/>
      <c r="V92"/>
      <c r="W92"/>
      <c r="X92"/>
      <c r="Y92"/>
      <c r="Z92" s="122"/>
      <c r="AA92" s="438"/>
      <c r="AB92" s="439"/>
    </row>
    <row r="93" spans="1:28" ht="11.25" customHeight="1">
      <c r="A93" s="3"/>
      <c r="B93" s="443"/>
      <c r="C93" s="8"/>
      <c r="D93" s="3"/>
      <c r="E93" s="3"/>
      <c r="F93" s="8" t="s">
        <v>104</v>
      </c>
      <c r="G93" s="3"/>
      <c r="H93" s="3"/>
      <c r="I93" s="3"/>
      <c r="J93"/>
      <c r="K93"/>
      <c r="L93"/>
      <c r="M93"/>
      <c r="N93"/>
      <c r="O93"/>
      <c r="P93"/>
      <c r="Q93"/>
      <c r="R93"/>
      <c r="S93"/>
      <c r="T93"/>
      <c r="U93"/>
      <c r="V93"/>
      <c r="W93"/>
      <c r="X93"/>
      <c r="Y93"/>
      <c r="Z93" s="122"/>
      <c r="AA93" s="438"/>
      <c r="AB93" s="439"/>
    </row>
    <row r="94" spans="1:28" ht="11.25" customHeight="1">
      <c r="A94" s="3"/>
      <c r="B94" s="443"/>
      <c r="C94" s="3"/>
      <c r="D94" s="3"/>
      <c r="E94" s="3"/>
      <c r="F94" s="8" t="s">
        <v>118</v>
      </c>
      <c r="G94" s="3"/>
      <c r="H94" s="3"/>
      <c r="I94" s="3"/>
      <c r="J94"/>
      <c r="K94"/>
      <c r="L94"/>
      <c r="M94"/>
      <c r="N94"/>
      <c r="O94"/>
      <c r="P94"/>
      <c r="Q94"/>
      <c r="R94"/>
      <c r="S94"/>
      <c r="T94"/>
      <c r="U94"/>
      <c r="V94"/>
      <c r="W94"/>
      <c r="X94"/>
      <c r="Y94"/>
      <c r="Z94" s="122"/>
      <c r="AA94" s="438"/>
      <c r="AB94" s="439"/>
    </row>
    <row r="95" spans="1:28" ht="11.25" customHeight="1">
      <c r="A95" s="3"/>
      <c r="B95" s="443"/>
      <c r="C95" s="3"/>
      <c r="D95" s="3"/>
      <c r="E95" s="3"/>
      <c r="F95" s="800" t="s">
        <v>120</v>
      </c>
      <c r="G95" s="801"/>
      <c r="H95" s="801"/>
      <c r="I95" s="801"/>
      <c r="J95" s="801"/>
      <c r="K95" s="801"/>
      <c r="L95" s="801"/>
      <c r="M95" s="801"/>
      <c r="N95" s="801"/>
      <c r="O95" s="801"/>
      <c r="P95" s="801"/>
      <c r="Q95" s="801"/>
      <c r="R95" s="801"/>
      <c r="S95" s="801"/>
      <c r="T95" s="801"/>
      <c r="U95" s="801"/>
      <c r="V95" s="801"/>
      <c r="W95" s="801"/>
      <c r="X95" s="801"/>
      <c r="Y95" s="801"/>
      <c r="Z95" s="802"/>
      <c r="AA95" s="438"/>
      <c r="AB95" s="439"/>
    </row>
    <row r="96" spans="1:28" ht="11.25" customHeight="1">
      <c r="A96" s="3"/>
      <c r="B96" s="442" t="s">
        <v>92</v>
      </c>
      <c r="C96" s="483" t="s">
        <v>41</v>
      </c>
      <c r="D96" s="484"/>
      <c r="E96" s="484"/>
      <c r="F96" s="484"/>
      <c r="G96" s="484"/>
      <c r="H96" s="484"/>
      <c r="I96" s="484"/>
      <c r="J96" s="484"/>
      <c r="K96" s="484"/>
      <c r="L96" s="484"/>
      <c r="M96" s="484"/>
      <c r="N96" s="484"/>
      <c r="O96" s="484"/>
      <c r="P96" s="484"/>
      <c r="Q96" s="484"/>
      <c r="R96" s="484"/>
      <c r="S96" s="484"/>
      <c r="T96" s="484"/>
      <c r="U96" s="484"/>
      <c r="V96" s="484"/>
      <c r="W96" s="484"/>
      <c r="X96" s="484"/>
      <c r="Y96" s="484"/>
      <c r="Z96" s="485"/>
      <c r="AA96" s="454"/>
      <c r="AB96" s="454"/>
    </row>
    <row r="97" spans="1:28" ht="11.25" customHeight="1">
      <c r="A97" s="3"/>
      <c r="B97" s="443"/>
      <c r="C97" s="486"/>
      <c r="D97" s="487"/>
      <c r="E97" s="487"/>
      <c r="F97" s="487"/>
      <c r="G97" s="487"/>
      <c r="H97" s="487"/>
      <c r="I97" s="487"/>
      <c r="J97" s="487"/>
      <c r="K97" s="487"/>
      <c r="L97" s="487"/>
      <c r="M97" s="487"/>
      <c r="N97" s="487"/>
      <c r="O97" s="487"/>
      <c r="P97" s="487"/>
      <c r="Q97" s="487"/>
      <c r="R97" s="487"/>
      <c r="S97" s="487"/>
      <c r="T97" s="487"/>
      <c r="U97" s="487"/>
      <c r="V97" s="487"/>
      <c r="W97" s="487"/>
      <c r="X97" s="487"/>
      <c r="Y97" s="487"/>
      <c r="Z97" s="488"/>
      <c r="AA97" s="454"/>
      <c r="AB97" s="454"/>
    </row>
    <row r="98" spans="1:28" ht="11.25" customHeight="1">
      <c r="A98" s="3"/>
      <c r="B98" s="444"/>
      <c r="C98" s="489"/>
      <c r="D98" s="490"/>
      <c r="E98" s="490"/>
      <c r="F98" s="490"/>
      <c r="G98" s="490"/>
      <c r="H98" s="490"/>
      <c r="I98" s="490"/>
      <c r="J98" s="490"/>
      <c r="K98" s="490"/>
      <c r="L98" s="490"/>
      <c r="M98" s="490"/>
      <c r="N98" s="490"/>
      <c r="O98" s="490"/>
      <c r="P98" s="490"/>
      <c r="Q98" s="490"/>
      <c r="R98" s="490"/>
      <c r="S98" s="490"/>
      <c r="T98" s="490"/>
      <c r="U98" s="490"/>
      <c r="V98" s="490"/>
      <c r="W98" s="490"/>
      <c r="X98" s="490"/>
      <c r="Y98" s="490"/>
      <c r="Z98" s="491"/>
      <c r="AA98" s="454"/>
      <c r="AB98" s="454"/>
    </row>
    <row r="99" spans="1:28" ht="11.25" customHeight="1">
      <c r="A99" s="3"/>
      <c r="B99" s="414" t="s">
        <v>93</v>
      </c>
      <c r="C99" s="642" t="s">
        <v>43</v>
      </c>
      <c r="D99" s="642"/>
      <c r="E99" s="642"/>
      <c r="F99" s="642"/>
      <c r="G99" s="642"/>
      <c r="H99" s="642"/>
      <c r="I99" s="642"/>
      <c r="J99" s="642"/>
      <c r="K99" s="642"/>
      <c r="L99" s="642"/>
      <c r="M99" s="642"/>
      <c r="N99" s="642"/>
      <c r="O99" s="642"/>
      <c r="P99" s="642"/>
      <c r="Q99" s="642"/>
      <c r="R99" s="642"/>
      <c r="S99" s="642"/>
      <c r="T99" s="642"/>
      <c r="U99" s="642"/>
      <c r="V99" s="642"/>
      <c r="W99" s="642"/>
      <c r="X99" s="642"/>
      <c r="Y99" s="642"/>
      <c r="Z99" s="642"/>
      <c r="AA99" s="454"/>
      <c r="AB99" s="454"/>
    </row>
    <row r="100" spans="1:28" ht="11.25" customHeight="1">
      <c r="A100" s="3"/>
      <c r="B100" s="414"/>
      <c r="C100" s="642"/>
      <c r="D100" s="642"/>
      <c r="E100" s="642"/>
      <c r="F100" s="642"/>
      <c r="G100" s="642"/>
      <c r="H100" s="642"/>
      <c r="I100" s="642"/>
      <c r="J100" s="642"/>
      <c r="K100" s="642"/>
      <c r="L100" s="642"/>
      <c r="M100" s="642"/>
      <c r="N100" s="642"/>
      <c r="O100" s="642"/>
      <c r="P100" s="642"/>
      <c r="Q100" s="642"/>
      <c r="R100" s="642"/>
      <c r="S100" s="642"/>
      <c r="T100" s="642"/>
      <c r="U100" s="642"/>
      <c r="V100" s="642"/>
      <c r="W100" s="642"/>
      <c r="X100" s="642"/>
      <c r="Y100" s="642"/>
      <c r="Z100" s="642"/>
      <c r="AA100" s="454"/>
      <c r="AB100" s="454"/>
    </row>
    <row r="101" spans="1:28" ht="11.25" customHeight="1">
      <c r="A101" s="3"/>
      <c r="B101" s="414"/>
      <c r="C101" s="642"/>
      <c r="D101" s="642"/>
      <c r="E101" s="642"/>
      <c r="F101" s="642"/>
      <c r="G101" s="642"/>
      <c r="H101" s="642"/>
      <c r="I101" s="642"/>
      <c r="J101" s="642"/>
      <c r="K101" s="642"/>
      <c r="L101" s="642"/>
      <c r="M101" s="642"/>
      <c r="N101" s="642"/>
      <c r="O101" s="642"/>
      <c r="P101" s="642"/>
      <c r="Q101" s="642"/>
      <c r="R101" s="642"/>
      <c r="S101" s="642"/>
      <c r="T101" s="642"/>
      <c r="U101" s="642"/>
      <c r="V101" s="642"/>
      <c r="W101" s="642"/>
      <c r="X101" s="642"/>
      <c r="Y101" s="642"/>
      <c r="Z101" s="642"/>
      <c r="AA101" s="454"/>
      <c r="AB101" s="454"/>
    </row>
    <row r="102" spans="1:28" ht="11.25" customHeight="1">
      <c r="A102" s="3"/>
      <c r="B102" s="414" t="s">
        <v>94</v>
      </c>
      <c r="C102" s="777" t="s">
        <v>42</v>
      </c>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454"/>
      <c r="AB102" s="454"/>
    </row>
    <row r="103" spans="1:28" ht="18.75" customHeight="1">
      <c r="A103" s="3"/>
      <c r="B103" s="414"/>
      <c r="C103" s="777"/>
      <c r="D103" s="777"/>
      <c r="E103" s="777"/>
      <c r="F103" s="777"/>
      <c r="G103" s="777"/>
      <c r="H103" s="777"/>
      <c r="I103" s="777"/>
      <c r="J103" s="777"/>
      <c r="K103" s="777"/>
      <c r="L103" s="777"/>
      <c r="M103" s="777"/>
      <c r="N103" s="777"/>
      <c r="O103" s="777"/>
      <c r="P103" s="777"/>
      <c r="Q103" s="777"/>
      <c r="R103" s="777"/>
      <c r="S103" s="777"/>
      <c r="T103" s="777"/>
      <c r="U103" s="777"/>
      <c r="V103" s="777"/>
      <c r="W103" s="777"/>
      <c r="X103" s="777"/>
      <c r="Y103" s="777"/>
      <c r="Z103" s="777"/>
      <c r="AA103" s="454"/>
      <c r="AB103" s="454"/>
    </row>
    <row r="104" spans="1:28" ht="11.25" customHeight="1">
      <c r="A104" s="3"/>
      <c r="B104" s="442" t="s">
        <v>95</v>
      </c>
      <c r="C104" s="483" t="s">
        <v>254</v>
      </c>
      <c r="D104" s="484"/>
      <c r="E104" s="484"/>
      <c r="F104" s="484"/>
      <c r="G104" s="484"/>
      <c r="H104" s="484"/>
      <c r="I104" s="484"/>
      <c r="J104" s="484"/>
      <c r="K104" s="484"/>
      <c r="L104" s="484"/>
      <c r="M104" s="484"/>
      <c r="N104" s="484"/>
      <c r="O104" s="484"/>
      <c r="P104" s="484"/>
      <c r="Q104" s="484"/>
      <c r="R104" s="484"/>
      <c r="S104" s="484"/>
      <c r="T104" s="484"/>
      <c r="U104" s="484"/>
      <c r="V104" s="484"/>
      <c r="W104" s="484"/>
      <c r="X104" s="484"/>
      <c r="Y104" s="484"/>
      <c r="Z104" s="485"/>
      <c r="AA104" s="436"/>
      <c r="AB104" s="437"/>
    </row>
    <row r="105" spans="1:28" ht="11.25" customHeight="1">
      <c r="A105" s="3"/>
      <c r="B105" s="443"/>
      <c r="C105" s="486"/>
      <c r="D105" s="487"/>
      <c r="E105" s="487"/>
      <c r="F105" s="487"/>
      <c r="G105" s="487"/>
      <c r="H105" s="487"/>
      <c r="I105" s="487"/>
      <c r="J105" s="487"/>
      <c r="K105" s="487"/>
      <c r="L105" s="487"/>
      <c r="M105" s="487"/>
      <c r="N105" s="487"/>
      <c r="O105" s="487"/>
      <c r="P105" s="487"/>
      <c r="Q105" s="487"/>
      <c r="R105" s="487"/>
      <c r="S105" s="487"/>
      <c r="T105" s="487"/>
      <c r="U105" s="487"/>
      <c r="V105" s="487"/>
      <c r="W105" s="487"/>
      <c r="X105" s="487"/>
      <c r="Y105" s="487"/>
      <c r="Z105" s="488"/>
      <c r="AA105" s="438"/>
      <c r="AB105" s="439"/>
    </row>
    <row r="106" spans="1:28" ht="11.25" customHeight="1">
      <c r="A106" s="3"/>
      <c r="B106" s="444"/>
      <c r="C106" s="489"/>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1"/>
      <c r="AA106" s="440"/>
      <c r="AB106" s="441"/>
    </row>
    <row r="107" spans="1:28" ht="11.25" customHeight="1">
      <c r="A107" s="3"/>
      <c r="B107" s="8"/>
      <c r="C107" s="8"/>
      <c r="D107" s="3"/>
      <c r="E107" s="3"/>
      <c r="F107" s="3"/>
      <c r="G107" s="3"/>
      <c r="H107" s="3"/>
      <c r="I107" s="3"/>
      <c r="J107"/>
      <c r="K107"/>
      <c r="L107"/>
      <c r="M107"/>
      <c r="N107"/>
      <c r="O107"/>
      <c r="P107"/>
      <c r="Q107"/>
      <c r="R107"/>
      <c r="S107"/>
      <c r="T107"/>
      <c r="U107"/>
      <c r="V107"/>
      <c r="W107"/>
      <c r="X107"/>
      <c r="Y107"/>
      <c r="Z107"/>
      <c r="AA107" s="47"/>
      <c r="AB107" s="47"/>
    </row>
    <row r="108" spans="1:28" ht="15" customHeight="1">
      <c r="A108" s="36" t="s">
        <v>87</v>
      </c>
      <c r="B108" s="8"/>
      <c r="C108" s="8"/>
      <c r="D108" s="3"/>
      <c r="E108" s="3"/>
      <c r="F108" s="3"/>
      <c r="G108" s="3"/>
      <c r="H108" s="3"/>
      <c r="I108" s="3"/>
      <c r="J108"/>
      <c r="K108"/>
      <c r="L108"/>
      <c r="M108"/>
      <c r="N108"/>
      <c r="O108"/>
      <c r="P108"/>
      <c r="Q108"/>
      <c r="R108"/>
      <c r="S108"/>
      <c r="T108"/>
      <c r="U108"/>
      <c r="V108"/>
      <c r="W108"/>
      <c r="X108"/>
      <c r="Y108"/>
      <c r="Z108"/>
      <c r="AA108" s="47"/>
      <c r="AB108" s="47"/>
    </row>
    <row r="109" spans="1:28" ht="11.25" customHeight="1">
      <c r="A109" s="3"/>
      <c r="B109" s="442" t="s">
        <v>90</v>
      </c>
      <c r="C109" s="679" t="s">
        <v>60</v>
      </c>
      <c r="D109" s="508"/>
      <c r="E109" s="508"/>
      <c r="F109" s="508"/>
      <c r="G109" s="508"/>
      <c r="H109" s="508"/>
      <c r="I109" s="508"/>
      <c r="J109" s="508"/>
      <c r="K109" s="508"/>
      <c r="L109" s="508"/>
      <c r="M109" s="508"/>
      <c r="N109" s="508"/>
      <c r="O109" s="508"/>
      <c r="P109" s="508"/>
      <c r="Q109" s="508"/>
      <c r="R109" s="508"/>
      <c r="S109" s="508"/>
      <c r="T109" s="508"/>
      <c r="U109" s="508"/>
      <c r="V109" s="508"/>
      <c r="W109" s="508"/>
      <c r="X109" s="508"/>
      <c r="Y109" s="508"/>
      <c r="Z109" s="509"/>
      <c r="AA109" s="436"/>
      <c r="AB109" s="437"/>
    </row>
    <row r="110" spans="1:28" ht="11.25" customHeight="1">
      <c r="A110" s="3"/>
      <c r="B110" s="444"/>
      <c r="C110" s="513"/>
      <c r="D110" s="514"/>
      <c r="E110" s="514"/>
      <c r="F110" s="514"/>
      <c r="G110" s="514"/>
      <c r="H110" s="514"/>
      <c r="I110" s="514"/>
      <c r="J110" s="514"/>
      <c r="K110" s="514"/>
      <c r="L110" s="514"/>
      <c r="M110" s="514"/>
      <c r="N110" s="514"/>
      <c r="O110" s="514"/>
      <c r="P110" s="514"/>
      <c r="Q110" s="514"/>
      <c r="R110" s="514"/>
      <c r="S110" s="514"/>
      <c r="T110" s="514"/>
      <c r="U110" s="514"/>
      <c r="V110" s="514"/>
      <c r="W110" s="514"/>
      <c r="X110" s="514"/>
      <c r="Y110" s="514"/>
      <c r="Z110" s="515"/>
      <c r="AA110" s="440"/>
      <c r="AB110" s="441"/>
    </row>
    <row r="111" spans="1:28" ht="15" customHeight="1">
      <c r="A111" s="36" t="s">
        <v>183</v>
      </c>
      <c r="B111" s="8"/>
      <c r="C111" s="8"/>
      <c r="D111" s="3"/>
      <c r="E111" s="3"/>
      <c r="F111" s="3"/>
      <c r="G111" s="3"/>
      <c r="H111" s="3"/>
      <c r="I111" s="3"/>
      <c r="J111"/>
      <c r="K111"/>
      <c r="L111"/>
      <c r="M111"/>
      <c r="N111"/>
      <c r="O111"/>
      <c r="P111"/>
      <c r="Q111"/>
      <c r="R111"/>
      <c r="S111"/>
      <c r="T111"/>
      <c r="U111"/>
      <c r="V111"/>
      <c r="W111"/>
      <c r="X111"/>
      <c r="Y111"/>
      <c r="Z111"/>
      <c r="AA111" s="47"/>
      <c r="AB111" s="47"/>
    </row>
    <row r="112" spans="1:28" ht="11.25" customHeight="1">
      <c r="A112" s="3"/>
      <c r="B112" s="442" t="s">
        <v>90</v>
      </c>
      <c r="C112" s="483" t="s">
        <v>336</v>
      </c>
      <c r="D112" s="508"/>
      <c r="E112" s="508"/>
      <c r="F112" s="508"/>
      <c r="G112" s="508"/>
      <c r="H112" s="508"/>
      <c r="I112" s="508"/>
      <c r="J112" s="508"/>
      <c r="K112" s="508"/>
      <c r="L112" s="508"/>
      <c r="M112" s="508"/>
      <c r="N112" s="508"/>
      <c r="O112" s="508"/>
      <c r="P112" s="508"/>
      <c r="Q112" s="508"/>
      <c r="R112" s="508"/>
      <c r="S112" s="508"/>
      <c r="T112" s="508"/>
      <c r="U112" s="508"/>
      <c r="V112" s="508"/>
      <c r="W112" s="508"/>
      <c r="X112" s="508"/>
      <c r="Y112" s="508"/>
      <c r="Z112" s="509"/>
      <c r="AA112" s="436"/>
      <c r="AB112" s="437"/>
    </row>
    <row r="113" spans="1:28" ht="11.25" customHeight="1">
      <c r="A113" s="3"/>
      <c r="B113" s="443"/>
      <c r="C113" s="486"/>
      <c r="D113" s="510"/>
      <c r="E113" s="510"/>
      <c r="F113" s="510"/>
      <c r="G113" s="510"/>
      <c r="H113" s="510"/>
      <c r="I113" s="510"/>
      <c r="J113" s="510"/>
      <c r="K113" s="510"/>
      <c r="L113" s="510"/>
      <c r="M113" s="510"/>
      <c r="N113" s="510"/>
      <c r="O113" s="510"/>
      <c r="P113" s="510"/>
      <c r="Q113" s="510"/>
      <c r="R113" s="510"/>
      <c r="S113" s="510"/>
      <c r="T113" s="510"/>
      <c r="U113" s="510"/>
      <c r="V113" s="510"/>
      <c r="W113" s="510"/>
      <c r="X113" s="510"/>
      <c r="Y113" s="510"/>
      <c r="Z113" s="511"/>
      <c r="AA113" s="438"/>
      <c r="AB113" s="439"/>
    </row>
    <row r="114" spans="1:28" ht="11.25" customHeight="1">
      <c r="A114" s="3"/>
      <c r="B114" s="443"/>
      <c r="C114" s="512"/>
      <c r="D114" s="510"/>
      <c r="E114" s="510"/>
      <c r="F114" s="510"/>
      <c r="G114" s="510"/>
      <c r="H114" s="510"/>
      <c r="I114" s="510"/>
      <c r="J114" s="510"/>
      <c r="K114" s="510"/>
      <c r="L114" s="510"/>
      <c r="M114" s="510"/>
      <c r="N114" s="510"/>
      <c r="O114" s="510"/>
      <c r="P114" s="510"/>
      <c r="Q114" s="510"/>
      <c r="R114" s="510"/>
      <c r="S114" s="510"/>
      <c r="T114" s="510"/>
      <c r="U114" s="510"/>
      <c r="V114" s="510"/>
      <c r="W114" s="510"/>
      <c r="X114" s="510"/>
      <c r="Y114" s="510"/>
      <c r="Z114" s="511"/>
      <c r="AA114" s="438"/>
      <c r="AB114" s="439"/>
    </row>
    <row r="115" spans="1:28" ht="11.25" customHeight="1">
      <c r="A115" s="3"/>
      <c r="B115" s="444"/>
      <c r="C115" s="513"/>
      <c r="D115" s="514"/>
      <c r="E115" s="514"/>
      <c r="F115" s="514"/>
      <c r="G115" s="514"/>
      <c r="H115" s="514"/>
      <c r="I115" s="514"/>
      <c r="J115" s="514"/>
      <c r="K115" s="514"/>
      <c r="L115" s="514"/>
      <c r="M115" s="514"/>
      <c r="N115" s="514"/>
      <c r="O115" s="514"/>
      <c r="P115" s="514"/>
      <c r="Q115" s="514"/>
      <c r="R115" s="514"/>
      <c r="S115" s="514"/>
      <c r="T115" s="514"/>
      <c r="U115" s="514"/>
      <c r="V115" s="514"/>
      <c r="W115" s="514"/>
      <c r="X115" s="514"/>
      <c r="Y115" s="514"/>
      <c r="Z115" s="515"/>
      <c r="AA115" s="440"/>
      <c r="AB115" s="441"/>
    </row>
    <row r="116" spans="1:28" ht="11.25" customHeight="1">
      <c r="A116" s="3"/>
      <c r="B116" s="8"/>
      <c r="C116" s="8"/>
      <c r="D116" s="3"/>
      <c r="E116" s="3"/>
      <c r="F116" s="3"/>
      <c r="G116" s="3"/>
      <c r="H116" s="3"/>
      <c r="I116" s="3"/>
      <c r="J116"/>
      <c r="K116"/>
      <c r="L116"/>
      <c r="M116"/>
      <c r="N116"/>
      <c r="O116"/>
      <c r="P116"/>
      <c r="Q116"/>
      <c r="R116"/>
      <c r="S116"/>
      <c r="T116"/>
      <c r="U116"/>
      <c r="V116"/>
      <c r="W116"/>
      <c r="X116"/>
      <c r="Y116"/>
      <c r="Z116"/>
      <c r="AA116" s="47"/>
      <c r="AB116" s="47"/>
    </row>
    <row r="117" spans="1:28" ht="15" customHeight="1">
      <c r="A117" s="36" t="s">
        <v>88</v>
      </c>
      <c r="B117" s="8"/>
      <c r="C117" s="8"/>
      <c r="D117" s="3"/>
      <c r="E117" s="3"/>
      <c r="F117" s="3"/>
      <c r="G117" s="3"/>
      <c r="H117" s="3"/>
      <c r="I117" s="3"/>
      <c r="J117"/>
      <c r="K117"/>
      <c r="L117"/>
      <c r="M117"/>
      <c r="N117"/>
      <c r="O117"/>
      <c r="P117"/>
      <c r="Q117"/>
      <c r="R117"/>
      <c r="S117"/>
      <c r="T117"/>
      <c r="U117"/>
      <c r="V117"/>
      <c r="W117"/>
      <c r="X117"/>
      <c r="Y117"/>
      <c r="Z117"/>
      <c r="AA117" s="47"/>
      <c r="AB117" s="47"/>
    </row>
    <row r="118" spans="1:28" ht="11.25" customHeight="1">
      <c r="A118" s="3"/>
      <c r="B118" s="442" t="s">
        <v>90</v>
      </c>
      <c r="C118" s="483" t="s">
        <v>337</v>
      </c>
      <c r="D118" s="484"/>
      <c r="E118" s="484"/>
      <c r="F118" s="484"/>
      <c r="G118" s="484"/>
      <c r="H118" s="484"/>
      <c r="I118" s="484"/>
      <c r="J118" s="484"/>
      <c r="K118" s="484"/>
      <c r="L118" s="484"/>
      <c r="M118" s="484"/>
      <c r="N118" s="484"/>
      <c r="O118" s="484"/>
      <c r="P118" s="484"/>
      <c r="Q118" s="484"/>
      <c r="R118" s="484"/>
      <c r="S118" s="484"/>
      <c r="T118" s="484"/>
      <c r="U118" s="484"/>
      <c r="V118" s="484"/>
      <c r="W118" s="484"/>
      <c r="X118" s="484"/>
      <c r="Y118" s="484"/>
      <c r="Z118" s="485"/>
      <c r="AA118" s="436"/>
      <c r="AB118" s="437"/>
    </row>
    <row r="119" spans="1:28" ht="11.25" customHeight="1">
      <c r="A119" s="3"/>
      <c r="B119" s="443"/>
      <c r="C119" s="486"/>
      <c r="D119" s="487"/>
      <c r="E119" s="487"/>
      <c r="F119" s="487"/>
      <c r="G119" s="487"/>
      <c r="H119" s="487"/>
      <c r="I119" s="487"/>
      <c r="J119" s="487"/>
      <c r="K119" s="487"/>
      <c r="L119" s="487"/>
      <c r="M119" s="487"/>
      <c r="N119" s="487"/>
      <c r="O119" s="487"/>
      <c r="P119" s="487"/>
      <c r="Q119" s="487"/>
      <c r="R119" s="487"/>
      <c r="S119" s="487"/>
      <c r="T119" s="487"/>
      <c r="U119" s="487"/>
      <c r="V119" s="487"/>
      <c r="W119" s="487"/>
      <c r="X119" s="487"/>
      <c r="Y119" s="487"/>
      <c r="Z119" s="488"/>
      <c r="AA119" s="438"/>
      <c r="AB119" s="439"/>
    </row>
    <row r="120" spans="1:28" ht="11.25" customHeight="1">
      <c r="A120" s="3"/>
      <c r="B120" s="443"/>
      <c r="C120" s="486"/>
      <c r="D120" s="487"/>
      <c r="E120" s="487"/>
      <c r="F120" s="487"/>
      <c r="G120" s="487"/>
      <c r="H120" s="487"/>
      <c r="I120" s="487"/>
      <c r="J120" s="487"/>
      <c r="K120" s="487"/>
      <c r="L120" s="487"/>
      <c r="M120" s="487"/>
      <c r="N120" s="487"/>
      <c r="O120" s="487"/>
      <c r="P120" s="487"/>
      <c r="Q120" s="487"/>
      <c r="R120" s="487"/>
      <c r="S120" s="487"/>
      <c r="T120" s="487"/>
      <c r="U120" s="487"/>
      <c r="V120" s="487"/>
      <c r="W120" s="487"/>
      <c r="X120" s="487"/>
      <c r="Y120" s="487"/>
      <c r="Z120" s="488"/>
      <c r="AA120" s="438"/>
      <c r="AB120" s="439"/>
    </row>
    <row r="121" spans="1:28" ht="11.25" customHeight="1">
      <c r="A121" s="3"/>
      <c r="B121" s="444"/>
      <c r="C121" s="489"/>
      <c r="D121" s="490"/>
      <c r="E121" s="490"/>
      <c r="F121" s="490"/>
      <c r="G121" s="490"/>
      <c r="H121" s="490"/>
      <c r="I121" s="490"/>
      <c r="J121" s="490"/>
      <c r="K121" s="490"/>
      <c r="L121" s="490"/>
      <c r="M121" s="490"/>
      <c r="N121" s="490"/>
      <c r="O121" s="490"/>
      <c r="P121" s="490"/>
      <c r="Q121" s="490"/>
      <c r="R121" s="490"/>
      <c r="S121" s="490"/>
      <c r="T121" s="490"/>
      <c r="U121" s="490"/>
      <c r="V121" s="490"/>
      <c r="W121" s="490"/>
      <c r="X121" s="490"/>
      <c r="Y121" s="490"/>
      <c r="Z121" s="491"/>
      <c r="AA121" s="440"/>
      <c r="AB121" s="441"/>
    </row>
    <row r="122" spans="1:28" ht="11.25" customHeight="1">
      <c r="A122" s="3"/>
      <c r="B122" s="414" t="s">
        <v>91</v>
      </c>
      <c r="C122" s="483" t="s">
        <v>338</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5"/>
      <c r="AA122" s="454"/>
      <c r="AB122" s="454"/>
    </row>
    <row r="123" spans="1:28" ht="11.25" customHeight="1">
      <c r="A123" s="3"/>
      <c r="B123" s="414"/>
      <c r="C123" s="486"/>
      <c r="D123" s="487"/>
      <c r="E123" s="487"/>
      <c r="F123" s="487"/>
      <c r="G123" s="487"/>
      <c r="H123" s="487"/>
      <c r="I123" s="487"/>
      <c r="J123" s="487"/>
      <c r="K123" s="487"/>
      <c r="L123" s="487"/>
      <c r="M123" s="487"/>
      <c r="N123" s="487"/>
      <c r="O123" s="487"/>
      <c r="P123" s="487"/>
      <c r="Q123" s="487"/>
      <c r="R123" s="487"/>
      <c r="S123" s="487"/>
      <c r="T123" s="487"/>
      <c r="U123" s="487"/>
      <c r="V123" s="487"/>
      <c r="W123" s="487"/>
      <c r="X123" s="487"/>
      <c r="Y123" s="487"/>
      <c r="Z123" s="488"/>
      <c r="AA123" s="454"/>
      <c r="AB123" s="454"/>
    </row>
    <row r="124" spans="1:28" ht="11.25" customHeight="1">
      <c r="A124" s="3"/>
      <c r="B124" s="414"/>
      <c r="C124" s="486"/>
      <c r="D124" s="487"/>
      <c r="E124" s="487"/>
      <c r="F124" s="487"/>
      <c r="G124" s="487"/>
      <c r="H124" s="487"/>
      <c r="I124" s="487"/>
      <c r="J124" s="487"/>
      <c r="K124" s="487"/>
      <c r="L124" s="487"/>
      <c r="M124" s="487"/>
      <c r="N124" s="487"/>
      <c r="O124" s="487"/>
      <c r="P124" s="487"/>
      <c r="Q124" s="487"/>
      <c r="R124" s="487"/>
      <c r="S124" s="487"/>
      <c r="T124" s="487"/>
      <c r="U124" s="487"/>
      <c r="V124" s="487"/>
      <c r="W124" s="487"/>
      <c r="X124" s="487"/>
      <c r="Y124" s="487"/>
      <c r="Z124" s="488"/>
      <c r="AA124" s="454"/>
      <c r="AB124" s="454"/>
    </row>
    <row r="125" spans="1:28" ht="11.25" customHeight="1">
      <c r="A125" s="3"/>
      <c r="B125" s="414"/>
      <c r="C125" s="486"/>
      <c r="D125" s="487"/>
      <c r="E125" s="487"/>
      <c r="F125" s="487"/>
      <c r="G125" s="487"/>
      <c r="H125" s="487"/>
      <c r="I125" s="487"/>
      <c r="J125" s="487"/>
      <c r="K125" s="487"/>
      <c r="L125" s="487"/>
      <c r="M125" s="487"/>
      <c r="N125" s="487"/>
      <c r="O125" s="487"/>
      <c r="P125" s="487"/>
      <c r="Q125" s="487"/>
      <c r="R125" s="487"/>
      <c r="S125" s="487"/>
      <c r="T125" s="487"/>
      <c r="U125" s="487"/>
      <c r="V125" s="487"/>
      <c r="W125" s="487"/>
      <c r="X125" s="487"/>
      <c r="Y125" s="487"/>
      <c r="Z125" s="488"/>
      <c r="AA125" s="454"/>
      <c r="AB125" s="454"/>
    </row>
    <row r="126" spans="1:28" ht="11.25" customHeight="1">
      <c r="A126" s="3"/>
      <c r="B126" s="414"/>
      <c r="C126" s="486"/>
      <c r="D126" s="487"/>
      <c r="E126" s="487"/>
      <c r="F126" s="487"/>
      <c r="G126" s="487"/>
      <c r="H126" s="487"/>
      <c r="I126" s="487"/>
      <c r="J126" s="487"/>
      <c r="K126" s="487"/>
      <c r="L126" s="487"/>
      <c r="M126" s="487"/>
      <c r="N126" s="487"/>
      <c r="O126" s="487"/>
      <c r="P126" s="487"/>
      <c r="Q126" s="487"/>
      <c r="R126" s="487"/>
      <c r="S126" s="487"/>
      <c r="T126" s="487"/>
      <c r="U126" s="487"/>
      <c r="V126" s="487"/>
      <c r="W126" s="487"/>
      <c r="X126" s="487"/>
      <c r="Y126" s="487"/>
      <c r="Z126" s="488"/>
      <c r="AA126" s="454"/>
      <c r="AB126" s="454"/>
    </row>
    <row r="127" spans="1:28" ht="11.25" customHeight="1">
      <c r="A127" s="3"/>
      <c r="B127" s="414"/>
      <c r="C127" s="489"/>
      <c r="D127" s="490"/>
      <c r="E127" s="490"/>
      <c r="F127" s="490"/>
      <c r="G127" s="490"/>
      <c r="H127" s="490"/>
      <c r="I127" s="490"/>
      <c r="J127" s="490"/>
      <c r="K127" s="490"/>
      <c r="L127" s="490"/>
      <c r="M127" s="490"/>
      <c r="N127" s="490"/>
      <c r="O127" s="490"/>
      <c r="P127" s="490"/>
      <c r="Q127" s="490"/>
      <c r="R127" s="490"/>
      <c r="S127" s="490"/>
      <c r="T127" s="490"/>
      <c r="U127" s="490"/>
      <c r="V127" s="490"/>
      <c r="W127" s="490"/>
      <c r="X127" s="490"/>
      <c r="Y127" s="490"/>
      <c r="Z127" s="491"/>
      <c r="AA127" s="454"/>
      <c r="AB127" s="454"/>
    </row>
    <row r="128" spans="1:28" ht="11.25" customHeight="1">
      <c r="A128" s="3"/>
      <c r="B128" s="8"/>
      <c r="C128" s="8"/>
      <c r="D128" s="3"/>
      <c r="E128" s="3"/>
      <c r="F128" s="3"/>
      <c r="G128" s="3"/>
      <c r="H128" s="3"/>
      <c r="I128" s="3"/>
      <c r="J128"/>
      <c r="K128"/>
      <c r="L128"/>
      <c r="M128"/>
      <c r="N128"/>
      <c r="O128"/>
      <c r="P128"/>
      <c r="Q128"/>
      <c r="R128"/>
      <c r="S128"/>
      <c r="T128"/>
      <c r="U128"/>
      <c r="V128"/>
      <c r="W128"/>
      <c r="X128"/>
      <c r="Y128"/>
      <c r="Z128"/>
      <c r="AA128" s="47"/>
      <c r="AB128" s="47"/>
    </row>
    <row r="129" spans="1:28" ht="15" customHeight="1">
      <c r="A129" s="36" t="s">
        <v>89</v>
      </c>
      <c r="B129" s="8"/>
      <c r="C129" s="8"/>
      <c r="D129" s="3"/>
      <c r="E129" s="3"/>
      <c r="F129" s="3"/>
      <c r="G129" s="3"/>
      <c r="H129" s="3"/>
      <c r="I129" s="3"/>
      <c r="J129"/>
      <c r="K129"/>
      <c r="L129"/>
      <c r="M129"/>
      <c r="N129"/>
      <c r="O129"/>
      <c r="P129"/>
      <c r="Q129"/>
      <c r="R129"/>
      <c r="S129"/>
      <c r="T129"/>
      <c r="U129"/>
      <c r="V129"/>
      <c r="W129"/>
      <c r="X129"/>
      <c r="Y129"/>
      <c r="Z129"/>
      <c r="AA129" s="47"/>
      <c r="AB129" s="47"/>
    </row>
    <row r="130" spans="1:28" ht="11.25" customHeight="1">
      <c r="A130" s="3"/>
      <c r="B130" s="442" t="s">
        <v>90</v>
      </c>
      <c r="C130" s="679" t="s">
        <v>339</v>
      </c>
      <c r="D130" s="508"/>
      <c r="E130" s="508"/>
      <c r="F130" s="508"/>
      <c r="G130" s="508"/>
      <c r="H130" s="508"/>
      <c r="I130" s="508"/>
      <c r="J130" s="508"/>
      <c r="K130" s="508"/>
      <c r="L130" s="508"/>
      <c r="M130" s="508"/>
      <c r="N130" s="508"/>
      <c r="O130" s="508"/>
      <c r="P130" s="508"/>
      <c r="Q130" s="508"/>
      <c r="R130" s="508"/>
      <c r="S130" s="508"/>
      <c r="T130" s="508"/>
      <c r="U130" s="508"/>
      <c r="V130" s="508"/>
      <c r="W130" s="508"/>
      <c r="X130" s="508"/>
      <c r="Y130" s="508"/>
      <c r="Z130" s="509"/>
      <c r="AA130" s="436"/>
      <c r="AB130" s="437"/>
    </row>
    <row r="131" spans="1:28" ht="11.25" customHeight="1">
      <c r="A131" s="3"/>
      <c r="B131" s="443"/>
      <c r="C131" s="512"/>
      <c r="D131" s="510"/>
      <c r="E131" s="510"/>
      <c r="F131" s="510"/>
      <c r="G131" s="510"/>
      <c r="H131" s="510"/>
      <c r="I131" s="510"/>
      <c r="J131" s="510"/>
      <c r="K131" s="510"/>
      <c r="L131" s="510"/>
      <c r="M131" s="510"/>
      <c r="N131" s="510"/>
      <c r="O131" s="510"/>
      <c r="P131" s="510"/>
      <c r="Q131" s="510"/>
      <c r="R131" s="510"/>
      <c r="S131" s="510"/>
      <c r="T131" s="510"/>
      <c r="U131" s="510"/>
      <c r="V131" s="510"/>
      <c r="W131" s="510"/>
      <c r="X131" s="510"/>
      <c r="Y131" s="510"/>
      <c r="Z131" s="511"/>
      <c r="AA131" s="438"/>
      <c r="AB131" s="439"/>
    </row>
    <row r="132" spans="1:28" ht="11.25" customHeight="1">
      <c r="A132" s="3"/>
      <c r="B132" s="444"/>
      <c r="C132" s="513"/>
      <c r="D132" s="514"/>
      <c r="E132" s="514"/>
      <c r="F132" s="514"/>
      <c r="G132" s="514"/>
      <c r="H132" s="514"/>
      <c r="I132" s="514"/>
      <c r="J132" s="514"/>
      <c r="K132" s="514"/>
      <c r="L132" s="514"/>
      <c r="M132" s="514"/>
      <c r="N132" s="514"/>
      <c r="O132" s="514"/>
      <c r="P132" s="514"/>
      <c r="Q132" s="514"/>
      <c r="R132" s="514"/>
      <c r="S132" s="514"/>
      <c r="T132" s="514"/>
      <c r="U132" s="514"/>
      <c r="V132" s="514"/>
      <c r="W132" s="514"/>
      <c r="X132" s="514"/>
      <c r="Y132" s="514"/>
      <c r="Z132" s="515"/>
      <c r="AA132" s="440"/>
      <c r="AB132" s="441"/>
    </row>
    <row r="133" spans="1:28" ht="11.25" customHeight="1">
      <c r="A133" s="3"/>
      <c r="B133" s="442" t="s">
        <v>91</v>
      </c>
      <c r="C133" s="483" t="s">
        <v>340</v>
      </c>
      <c r="D133" s="484"/>
      <c r="E133" s="484"/>
      <c r="F133" s="484"/>
      <c r="G133" s="484"/>
      <c r="H133" s="484"/>
      <c r="I133" s="484"/>
      <c r="J133" s="484"/>
      <c r="K133" s="484"/>
      <c r="L133" s="484"/>
      <c r="M133" s="484"/>
      <c r="N133" s="484"/>
      <c r="O133" s="484"/>
      <c r="P133" s="484"/>
      <c r="Q133" s="484"/>
      <c r="R133" s="484"/>
      <c r="S133" s="484"/>
      <c r="T133" s="484"/>
      <c r="U133" s="484"/>
      <c r="V133" s="484"/>
      <c r="W133" s="484"/>
      <c r="X133" s="484"/>
      <c r="Y133" s="484"/>
      <c r="Z133" s="485"/>
      <c r="AA133" s="436"/>
      <c r="AB133" s="437"/>
    </row>
    <row r="134" spans="1:28" ht="11.25" customHeight="1">
      <c r="A134" s="3"/>
      <c r="B134" s="443"/>
      <c r="C134" s="486"/>
      <c r="D134" s="487"/>
      <c r="E134" s="487"/>
      <c r="F134" s="487"/>
      <c r="G134" s="487"/>
      <c r="H134" s="487"/>
      <c r="I134" s="487"/>
      <c r="J134" s="487"/>
      <c r="K134" s="487"/>
      <c r="L134" s="487"/>
      <c r="M134" s="487"/>
      <c r="N134" s="487"/>
      <c r="O134" s="487"/>
      <c r="P134" s="487"/>
      <c r="Q134" s="487"/>
      <c r="R134" s="487"/>
      <c r="S134" s="487"/>
      <c r="T134" s="487"/>
      <c r="U134" s="487"/>
      <c r="V134" s="487"/>
      <c r="W134" s="487"/>
      <c r="X134" s="487"/>
      <c r="Y134" s="487"/>
      <c r="Z134" s="488"/>
      <c r="AA134" s="438"/>
      <c r="AB134" s="439"/>
    </row>
    <row r="135" spans="1:28" ht="11.25" customHeight="1">
      <c r="A135" s="3"/>
      <c r="B135" s="444"/>
      <c r="C135" s="489"/>
      <c r="D135" s="490"/>
      <c r="E135" s="490"/>
      <c r="F135" s="490"/>
      <c r="G135" s="490"/>
      <c r="H135" s="490"/>
      <c r="I135" s="490"/>
      <c r="J135" s="490"/>
      <c r="K135" s="490"/>
      <c r="L135" s="490"/>
      <c r="M135" s="490"/>
      <c r="N135" s="490"/>
      <c r="O135" s="490"/>
      <c r="P135" s="490"/>
      <c r="Q135" s="490"/>
      <c r="R135" s="490"/>
      <c r="S135" s="490"/>
      <c r="T135" s="490"/>
      <c r="U135" s="490"/>
      <c r="V135" s="490"/>
      <c r="W135" s="490"/>
      <c r="X135" s="490"/>
      <c r="Y135" s="490"/>
      <c r="Z135" s="491"/>
      <c r="AA135" s="440"/>
      <c r="AB135" s="441"/>
    </row>
    <row r="136" spans="1:28" ht="11.25" customHeight="1">
      <c r="A136" s="3"/>
      <c r="B136" s="8"/>
      <c r="C136" s="8"/>
      <c r="D136" s="3"/>
      <c r="E136" s="3"/>
      <c r="F136" s="3"/>
      <c r="G136" s="3"/>
      <c r="H136" s="3"/>
      <c r="I136" s="3"/>
      <c r="J136"/>
      <c r="K136"/>
      <c r="L136"/>
      <c r="M136"/>
      <c r="N136"/>
      <c r="O136"/>
      <c r="P136"/>
      <c r="Q136"/>
      <c r="R136"/>
      <c r="S136"/>
      <c r="T136"/>
      <c r="U136"/>
      <c r="V136"/>
      <c r="W136"/>
      <c r="X136"/>
      <c r="Y136"/>
      <c r="Z136"/>
      <c r="AA136" s="47"/>
      <c r="AB136" s="47"/>
    </row>
    <row r="137" spans="1:28" ht="11.25" customHeight="1">
      <c r="A137" s="3"/>
      <c r="B137" s="8"/>
      <c r="C137" s="8"/>
      <c r="D137" s="3"/>
      <c r="E137" s="3"/>
      <c r="F137" s="3"/>
      <c r="G137" s="3"/>
      <c r="H137" s="3"/>
      <c r="I137" s="3"/>
      <c r="J137"/>
      <c r="K137"/>
      <c r="L137"/>
      <c r="M137"/>
      <c r="N137"/>
      <c r="O137"/>
      <c r="P137"/>
      <c r="Q137"/>
      <c r="R137"/>
      <c r="S137"/>
      <c r="T137"/>
      <c r="U137"/>
      <c r="V137"/>
      <c r="W137"/>
      <c r="X137"/>
      <c r="Y137"/>
      <c r="Z137"/>
      <c r="AA137" s="47"/>
      <c r="AB137" s="47"/>
    </row>
    <row r="138" spans="1:28" ht="11.25" customHeight="1">
      <c r="A138" s="3"/>
      <c r="B138" s="8"/>
      <c r="C138" s="8"/>
      <c r="D138" s="3"/>
      <c r="E138" s="3"/>
      <c r="F138" s="3"/>
      <c r="G138" s="3"/>
      <c r="H138" s="3"/>
      <c r="I138" s="3"/>
      <c r="J138"/>
      <c r="K138"/>
      <c r="L138"/>
      <c r="M138"/>
      <c r="N138"/>
      <c r="O138"/>
      <c r="P138"/>
      <c r="Q138"/>
      <c r="R138"/>
      <c r="S138"/>
      <c r="T138"/>
      <c r="U138"/>
      <c r="V138"/>
      <c r="W138"/>
      <c r="X138"/>
      <c r="Y138"/>
      <c r="Z138"/>
      <c r="AA138" s="47"/>
      <c r="AB138" s="47"/>
    </row>
    <row r="139" spans="1:28" ht="11.25" customHeight="1">
      <c r="A139" s="3"/>
      <c r="B139" s="8"/>
      <c r="C139" s="8"/>
      <c r="D139" s="3"/>
      <c r="E139" s="3"/>
      <c r="F139" s="3"/>
      <c r="G139" s="3"/>
      <c r="H139" s="3"/>
      <c r="I139" s="3"/>
      <c r="J139"/>
      <c r="K139"/>
      <c r="L139"/>
      <c r="M139"/>
      <c r="N139"/>
      <c r="O139"/>
      <c r="P139"/>
      <c r="Q139"/>
      <c r="R139"/>
      <c r="S139"/>
      <c r="T139"/>
      <c r="U139"/>
      <c r="V139"/>
      <c r="W139"/>
      <c r="X139"/>
      <c r="Y139"/>
      <c r="Z139"/>
      <c r="AA139" s="47"/>
      <c r="AB139" s="47"/>
    </row>
    <row r="140" spans="1:28" ht="11.25" customHeight="1">
      <c r="A140" s="3"/>
      <c r="B140" s="8"/>
      <c r="C140" s="8"/>
      <c r="D140" s="3"/>
      <c r="E140" s="3"/>
      <c r="F140" s="3"/>
      <c r="G140" s="3"/>
      <c r="H140" s="3"/>
      <c r="I140" s="3"/>
      <c r="J140"/>
      <c r="K140"/>
      <c r="L140"/>
      <c r="M140"/>
      <c r="N140"/>
      <c r="O140"/>
      <c r="P140"/>
      <c r="Q140"/>
      <c r="R140"/>
      <c r="S140"/>
      <c r="T140"/>
      <c r="U140"/>
      <c r="V140"/>
      <c r="W140"/>
      <c r="X140"/>
      <c r="Y140"/>
      <c r="Z140"/>
      <c r="AA140" s="47"/>
      <c r="AB140" s="47"/>
    </row>
    <row r="141" spans="1:28" ht="11.25" customHeight="1">
      <c r="A141" s="3"/>
      <c r="B141" s="8"/>
      <c r="C141" s="8"/>
      <c r="D141" s="3"/>
      <c r="E141" s="3"/>
      <c r="F141" s="3"/>
      <c r="G141" s="3"/>
      <c r="H141" s="3"/>
      <c r="I141" s="3"/>
      <c r="J141"/>
      <c r="K141"/>
      <c r="L141"/>
      <c r="M141"/>
      <c r="N141"/>
      <c r="O141"/>
      <c r="P141"/>
      <c r="Q141"/>
      <c r="R141"/>
      <c r="S141"/>
      <c r="T141"/>
      <c r="U141"/>
      <c r="V141"/>
      <c r="W141"/>
      <c r="X141"/>
      <c r="Y141"/>
      <c r="Z141"/>
      <c r="AA141" s="47"/>
      <c r="AB141" s="47"/>
    </row>
    <row r="142" spans="1:28" ht="11.25" customHeight="1">
      <c r="A142" s="3"/>
      <c r="B142" s="8"/>
      <c r="C142" s="8"/>
      <c r="D142" s="3"/>
      <c r="E142" s="3"/>
      <c r="F142" s="3"/>
      <c r="G142" s="3"/>
      <c r="H142" s="3"/>
      <c r="I142" s="3"/>
      <c r="J142"/>
      <c r="K142"/>
      <c r="L142"/>
      <c r="M142"/>
      <c r="N142"/>
      <c r="O142"/>
      <c r="P142"/>
      <c r="Q142"/>
      <c r="R142"/>
      <c r="S142"/>
      <c r="T142"/>
      <c r="U142"/>
      <c r="V142"/>
      <c r="W142"/>
      <c r="X142"/>
      <c r="Y142"/>
      <c r="Z142"/>
      <c r="AA142" s="47"/>
      <c r="AB142" s="47"/>
    </row>
    <row r="143" spans="1:28" ht="11.25" customHeight="1">
      <c r="A143" s="3"/>
      <c r="B143" s="8"/>
      <c r="C143" s="8"/>
      <c r="D143" s="3"/>
      <c r="E143" s="3"/>
      <c r="F143" s="3"/>
      <c r="G143" s="3"/>
      <c r="H143" s="3"/>
      <c r="I143" s="3"/>
      <c r="J143"/>
      <c r="K143"/>
      <c r="L143"/>
      <c r="M143"/>
      <c r="N143"/>
      <c r="O143"/>
      <c r="P143"/>
      <c r="Q143"/>
      <c r="R143"/>
      <c r="S143"/>
      <c r="T143"/>
      <c r="U143"/>
      <c r="V143"/>
      <c r="W143"/>
      <c r="X143"/>
      <c r="Y143"/>
      <c r="Z143"/>
      <c r="AA143" s="47"/>
      <c r="AB143" s="47"/>
    </row>
    <row r="144" spans="1:28" ht="11.25" customHeight="1">
      <c r="A144" s="3"/>
      <c r="B144" s="8"/>
      <c r="C144" s="8"/>
      <c r="D144" s="3"/>
      <c r="E144" s="3"/>
      <c r="F144" s="3"/>
      <c r="G144" s="3"/>
      <c r="H144" s="3"/>
      <c r="I144" s="3"/>
      <c r="J144"/>
      <c r="K144"/>
      <c r="L144"/>
      <c r="M144"/>
      <c r="N144"/>
      <c r="O144"/>
      <c r="P144"/>
      <c r="Q144"/>
      <c r="R144"/>
      <c r="S144"/>
      <c r="T144"/>
      <c r="U144"/>
      <c r="V144"/>
      <c r="W144"/>
      <c r="X144"/>
      <c r="Y144"/>
      <c r="Z144"/>
      <c r="AA144" s="47"/>
      <c r="AB144" s="47"/>
    </row>
    <row r="145" spans="1:28" ht="11.25" customHeight="1">
      <c r="A145" s="3"/>
      <c r="B145" s="8"/>
      <c r="C145" s="8"/>
      <c r="D145" s="3"/>
      <c r="E145" s="3"/>
      <c r="F145" s="3"/>
      <c r="G145" s="3"/>
      <c r="H145" s="3"/>
      <c r="I145" s="3"/>
      <c r="J145"/>
      <c r="K145"/>
      <c r="L145"/>
      <c r="M145"/>
      <c r="N145"/>
      <c r="O145"/>
      <c r="P145"/>
      <c r="Q145"/>
      <c r="R145"/>
      <c r="S145"/>
      <c r="T145"/>
      <c r="U145"/>
      <c r="V145"/>
      <c r="W145"/>
      <c r="X145"/>
      <c r="Y145"/>
      <c r="Z145"/>
      <c r="AA145" s="47"/>
      <c r="AB145" s="47"/>
    </row>
    <row r="146" spans="1:28" ht="11.25" customHeight="1">
      <c r="A146" s="3"/>
      <c r="B146" s="8"/>
      <c r="C146" s="8"/>
      <c r="D146" s="3"/>
      <c r="E146" s="3"/>
      <c r="F146" s="3"/>
      <c r="G146" s="3"/>
      <c r="H146" s="3"/>
      <c r="I146" s="3"/>
      <c r="J146"/>
      <c r="K146"/>
      <c r="L146"/>
      <c r="M146"/>
      <c r="N146"/>
      <c r="O146"/>
      <c r="P146"/>
      <c r="Q146"/>
      <c r="R146"/>
      <c r="S146"/>
      <c r="T146"/>
      <c r="U146"/>
      <c r="V146"/>
      <c r="W146"/>
      <c r="X146"/>
      <c r="Y146"/>
      <c r="Z146"/>
      <c r="AA146" s="47"/>
      <c r="AB146" s="47"/>
    </row>
    <row r="147" spans="1:28" ht="11.25" customHeight="1">
      <c r="A147" s="3"/>
      <c r="B147" s="8"/>
      <c r="C147" s="8"/>
      <c r="D147" s="3"/>
      <c r="E147" s="3"/>
      <c r="F147" s="3"/>
      <c r="G147" s="3"/>
      <c r="H147" s="3"/>
      <c r="I147" s="3"/>
      <c r="J147"/>
      <c r="K147"/>
      <c r="L147"/>
      <c r="M147"/>
      <c r="N147"/>
      <c r="O147"/>
      <c r="P147"/>
      <c r="Q147"/>
      <c r="R147"/>
      <c r="S147"/>
      <c r="T147"/>
      <c r="U147"/>
      <c r="V147"/>
      <c r="W147"/>
      <c r="X147"/>
      <c r="Y147"/>
      <c r="Z147"/>
      <c r="AA147" s="47"/>
      <c r="AB147" s="47"/>
    </row>
    <row r="148" spans="1:28" ht="15" customHeight="1">
      <c r="A148" s="35" t="s">
        <v>1183</v>
      </c>
      <c r="B148" s="33"/>
      <c r="C148" s="29"/>
      <c r="D148" s="29"/>
      <c r="E148" s="29"/>
      <c r="F148" s="29"/>
      <c r="G148" s="29"/>
      <c r="H148" s="29"/>
      <c r="I148" s="29"/>
      <c r="J148" s="30"/>
      <c r="K148" s="30"/>
      <c r="L148" s="30"/>
      <c r="M148" s="30"/>
      <c r="N148" s="30"/>
      <c r="O148" s="30"/>
      <c r="P148" s="30"/>
      <c r="Q148" s="30"/>
      <c r="R148" s="30"/>
      <c r="S148" s="30"/>
      <c r="T148" s="30"/>
      <c r="U148" s="30"/>
      <c r="V148" s="30"/>
      <c r="W148" s="30"/>
      <c r="X148" s="30"/>
      <c r="Y148" s="30"/>
      <c r="Z148" s="30"/>
      <c r="AA148" s="45"/>
      <c r="AB148" s="45"/>
    </row>
    <row r="149" spans="1:28" ht="11.25" customHeight="1">
      <c r="A149" s="3"/>
      <c r="B149" s="442" t="s">
        <v>90</v>
      </c>
      <c r="C149" s="483" t="s">
        <v>341</v>
      </c>
      <c r="D149" s="484"/>
      <c r="E149" s="484"/>
      <c r="F149" s="484"/>
      <c r="G149" s="484"/>
      <c r="H149" s="484"/>
      <c r="I149" s="484"/>
      <c r="J149" s="484"/>
      <c r="K149" s="484"/>
      <c r="L149" s="484"/>
      <c r="M149" s="484"/>
      <c r="N149" s="484"/>
      <c r="O149" s="484"/>
      <c r="P149" s="484"/>
      <c r="Q149" s="484"/>
      <c r="R149" s="484"/>
      <c r="S149" s="484"/>
      <c r="T149" s="484"/>
      <c r="U149" s="484"/>
      <c r="V149" s="484"/>
      <c r="W149" s="484"/>
      <c r="X149" s="484"/>
      <c r="Y149" s="484"/>
      <c r="Z149" s="485"/>
      <c r="AA149" s="436"/>
      <c r="AB149" s="437"/>
    </row>
    <row r="150" spans="1:28" ht="11.25" customHeight="1">
      <c r="A150" s="3"/>
      <c r="B150" s="443"/>
      <c r="C150" s="486"/>
      <c r="D150" s="487"/>
      <c r="E150" s="487"/>
      <c r="F150" s="487"/>
      <c r="G150" s="487"/>
      <c r="H150" s="487"/>
      <c r="I150" s="487"/>
      <c r="J150" s="487"/>
      <c r="K150" s="487"/>
      <c r="L150" s="487"/>
      <c r="M150" s="487"/>
      <c r="N150" s="487"/>
      <c r="O150" s="487"/>
      <c r="P150" s="487"/>
      <c r="Q150" s="487"/>
      <c r="R150" s="487"/>
      <c r="S150" s="487"/>
      <c r="T150" s="487"/>
      <c r="U150" s="487"/>
      <c r="V150" s="487"/>
      <c r="W150" s="487"/>
      <c r="X150" s="487"/>
      <c r="Y150" s="487"/>
      <c r="Z150" s="488"/>
      <c r="AA150" s="438"/>
      <c r="AB150" s="439"/>
    </row>
    <row r="151" spans="1:28" ht="11.25" customHeight="1">
      <c r="A151" s="3"/>
      <c r="B151" s="443"/>
      <c r="C151" s="486"/>
      <c r="D151" s="487"/>
      <c r="E151" s="487"/>
      <c r="F151" s="487"/>
      <c r="G151" s="487"/>
      <c r="H151" s="487"/>
      <c r="I151" s="487"/>
      <c r="J151" s="487"/>
      <c r="K151" s="487"/>
      <c r="L151" s="487"/>
      <c r="M151" s="487"/>
      <c r="N151" s="487"/>
      <c r="O151" s="487"/>
      <c r="P151" s="487"/>
      <c r="Q151" s="487"/>
      <c r="R151" s="487"/>
      <c r="S151" s="487"/>
      <c r="T151" s="487"/>
      <c r="U151" s="487"/>
      <c r="V151" s="487"/>
      <c r="W151" s="487"/>
      <c r="X151" s="487"/>
      <c r="Y151" s="487"/>
      <c r="Z151" s="488"/>
      <c r="AA151" s="438"/>
      <c r="AB151" s="439"/>
    </row>
    <row r="152" spans="1:28" ht="11.25" customHeight="1">
      <c r="A152" s="3"/>
      <c r="B152" s="443"/>
      <c r="C152" s="486"/>
      <c r="D152" s="487"/>
      <c r="E152" s="487"/>
      <c r="F152" s="487"/>
      <c r="G152" s="487"/>
      <c r="H152" s="487"/>
      <c r="I152" s="487"/>
      <c r="J152" s="487"/>
      <c r="K152" s="487"/>
      <c r="L152" s="487"/>
      <c r="M152" s="487"/>
      <c r="N152" s="487"/>
      <c r="O152" s="487"/>
      <c r="P152" s="487"/>
      <c r="Q152" s="487"/>
      <c r="R152" s="487"/>
      <c r="S152" s="487"/>
      <c r="T152" s="487"/>
      <c r="U152" s="487"/>
      <c r="V152" s="487"/>
      <c r="W152" s="487"/>
      <c r="X152" s="487"/>
      <c r="Y152" s="487"/>
      <c r="Z152" s="488"/>
      <c r="AA152" s="438"/>
      <c r="AB152" s="439"/>
    </row>
    <row r="153" spans="1:28" ht="11.25" customHeight="1">
      <c r="A153" s="3"/>
      <c r="B153" s="443"/>
      <c r="C153" s="486"/>
      <c r="D153" s="487"/>
      <c r="E153" s="487"/>
      <c r="F153" s="487"/>
      <c r="G153" s="487"/>
      <c r="H153" s="487"/>
      <c r="I153" s="487"/>
      <c r="J153" s="487"/>
      <c r="K153" s="487"/>
      <c r="L153" s="487"/>
      <c r="M153" s="487"/>
      <c r="N153" s="487"/>
      <c r="O153" s="487"/>
      <c r="P153" s="487"/>
      <c r="Q153" s="487"/>
      <c r="R153" s="487"/>
      <c r="S153" s="487"/>
      <c r="T153" s="487"/>
      <c r="U153" s="487"/>
      <c r="V153" s="487"/>
      <c r="W153" s="487"/>
      <c r="X153" s="487"/>
      <c r="Y153" s="487"/>
      <c r="Z153" s="488"/>
      <c r="AA153" s="438"/>
      <c r="AB153" s="439"/>
    </row>
    <row r="154" spans="1:28" ht="11.25" customHeight="1">
      <c r="A154" s="3"/>
      <c r="B154" s="443"/>
      <c r="C154" s="486"/>
      <c r="D154" s="487"/>
      <c r="E154" s="487"/>
      <c r="F154" s="487"/>
      <c r="G154" s="487"/>
      <c r="H154" s="487"/>
      <c r="I154" s="487"/>
      <c r="J154" s="487"/>
      <c r="K154" s="487"/>
      <c r="L154" s="487"/>
      <c r="M154" s="487"/>
      <c r="N154" s="487"/>
      <c r="O154" s="487"/>
      <c r="P154" s="487"/>
      <c r="Q154" s="487"/>
      <c r="R154" s="487"/>
      <c r="S154" s="487"/>
      <c r="T154" s="487"/>
      <c r="U154" s="487"/>
      <c r="V154" s="487"/>
      <c r="W154" s="487"/>
      <c r="X154" s="487"/>
      <c r="Y154" s="487"/>
      <c r="Z154" s="488"/>
      <c r="AA154" s="438"/>
      <c r="AB154" s="439"/>
    </row>
    <row r="155" spans="1:28" ht="11.25" customHeight="1">
      <c r="A155" s="3"/>
      <c r="B155" s="443"/>
      <c r="C155" s="486"/>
      <c r="D155" s="487"/>
      <c r="E155" s="487"/>
      <c r="F155" s="487"/>
      <c r="G155" s="487"/>
      <c r="H155" s="487"/>
      <c r="I155" s="487"/>
      <c r="J155" s="487"/>
      <c r="K155" s="487"/>
      <c r="L155" s="487"/>
      <c r="M155" s="487"/>
      <c r="N155" s="487"/>
      <c r="O155" s="487"/>
      <c r="P155" s="487"/>
      <c r="Q155" s="487"/>
      <c r="R155" s="487"/>
      <c r="S155" s="487"/>
      <c r="T155" s="487"/>
      <c r="U155" s="487"/>
      <c r="V155" s="487"/>
      <c r="W155" s="487"/>
      <c r="X155" s="487"/>
      <c r="Y155" s="487"/>
      <c r="Z155" s="488"/>
      <c r="AA155" s="438"/>
      <c r="AB155" s="439"/>
    </row>
    <row r="156" spans="1:28" ht="11.25" customHeight="1">
      <c r="A156" s="3"/>
      <c r="B156" s="443"/>
      <c r="C156" s="486"/>
      <c r="D156" s="487"/>
      <c r="E156" s="487"/>
      <c r="F156" s="487"/>
      <c r="G156" s="487"/>
      <c r="H156" s="487"/>
      <c r="I156" s="487"/>
      <c r="J156" s="487"/>
      <c r="K156" s="487"/>
      <c r="L156" s="487"/>
      <c r="M156" s="487"/>
      <c r="N156" s="487"/>
      <c r="O156" s="487"/>
      <c r="P156" s="487"/>
      <c r="Q156" s="487"/>
      <c r="R156" s="487"/>
      <c r="S156" s="487"/>
      <c r="T156" s="487"/>
      <c r="U156" s="487"/>
      <c r="V156" s="487"/>
      <c r="W156" s="487"/>
      <c r="X156" s="487"/>
      <c r="Y156" s="487"/>
      <c r="Z156" s="488"/>
      <c r="AA156" s="438"/>
      <c r="AB156" s="439"/>
    </row>
    <row r="157" spans="1:28" ht="11.25" customHeight="1">
      <c r="A157" s="3"/>
      <c r="B157" s="443"/>
      <c r="C157" s="486"/>
      <c r="D157" s="487"/>
      <c r="E157" s="487"/>
      <c r="F157" s="487"/>
      <c r="G157" s="487"/>
      <c r="H157" s="487"/>
      <c r="I157" s="487"/>
      <c r="J157" s="487"/>
      <c r="K157" s="487"/>
      <c r="L157" s="487"/>
      <c r="M157" s="487"/>
      <c r="N157" s="487"/>
      <c r="O157" s="487"/>
      <c r="P157" s="487"/>
      <c r="Q157" s="487"/>
      <c r="R157" s="487"/>
      <c r="S157" s="487"/>
      <c r="T157" s="487"/>
      <c r="U157" s="487"/>
      <c r="V157" s="487"/>
      <c r="W157" s="487"/>
      <c r="X157" s="487"/>
      <c r="Y157" s="487"/>
      <c r="Z157" s="488"/>
      <c r="AA157" s="438"/>
      <c r="AB157" s="439"/>
    </row>
    <row r="158" spans="1:28" ht="11.25" customHeight="1">
      <c r="A158" s="3"/>
      <c r="B158" s="443"/>
      <c r="C158" s="486"/>
      <c r="D158" s="487"/>
      <c r="E158" s="487"/>
      <c r="F158" s="487"/>
      <c r="G158" s="487"/>
      <c r="H158" s="487"/>
      <c r="I158" s="487"/>
      <c r="J158" s="487"/>
      <c r="K158" s="487"/>
      <c r="L158" s="487"/>
      <c r="M158" s="487"/>
      <c r="N158" s="487"/>
      <c r="O158" s="487"/>
      <c r="P158" s="487"/>
      <c r="Q158" s="487"/>
      <c r="R158" s="487"/>
      <c r="S158" s="487"/>
      <c r="T158" s="487"/>
      <c r="U158" s="487"/>
      <c r="V158" s="487"/>
      <c r="W158" s="487"/>
      <c r="X158" s="487"/>
      <c r="Y158" s="487"/>
      <c r="Z158" s="488"/>
      <c r="AA158" s="438"/>
      <c r="AB158" s="439"/>
    </row>
    <row r="159" spans="1:28" ht="11.25" customHeight="1">
      <c r="A159" s="3"/>
      <c r="B159" s="443"/>
      <c r="C159" s="486"/>
      <c r="D159" s="487"/>
      <c r="E159" s="487"/>
      <c r="F159" s="487"/>
      <c r="G159" s="487"/>
      <c r="H159" s="487"/>
      <c r="I159" s="487"/>
      <c r="J159" s="487"/>
      <c r="K159" s="487"/>
      <c r="L159" s="487"/>
      <c r="M159" s="487"/>
      <c r="N159" s="487"/>
      <c r="O159" s="487"/>
      <c r="P159" s="487"/>
      <c r="Q159" s="487"/>
      <c r="R159" s="487"/>
      <c r="S159" s="487"/>
      <c r="T159" s="487"/>
      <c r="U159" s="487"/>
      <c r="V159" s="487"/>
      <c r="W159" s="487"/>
      <c r="X159" s="487"/>
      <c r="Y159" s="487"/>
      <c r="Z159" s="488"/>
      <c r="AA159" s="438"/>
      <c r="AB159" s="439"/>
    </row>
    <row r="160" spans="1:28" ht="11.25" customHeight="1">
      <c r="A160" s="3"/>
      <c r="B160" s="443"/>
      <c r="C160" s="486"/>
      <c r="D160" s="487"/>
      <c r="E160" s="487"/>
      <c r="F160" s="487"/>
      <c r="G160" s="487"/>
      <c r="H160" s="487"/>
      <c r="I160" s="487"/>
      <c r="J160" s="487"/>
      <c r="K160" s="487"/>
      <c r="L160" s="487"/>
      <c r="M160" s="487"/>
      <c r="N160" s="487"/>
      <c r="O160" s="487"/>
      <c r="P160" s="487"/>
      <c r="Q160" s="487"/>
      <c r="R160" s="487"/>
      <c r="S160" s="487"/>
      <c r="T160" s="487"/>
      <c r="U160" s="487"/>
      <c r="V160" s="487"/>
      <c r="W160" s="487"/>
      <c r="X160" s="487"/>
      <c r="Y160" s="487"/>
      <c r="Z160" s="488"/>
      <c r="AA160" s="438"/>
      <c r="AB160" s="439"/>
    </row>
    <row r="161" spans="1:28" ht="11.25" customHeight="1">
      <c r="A161" s="3"/>
      <c r="B161" s="443"/>
      <c r="C161" s="486"/>
      <c r="D161" s="487"/>
      <c r="E161" s="487"/>
      <c r="F161" s="487"/>
      <c r="G161" s="487"/>
      <c r="H161" s="487"/>
      <c r="I161" s="487"/>
      <c r="J161" s="487"/>
      <c r="K161" s="487"/>
      <c r="L161" s="487"/>
      <c r="M161" s="487"/>
      <c r="N161" s="487"/>
      <c r="O161" s="487"/>
      <c r="P161" s="487"/>
      <c r="Q161" s="487"/>
      <c r="R161" s="487"/>
      <c r="S161" s="487"/>
      <c r="T161" s="487"/>
      <c r="U161" s="487"/>
      <c r="V161" s="487"/>
      <c r="W161" s="487"/>
      <c r="X161" s="487"/>
      <c r="Y161" s="487"/>
      <c r="Z161" s="488"/>
      <c r="AA161" s="438"/>
      <c r="AB161" s="439"/>
    </row>
    <row r="162" spans="1:28" ht="11.25" customHeight="1">
      <c r="A162" s="3"/>
      <c r="B162" s="443"/>
      <c r="C162" s="486"/>
      <c r="D162" s="487"/>
      <c r="E162" s="487"/>
      <c r="F162" s="487"/>
      <c r="G162" s="487"/>
      <c r="H162" s="487"/>
      <c r="I162" s="487"/>
      <c r="J162" s="487"/>
      <c r="K162" s="487"/>
      <c r="L162" s="487"/>
      <c r="M162" s="487"/>
      <c r="N162" s="487"/>
      <c r="O162" s="487"/>
      <c r="P162" s="487"/>
      <c r="Q162" s="487"/>
      <c r="R162" s="487"/>
      <c r="S162" s="487"/>
      <c r="T162" s="487"/>
      <c r="U162" s="487"/>
      <c r="V162" s="487"/>
      <c r="W162" s="487"/>
      <c r="X162" s="487"/>
      <c r="Y162" s="487"/>
      <c r="Z162" s="488"/>
      <c r="AA162" s="438"/>
      <c r="AB162" s="439"/>
    </row>
    <row r="163" spans="1:28" ht="11.25" customHeight="1">
      <c r="A163" s="3"/>
      <c r="B163" s="443"/>
      <c r="C163" s="486"/>
      <c r="D163" s="487"/>
      <c r="E163" s="487"/>
      <c r="F163" s="487"/>
      <c r="G163" s="487"/>
      <c r="H163" s="487"/>
      <c r="I163" s="487"/>
      <c r="J163" s="487"/>
      <c r="K163" s="487"/>
      <c r="L163" s="487"/>
      <c r="M163" s="487"/>
      <c r="N163" s="487"/>
      <c r="O163" s="487"/>
      <c r="P163" s="487"/>
      <c r="Q163" s="487"/>
      <c r="R163" s="487"/>
      <c r="S163" s="487"/>
      <c r="T163" s="487"/>
      <c r="U163" s="487"/>
      <c r="V163" s="487"/>
      <c r="W163" s="487"/>
      <c r="X163" s="487"/>
      <c r="Y163" s="487"/>
      <c r="Z163" s="488"/>
      <c r="AA163" s="438"/>
      <c r="AB163" s="439"/>
    </row>
    <row r="164" spans="1:28" ht="11.25" customHeight="1">
      <c r="A164" s="3"/>
      <c r="B164" s="443"/>
      <c r="C164" s="486"/>
      <c r="D164" s="487"/>
      <c r="E164" s="487"/>
      <c r="F164" s="487"/>
      <c r="G164" s="487"/>
      <c r="H164" s="487"/>
      <c r="I164" s="487"/>
      <c r="J164" s="487"/>
      <c r="K164" s="487"/>
      <c r="L164" s="487"/>
      <c r="M164" s="487"/>
      <c r="N164" s="487"/>
      <c r="O164" s="487"/>
      <c r="P164" s="487"/>
      <c r="Q164" s="487"/>
      <c r="R164" s="487"/>
      <c r="S164" s="487"/>
      <c r="T164" s="487"/>
      <c r="U164" s="487"/>
      <c r="V164" s="487"/>
      <c r="W164" s="487"/>
      <c r="X164" s="487"/>
      <c r="Y164" s="487"/>
      <c r="Z164" s="488"/>
      <c r="AA164" s="438"/>
      <c r="AB164" s="439"/>
    </row>
    <row r="165" spans="1:28" ht="11.25" customHeight="1">
      <c r="A165" s="3"/>
      <c r="B165" s="443"/>
      <c r="C165" s="486"/>
      <c r="D165" s="487"/>
      <c r="E165" s="487"/>
      <c r="F165" s="487"/>
      <c r="G165" s="487"/>
      <c r="H165" s="487"/>
      <c r="I165" s="487"/>
      <c r="J165" s="487"/>
      <c r="K165" s="487"/>
      <c r="L165" s="487"/>
      <c r="M165" s="487"/>
      <c r="N165" s="487"/>
      <c r="O165" s="487"/>
      <c r="P165" s="487"/>
      <c r="Q165" s="487"/>
      <c r="R165" s="487"/>
      <c r="S165" s="487"/>
      <c r="T165" s="487"/>
      <c r="U165" s="487"/>
      <c r="V165" s="487"/>
      <c r="W165" s="487"/>
      <c r="X165" s="487"/>
      <c r="Y165" s="487"/>
      <c r="Z165" s="488"/>
      <c r="AA165" s="438"/>
      <c r="AB165" s="439"/>
    </row>
    <row r="166" spans="1:28" ht="11.25" customHeight="1">
      <c r="A166"/>
      <c r="B166" s="444"/>
      <c r="C166" s="489"/>
      <c r="D166" s="490"/>
      <c r="E166" s="490"/>
      <c r="F166" s="490"/>
      <c r="G166" s="490"/>
      <c r="H166" s="490"/>
      <c r="I166" s="490"/>
      <c r="J166" s="490"/>
      <c r="K166" s="490"/>
      <c r="L166" s="490"/>
      <c r="M166" s="490"/>
      <c r="N166" s="490"/>
      <c r="O166" s="490"/>
      <c r="P166" s="490"/>
      <c r="Q166" s="490"/>
      <c r="R166" s="490"/>
      <c r="S166" s="490"/>
      <c r="T166" s="490"/>
      <c r="U166" s="490"/>
      <c r="V166" s="490"/>
      <c r="W166" s="490"/>
      <c r="X166" s="490"/>
      <c r="Y166" s="490"/>
      <c r="Z166" s="491"/>
      <c r="AA166" s="440"/>
      <c r="AB166" s="441"/>
    </row>
    <row r="167" spans="1:28" ht="11.25" customHeight="1">
      <c r="A167" s="3"/>
      <c r="B167" s="8"/>
      <c r="C167" s="8"/>
      <c r="D167" s="3"/>
      <c r="E167" s="3"/>
      <c r="F167" s="3"/>
      <c r="G167" s="3"/>
      <c r="H167" s="3"/>
      <c r="I167" s="3"/>
      <c r="J167"/>
      <c r="K167"/>
      <c r="L167"/>
      <c r="M167"/>
      <c r="N167"/>
      <c r="O167"/>
      <c r="P167"/>
      <c r="Q167"/>
      <c r="R167"/>
      <c r="S167"/>
      <c r="T167"/>
      <c r="U167"/>
      <c r="V167"/>
      <c r="W167"/>
      <c r="X167"/>
      <c r="Y167"/>
      <c r="Z167"/>
      <c r="AA167" s="47"/>
      <c r="AB167" s="47"/>
    </row>
    <row r="168" spans="1:28" ht="15" customHeight="1">
      <c r="A168" s="35" t="s">
        <v>1184</v>
      </c>
      <c r="B168" s="33"/>
      <c r="C168" s="29"/>
      <c r="D168" s="29"/>
      <c r="E168" s="29"/>
      <c r="F168" s="29"/>
      <c r="G168" s="29"/>
      <c r="H168" s="29"/>
      <c r="I168" s="29"/>
      <c r="J168" s="30"/>
      <c r="K168" s="30"/>
      <c r="L168" s="30"/>
      <c r="M168" s="30"/>
      <c r="N168" s="30"/>
      <c r="O168" s="30"/>
      <c r="P168" s="30"/>
      <c r="Q168" s="30"/>
      <c r="R168" s="30"/>
      <c r="S168" s="30"/>
      <c r="T168" s="30"/>
      <c r="U168" s="30"/>
      <c r="V168" s="30"/>
      <c r="W168" s="30"/>
      <c r="X168" s="30"/>
      <c r="Y168" s="30"/>
      <c r="Z168" s="30"/>
      <c r="AA168" s="45"/>
      <c r="AB168" s="45"/>
    </row>
    <row r="169" spans="1:28" ht="11.25" customHeight="1">
      <c r="A169" s="3"/>
      <c r="B169" s="442" t="s">
        <v>90</v>
      </c>
      <c r="C169" s="483" t="s">
        <v>342</v>
      </c>
      <c r="D169" s="484"/>
      <c r="E169" s="484"/>
      <c r="F169" s="484"/>
      <c r="G169" s="484"/>
      <c r="H169" s="484"/>
      <c r="I169" s="484"/>
      <c r="J169" s="484"/>
      <c r="K169" s="484"/>
      <c r="L169" s="484"/>
      <c r="M169" s="484"/>
      <c r="N169" s="484"/>
      <c r="O169" s="484"/>
      <c r="P169" s="484"/>
      <c r="Q169" s="484"/>
      <c r="R169" s="484"/>
      <c r="S169" s="484"/>
      <c r="T169" s="484"/>
      <c r="U169" s="484"/>
      <c r="V169" s="484"/>
      <c r="W169" s="484"/>
      <c r="X169" s="484"/>
      <c r="Y169" s="484"/>
      <c r="Z169" s="485"/>
      <c r="AA169" s="436"/>
      <c r="AB169" s="437"/>
    </row>
    <row r="170" spans="1:28" ht="11.25" customHeight="1">
      <c r="A170" s="3"/>
      <c r="B170" s="443"/>
      <c r="C170" s="486"/>
      <c r="D170" s="487"/>
      <c r="E170" s="487"/>
      <c r="F170" s="487"/>
      <c r="G170" s="487"/>
      <c r="H170" s="487"/>
      <c r="I170" s="487"/>
      <c r="J170" s="487"/>
      <c r="K170" s="487"/>
      <c r="L170" s="487"/>
      <c r="M170" s="487"/>
      <c r="N170" s="487"/>
      <c r="O170" s="487"/>
      <c r="P170" s="487"/>
      <c r="Q170" s="487"/>
      <c r="R170" s="487"/>
      <c r="S170" s="487"/>
      <c r="T170" s="487"/>
      <c r="U170" s="487"/>
      <c r="V170" s="487"/>
      <c r="W170" s="487"/>
      <c r="X170" s="487"/>
      <c r="Y170" s="487"/>
      <c r="Z170" s="488"/>
      <c r="AA170" s="438"/>
      <c r="AB170" s="439"/>
    </row>
    <row r="171" spans="1:28" ht="11.25" customHeight="1">
      <c r="A171" s="3"/>
      <c r="B171" s="443"/>
      <c r="C171" s="486"/>
      <c r="D171" s="487"/>
      <c r="E171" s="487"/>
      <c r="F171" s="487"/>
      <c r="G171" s="487"/>
      <c r="H171" s="487"/>
      <c r="I171" s="487"/>
      <c r="J171" s="487"/>
      <c r="K171" s="487"/>
      <c r="L171" s="487"/>
      <c r="M171" s="487"/>
      <c r="N171" s="487"/>
      <c r="O171" s="487"/>
      <c r="P171" s="487"/>
      <c r="Q171" s="487"/>
      <c r="R171" s="487"/>
      <c r="S171" s="487"/>
      <c r="T171" s="487"/>
      <c r="U171" s="487"/>
      <c r="V171" s="487"/>
      <c r="W171" s="487"/>
      <c r="X171" s="487"/>
      <c r="Y171" s="487"/>
      <c r="Z171" s="488"/>
      <c r="AA171" s="438"/>
      <c r="AB171" s="439"/>
    </row>
    <row r="172" spans="1:28" ht="11.25" customHeight="1">
      <c r="A172" s="3"/>
      <c r="B172" s="443"/>
      <c r="C172" s="486"/>
      <c r="D172" s="487"/>
      <c r="E172" s="487"/>
      <c r="F172" s="487"/>
      <c r="G172" s="487"/>
      <c r="H172" s="487"/>
      <c r="I172" s="487"/>
      <c r="J172" s="487"/>
      <c r="K172" s="487"/>
      <c r="L172" s="487"/>
      <c r="M172" s="487"/>
      <c r="N172" s="487"/>
      <c r="O172" s="487"/>
      <c r="P172" s="487"/>
      <c r="Q172" s="487"/>
      <c r="R172" s="487"/>
      <c r="S172" s="487"/>
      <c r="T172" s="487"/>
      <c r="U172" s="487"/>
      <c r="V172" s="487"/>
      <c r="W172" s="487"/>
      <c r="X172" s="487"/>
      <c r="Y172" s="487"/>
      <c r="Z172" s="488"/>
      <c r="AA172" s="438"/>
      <c r="AB172" s="439"/>
    </row>
    <row r="173" spans="1:28" ht="11.25" customHeight="1">
      <c r="A173" s="3"/>
      <c r="B173" s="443"/>
      <c r="C173" s="486"/>
      <c r="D173" s="487"/>
      <c r="E173" s="487"/>
      <c r="F173" s="487"/>
      <c r="G173" s="487"/>
      <c r="H173" s="487"/>
      <c r="I173" s="487"/>
      <c r="J173" s="487"/>
      <c r="K173" s="487"/>
      <c r="L173" s="487"/>
      <c r="M173" s="487"/>
      <c r="N173" s="487"/>
      <c r="O173" s="487"/>
      <c r="P173" s="487"/>
      <c r="Q173" s="487"/>
      <c r="R173" s="487"/>
      <c r="S173" s="487"/>
      <c r="T173" s="487"/>
      <c r="U173" s="487"/>
      <c r="V173" s="487"/>
      <c r="W173" s="487"/>
      <c r="X173" s="487"/>
      <c r="Y173" s="487"/>
      <c r="Z173" s="488"/>
      <c r="AA173" s="438"/>
      <c r="AB173" s="439"/>
    </row>
    <row r="174" spans="1:28" ht="11.25" customHeight="1">
      <c r="A174" s="3"/>
      <c r="B174" s="443"/>
      <c r="C174" s="486"/>
      <c r="D174" s="487"/>
      <c r="E174" s="487"/>
      <c r="F174" s="487"/>
      <c r="G174" s="487"/>
      <c r="H174" s="487"/>
      <c r="I174" s="487"/>
      <c r="J174" s="487"/>
      <c r="K174" s="487"/>
      <c r="L174" s="487"/>
      <c r="M174" s="487"/>
      <c r="N174" s="487"/>
      <c r="O174" s="487"/>
      <c r="P174" s="487"/>
      <c r="Q174" s="487"/>
      <c r="R174" s="487"/>
      <c r="S174" s="487"/>
      <c r="T174" s="487"/>
      <c r="U174" s="487"/>
      <c r="V174" s="487"/>
      <c r="W174" s="487"/>
      <c r="X174" s="487"/>
      <c r="Y174" s="487"/>
      <c r="Z174" s="488"/>
      <c r="AA174" s="438"/>
      <c r="AB174" s="439"/>
    </row>
    <row r="175" spans="1:28" ht="11.25" customHeight="1">
      <c r="A175" s="3"/>
      <c r="B175" s="443"/>
      <c r="C175" s="486"/>
      <c r="D175" s="487"/>
      <c r="E175" s="487"/>
      <c r="F175" s="487"/>
      <c r="G175" s="487"/>
      <c r="H175" s="487"/>
      <c r="I175" s="487"/>
      <c r="J175" s="487"/>
      <c r="K175" s="487"/>
      <c r="L175" s="487"/>
      <c r="M175" s="487"/>
      <c r="N175" s="487"/>
      <c r="O175" s="487"/>
      <c r="P175" s="487"/>
      <c r="Q175" s="487"/>
      <c r="R175" s="487"/>
      <c r="S175" s="487"/>
      <c r="T175" s="487"/>
      <c r="U175" s="487"/>
      <c r="V175" s="487"/>
      <c r="W175" s="487"/>
      <c r="X175" s="487"/>
      <c r="Y175" s="487"/>
      <c r="Z175" s="488"/>
      <c r="AA175" s="438"/>
      <c r="AB175" s="439"/>
    </row>
    <row r="176" spans="1:28" ht="11.25" customHeight="1">
      <c r="A176" s="3"/>
      <c r="B176" s="443"/>
      <c r="C176" s="486"/>
      <c r="D176" s="487"/>
      <c r="E176" s="487"/>
      <c r="F176" s="487"/>
      <c r="G176" s="487"/>
      <c r="H176" s="487"/>
      <c r="I176" s="487"/>
      <c r="J176" s="487"/>
      <c r="K176" s="487"/>
      <c r="L176" s="487"/>
      <c r="M176" s="487"/>
      <c r="N176" s="487"/>
      <c r="O176" s="487"/>
      <c r="P176" s="487"/>
      <c r="Q176" s="487"/>
      <c r="R176" s="487"/>
      <c r="S176" s="487"/>
      <c r="T176" s="487"/>
      <c r="U176" s="487"/>
      <c r="V176" s="487"/>
      <c r="W176" s="487"/>
      <c r="X176" s="487"/>
      <c r="Y176" s="487"/>
      <c r="Z176" s="488"/>
      <c r="AA176" s="438"/>
      <c r="AB176" s="439"/>
    </row>
    <row r="177" spans="1:28" ht="11.25" customHeight="1">
      <c r="A177" s="3"/>
      <c r="B177" s="443"/>
      <c r="C177" s="486"/>
      <c r="D177" s="487"/>
      <c r="E177" s="487"/>
      <c r="F177" s="487"/>
      <c r="G177" s="487"/>
      <c r="H177" s="487"/>
      <c r="I177" s="487"/>
      <c r="J177" s="487"/>
      <c r="K177" s="487"/>
      <c r="L177" s="487"/>
      <c r="M177" s="487"/>
      <c r="N177" s="487"/>
      <c r="O177" s="487"/>
      <c r="P177" s="487"/>
      <c r="Q177" s="487"/>
      <c r="R177" s="487"/>
      <c r="S177" s="487"/>
      <c r="T177" s="487"/>
      <c r="U177" s="487"/>
      <c r="V177" s="487"/>
      <c r="W177" s="487"/>
      <c r="X177" s="487"/>
      <c r="Y177" s="487"/>
      <c r="Z177" s="488"/>
      <c r="AA177" s="438"/>
      <c r="AB177" s="439"/>
    </row>
    <row r="178" spans="1:28" ht="11.25" customHeight="1">
      <c r="A178" s="3"/>
      <c r="B178" s="443"/>
      <c r="C178" s="486"/>
      <c r="D178" s="487"/>
      <c r="E178" s="487"/>
      <c r="F178" s="487"/>
      <c r="G178" s="487"/>
      <c r="H178" s="487"/>
      <c r="I178" s="487"/>
      <c r="J178" s="487"/>
      <c r="K178" s="487"/>
      <c r="L178" s="487"/>
      <c r="M178" s="487"/>
      <c r="N178" s="487"/>
      <c r="O178" s="487"/>
      <c r="P178" s="487"/>
      <c r="Q178" s="487"/>
      <c r="R178" s="487"/>
      <c r="S178" s="487"/>
      <c r="T178" s="487"/>
      <c r="U178" s="487"/>
      <c r="V178" s="487"/>
      <c r="W178" s="487"/>
      <c r="X178" s="487"/>
      <c r="Y178" s="487"/>
      <c r="Z178" s="488"/>
      <c r="AA178" s="438"/>
      <c r="AB178" s="439"/>
    </row>
    <row r="179" spans="1:28" ht="11.25" customHeight="1">
      <c r="A179" s="3"/>
      <c r="B179" s="443"/>
      <c r="C179" s="486"/>
      <c r="D179" s="487"/>
      <c r="E179" s="487"/>
      <c r="F179" s="487"/>
      <c r="G179" s="487"/>
      <c r="H179" s="487"/>
      <c r="I179" s="487"/>
      <c r="J179" s="487"/>
      <c r="K179" s="487"/>
      <c r="L179" s="487"/>
      <c r="M179" s="487"/>
      <c r="N179" s="487"/>
      <c r="O179" s="487"/>
      <c r="P179" s="487"/>
      <c r="Q179" s="487"/>
      <c r="R179" s="487"/>
      <c r="S179" s="487"/>
      <c r="T179" s="487"/>
      <c r="U179" s="487"/>
      <c r="V179" s="487"/>
      <c r="W179" s="487"/>
      <c r="X179" s="487"/>
      <c r="Y179" s="487"/>
      <c r="Z179" s="488"/>
      <c r="AA179" s="438"/>
      <c r="AB179" s="439"/>
    </row>
    <row r="180" spans="1:28" ht="11.25" customHeight="1">
      <c r="A180" s="3"/>
      <c r="B180" s="443"/>
      <c r="C180" s="486"/>
      <c r="D180" s="487"/>
      <c r="E180" s="487"/>
      <c r="F180" s="487"/>
      <c r="G180" s="487"/>
      <c r="H180" s="487"/>
      <c r="I180" s="487"/>
      <c r="J180" s="487"/>
      <c r="K180" s="487"/>
      <c r="L180" s="487"/>
      <c r="M180" s="487"/>
      <c r="N180" s="487"/>
      <c r="O180" s="487"/>
      <c r="P180" s="487"/>
      <c r="Q180" s="487"/>
      <c r="R180" s="487"/>
      <c r="S180" s="487"/>
      <c r="T180" s="487"/>
      <c r="U180" s="487"/>
      <c r="V180" s="487"/>
      <c r="W180" s="487"/>
      <c r="X180" s="487"/>
      <c r="Y180" s="487"/>
      <c r="Z180" s="488"/>
      <c r="AA180" s="438"/>
      <c r="AB180" s="439"/>
    </row>
    <row r="181" spans="1:28" ht="11.25" customHeight="1">
      <c r="A181" s="3"/>
      <c r="B181" s="443"/>
      <c r="C181" s="486"/>
      <c r="D181" s="487"/>
      <c r="E181" s="487"/>
      <c r="F181" s="487"/>
      <c r="G181" s="487"/>
      <c r="H181" s="487"/>
      <c r="I181" s="487"/>
      <c r="J181" s="487"/>
      <c r="K181" s="487"/>
      <c r="L181" s="487"/>
      <c r="M181" s="487"/>
      <c r="N181" s="487"/>
      <c r="O181" s="487"/>
      <c r="P181" s="487"/>
      <c r="Q181" s="487"/>
      <c r="R181" s="487"/>
      <c r="S181" s="487"/>
      <c r="T181" s="487"/>
      <c r="U181" s="487"/>
      <c r="V181" s="487"/>
      <c r="W181" s="487"/>
      <c r="X181" s="487"/>
      <c r="Y181" s="487"/>
      <c r="Z181" s="488"/>
      <c r="AA181" s="438"/>
      <c r="AB181" s="439"/>
    </row>
    <row r="182" spans="1:28" ht="11.25" customHeight="1">
      <c r="A182" s="3"/>
      <c r="B182" s="443"/>
      <c r="C182" s="486"/>
      <c r="D182" s="487"/>
      <c r="E182" s="487"/>
      <c r="F182" s="487"/>
      <c r="G182" s="487"/>
      <c r="H182" s="487"/>
      <c r="I182" s="487"/>
      <c r="J182" s="487"/>
      <c r="K182" s="487"/>
      <c r="L182" s="487"/>
      <c r="M182" s="487"/>
      <c r="N182" s="487"/>
      <c r="O182" s="487"/>
      <c r="P182" s="487"/>
      <c r="Q182" s="487"/>
      <c r="R182" s="487"/>
      <c r="S182" s="487"/>
      <c r="T182" s="487"/>
      <c r="U182" s="487"/>
      <c r="V182" s="487"/>
      <c r="W182" s="487"/>
      <c r="X182" s="487"/>
      <c r="Y182" s="487"/>
      <c r="Z182" s="488"/>
      <c r="AA182" s="438"/>
      <c r="AB182" s="439"/>
    </row>
    <row r="183" spans="1:28" ht="11.25" customHeight="1">
      <c r="A183" s="3"/>
      <c r="B183" s="443"/>
      <c r="C183" s="486"/>
      <c r="D183" s="487"/>
      <c r="E183" s="487"/>
      <c r="F183" s="487"/>
      <c r="G183" s="487"/>
      <c r="H183" s="487"/>
      <c r="I183" s="487"/>
      <c r="J183" s="487"/>
      <c r="K183" s="487"/>
      <c r="L183" s="487"/>
      <c r="M183" s="487"/>
      <c r="N183" s="487"/>
      <c r="O183" s="487"/>
      <c r="P183" s="487"/>
      <c r="Q183" s="487"/>
      <c r="R183" s="487"/>
      <c r="S183" s="487"/>
      <c r="T183" s="487"/>
      <c r="U183" s="487"/>
      <c r="V183" s="487"/>
      <c r="W183" s="487"/>
      <c r="X183" s="487"/>
      <c r="Y183" s="487"/>
      <c r="Z183" s="488"/>
      <c r="AA183" s="438"/>
      <c r="AB183" s="439"/>
    </row>
    <row r="184" spans="1:28" ht="11.25" customHeight="1">
      <c r="A184" s="3"/>
      <c r="B184" s="443"/>
      <c r="C184" s="486"/>
      <c r="D184" s="487"/>
      <c r="E184" s="487"/>
      <c r="F184" s="487"/>
      <c r="G184" s="487"/>
      <c r="H184" s="487"/>
      <c r="I184" s="487"/>
      <c r="J184" s="487"/>
      <c r="K184" s="487"/>
      <c r="L184" s="487"/>
      <c r="M184" s="487"/>
      <c r="N184" s="487"/>
      <c r="O184" s="487"/>
      <c r="P184" s="487"/>
      <c r="Q184" s="487"/>
      <c r="R184" s="487"/>
      <c r="S184" s="487"/>
      <c r="T184" s="487"/>
      <c r="U184" s="487"/>
      <c r="V184" s="487"/>
      <c r="W184" s="487"/>
      <c r="X184" s="487"/>
      <c r="Y184" s="487"/>
      <c r="Z184" s="488"/>
      <c r="AA184" s="438"/>
      <c r="AB184" s="439"/>
    </row>
    <row r="185" spans="1:28" ht="11.25" customHeight="1">
      <c r="A185" s="3"/>
      <c r="B185" s="443"/>
      <c r="C185" s="486"/>
      <c r="D185" s="487"/>
      <c r="E185" s="487"/>
      <c r="F185" s="487"/>
      <c r="G185" s="487"/>
      <c r="H185" s="487"/>
      <c r="I185" s="487"/>
      <c r="J185" s="487"/>
      <c r="K185" s="487"/>
      <c r="L185" s="487"/>
      <c r="M185" s="487"/>
      <c r="N185" s="487"/>
      <c r="O185" s="487"/>
      <c r="P185" s="487"/>
      <c r="Q185" s="487"/>
      <c r="R185" s="487"/>
      <c r="S185" s="487"/>
      <c r="T185" s="487"/>
      <c r="U185" s="487"/>
      <c r="V185" s="487"/>
      <c r="W185" s="487"/>
      <c r="X185" s="487"/>
      <c r="Y185" s="487"/>
      <c r="Z185" s="488"/>
      <c r="AA185" s="438"/>
      <c r="AB185" s="439"/>
    </row>
    <row r="186" spans="1:28" ht="11.25" customHeight="1">
      <c r="A186" s="3"/>
      <c r="B186" s="443"/>
      <c r="C186" s="486"/>
      <c r="D186" s="487"/>
      <c r="E186" s="487"/>
      <c r="F186" s="487"/>
      <c r="G186" s="487"/>
      <c r="H186" s="487"/>
      <c r="I186" s="487"/>
      <c r="J186" s="487"/>
      <c r="K186" s="487"/>
      <c r="L186" s="487"/>
      <c r="M186" s="487"/>
      <c r="N186" s="487"/>
      <c r="O186" s="487"/>
      <c r="P186" s="487"/>
      <c r="Q186" s="487"/>
      <c r="R186" s="487"/>
      <c r="S186" s="487"/>
      <c r="T186" s="487"/>
      <c r="U186" s="487"/>
      <c r="V186" s="487"/>
      <c r="W186" s="487"/>
      <c r="X186" s="487"/>
      <c r="Y186" s="487"/>
      <c r="Z186" s="488"/>
      <c r="AA186" s="438"/>
      <c r="AB186" s="439"/>
    </row>
    <row r="187" spans="1:28" ht="11.25" customHeight="1">
      <c r="A187"/>
      <c r="B187" s="444"/>
      <c r="C187" s="489"/>
      <c r="D187" s="490"/>
      <c r="E187" s="490"/>
      <c r="F187" s="490"/>
      <c r="G187" s="490"/>
      <c r="H187" s="490"/>
      <c r="I187" s="490"/>
      <c r="J187" s="490"/>
      <c r="K187" s="490"/>
      <c r="L187" s="490"/>
      <c r="M187" s="490"/>
      <c r="N187" s="490"/>
      <c r="O187" s="490"/>
      <c r="P187" s="490"/>
      <c r="Q187" s="490"/>
      <c r="R187" s="490"/>
      <c r="S187" s="490"/>
      <c r="T187" s="490"/>
      <c r="U187" s="490"/>
      <c r="V187" s="490"/>
      <c r="W187" s="490"/>
      <c r="X187" s="490"/>
      <c r="Y187" s="490"/>
      <c r="Z187" s="491"/>
      <c r="AA187" s="440"/>
      <c r="AB187" s="441"/>
    </row>
    <row r="188" spans="1:28" ht="11.25" customHeight="1">
      <c r="A188" s="3"/>
      <c r="B188" s="8"/>
      <c r="C188" s="8"/>
      <c r="D188" s="3"/>
      <c r="E188" s="3"/>
      <c r="F188" s="3"/>
      <c r="G188" s="3"/>
      <c r="H188" s="3"/>
      <c r="I188" s="3"/>
      <c r="J188"/>
      <c r="K188"/>
      <c r="L188"/>
      <c r="M188"/>
      <c r="N188"/>
      <c r="O188"/>
      <c r="P188"/>
      <c r="Q188"/>
      <c r="R188"/>
      <c r="S188"/>
      <c r="T188"/>
      <c r="U188"/>
      <c r="V188"/>
      <c r="W188"/>
      <c r="X188"/>
      <c r="Y188"/>
      <c r="Z188"/>
      <c r="AA188" s="47"/>
      <c r="AB188" s="47"/>
    </row>
    <row r="189" spans="1:28" s="30" customFormat="1" ht="15" customHeight="1">
      <c r="A189" s="35" t="s">
        <v>1185</v>
      </c>
      <c r="B189" s="33"/>
      <c r="C189" s="29"/>
      <c r="D189" s="29"/>
      <c r="E189" s="29"/>
      <c r="F189" s="29"/>
      <c r="G189" s="29"/>
      <c r="H189" s="29"/>
      <c r="I189" s="29"/>
      <c r="AA189" s="45"/>
      <c r="AB189" s="45"/>
    </row>
    <row r="190" spans="1:28" ht="13.5" customHeight="1">
      <c r="A190" s="3"/>
      <c r="B190" s="442" t="s">
        <v>90</v>
      </c>
      <c r="C190" s="483" t="s">
        <v>343</v>
      </c>
      <c r="D190" s="484"/>
      <c r="E190" s="484"/>
      <c r="F190" s="484"/>
      <c r="G190" s="484"/>
      <c r="H190" s="484"/>
      <c r="I190" s="484"/>
      <c r="J190" s="484"/>
      <c r="K190" s="484"/>
      <c r="L190" s="484"/>
      <c r="M190" s="484"/>
      <c r="N190" s="484"/>
      <c r="O190" s="484"/>
      <c r="P190" s="484"/>
      <c r="Q190" s="484"/>
      <c r="R190" s="484"/>
      <c r="S190" s="484"/>
      <c r="T190" s="484"/>
      <c r="U190" s="484"/>
      <c r="V190" s="484"/>
      <c r="W190" s="484"/>
      <c r="X190" s="484"/>
      <c r="Y190" s="484"/>
      <c r="Z190" s="485"/>
      <c r="AA190" s="436"/>
      <c r="AB190" s="437"/>
    </row>
    <row r="191" spans="1:28" ht="13.5" customHeight="1">
      <c r="A191" s="3"/>
      <c r="B191" s="443"/>
      <c r="C191" s="486"/>
      <c r="D191" s="487"/>
      <c r="E191" s="487"/>
      <c r="F191" s="487"/>
      <c r="G191" s="487"/>
      <c r="H191" s="487"/>
      <c r="I191" s="487"/>
      <c r="J191" s="487"/>
      <c r="K191" s="487"/>
      <c r="L191" s="487"/>
      <c r="M191" s="487"/>
      <c r="N191" s="487"/>
      <c r="O191" s="487"/>
      <c r="P191" s="487"/>
      <c r="Q191" s="487"/>
      <c r="R191" s="487"/>
      <c r="S191" s="487"/>
      <c r="T191" s="487"/>
      <c r="U191" s="487"/>
      <c r="V191" s="487"/>
      <c r="W191" s="487"/>
      <c r="X191" s="487"/>
      <c r="Y191" s="487"/>
      <c r="Z191" s="488"/>
      <c r="AA191" s="438"/>
      <c r="AB191" s="439"/>
    </row>
    <row r="192" spans="1:28" ht="13.5" customHeight="1">
      <c r="A192" s="3"/>
      <c r="B192" s="443"/>
      <c r="C192" s="486"/>
      <c r="D192" s="487"/>
      <c r="E192" s="487"/>
      <c r="F192" s="487"/>
      <c r="G192" s="487"/>
      <c r="H192" s="487"/>
      <c r="I192" s="487"/>
      <c r="J192" s="487"/>
      <c r="K192" s="487"/>
      <c r="L192" s="487"/>
      <c r="M192" s="487"/>
      <c r="N192" s="487"/>
      <c r="O192" s="487"/>
      <c r="P192" s="487"/>
      <c r="Q192" s="487"/>
      <c r="R192" s="487"/>
      <c r="S192" s="487"/>
      <c r="T192" s="487"/>
      <c r="U192" s="487"/>
      <c r="V192" s="487"/>
      <c r="W192" s="487"/>
      <c r="X192" s="487"/>
      <c r="Y192" s="487"/>
      <c r="Z192" s="488"/>
      <c r="AA192" s="438"/>
      <c r="AB192" s="439"/>
    </row>
    <row r="193" spans="1:28" ht="13.5" customHeight="1">
      <c r="A193"/>
      <c r="B193" s="443"/>
      <c r="C193" s="486"/>
      <c r="D193" s="487"/>
      <c r="E193" s="487"/>
      <c r="F193" s="487"/>
      <c r="G193" s="487"/>
      <c r="H193" s="487"/>
      <c r="I193" s="487"/>
      <c r="J193" s="487"/>
      <c r="K193" s="487"/>
      <c r="L193" s="487"/>
      <c r="M193" s="487"/>
      <c r="N193" s="487"/>
      <c r="O193" s="487"/>
      <c r="P193" s="487"/>
      <c r="Q193" s="487"/>
      <c r="R193" s="487"/>
      <c r="S193" s="487"/>
      <c r="T193" s="487"/>
      <c r="U193" s="487"/>
      <c r="V193" s="487"/>
      <c r="W193" s="487"/>
      <c r="X193" s="487"/>
      <c r="Y193" s="487"/>
      <c r="Z193" s="488"/>
      <c r="AA193" s="438"/>
      <c r="AB193" s="439"/>
    </row>
    <row r="194" spans="1:28" ht="13.5" customHeight="1">
      <c r="A194"/>
      <c r="B194" s="444"/>
      <c r="C194" s="489"/>
      <c r="D194" s="490"/>
      <c r="E194" s="490"/>
      <c r="F194" s="490"/>
      <c r="G194" s="490"/>
      <c r="H194" s="490"/>
      <c r="I194" s="490"/>
      <c r="J194" s="490"/>
      <c r="K194" s="490"/>
      <c r="L194" s="490"/>
      <c r="M194" s="490"/>
      <c r="N194" s="490"/>
      <c r="O194" s="490"/>
      <c r="P194" s="490"/>
      <c r="Q194" s="490"/>
      <c r="R194" s="490"/>
      <c r="S194" s="490"/>
      <c r="T194" s="490"/>
      <c r="U194" s="490"/>
      <c r="V194" s="490"/>
      <c r="W194" s="490"/>
      <c r="X194" s="490"/>
      <c r="Y194" s="490"/>
      <c r="Z194" s="491"/>
      <c r="AA194" s="440"/>
      <c r="AB194" s="441"/>
    </row>
    <row r="195" spans="1:28" ht="11.25" customHeight="1">
      <c r="A195" s="3"/>
      <c r="B195" s="442" t="s">
        <v>91</v>
      </c>
      <c r="C195" s="483" t="s">
        <v>344</v>
      </c>
      <c r="D195" s="484"/>
      <c r="E195" s="484"/>
      <c r="F195" s="484"/>
      <c r="G195" s="484"/>
      <c r="H195" s="484"/>
      <c r="I195" s="484"/>
      <c r="J195" s="484"/>
      <c r="K195" s="484"/>
      <c r="L195" s="484"/>
      <c r="M195" s="484"/>
      <c r="N195" s="484"/>
      <c r="O195" s="484"/>
      <c r="P195" s="484"/>
      <c r="Q195" s="484"/>
      <c r="R195" s="484"/>
      <c r="S195" s="484"/>
      <c r="T195" s="484"/>
      <c r="U195" s="484"/>
      <c r="V195" s="484"/>
      <c r="W195" s="484"/>
      <c r="X195" s="484"/>
      <c r="Y195" s="484"/>
      <c r="Z195" s="485"/>
      <c r="AA195" s="436"/>
      <c r="AB195" s="437"/>
    </row>
    <row r="196" spans="1:28" ht="11.25" customHeight="1">
      <c r="A196" s="3"/>
      <c r="B196" s="443"/>
      <c r="C196" s="486"/>
      <c r="D196" s="487"/>
      <c r="E196" s="487"/>
      <c r="F196" s="487"/>
      <c r="G196" s="487"/>
      <c r="H196" s="487"/>
      <c r="I196" s="487"/>
      <c r="J196" s="487"/>
      <c r="K196" s="487"/>
      <c r="L196" s="487"/>
      <c r="M196" s="487"/>
      <c r="N196" s="487"/>
      <c r="O196" s="487"/>
      <c r="P196" s="487"/>
      <c r="Q196" s="487"/>
      <c r="R196" s="487"/>
      <c r="S196" s="487"/>
      <c r="T196" s="487"/>
      <c r="U196" s="487"/>
      <c r="V196" s="487"/>
      <c r="W196" s="487"/>
      <c r="X196" s="487"/>
      <c r="Y196" s="487"/>
      <c r="Z196" s="488"/>
      <c r="AA196" s="438"/>
      <c r="AB196" s="439"/>
    </row>
    <row r="197" spans="1:28" ht="11.25" customHeight="1">
      <c r="A197" s="3"/>
      <c r="B197" s="444"/>
      <c r="C197" s="489"/>
      <c r="D197" s="490"/>
      <c r="E197" s="490"/>
      <c r="F197" s="490"/>
      <c r="G197" s="490"/>
      <c r="H197" s="490"/>
      <c r="I197" s="490"/>
      <c r="J197" s="490"/>
      <c r="K197" s="490"/>
      <c r="L197" s="490"/>
      <c r="M197" s="490"/>
      <c r="N197" s="490"/>
      <c r="O197" s="490"/>
      <c r="P197" s="490"/>
      <c r="Q197" s="490"/>
      <c r="R197" s="490"/>
      <c r="S197" s="490"/>
      <c r="T197" s="490"/>
      <c r="U197" s="490"/>
      <c r="V197" s="490"/>
      <c r="W197" s="490"/>
      <c r="X197" s="490"/>
      <c r="Y197" s="490"/>
      <c r="Z197" s="491"/>
      <c r="AA197" s="440"/>
      <c r="AB197" s="441"/>
    </row>
    <row r="198" spans="1:28" ht="11.25" customHeight="1">
      <c r="A198" s="3"/>
      <c r="B198" s="7"/>
      <c r="C198" s="72"/>
      <c r="D198" s="72"/>
      <c r="E198" s="72"/>
      <c r="F198" s="72"/>
      <c r="G198" s="72"/>
      <c r="H198" s="72"/>
      <c r="I198" s="72"/>
      <c r="J198" s="72"/>
      <c r="K198" s="72"/>
      <c r="L198" s="72"/>
      <c r="M198" s="72"/>
      <c r="N198" s="72"/>
      <c r="O198" s="72"/>
      <c r="P198" s="72"/>
      <c r="Q198" s="72"/>
      <c r="R198" s="72"/>
      <c r="S198" s="72"/>
      <c r="T198" s="72"/>
      <c r="U198" s="72"/>
      <c r="V198" s="72"/>
      <c r="W198" s="72"/>
      <c r="X198" s="72"/>
      <c r="Y198" s="72"/>
      <c r="Z198" s="72"/>
      <c r="AA198" s="47"/>
      <c r="AB198" s="47"/>
    </row>
    <row r="199" spans="1:28" ht="15.75" customHeight="1">
      <c r="A199" s="803" t="s">
        <v>1186</v>
      </c>
      <c r="B199" s="803"/>
      <c r="C199" s="803"/>
      <c r="D199" s="803"/>
      <c r="E199" s="803"/>
      <c r="F199" s="803"/>
      <c r="G199" s="803"/>
      <c r="H199" s="803"/>
      <c r="I199" s="72"/>
      <c r="J199" s="72"/>
      <c r="K199" s="72"/>
      <c r="L199" s="72"/>
      <c r="M199" s="72"/>
      <c r="N199" s="72"/>
      <c r="O199" s="72"/>
      <c r="P199" s="72"/>
      <c r="Q199" s="72"/>
      <c r="R199" s="72"/>
      <c r="S199" s="72"/>
      <c r="T199" s="72"/>
      <c r="U199" s="72"/>
      <c r="V199" s="72"/>
      <c r="W199" s="72"/>
      <c r="X199" s="72"/>
      <c r="Y199" s="72"/>
      <c r="Z199" s="72"/>
      <c r="AA199" s="47"/>
      <c r="AB199" s="47"/>
    </row>
    <row r="200" spans="1:28" ht="11.25" customHeight="1">
      <c r="A200" s="3"/>
      <c r="B200" s="442" t="s">
        <v>38</v>
      </c>
      <c r="C200" s="483" t="s">
        <v>348</v>
      </c>
      <c r="D200" s="484"/>
      <c r="E200" s="484"/>
      <c r="F200" s="484"/>
      <c r="G200" s="484"/>
      <c r="H200" s="484"/>
      <c r="I200" s="484"/>
      <c r="J200" s="484"/>
      <c r="K200" s="484"/>
      <c r="L200" s="484"/>
      <c r="M200" s="484"/>
      <c r="N200" s="484"/>
      <c r="O200" s="484"/>
      <c r="P200" s="484"/>
      <c r="Q200" s="484"/>
      <c r="R200" s="484"/>
      <c r="S200" s="484"/>
      <c r="T200" s="484"/>
      <c r="U200" s="484"/>
      <c r="V200" s="484"/>
      <c r="W200" s="484"/>
      <c r="X200" s="484"/>
      <c r="Y200" s="484"/>
      <c r="Z200" s="485"/>
      <c r="AA200" s="436"/>
      <c r="AB200" s="437"/>
    </row>
    <row r="201" spans="1:28" ht="11.25" customHeight="1">
      <c r="A201" s="3"/>
      <c r="B201" s="443"/>
      <c r="C201" s="486"/>
      <c r="D201" s="487"/>
      <c r="E201" s="487"/>
      <c r="F201" s="487"/>
      <c r="G201" s="487"/>
      <c r="H201" s="487"/>
      <c r="I201" s="487"/>
      <c r="J201" s="487"/>
      <c r="K201" s="487"/>
      <c r="L201" s="487"/>
      <c r="M201" s="487"/>
      <c r="N201" s="487"/>
      <c r="O201" s="487"/>
      <c r="P201" s="487"/>
      <c r="Q201" s="487"/>
      <c r="R201" s="487"/>
      <c r="S201" s="487"/>
      <c r="T201" s="487"/>
      <c r="U201" s="487"/>
      <c r="V201" s="487"/>
      <c r="W201" s="487"/>
      <c r="X201" s="487"/>
      <c r="Y201" s="487"/>
      <c r="Z201" s="488"/>
      <c r="AA201" s="438"/>
      <c r="AB201" s="439"/>
    </row>
    <row r="202" spans="1:28" ht="11.25" customHeight="1">
      <c r="A202" s="3"/>
      <c r="B202" s="444"/>
      <c r="C202" s="489"/>
      <c r="D202" s="490"/>
      <c r="E202" s="490"/>
      <c r="F202" s="490"/>
      <c r="G202" s="490"/>
      <c r="H202" s="490"/>
      <c r="I202" s="490"/>
      <c r="J202" s="490"/>
      <c r="K202" s="490"/>
      <c r="L202" s="490"/>
      <c r="M202" s="490"/>
      <c r="N202" s="490"/>
      <c r="O202" s="490"/>
      <c r="P202" s="490"/>
      <c r="Q202" s="490"/>
      <c r="R202" s="490"/>
      <c r="S202" s="490"/>
      <c r="T202" s="490"/>
      <c r="U202" s="490"/>
      <c r="V202" s="490"/>
      <c r="W202" s="490"/>
      <c r="X202" s="490"/>
      <c r="Y202" s="490"/>
      <c r="Z202" s="491"/>
      <c r="AA202" s="440"/>
      <c r="AB202" s="441"/>
    </row>
    <row r="203" spans="1:28" ht="11.25" customHeight="1">
      <c r="A203" s="3"/>
      <c r="B203" s="442" t="s">
        <v>34</v>
      </c>
      <c r="C203" s="483" t="s">
        <v>345</v>
      </c>
      <c r="D203" s="484"/>
      <c r="E203" s="484"/>
      <c r="F203" s="484"/>
      <c r="G203" s="484"/>
      <c r="H203" s="484"/>
      <c r="I203" s="484"/>
      <c r="J203" s="484"/>
      <c r="K203" s="484"/>
      <c r="L203" s="484"/>
      <c r="M203" s="484"/>
      <c r="N203" s="484"/>
      <c r="O203" s="484"/>
      <c r="P203" s="484"/>
      <c r="Q203" s="484"/>
      <c r="R203" s="484"/>
      <c r="S203" s="484"/>
      <c r="T203" s="484"/>
      <c r="U203" s="484"/>
      <c r="V203" s="484"/>
      <c r="W203" s="484"/>
      <c r="X203" s="484"/>
      <c r="Y203" s="484"/>
      <c r="Z203" s="485"/>
      <c r="AA203" s="436"/>
      <c r="AB203" s="437"/>
    </row>
    <row r="204" spans="1:28" ht="11.25" customHeight="1">
      <c r="A204" s="3"/>
      <c r="B204" s="443"/>
      <c r="C204" s="486"/>
      <c r="D204" s="487"/>
      <c r="E204" s="487"/>
      <c r="F204" s="487"/>
      <c r="G204" s="487"/>
      <c r="H204" s="487"/>
      <c r="I204" s="487"/>
      <c r="J204" s="487"/>
      <c r="K204" s="487"/>
      <c r="L204" s="487"/>
      <c r="M204" s="487"/>
      <c r="N204" s="487"/>
      <c r="O204" s="487"/>
      <c r="P204" s="487"/>
      <c r="Q204" s="487"/>
      <c r="R204" s="487"/>
      <c r="S204" s="487"/>
      <c r="T204" s="487"/>
      <c r="U204" s="487"/>
      <c r="V204" s="487"/>
      <c r="W204" s="487"/>
      <c r="X204" s="487"/>
      <c r="Y204" s="487"/>
      <c r="Z204" s="488"/>
      <c r="AA204" s="438"/>
      <c r="AB204" s="439"/>
    </row>
    <row r="205" spans="1:28" ht="11.25" customHeight="1">
      <c r="A205" s="3"/>
      <c r="B205" s="444"/>
      <c r="C205" s="489"/>
      <c r="D205" s="490"/>
      <c r="E205" s="490"/>
      <c r="F205" s="490"/>
      <c r="G205" s="490"/>
      <c r="H205" s="490"/>
      <c r="I205" s="490"/>
      <c r="J205" s="490"/>
      <c r="K205" s="490"/>
      <c r="L205" s="490"/>
      <c r="M205" s="490"/>
      <c r="N205" s="490"/>
      <c r="O205" s="490"/>
      <c r="P205" s="490"/>
      <c r="Q205" s="490"/>
      <c r="R205" s="490"/>
      <c r="S205" s="490"/>
      <c r="T205" s="490"/>
      <c r="U205" s="490"/>
      <c r="V205" s="490"/>
      <c r="W205" s="490"/>
      <c r="X205" s="490"/>
      <c r="Y205" s="490"/>
      <c r="Z205" s="491"/>
      <c r="AA205" s="440"/>
      <c r="AB205" s="441"/>
    </row>
    <row r="206" spans="1:28" ht="11.25" customHeight="1">
      <c r="A206" s="3"/>
      <c r="B206" s="442" t="s">
        <v>20</v>
      </c>
      <c r="C206" s="483" t="s">
        <v>346</v>
      </c>
      <c r="D206" s="484"/>
      <c r="E206" s="484"/>
      <c r="F206" s="484"/>
      <c r="G206" s="484"/>
      <c r="H206" s="484"/>
      <c r="I206" s="484"/>
      <c r="J206" s="484"/>
      <c r="K206" s="484"/>
      <c r="L206" s="484"/>
      <c r="M206" s="484"/>
      <c r="N206" s="484"/>
      <c r="O206" s="484"/>
      <c r="P206" s="484"/>
      <c r="Q206" s="484"/>
      <c r="R206" s="484"/>
      <c r="S206" s="484"/>
      <c r="T206" s="484"/>
      <c r="U206" s="484"/>
      <c r="V206" s="484"/>
      <c r="W206" s="484"/>
      <c r="X206" s="484"/>
      <c r="Y206" s="484"/>
      <c r="Z206" s="485"/>
      <c r="AA206" s="436"/>
      <c r="AB206" s="437"/>
    </row>
    <row r="207" spans="1:28" ht="11.25" customHeight="1">
      <c r="A207" s="3"/>
      <c r="B207" s="443"/>
      <c r="C207" s="486"/>
      <c r="D207" s="487"/>
      <c r="E207" s="487"/>
      <c r="F207" s="487"/>
      <c r="G207" s="487"/>
      <c r="H207" s="487"/>
      <c r="I207" s="487"/>
      <c r="J207" s="487"/>
      <c r="K207" s="487"/>
      <c r="L207" s="487"/>
      <c r="M207" s="487"/>
      <c r="N207" s="487"/>
      <c r="O207" s="487"/>
      <c r="P207" s="487"/>
      <c r="Q207" s="487"/>
      <c r="R207" s="487"/>
      <c r="S207" s="487"/>
      <c r="T207" s="487"/>
      <c r="U207" s="487"/>
      <c r="V207" s="487"/>
      <c r="W207" s="487"/>
      <c r="X207" s="487"/>
      <c r="Y207" s="487"/>
      <c r="Z207" s="488"/>
      <c r="AA207" s="438"/>
      <c r="AB207" s="439"/>
    </row>
    <row r="208" spans="1:28" ht="11.25" customHeight="1">
      <c r="A208" s="3"/>
      <c r="B208" s="443"/>
      <c r="C208" s="486"/>
      <c r="D208" s="487"/>
      <c r="E208" s="487"/>
      <c r="F208" s="487"/>
      <c r="G208" s="487"/>
      <c r="H208" s="487"/>
      <c r="I208" s="487"/>
      <c r="J208" s="487"/>
      <c r="K208" s="487"/>
      <c r="L208" s="487"/>
      <c r="M208" s="487"/>
      <c r="N208" s="487"/>
      <c r="O208" s="487"/>
      <c r="P208" s="487"/>
      <c r="Q208" s="487"/>
      <c r="R208" s="487"/>
      <c r="S208" s="487"/>
      <c r="T208" s="487"/>
      <c r="U208" s="487"/>
      <c r="V208" s="487"/>
      <c r="W208" s="487"/>
      <c r="X208" s="487"/>
      <c r="Y208" s="487"/>
      <c r="Z208" s="488"/>
      <c r="AA208" s="438"/>
      <c r="AB208" s="439"/>
    </row>
    <row r="209" spans="1:28" ht="11.25" customHeight="1">
      <c r="A209" s="3"/>
      <c r="B209" s="444"/>
      <c r="C209" s="489"/>
      <c r="D209" s="490"/>
      <c r="E209" s="490"/>
      <c r="F209" s="490"/>
      <c r="G209" s="490"/>
      <c r="H209" s="490"/>
      <c r="I209" s="490"/>
      <c r="J209" s="490"/>
      <c r="K209" s="490"/>
      <c r="L209" s="490"/>
      <c r="M209" s="490"/>
      <c r="N209" s="490"/>
      <c r="O209" s="490"/>
      <c r="P209" s="490"/>
      <c r="Q209" s="490"/>
      <c r="R209" s="490"/>
      <c r="S209" s="490"/>
      <c r="T209" s="490"/>
      <c r="U209" s="490"/>
      <c r="V209" s="490"/>
      <c r="W209" s="490"/>
      <c r="X209" s="490"/>
      <c r="Y209" s="490"/>
      <c r="Z209" s="491"/>
      <c r="AA209" s="440"/>
      <c r="AB209" s="441"/>
    </row>
    <row r="210" spans="1:28" ht="11.25" customHeight="1">
      <c r="A210" s="3"/>
      <c r="B210" s="442" t="s">
        <v>99</v>
      </c>
      <c r="C210" s="483" t="s">
        <v>347</v>
      </c>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5"/>
      <c r="AA210" s="436"/>
      <c r="AB210" s="437"/>
    </row>
    <row r="211" spans="1:28" ht="11.25" customHeight="1">
      <c r="A211" s="3"/>
      <c r="B211" s="443"/>
      <c r="C211" s="486"/>
      <c r="D211" s="487"/>
      <c r="E211" s="487"/>
      <c r="F211" s="487"/>
      <c r="G211" s="487"/>
      <c r="H211" s="487"/>
      <c r="I211" s="487"/>
      <c r="J211" s="487"/>
      <c r="K211" s="487"/>
      <c r="L211" s="487"/>
      <c r="M211" s="487"/>
      <c r="N211" s="487"/>
      <c r="O211" s="487"/>
      <c r="P211" s="487"/>
      <c r="Q211" s="487"/>
      <c r="R211" s="487"/>
      <c r="S211" s="487"/>
      <c r="T211" s="487"/>
      <c r="U211" s="487"/>
      <c r="V211" s="487"/>
      <c r="W211" s="487"/>
      <c r="X211" s="487"/>
      <c r="Y211" s="487"/>
      <c r="Z211" s="488"/>
      <c r="AA211" s="438"/>
      <c r="AB211" s="439"/>
    </row>
    <row r="212" spans="1:28" ht="10.5" customHeight="1">
      <c r="A212" s="3"/>
      <c r="B212" s="443"/>
      <c r="C212" s="486"/>
      <c r="D212" s="487"/>
      <c r="E212" s="487"/>
      <c r="F212" s="487"/>
      <c r="G212" s="487"/>
      <c r="H212" s="487"/>
      <c r="I212" s="487"/>
      <c r="J212" s="487"/>
      <c r="K212" s="487"/>
      <c r="L212" s="487"/>
      <c r="M212" s="487"/>
      <c r="N212" s="487"/>
      <c r="O212" s="487"/>
      <c r="P212" s="487"/>
      <c r="Q212" s="487"/>
      <c r="R212" s="487"/>
      <c r="S212" s="487"/>
      <c r="T212" s="487"/>
      <c r="U212" s="487"/>
      <c r="V212" s="487"/>
      <c r="W212" s="487"/>
      <c r="X212" s="487"/>
      <c r="Y212" s="487"/>
      <c r="Z212" s="488"/>
      <c r="AA212" s="438"/>
      <c r="AB212" s="439"/>
    </row>
    <row r="213" spans="1:28" ht="11.25" customHeight="1">
      <c r="A213" s="3"/>
      <c r="B213" s="444"/>
      <c r="C213" s="489"/>
      <c r="D213" s="490"/>
      <c r="E213" s="490"/>
      <c r="F213" s="490"/>
      <c r="G213" s="490"/>
      <c r="H213" s="490"/>
      <c r="I213" s="490"/>
      <c r="J213" s="490"/>
      <c r="K213" s="490"/>
      <c r="L213" s="490"/>
      <c r="M213" s="490"/>
      <c r="N213" s="490"/>
      <c r="O213" s="490"/>
      <c r="P213" s="490"/>
      <c r="Q213" s="490"/>
      <c r="R213" s="490"/>
      <c r="S213" s="490"/>
      <c r="T213" s="490"/>
      <c r="U213" s="490"/>
      <c r="V213" s="490"/>
      <c r="W213" s="490"/>
      <c r="X213" s="490"/>
      <c r="Y213" s="490"/>
      <c r="Z213" s="491"/>
      <c r="AA213" s="440"/>
      <c r="AB213" s="441"/>
    </row>
    <row r="214" spans="1:28" ht="11.25" customHeight="1">
      <c r="A214" s="3"/>
      <c r="B214" s="7"/>
      <c r="C214" s="69"/>
      <c r="D214" s="69"/>
      <c r="E214" s="69"/>
      <c r="F214" s="69"/>
      <c r="G214" s="69"/>
      <c r="H214" s="69"/>
      <c r="I214" s="69"/>
      <c r="J214" s="69"/>
      <c r="K214" s="69"/>
      <c r="L214" s="69"/>
      <c r="M214" s="69"/>
      <c r="N214" s="69"/>
      <c r="O214" s="69"/>
      <c r="P214" s="69"/>
      <c r="Q214" s="69"/>
      <c r="R214" s="69"/>
      <c r="S214" s="69"/>
      <c r="T214" s="69"/>
      <c r="U214" s="69"/>
      <c r="V214" s="69"/>
      <c r="W214" s="69"/>
      <c r="X214" s="69"/>
      <c r="Y214" s="69"/>
      <c r="Z214" s="69"/>
      <c r="AA214" s="47"/>
      <c r="AB214" s="47"/>
    </row>
    <row r="215" spans="1:28" s="30" customFormat="1" ht="15.75" customHeight="1">
      <c r="A215" s="35" t="s">
        <v>1187</v>
      </c>
      <c r="B215" s="33"/>
      <c r="C215" s="29"/>
      <c r="D215" s="29"/>
      <c r="E215" s="29"/>
      <c r="F215" s="29"/>
      <c r="G215" s="29"/>
      <c r="H215" s="29"/>
      <c r="I215" s="29"/>
      <c r="AA215" s="45"/>
      <c r="AB215" s="45"/>
    </row>
    <row r="216" spans="1:28" s="30" customFormat="1" ht="15" customHeight="1">
      <c r="A216" s="35"/>
      <c r="B216" s="791" t="s">
        <v>38</v>
      </c>
      <c r="C216" s="483" t="s">
        <v>349</v>
      </c>
      <c r="D216" s="484"/>
      <c r="E216" s="484"/>
      <c r="F216" s="484"/>
      <c r="G216" s="484"/>
      <c r="H216" s="484"/>
      <c r="I216" s="484"/>
      <c r="J216" s="484"/>
      <c r="K216" s="484"/>
      <c r="L216" s="484"/>
      <c r="M216" s="484"/>
      <c r="N216" s="484"/>
      <c r="O216" s="484"/>
      <c r="P216" s="484"/>
      <c r="Q216" s="484"/>
      <c r="R216" s="484"/>
      <c r="S216" s="484"/>
      <c r="T216" s="484"/>
      <c r="U216" s="484"/>
      <c r="V216" s="484"/>
      <c r="W216" s="484"/>
      <c r="X216" s="484"/>
      <c r="Y216" s="484"/>
      <c r="Z216" s="485"/>
      <c r="AA216" s="436"/>
      <c r="AB216" s="437"/>
    </row>
    <row r="217" spans="1:28" s="30" customFormat="1" ht="15" customHeight="1">
      <c r="A217" s="35"/>
      <c r="B217" s="792"/>
      <c r="C217" s="489"/>
      <c r="D217" s="490"/>
      <c r="E217" s="490"/>
      <c r="F217" s="490"/>
      <c r="G217" s="490"/>
      <c r="H217" s="490"/>
      <c r="I217" s="490"/>
      <c r="J217" s="490"/>
      <c r="K217" s="490"/>
      <c r="L217" s="490"/>
      <c r="M217" s="490"/>
      <c r="N217" s="490"/>
      <c r="O217" s="490"/>
      <c r="P217" s="490"/>
      <c r="Q217" s="490"/>
      <c r="R217" s="490"/>
      <c r="S217" s="490"/>
      <c r="T217" s="490"/>
      <c r="U217" s="490"/>
      <c r="V217" s="490"/>
      <c r="W217" s="490"/>
      <c r="X217" s="490"/>
      <c r="Y217" s="490"/>
      <c r="Z217" s="491"/>
      <c r="AA217" s="440"/>
      <c r="AB217" s="441"/>
    </row>
    <row r="218" spans="1:28" ht="11.25" customHeight="1">
      <c r="A218" s="3"/>
      <c r="B218" s="442" t="s">
        <v>91</v>
      </c>
      <c r="C218" s="483" t="s">
        <v>350</v>
      </c>
      <c r="D218" s="484"/>
      <c r="E218" s="484"/>
      <c r="F218" s="484"/>
      <c r="G218" s="484"/>
      <c r="H218" s="484"/>
      <c r="I218" s="484"/>
      <c r="J218" s="484"/>
      <c r="K218" s="484"/>
      <c r="L218" s="484"/>
      <c r="M218" s="484"/>
      <c r="N218" s="484"/>
      <c r="O218" s="484"/>
      <c r="P218" s="484"/>
      <c r="Q218" s="484"/>
      <c r="R218" s="484"/>
      <c r="S218" s="484"/>
      <c r="T218" s="484"/>
      <c r="U218" s="484"/>
      <c r="V218" s="484"/>
      <c r="W218" s="484"/>
      <c r="X218" s="484"/>
      <c r="Y218" s="484"/>
      <c r="Z218" s="485"/>
      <c r="AA218" s="436"/>
      <c r="AB218" s="437"/>
    </row>
    <row r="219" spans="1:28" ht="11.25" customHeight="1">
      <c r="A219" s="3"/>
      <c r="B219" s="443"/>
      <c r="C219" s="486"/>
      <c r="D219" s="487"/>
      <c r="E219" s="487"/>
      <c r="F219" s="487"/>
      <c r="G219" s="487"/>
      <c r="H219" s="487"/>
      <c r="I219" s="487"/>
      <c r="J219" s="487"/>
      <c r="K219" s="487"/>
      <c r="L219" s="487"/>
      <c r="M219" s="487"/>
      <c r="N219" s="487"/>
      <c r="O219" s="487"/>
      <c r="P219" s="487"/>
      <c r="Q219" s="487"/>
      <c r="R219" s="487"/>
      <c r="S219" s="487"/>
      <c r="T219" s="487"/>
      <c r="U219" s="487"/>
      <c r="V219" s="487"/>
      <c r="W219" s="487"/>
      <c r="X219" s="487"/>
      <c r="Y219" s="487"/>
      <c r="Z219" s="488"/>
      <c r="AA219" s="438"/>
      <c r="AB219" s="439"/>
    </row>
    <row r="220" spans="1:28" ht="11.25" customHeight="1">
      <c r="A220" s="3"/>
      <c r="B220" s="444"/>
      <c r="C220" s="489"/>
      <c r="D220" s="490"/>
      <c r="E220" s="490"/>
      <c r="F220" s="490"/>
      <c r="G220" s="490"/>
      <c r="H220" s="490"/>
      <c r="I220" s="490"/>
      <c r="J220" s="490"/>
      <c r="K220" s="490"/>
      <c r="L220" s="490"/>
      <c r="M220" s="490"/>
      <c r="N220" s="490"/>
      <c r="O220" s="490"/>
      <c r="P220" s="490"/>
      <c r="Q220" s="490"/>
      <c r="R220" s="490"/>
      <c r="S220" s="490"/>
      <c r="T220" s="490"/>
      <c r="U220" s="490"/>
      <c r="V220" s="490"/>
      <c r="W220" s="490"/>
      <c r="X220" s="490"/>
      <c r="Y220" s="490"/>
      <c r="Z220" s="491"/>
      <c r="AA220" s="440"/>
      <c r="AB220" s="441"/>
    </row>
    <row r="221" spans="1:28" s="30" customFormat="1" ht="15" customHeight="1">
      <c r="A221" s="35" t="s">
        <v>1188</v>
      </c>
      <c r="B221" s="33"/>
      <c r="C221" s="29"/>
      <c r="D221" s="29"/>
      <c r="E221" s="29"/>
      <c r="F221" s="29"/>
      <c r="G221" s="29"/>
      <c r="H221" s="29"/>
      <c r="I221" s="29"/>
      <c r="AA221" s="45"/>
      <c r="AB221" s="45"/>
    </row>
    <row r="222" spans="1:28" ht="11.25" customHeight="1">
      <c r="A222" s="3"/>
      <c r="B222" s="442" t="s">
        <v>90</v>
      </c>
      <c r="C222" s="483" t="s">
        <v>351</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5"/>
      <c r="AA222" s="436"/>
      <c r="AB222" s="437"/>
    </row>
    <row r="223" spans="1:28" ht="11.25" customHeight="1">
      <c r="A223" s="3"/>
      <c r="B223" s="443"/>
      <c r="C223" s="486"/>
      <c r="D223" s="487"/>
      <c r="E223" s="487"/>
      <c r="F223" s="487"/>
      <c r="G223" s="487"/>
      <c r="H223" s="487"/>
      <c r="I223" s="487"/>
      <c r="J223" s="487"/>
      <c r="K223" s="487"/>
      <c r="L223" s="487"/>
      <c r="M223" s="487"/>
      <c r="N223" s="487"/>
      <c r="O223" s="487"/>
      <c r="P223" s="487"/>
      <c r="Q223" s="487"/>
      <c r="R223" s="487"/>
      <c r="S223" s="487"/>
      <c r="T223" s="487"/>
      <c r="U223" s="487"/>
      <c r="V223" s="487"/>
      <c r="W223" s="487"/>
      <c r="X223" s="487"/>
      <c r="Y223" s="487"/>
      <c r="Z223" s="488"/>
      <c r="AA223" s="438"/>
      <c r="AB223" s="439"/>
    </row>
    <row r="224" spans="1:28" ht="11.25" customHeight="1">
      <c r="A224" s="3"/>
      <c r="B224" s="443"/>
      <c r="C224" s="486"/>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8"/>
      <c r="AA224" s="438"/>
      <c r="AB224" s="439"/>
    </row>
    <row r="225" spans="1:28" ht="11.25" customHeight="1">
      <c r="A225" s="3"/>
      <c r="B225" s="444"/>
      <c r="C225" s="489"/>
      <c r="D225" s="490"/>
      <c r="E225" s="490"/>
      <c r="F225" s="490"/>
      <c r="G225" s="490"/>
      <c r="H225" s="490"/>
      <c r="I225" s="490"/>
      <c r="J225" s="490"/>
      <c r="K225" s="490"/>
      <c r="L225" s="490"/>
      <c r="M225" s="490"/>
      <c r="N225" s="490"/>
      <c r="O225" s="490"/>
      <c r="P225" s="490"/>
      <c r="Q225" s="490"/>
      <c r="R225" s="490"/>
      <c r="S225" s="490"/>
      <c r="T225" s="490"/>
      <c r="U225" s="490"/>
      <c r="V225" s="490"/>
      <c r="W225" s="490"/>
      <c r="X225" s="490"/>
      <c r="Y225" s="490"/>
      <c r="Z225" s="491"/>
      <c r="AA225" s="438"/>
      <c r="AB225" s="439"/>
    </row>
    <row r="226" spans="1:28" ht="11.25" customHeight="1">
      <c r="A226" s="3"/>
      <c r="B226" s="442" t="s">
        <v>91</v>
      </c>
      <c r="C226" s="483" t="s">
        <v>352</v>
      </c>
      <c r="D226" s="484"/>
      <c r="E226" s="484"/>
      <c r="F226" s="484"/>
      <c r="G226" s="484"/>
      <c r="H226" s="484"/>
      <c r="I226" s="484"/>
      <c r="J226" s="484"/>
      <c r="K226" s="484"/>
      <c r="L226" s="484"/>
      <c r="M226" s="484"/>
      <c r="N226" s="484"/>
      <c r="O226" s="484"/>
      <c r="P226" s="484"/>
      <c r="Q226" s="484"/>
      <c r="R226" s="484"/>
      <c r="S226" s="484"/>
      <c r="T226" s="484"/>
      <c r="U226" s="484"/>
      <c r="V226" s="484"/>
      <c r="W226" s="484"/>
      <c r="X226" s="484"/>
      <c r="Y226" s="484"/>
      <c r="Z226" s="485"/>
      <c r="AA226" s="436"/>
      <c r="AB226" s="437"/>
    </row>
    <row r="227" spans="1:28" ht="11.25" customHeight="1">
      <c r="A227" s="3"/>
      <c r="B227" s="443"/>
      <c r="C227" s="486"/>
      <c r="D227" s="487"/>
      <c r="E227" s="487"/>
      <c r="F227" s="487"/>
      <c r="G227" s="487"/>
      <c r="H227" s="487"/>
      <c r="I227" s="487"/>
      <c r="J227" s="487"/>
      <c r="K227" s="487"/>
      <c r="L227" s="487"/>
      <c r="M227" s="487"/>
      <c r="N227" s="487"/>
      <c r="O227" s="487"/>
      <c r="P227" s="487"/>
      <c r="Q227" s="487"/>
      <c r="R227" s="487"/>
      <c r="S227" s="487"/>
      <c r="T227" s="487"/>
      <c r="U227" s="487"/>
      <c r="V227" s="487"/>
      <c r="W227" s="487"/>
      <c r="X227" s="487"/>
      <c r="Y227" s="487"/>
      <c r="Z227" s="488"/>
      <c r="AA227" s="438"/>
      <c r="AB227" s="439"/>
    </row>
    <row r="228" spans="1:28" ht="11.25" customHeight="1">
      <c r="A228"/>
      <c r="B228" s="443"/>
      <c r="C228" s="486"/>
      <c r="D228" s="487"/>
      <c r="E228" s="487"/>
      <c r="F228" s="487"/>
      <c r="G228" s="487"/>
      <c r="H228" s="487"/>
      <c r="I228" s="487"/>
      <c r="J228" s="487"/>
      <c r="K228" s="487"/>
      <c r="L228" s="487"/>
      <c r="M228" s="487"/>
      <c r="N228" s="487"/>
      <c r="O228" s="487"/>
      <c r="P228" s="487"/>
      <c r="Q228" s="487"/>
      <c r="R228" s="487"/>
      <c r="S228" s="487"/>
      <c r="T228" s="487"/>
      <c r="U228" s="487"/>
      <c r="V228" s="487"/>
      <c r="W228" s="487"/>
      <c r="X228" s="487"/>
      <c r="Y228" s="487"/>
      <c r="Z228" s="488"/>
      <c r="AA228" s="438"/>
      <c r="AB228" s="439"/>
    </row>
    <row r="229" spans="1:28" ht="11.25" customHeight="1">
      <c r="A229"/>
      <c r="B229" s="444"/>
      <c r="C229" s="489"/>
      <c r="D229" s="490"/>
      <c r="E229" s="490"/>
      <c r="F229" s="490"/>
      <c r="G229" s="490"/>
      <c r="H229" s="490"/>
      <c r="I229" s="490"/>
      <c r="J229" s="490"/>
      <c r="K229" s="490"/>
      <c r="L229" s="490"/>
      <c r="M229" s="490"/>
      <c r="N229" s="490"/>
      <c r="O229" s="490"/>
      <c r="P229" s="490"/>
      <c r="Q229" s="490"/>
      <c r="R229" s="490"/>
      <c r="S229" s="490"/>
      <c r="T229" s="490"/>
      <c r="U229" s="490"/>
      <c r="V229" s="490"/>
      <c r="W229" s="490"/>
      <c r="X229" s="490"/>
      <c r="Y229" s="490"/>
      <c r="Z229" s="491"/>
      <c r="AA229" s="440"/>
      <c r="AB229" s="441"/>
    </row>
    <row r="230" spans="1:28" ht="11.25" customHeight="1">
      <c r="A230" s="3"/>
      <c r="B230" s="414" t="s">
        <v>20</v>
      </c>
      <c r="C230" s="688" t="s">
        <v>353</v>
      </c>
      <c r="D230" s="688"/>
      <c r="E230" s="688"/>
      <c r="F230" s="688"/>
      <c r="G230" s="688"/>
      <c r="H230" s="688"/>
      <c r="I230" s="688"/>
      <c r="J230" s="688"/>
      <c r="K230" s="688"/>
      <c r="L230" s="688"/>
      <c r="M230" s="688"/>
      <c r="N230" s="688"/>
      <c r="O230" s="688"/>
      <c r="P230" s="688"/>
      <c r="Q230" s="688"/>
      <c r="R230" s="688"/>
      <c r="S230" s="688"/>
      <c r="T230" s="688"/>
      <c r="U230" s="688"/>
      <c r="V230" s="688"/>
      <c r="W230" s="688"/>
      <c r="X230" s="688"/>
      <c r="Y230" s="688"/>
      <c r="Z230" s="688"/>
      <c r="AA230" s="454"/>
      <c r="AB230" s="454"/>
    </row>
    <row r="231" spans="1:28" ht="11.25" customHeight="1">
      <c r="A231" s="3"/>
      <c r="B231" s="414"/>
      <c r="C231" s="688"/>
      <c r="D231" s="688"/>
      <c r="E231" s="688"/>
      <c r="F231" s="688"/>
      <c r="G231" s="688"/>
      <c r="H231" s="688"/>
      <c r="I231" s="688"/>
      <c r="J231" s="688"/>
      <c r="K231" s="688"/>
      <c r="L231" s="688"/>
      <c r="M231" s="688"/>
      <c r="N231" s="688"/>
      <c r="O231" s="688"/>
      <c r="P231" s="688"/>
      <c r="Q231" s="688"/>
      <c r="R231" s="688"/>
      <c r="S231" s="688"/>
      <c r="T231" s="688"/>
      <c r="U231" s="688"/>
      <c r="V231" s="688"/>
      <c r="W231" s="688"/>
      <c r="X231" s="688"/>
      <c r="Y231" s="688"/>
      <c r="Z231" s="688"/>
      <c r="AA231" s="454"/>
      <c r="AB231" s="454"/>
    </row>
    <row r="232" spans="1:28" ht="11.25" customHeight="1">
      <c r="A232" s="3"/>
      <c r="B232" s="414"/>
      <c r="C232" s="688"/>
      <c r="D232" s="688"/>
      <c r="E232" s="688"/>
      <c r="F232" s="688"/>
      <c r="G232" s="688"/>
      <c r="H232" s="688"/>
      <c r="I232" s="688"/>
      <c r="J232" s="688"/>
      <c r="K232" s="688"/>
      <c r="L232" s="688"/>
      <c r="M232" s="688"/>
      <c r="N232" s="688"/>
      <c r="O232" s="688"/>
      <c r="P232" s="688"/>
      <c r="Q232" s="688"/>
      <c r="R232" s="688"/>
      <c r="S232" s="688"/>
      <c r="T232" s="688"/>
      <c r="U232" s="688"/>
      <c r="V232" s="688"/>
      <c r="W232" s="688"/>
      <c r="X232" s="688"/>
      <c r="Y232" s="688"/>
      <c r="Z232" s="688"/>
      <c r="AA232" s="454"/>
      <c r="AB232" s="454"/>
    </row>
    <row r="233" spans="1:28" ht="9" customHeight="1">
      <c r="A233"/>
      <c r="B233" s="5"/>
      <c r="C233"/>
      <c r="D233"/>
      <c r="E233"/>
      <c r="F233"/>
      <c r="G233"/>
      <c r="H233"/>
      <c r="I233"/>
      <c r="J233"/>
      <c r="K233"/>
      <c r="L233"/>
      <c r="M233"/>
      <c r="N233"/>
      <c r="O233"/>
      <c r="P233"/>
      <c r="Q233"/>
      <c r="R233"/>
      <c r="S233"/>
      <c r="T233"/>
      <c r="U233"/>
      <c r="V233"/>
      <c r="W233"/>
      <c r="X233"/>
      <c r="Y233"/>
      <c r="Z233"/>
      <c r="AA233" s="45"/>
      <c r="AB233" s="45"/>
    </row>
    <row r="234" spans="1:28" s="30" customFormat="1" ht="15" customHeight="1">
      <c r="A234" s="35" t="s">
        <v>1189</v>
      </c>
      <c r="B234" s="33"/>
      <c r="C234" s="29"/>
      <c r="D234" s="29"/>
      <c r="E234" s="29"/>
      <c r="F234" s="29"/>
      <c r="G234" s="29"/>
      <c r="H234" s="29"/>
      <c r="I234" s="29"/>
      <c r="AA234" s="45"/>
      <c r="AB234" s="45"/>
    </row>
    <row r="235" spans="1:28" ht="11.25" customHeight="1">
      <c r="A235" s="3"/>
      <c r="B235" s="442" t="s">
        <v>90</v>
      </c>
      <c r="C235" s="679" t="s">
        <v>354</v>
      </c>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9"/>
      <c r="AA235" s="436"/>
      <c r="AB235" s="437"/>
    </row>
    <row r="236" spans="1:28" ht="11.25" customHeight="1">
      <c r="A236" s="3"/>
      <c r="B236" s="443"/>
      <c r="C236" s="512"/>
      <c r="D236" s="510"/>
      <c r="E236" s="510"/>
      <c r="F236" s="510"/>
      <c r="G236" s="510"/>
      <c r="H236" s="510"/>
      <c r="I236" s="510"/>
      <c r="J236" s="510"/>
      <c r="K236" s="510"/>
      <c r="L236" s="510"/>
      <c r="M236" s="510"/>
      <c r="N236" s="510"/>
      <c r="O236" s="510"/>
      <c r="P236" s="510"/>
      <c r="Q236" s="510"/>
      <c r="R236" s="510"/>
      <c r="S236" s="510"/>
      <c r="T236" s="510"/>
      <c r="U236" s="510"/>
      <c r="V236" s="510"/>
      <c r="W236" s="510"/>
      <c r="X236" s="510"/>
      <c r="Y236" s="510"/>
      <c r="Z236" s="511"/>
      <c r="AA236" s="438"/>
      <c r="AB236" s="439"/>
    </row>
    <row r="237" spans="1:28" ht="11.25" customHeight="1">
      <c r="A237" s="3"/>
      <c r="B237" s="444"/>
      <c r="C237" s="512"/>
      <c r="D237" s="510"/>
      <c r="E237" s="510"/>
      <c r="F237" s="510"/>
      <c r="G237" s="510"/>
      <c r="H237" s="510"/>
      <c r="I237" s="510"/>
      <c r="J237" s="510"/>
      <c r="K237" s="510"/>
      <c r="L237" s="510"/>
      <c r="M237" s="510"/>
      <c r="N237" s="510"/>
      <c r="O237" s="510"/>
      <c r="P237" s="510"/>
      <c r="Q237" s="510"/>
      <c r="R237" s="510"/>
      <c r="S237" s="510"/>
      <c r="T237" s="510"/>
      <c r="U237" s="510"/>
      <c r="V237" s="510"/>
      <c r="W237" s="510"/>
      <c r="X237" s="510"/>
      <c r="Y237" s="510"/>
      <c r="Z237" s="511"/>
      <c r="AA237" s="438"/>
      <c r="AB237" s="439"/>
    </row>
    <row r="238" spans="1:28" ht="11.25" customHeight="1">
      <c r="A238"/>
      <c r="B238" s="442" t="s">
        <v>91</v>
      </c>
      <c r="C238" s="483" t="s">
        <v>355</v>
      </c>
      <c r="D238" s="484"/>
      <c r="E238" s="484"/>
      <c r="F238" s="484"/>
      <c r="G238" s="484"/>
      <c r="H238" s="484"/>
      <c r="I238" s="484"/>
      <c r="J238" s="484"/>
      <c r="K238" s="484"/>
      <c r="L238" s="484"/>
      <c r="M238" s="484"/>
      <c r="N238" s="484"/>
      <c r="O238" s="484"/>
      <c r="P238" s="484"/>
      <c r="Q238" s="484"/>
      <c r="R238" s="484"/>
      <c r="S238" s="484"/>
      <c r="T238" s="484"/>
      <c r="U238" s="484"/>
      <c r="V238" s="484"/>
      <c r="W238" s="484"/>
      <c r="X238" s="484"/>
      <c r="Y238" s="484"/>
      <c r="Z238" s="485"/>
      <c r="AA238" s="436"/>
      <c r="AB238" s="437"/>
    </row>
    <row r="239" spans="1:28" ht="11.25" customHeight="1">
      <c r="A239"/>
      <c r="B239" s="443"/>
      <c r="C239" s="486"/>
      <c r="D239" s="487"/>
      <c r="E239" s="487"/>
      <c r="F239" s="487"/>
      <c r="G239" s="487"/>
      <c r="H239" s="487"/>
      <c r="I239" s="487"/>
      <c r="J239" s="487"/>
      <c r="K239" s="487"/>
      <c r="L239" s="487"/>
      <c r="M239" s="487"/>
      <c r="N239" s="487"/>
      <c r="O239" s="487"/>
      <c r="P239" s="487"/>
      <c r="Q239" s="487"/>
      <c r="R239" s="487"/>
      <c r="S239" s="487"/>
      <c r="T239" s="487"/>
      <c r="U239" s="487"/>
      <c r="V239" s="487"/>
      <c r="W239" s="487"/>
      <c r="X239" s="487"/>
      <c r="Y239" s="487"/>
      <c r="Z239" s="488"/>
      <c r="AA239" s="438"/>
      <c r="AB239" s="439"/>
    </row>
    <row r="240" spans="1:28" ht="11.25" customHeight="1">
      <c r="A240"/>
      <c r="B240" s="444"/>
      <c r="C240" s="489"/>
      <c r="D240" s="490"/>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1"/>
      <c r="AA240" s="440"/>
      <c r="AB240" s="441"/>
    </row>
    <row r="241" spans="1:28" s="31" customFormat="1" ht="15" customHeight="1">
      <c r="B241" s="414" t="s">
        <v>92</v>
      </c>
      <c r="C241" s="642" t="s">
        <v>356</v>
      </c>
      <c r="D241" s="642"/>
      <c r="E241" s="642"/>
      <c r="F241" s="642"/>
      <c r="G241" s="642"/>
      <c r="H241" s="642"/>
      <c r="I241" s="642"/>
      <c r="J241" s="642"/>
      <c r="K241" s="642"/>
      <c r="L241" s="642"/>
      <c r="M241" s="642"/>
      <c r="N241" s="642"/>
      <c r="O241" s="642"/>
      <c r="P241" s="642"/>
      <c r="Q241" s="642"/>
      <c r="R241" s="642"/>
      <c r="S241" s="642"/>
      <c r="T241" s="642"/>
      <c r="U241" s="642"/>
      <c r="V241" s="642"/>
      <c r="W241" s="642"/>
      <c r="X241" s="642"/>
      <c r="Y241" s="642"/>
      <c r="Z241" s="642"/>
      <c r="AA241" s="454"/>
      <c r="AB241" s="454"/>
    </row>
    <row r="242" spans="1:28" s="31" customFormat="1" ht="15" customHeight="1">
      <c r="B242" s="414"/>
      <c r="C242" s="642"/>
      <c r="D242" s="642"/>
      <c r="E242" s="642"/>
      <c r="F242" s="642"/>
      <c r="G242" s="642"/>
      <c r="H242" s="642"/>
      <c r="I242" s="642"/>
      <c r="J242" s="642"/>
      <c r="K242" s="642"/>
      <c r="L242" s="642"/>
      <c r="M242" s="642"/>
      <c r="N242" s="642"/>
      <c r="O242" s="642"/>
      <c r="P242" s="642"/>
      <c r="Q242" s="642"/>
      <c r="R242" s="642"/>
      <c r="S242" s="642"/>
      <c r="T242" s="642"/>
      <c r="U242" s="642"/>
      <c r="V242" s="642"/>
      <c r="W242" s="642"/>
      <c r="X242" s="642"/>
      <c r="Y242" s="642"/>
      <c r="Z242" s="642"/>
      <c r="AA242" s="454"/>
      <c r="AB242" s="454"/>
    </row>
    <row r="243" spans="1:28" s="31" customFormat="1" ht="15" customHeight="1">
      <c r="B243" s="414"/>
      <c r="C243" s="642"/>
      <c r="D243" s="642"/>
      <c r="E243" s="642"/>
      <c r="F243" s="642"/>
      <c r="G243" s="642"/>
      <c r="H243" s="642"/>
      <c r="I243" s="642"/>
      <c r="J243" s="642"/>
      <c r="K243" s="642"/>
      <c r="L243" s="642"/>
      <c r="M243" s="642"/>
      <c r="N243" s="642"/>
      <c r="O243" s="642"/>
      <c r="P243" s="642"/>
      <c r="Q243" s="642"/>
      <c r="R243" s="642"/>
      <c r="S243" s="642"/>
      <c r="T243" s="642"/>
      <c r="U243" s="642"/>
      <c r="V243" s="642"/>
      <c r="W243" s="642"/>
      <c r="X243" s="642"/>
      <c r="Y243" s="642"/>
      <c r="Z243" s="642"/>
      <c r="AA243" s="454"/>
      <c r="AB243" s="454"/>
    </row>
    <row r="244" spans="1:28" s="31" customFormat="1" ht="11.25" customHeight="1">
      <c r="B244" s="414" t="s">
        <v>93</v>
      </c>
      <c r="C244" s="642" t="s">
        <v>357</v>
      </c>
      <c r="D244" s="642"/>
      <c r="E244" s="642"/>
      <c r="F244" s="642"/>
      <c r="G244" s="642"/>
      <c r="H244" s="642"/>
      <c r="I244" s="642"/>
      <c r="J244" s="642"/>
      <c r="K244" s="642"/>
      <c r="L244" s="642"/>
      <c r="M244" s="642"/>
      <c r="N244" s="642"/>
      <c r="O244" s="642"/>
      <c r="P244" s="642"/>
      <c r="Q244" s="642"/>
      <c r="R244" s="642"/>
      <c r="S244" s="642"/>
      <c r="T244" s="642"/>
      <c r="U244" s="642"/>
      <c r="V244" s="642"/>
      <c r="W244" s="642"/>
      <c r="X244" s="642"/>
      <c r="Y244" s="642"/>
      <c r="Z244" s="642"/>
      <c r="AA244" s="454"/>
      <c r="AB244" s="454"/>
    </row>
    <row r="245" spans="1:28" s="31" customFormat="1" ht="11.25" customHeight="1">
      <c r="B245" s="414"/>
      <c r="C245" s="642"/>
      <c r="D245" s="642"/>
      <c r="E245" s="642"/>
      <c r="F245" s="642"/>
      <c r="G245" s="642"/>
      <c r="H245" s="642"/>
      <c r="I245" s="642"/>
      <c r="J245" s="642"/>
      <c r="K245" s="642"/>
      <c r="L245" s="642"/>
      <c r="M245" s="642"/>
      <c r="N245" s="642"/>
      <c r="O245" s="642"/>
      <c r="P245" s="642"/>
      <c r="Q245" s="642"/>
      <c r="R245" s="642"/>
      <c r="S245" s="642"/>
      <c r="T245" s="642"/>
      <c r="U245" s="642"/>
      <c r="V245" s="642"/>
      <c r="W245" s="642"/>
      <c r="X245" s="642"/>
      <c r="Y245" s="642"/>
      <c r="Z245" s="642"/>
      <c r="AA245" s="454"/>
      <c r="AB245" s="454"/>
    </row>
    <row r="246" spans="1:28" s="31" customFormat="1" ht="11.25" customHeight="1">
      <c r="B246" s="414"/>
      <c r="C246" s="642"/>
      <c r="D246" s="642"/>
      <c r="E246" s="642"/>
      <c r="F246" s="642"/>
      <c r="G246" s="642"/>
      <c r="H246" s="642"/>
      <c r="I246" s="642"/>
      <c r="J246" s="642"/>
      <c r="K246" s="642"/>
      <c r="L246" s="642"/>
      <c r="M246" s="642"/>
      <c r="N246" s="642"/>
      <c r="O246" s="642"/>
      <c r="P246" s="642"/>
      <c r="Q246" s="642"/>
      <c r="R246" s="642"/>
      <c r="S246" s="642"/>
      <c r="T246" s="642"/>
      <c r="U246" s="642"/>
      <c r="V246" s="642"/>
      <c r="W246" s="642"/>
      <c r="X246" s="642"/>
      <c r="Y246" s="642"/>
      <c r="Z246" s="642"/>
      <c r="AA246" s="454"/>
      <c r="AB246" s="454"/>
    </row>
    <row r="247" spans="1:28" s="31" customFormat="1" ht="11.25" customHeight="1">
      <c r="B247" s="442" t="s">
        <v>94</v>
      </c>
      <c r="C247" s="483" t="s">
        <v>358</v>
      </c>
      <c r="D247" s="484"/>
      <c r="E247" s="484"/>
      <c r="F247" s="484"/>
      <c r="G247" s="484"/>
      <c r="H247" s="484"/>
      <c r="I247" s="484"/>
      <c r="J247" s="484"/>
      <c r="K247" s="484"/>
      <c r="L247" s="484"/>
      <c r="M247" s="484"/>
      <c r="N247" s="484"/>
      <c r="O247" s="484"/>
      <c r="P247" s="484"/>
      <c r="Q247" s="484"/>
      <c r="R247" s="484"/>
      <c r="S247" s="484"/>
      <c r="T247" s="484"/>
      <c r="U247" s="484"/>
      <c r="V247" s="484"/>
      <c r="W247" s="484"/>
      <c r="X247" s="484"/>
      <c r="Y247" s="484"/>
      <c r="Z247" s="485"/>
      <c r="AA247" s="438"/>
      <c r="AB247" s="439"/>
    </row>
    <row r="248" spans="1:28" s="31" customFormat="1" ht="11.25" customHeight="1">
      <c r="B248" s="443"/>
      <c r="C248" s="486"/>
      <c r="D248" s="487"/>
      <c r="E248" s="487"/>
      <c r="F248" s="487"/>
      <c r="G248" s="487"/>
      <c r="H248" s="487"/>
      <c r="I248" s="487"/>
      <c r="J248" s="487"/>
      <c r="K248" s="487"/>
      <c r="L248" s="487"/>
      <c r="M248" s="487"/>
      <c r="N248" s="487"/>
      <c r="O248" s="487"/>
      <c r="P248" s="487"/>
      <c r="Q248" s="487"/>
      <c r="R248" s="487"/>
      <c r="S248" s="487"/>
      <c r="T248" s="487"/>
      <c r="U248" s="487"/>
      <c r="V248" s="487"/>
      <c r="W248" s="487"/>
      <c r="X248" s="487"/>
      <c r="Y248" s="487"/>
      <c r="Z248" s="488"/>
      <c r="AA248" s="438"/>
      <c r="AB248" s="439"/>
    </row>
    <row r="249" spans="1:28" s="31" customFormat="1" ht="11.25" customHeight="1">
      <c r="B249" s="443"/>
      <c r="C249" s="486"/>
      <c r="D249" s="487"/>
      <c r="E249" s="487"/>
      <c r="F249" s="487"/>
      <c r="G249" s="487"/>
      <c r="H249" s="487"/>
      <c r="I249" s="487"/>
      <c r="J249" s="487"/>
      <c r="K249" s="487"/>
      <c r="L249" s="487"/>
      <c r="M249" s="487"/>
      <c r="N249" s="487"/>
      <c r="O249" s="487"/>
      <c r="P249" s="487"/>
      <c r="Q249" s="487"/>
      <c r="R249" s="487"/>
      <c r="S249" s="487"/>
      <c r="T249" s="487"/>
      <c r="U249" s="487"/>
      <c r="V249" s="487"/>
      <c r="W249" s="487"/>
      <c r="X249" s="487"/>
      <c r="Y249" s="487"/>
      <c r="Z249" s="488"/>
      <c r="AA249" s="438"/>
      <c r="AB249" s="439"/>
    </row>
    <row r="250" spans="1:28" s="31" customFormat="1" ht="13.5" customHeight="1">
      <c r="B250" s="442" t="s">
        <v>95</v>
      </c>
      <c r="C250" s="483" t="s">
        <v>359</v>
      </c>
      <c r="D250" s="484"/>
      <c r="E250" s="484"/>
      <c r="F250" s="484"/>
      <c r="G250" s="484"/>
      <c r="H250" s="484"/>
      <c r="I250" s="484"/>
      <c r="J250" s="484"/>
      <c r="K250" s="484"/>
      <c r="L250" s="484"/>
      <c r="M250" s="484"/>
      <c r="N250" s="484"/>
      <c r="O250" s="484"/>
      <c r="P250" s="484"/>
      <c r="Q250" s="484"/>
      <c r="R250" s="484"/>
      <c r="S250" s="484"/>
      <c r="T250" s="484"/>
      <c r="U250" s="484"/>
      <c r="V250" s="484"/>
      <c r="W250" s="484"/>
      <c r="X250" s="484"/>
      <c r="Y250" s="484"/>
      <c r="Z250" s="485"/>
      <c r="AA250" s="436"/>
      <c r="AB250" s="437"/>
    </row>
    <row r="251" spans="1:28" s="31" customFormat="1" ht="13.5" customHeight="1">
      <c r="B251" s="443"/>
      <c r="C251" s="486"/>
      <c r="D251" s="487"/>
      <c r="E251" s="487"/>
      <c r="F251" s="487"/>
      <c r="G251" s="487"/>
      <c r="H251" s="487"/>
      <c r="I251" s="487"/>
      <c r="J251" s="487"/>
      <c r="K251" s="487"/>
      <c r="L251" s="487"/>
      <c r="M251" s="487"/>
      <c r="N251" s="487"/>
      <c r="O251" s="487"/>
      <c r="P251" s="487"/>
      <c r="Q251" s="487"/>
      <c r="R251" s="487"/>
      <c r="S251" s="487"/>
      <c r="T251" s="487"/>
      <c r="U251" s="487"/>
      <c r="V251" s="487"/>
      <c r="W251" s="487"/>
      <c r="X251" s="487"/>
      <c r="Y251" s="487"/>
      <c r="Z251" s="488"/>
      <c r="AA251" s="438"/>
      <c r="AB251" s="439"/>
    </row>
    <row r="252" spans="1:28" s="31" customFormat="1" ht="13.5" customHeight="1">
      <c r="B252" s="443"/>
      <c r="C252" s="486"/>
      <c r="D252" s="487"/>
      <c r="E252" s="487"/>
      <c r="F252" s="487"/>
      <c r="G252" s="487"/>
      <c r="H252" s="487"/>
      <c r="I252" s="487"/>
      <c r="J252" s="487"/>
      <c r="K252" s="487"/>
      <c r="L252" s="487"/>
      <c r="M252" s="487"/>
      <c r="N252" s="487"/>
      <c r="O252" s="487"/>
      <c r="P252" s="487"/>
      <c r="Q252" s="487"/>
      <c r="R252" s="487"/>
      <c r="S252" s="487"/>
      <c r="T252" s="487"/>
      <c r="U252" s="487"/>
      <c r="V252" s="487"/>
      <c r="W252" s="487"/>
      <c r="X252" s="487"/>
      <c r="Y252" s="487"/>
      <c r="Z252" s="488"/>
      <c r="AA252" s="440"/>
      <c r="AB252" s="441"/>
    </row>
    <row r="253" spans="1:28" s="31" customFormat="1" ht="12.75" customHeight="1">
      <c r="B253" s="777" t="s">
        <v>96</v>
      </c>
      <c r="C253" s="642" t="s">
        <v>360</v>
      </c>
      <c r="D253" s="642"/>
      <c r="E253" s="642"/>
      <c r="F253" s="642"/>
      <c r="G253" s="642"/>
      <c r="H253" s="642"/>
      <c r="I253" s="642"/>
      <c r="J253" s="642"/>
      <c r="K253" s="642"/>
      <c r="L253" s="642"/>
      <c r="M253" s="642"/>
      <c r="N253" s="642"/>
      <c r="O253" s="642"/>
      <c r="P253" s="642"/>
      <c r="Q253" s="642"/>
      <c r="R253" s="642"/>
      <c r="S253" s="642"/>
      <c r="T253" s="642"/>
      <c r="U253" s="642"/>
      <c r="V253" s="642"/>
      <c r="W253" s="642"/>
      <c r="X253" s="642"/>
      <c r="Y253" s="642"/>
      <c r="Z253" s="642"/>
      <c r="AA253" s="454"/>
      <c r="AB253" s="454"/>
    </row>
    <row r="254" spans="1:28" s="31" customFormat="1" ht="14.25" customHeight="1">
      <c r="B254" s="414"/>
      <c r="C254" s="642"/>
      <c r="D254" s="642"/>
      <c r="E254" s="642"/>
      <c r="F254" s="642"/>
      <c r="G254" s="642"/>
      <c r="H254" s="642"/>
      <c r="I254" s="642"/>
      <c r="J254" s="642"/>
      <c r="K254" s="642"/>
      <c r="L254" s="642"/>
      <c r="M254" s="642"/>
      <c r="N254" s="642"/>
      <c r="O254" s="642"/>
      <c r="P254" s="642"/>
      <c r="Q254" s="642"/>
      <c r="R254" s="642"/>
      <c r="S254" s="642"/>
      <c r="T254" s="642"/>
      <c r="U254" s="642"/>
      <c r="V254" s="642"/>
      <c r="W254" s="642"/>
      <c r="X254" s="642"/>
      <c r="Y254" s="642"/>
      <c r="Z254" s="642"/>
      <c r="AA254" s="454"/>
      <c r="AB254" s="454"/>
    </row>
    <row r="255" spans="1:28" s="31" customFormat="1" ht="13.5" customHeight="1">
      <c r="B255" s="414"/>
      <c r="C255" s="642"/>
      <c r="D255" s="642"/>
      <c r="E255" s="642"/>
      <c r="F255" s="642"/>
      <c r="G255" s="642"/>
      <c r="H255" s="642"/>
      <c r="I255" s="642"/>
      <c r="J255" s="642"/>
      <c r="K255" s="642"/>
      <c r="L255" s="642"/>
      <c r="M255" s="642"/>
      <c r="N255" s="642"/>
      <c r="O255" s="642"/>
      <c r="P255" s="642"/>
      <c r="Q255" s="642"/>
      <c r="R255" s="642"/>
      <c r="S255" s="642"/>
      <c r="T255" s="642"/>
      <c r="U255" s="642"/>
      <c r="V255" s="642"/>
      <c r="W255" s="642"/>
      <c r="X255" s="642"/>
      <c r="Y255" s="642"/>
      <c r="Z255" s="642"/>
      <c r="AA255" s="454"/>
      <c r="AB255" s="454"/>
    </row>
    <row r="256" spans="1:28" ht="11.25" customHeight="1">
      <c r="A256"/>
      <c r="B256" s="5"/>
      <c r="C256"/>
      <c r="D256"/>
      <c r="E256"/>
      <c r="F256"/>
      <c r="G256"/>
      <c r="H256"/>
      <c r="I256"/>
      <c r="J256"/>
      <c r="K256"/>
      <c r="L256"/>
      <c r="M256"/>
      <c r="N256"/>
      <c r="O256"/>
      <c r="P256"/>
      <c r="Q256"/>
      <c r="R256"/>
      <c r="S256"/>
      <c r="T256"/>
      <c r="U256"/>
      <c r="V256"/>
      <c r="W256"/>
      <c r="X256"/>
      <c r="Y256"/>
      <c r="Z256"/>
      <c r="AA256" s="45"/>
      <c r="AB256" s="45"/>
    </row>
    <row r="257" spans="1:28" s="30" customFormat="1" ht="15" customHeight="1">
      <c r="A257" s="35" t="s">
        <v>1190</v>
      </c>
      <c r="B257" s="33"/>
      <c r="C257" s="29"/>
      <c r="D257" s="29"/>
      <c r="E257" s="29"/>
      <c r="F257" s="29"/>
      <c r="G257" s="29"/>
      <c r="H257" s="29"/>
      <c r="I257" s="29"/>
      <c r="AA257" s="45"/>
      <c r="AB257" s="45"/>
    </row>
    <row r="258" spans="1:28" s="31" customFormat="1" ht="11.25" customHeight="1">
      <c r="B258" s="442" t="s">
        <v>90</v>
      </c>
      <c r="C258" s="483" t="s">
        <v>361</v>
      </c>
      <c r="D258" s="484"/>
      <c r="E258" s="484"/>
      <c r="F258" s="484"/>
      <c r="G258" s="484"/>
      <c r="H258" s="484"/>
      <c r="I258" s="484"/>
      <c r="J258" s="484"/>
      <c r="K258" s="484"/>
      <c r="L258" s="484"/>
      <c r="M258" s="484"/>
      <c r="N258" s="484"/>
      <c r="O258" s="484"/>
      <c r="P258" s="484"/>
      <c r="Q258" s="484"/>
      <c r="R258" s="484"/>
      <c r="S258" s="484"/>
      <c r="T258" s="484"/>
      <c r="U258" s="484"/>
      <c r="V258" s="484"/>
      <c r="W258" s="484"/>
      <c r="X258" s="484"/>
      <c r="Y258" s="484"/>
      <c r="Z258" s="485"/>
      <c r="AA258" s="436"/>
      <c r="AB258" s="437"/>
    </row>
    <row r="259" spans="1:28" s="31" customFormat="1" ht="11.25" customHeight="1">
      <c r="B259" s="443"/>
      <c r="C259" s="486"/>
      <c r="D259" s="487"/>
      <c r="E259" s="487"/>
      <c r="F259" s="487"/>
      <c r="G259" s="487"/>
      <c r="H259" s="487"/>
      <c r="I259" s="487"/>
      <c r="J259" s="487"/>
      <c r="K259" s="487"/>
      <c r="L259" s="487"/>
      <c r="M259" s="487"/>
      <c r="N259" s="487"/>
      <c r="O259" s="487"/>
      <c r="P259" s="487"/>
      <c r="Q259" s="487"/>
      <c r="R259" s="487"/>
      <c r="S259" s="487"/>
      <c r="T259" s="487"/>
      <c r="U259" s="487"/>
      <c r="V259" s="487"/>
      <c r="W259" s="487"/>
      <c r="X259" s="487"/>
      <c r="Y259" s="487"/>
      <c r="Z259" s="488"/>
      <c r="AA259" s="438"/>
      <c r="AB259" s="439"/>
    </row>
    <row r="260" spans="1:28" s="31" customFormat="1" ht="11.25" customHeight="1">
      <c r="B260" s="443"/>
      <c r="C260" s="486"/>
      <c r="D260" s="487"/>
      <c r="E260" s="487"/>
      <c r="F260" s="487"/>
      <c r="G260" s="487"/>
      <c r="H260" s="487"/>
      <c r="I260" s="487"/>
      <c r="J260" s="487"/>
      <c r="K260" s="487"/>
      <c r="L260" s="487"/>
      <c r="M260" s="487"/>
      <c r="N260" s="487"/>
      <c r="O260" s="487"/>
      <c r="P260" s="487"/>
      <c r="Q260" s="487"/>
      <c r="R260" s="487"/>
      <c r="S260" s="487"/>
      <c r="T260" s="487"/>
      <c r="U260" s="487"/>
      <c r="V260" s="487"/>
      <c r="W260" s="487"/>
      <c r="X260" s="487"/>
      <c r="Y260" s="487"/>
      <c r="Z260" s="488"/>
      <c r="AA260" s="438"/>
      <c r="AB260" s="439"/>
    </row>
    <row r="261" spans="1:28" s="31" customFormat="1" ht="11.25" customHeight="1">
      <c r="B261" s="443"/>
      <c r="C261" s="486"/>
      <c r="D261" s="487"/>
      <c r="E261" s="487"/>
      <c r="F261" s="487"/>
      <c r="G261" s="487"/>
      <c r="H261" s="487"/>
      <c r="I261" s="487"/>
      <c r="J261" s="487"/>
      <c r="K261" s="487"/>
      <c r="L261" s="487"/>
      <c r="M261" s="487"/>
      <c r="N261" s="487"/>
      <c r="O261" s="487"/>
      <c r="P261" s="487"/>
      <c r="Q261" s="487"/>
      <c r="R261" s="487"/>
      <c r="S261" s="487"/>
      <c r="T261" s="487"/>
      <c r="U261" s="487"/>
      <c r="V261" s="487"/>
      <c r="W261" s="487"/>
      <c r="X261" s="487"/>
      <c r="Y261" s="487"/>
      <c r="Z261" s="488"/>
      <c r="AA261" s="438"/>
      <c r="AB261" s="439"/>
    </row>
    <row r="262" spans="1:28" s="31" customFormat="1" ht="11.25" customHeight="1">
      <c r="B262" s="444"/>
      <c r="C262" s="489"/>
      <c r="D262" s="490"/>
      <c r="E262" s="490"/>
      <c r="F262" s="490"/>
      <c r="G262" s="490"/>
      <c r="H262" s="490"/>
      <c r="I262" s="490"/>
      <c r="J262" s="490"/>
      <c r="K262" s="490"/>
      <c r="L262" s="490"/>
      <c r="M262" s="490"/>
      <c r="N262" s="490"/>
      <c r="O262" s="490"/>
      <c r="P262" s="490"/>
      <c r="Q262" s="490"/>
      <c r="R262" s="490"/>
      <c r="S262" s="490"/>
      <c r="T262" s="490"/>
      <c r="U262" s="490"/>
      <c r="V262" s="490"/>
      <c r="W262" s="490"/>
      <c r="X262" s="490"/>
      <c r="Y262" s="490"/>
      <c r="Z262" s="491"/>
      <c r="AA262" s="440"/>
      <c r="AB262" s="441"/>
    </row>
    <row r="263" spans="1:28" s="31" customFormat="1" ht="11.25" customHeight="1">
      <c r="B263" s="442" t="s">
        <v>91</v>
      </c>
      <c r="C263" s="483" t="s">
        <v>362</v>
      </c>
      <c r="D263" s="484"/>
      <c r="E263" s="484"/>
      <c r="F263" s="484"/>
      <c r="G263" s="484"/>
      <c r="H263" s="484"/>
      <c r="I263" s="484"/>
      <c r="J263" s="484"/>
      <c r="K263" s="484"/>
      <c r="L263" s="484"/>
      <c r="M263" s="484"/>
      <c r="N263" s="484"/>
      <c r="O263" s="484"/>
      <c r="P263" s="484"/>
      <c r="Q263" s="484"/>
      <c r="R263" s="484"/>
      <c r="S263" s="484"/>
      <c r="T263" s="484"/>
      <c r="U263" s="484"/>
      <c r="V263" s="484"/>
      <c r="W263" s="484"/>
      <c r="X263" s="484"/>
      <c r="Y263" s="484"/>
      <c r="Z263" s="485"/>
      <c r="AA263" s="436"/>
      <c r="AB263" s="437"/>
    </row>
    <row r="264" spans="1:28" s="31" customFormat="1" ht="11.25" customHeight="1">
      <c r="B264" s="443"/>
      <c r="C264" s="486"/>
      <c r="D264" s="487"/>
      <c r="E264" s="487"/>
      <c r="F264" s="487"/>
      <c r="G264" s="487"/>
      <c r="H264" s="487"/>
      <c r="I264" s="487"/>
      <c r="J264" s="487"/>
      <c r="K264" s="487"/>
      <c r="L264" s="487"/>
      <c r="M264" s="487"/>
      <c r="N264" s="487"/>
      <c r="O264" s="487"/>
      <c r="P264" s="487"/>
      <c r="Q264" s="487"/>
      <c r="R264" s="487"/>
      <c r="S264" s="487"/>
      <c r="T264" s="487"/>
      <c r="U264" s="487"/>
      <c r="V264" s="487"/>
      <c r="W264" s="487"/>
      <c r="X264" s="487"/>
      <c r="Y264" s="487"/>
      <c r="Z264" s="488"/>
      <c r="AA264" s="438"/>
      <c r="AB264" s="439"/>
    </row>
    <row r="265" spans="1:28" s="31" customFormat="1" ht="11.25" customHeight="1">
      <c r="B265" s="444"/>
      <c r="C265" s="489"/>
      <c r="D265" s="490"/>
      <c r="E265" s="490"/>
      <c r="F265" s="490"/>
      <c r="G265" s="490"/>
      <c r="H265" s="490"/>
      <c r="I265" s="490"/>
      <c r="J265" s="490"/>
      <c r="K265" s="490"/>
      <c r="L265" s="490"/>
      <c r="M265" s="490"/>
      <c r="N265" s="490"/>
      <c r="O265" s="490"/>
      <c r="P265" s="490"/>
      <c r="Q265" s="490"/>
      <c r="R265" s="490"/>
      <c r="S265" s="490"/>
      <c r="T265" s="490"/>
      <c r="U265" s="490"/>
      <c r="V265" s="490"/>
      <c r="W265" s="490"/>
      <c r="X265" s="490"/>
      <c r="Y265" s="490"/>
      <c r="Z265" s="491"/>
      <c r="AA265" s="440"/>
      <c r="AB265" s="441"/>
    </row>
    <row r="266" spans="1:28" s="31" customFormat="1" ht="11.25" customHeight="1">
      <c r="B266" s="442" t="s">
        <v>92</v>
      </c>
      <c r="C266" s="483" t="s">
        <v>363</v>
      </c>
      <c r="D266" s="484"/>
      <c r="E266" s="484"/>
      <c r="F266" s="484"/>
      <c r="G266" s="484"/>
      <c r="H266" s="484"/>
      <c r="I266" s="484"/>
      <c r="J266" s="484"/>
      <c r="K266" s="484"/>
      <c r="L266" s="484"/>
      <c r="M266" s="484"/>
      <c r="N266" s="484"/>
      <c r="O266" s="484"/>
      <c r="P266" s="484"/>
      <c r="Q266" s="484"/>
      <c r="R266" s="484"/>
      <c r="S266" s="484"/>
      <c r="T266" s="484"/>
      <c r="U266" s="484"/>
      <c r="V266" s="484"/>
      <c r="W266" s="484"/>
      <c r="X266" s="484"/>
      <c r="Y266" s="484"/>
      <c r="Z266" s="485"/>
      <c r="AA266" s="436"/>
      <c r="AB266" s="437"/>
    </row>
    <row r="267" spans="1:28" s="31" customFormat="1" ht="11.25" customHeight="1">
      <c r="B267" s="443"/>
      <c r="C267" s="486"/>
      <c r="D267" s="487"/>
      <c r="E267" s="487"/>
      <c r="F267" s="487"/>
      <c r="G267" s="487"/>
      <c r="H267" s="487"/>
      <c r="I267" s="487"/>
      <c r="J267" s="487"/>
      <c r="K267" s="487"/>
      <c r="L267" s="487"/>
      <c r="M267" s="487"/>
      <c r="N267" s="487"/>
      <c r="O267" s="487"/>
      <c r="P267" s="487"/>
      <c r="Q267" s="487"/>
      <c r="R267" s="487"/>
      <c r="S267" s="487"/>
      <c r="T267" s="487"/>
      <c r="U267" s="487"/>
      <c r="V267" s="487"/>
      <c r="W267" s="487"/>
      <c r="X267" s="487"/>
      <c r="Y267" s="487"/>
      <c r="Z267" s="488"/>
      <c r="AA267" s="438"/>
      <c r="AB267" s="439"/>
    </row>
    <row r="268" spans="1:28" s="31" customFormat="1" ht="11.25" customHeight="1">
      <c r="B268" s="444"/>
      <c r="C268" s="489"/>
      <c r="D268" s="490"/>
      <c r="E268" s="490"/>
      <c r="F268" s="490"/>
      <c r="G268" s="490"/>
      <c r="H268" s="490"/>
      <c r="I268" s="490"/>
      <c r="J268" s="490"/>
      <c r="K268" s="490"/>
      <c r="L268" s="490"/>
      <c r="M268" s="490"/>
      <c r="N268" s="490"/>
      <c r="O268" s="490"/>
      <c r="P268" s="490"/>
      <c r="Q268" s="490"/>
      <c r="R268" s="490"/>
      <c r="S268" s="490"/>
      <c r="T268" s="490"/>
      <c r="U268" s="490"/>
      <c r="V268" s="490"/>
      <c r="W268" s="490"/>
      <c r="X268" s="490"/>
      <c r="Y268" s="490"/>
      <c r="Z268" s="491"/>
      <c r="AA268" s="440"/>
      <c r="AB268" s="441"/>
    </row>
    <row r="269" spans="1:28" s="31" customFormat="1" ht="11.25" customHeight="1">
      <c r="B269" s="442" t="s">
        <v>93</v>
      </c>
      <c r="C269" s="483" t="s">
        <v>364</v>
      </c>
      <c r="D269" s="484"/>
      <c r="E269" s="484"/>
      <c r="F269" s="484"/>
      <c r="G269" s="484"/>
      <c r="H269" s="484"/>
      <c r="I269" s="484"/>
      <c r="J269" s="484"/>
      <c r="K269" s="484"/>
      <c r="L269" s="484"/>
      <c r="M269" s="484"/>
      <c r="N269" s="484"/>
      <c r="O269" s="484"/>
      <c r="P269" s="484"/>
      <c r="Q269" s="484"/>
      <c r="R269" s="484"/>
      <c r="S269" s="484"/>
      <c r="T269" s="484"/>
      <c r="U269" s="484"/>
      <c r="V269" s="484"/>
      <c r="W269" s="484"/>
      <c r="X269" s="484"/>
      <c r="Y269" s="484"/>
      <c r="Z269" s="485"/>
      <c r="AA269" s="436"/>
      <c r="AB269" s="437"/>
    </row>
    <row r="270" spans="1:28" s="31" customFormat="1" ht="11.25" customHeight="1">
      <c r="B270" s="443"/>
      <c r="C270" s="486"/>
      <c r="D270" s="487"/>
      <c r="E270" s="487"/>
      <c r="F270" s="487"/>
      <c r="G270" s="487"/>
      <c r="H270" s="487"/>
      <c r="I270" s="487"/>
      <c r="J270" s="487"/>
      <c r="K270" s="487"/>
      <c r="L270" s="487"/>
      <c r="M270" s="487"/>
      <c r="N270" s="487"/>
      <c r="O270" s="487"/>
      <c r="P270" s="487"/>
      <c r="Q270" s="487"/>
      <c r="R270" s="487"/>
      <c r="S270" s="487"/>
      <c r="T270" s="487"/>
      <c r="U270" s="487"/>
      <c r="V270" s="487"/>
      <c r="W270" s="487"/>
      <c r="X270" s="487"/>
      <c r="Y270" s="487"/>
      <c r="Z270" s="488"/>
      <c r="AA270" s="438"/>
      <c r="AB270" s="439"/>
    </row>
    <row r="271" spans="1:28" s="31" customFormat="1" ht="11.25" customHeight="1">
      <c r="B271" s="444"/>
      <c r="C271" s="489"/>
      <c r="D271" s="490"/>
      <c r="E271" s="490"/>
      <c r="F271" s="490"/>
      <c r="G271" s="490"/>
      <c r="H271" s="490"/>
      <c r="I271" s="490"/>
      <c r="J271" s="490"/>
      <c r="K271" s="490"/>
      <c r="L271" s="490"/>
      <c r="M271" s="490"/>
      <c r="N271" s="490"/>
      <c r="O271" s="490"/>
      <c r="P271" s="490"/>
      <c r="Q271" s="490"/>
      <c r="R271" s="490"/>
      <c r="S271" s="490"/>
      <c r="T271" s="490"/>
      <c r="U271" s="490"/>
      <c r="V271" s="490"/>
      <c r="W271" s="490"/>
      <c r="X271" s="490"/>
      <c r="Y271" s="490"/>
      <c r="Z271" s="491"/>
      <c r="AA271" s="440"/>
      <c r="AB271" s="441"/>
    </row>
    <row r="272" spans="1:28" s="31" customFormat="1" ht="13.5" customHeight="1">
      <c r="B272" s="442" t="s">
        <v>94</v>
      </c>
      <c r="C272" s="483" t="s">
        <v>365</v>
      </c>
      <c r="D272" s="484"/>
      <c r="E272" s="484"/>
      <c r="F272" s="484"/>
      <c r="G272" s="484"/>
      <c r="H272" s="484"/>
      <c r="I272" s="484"/>
      <c r="J272" s="484"/>
      <c r="K272" s="484"/>
      <c r="L272" s="484"/>
      <c r="M272" s="484"/>
      <c r="N272" s="484"/>
      <c r="O272" s="484"/>
      <c r="P272" s="484"/>
      <c r="Q272" s="484"/>
      <c r="R272" s="484"/>
      <c r="S272" s="484"/>
      <c r="T272" s="484"/>
      <c r="U272" s="484"/>
      <c r="V272" s="484"/>
      <c r="W272" s="484"/>
      <c r="X272" s="484"/>
      <c r="Y272" s="484"/>
      <c r="Z272" s="485"/>
      <c r="AA272" s="436"/>
      <c r="AB272" s="437"/>
    </row>
    <row r="273" spans="1:28" s="31" customFormat="1" ht="13.5" customHeight="1">
      <c r="B273" s="443"/>
      <c r="C273" s="486"/>
      <c r="D273" s="487"/>
      <c r="E273" s="487"/>
      <c r="F273" s="487"/>
      <c r="G273" s="487"/>
      <c r="H273" s="487"/>
      <c r="I273" s="487"/>
      <c r="J273" s="487"/>
      <c r="K273" s="487"/>
      <c r="L273" s="487"/>
      <c r="M273" s="487"/>
      <c r="N273" s="487"/>
      <c r="O273" s="487"/>
      <c r="P273" s="487"/>
      <c r="Q273" s="487"/>
      <c r="R273" s="487"/>
      <c r="S273" s="487"/>
      <c r="T273" s="487"/>
      <c r="U273" s="487"/>
      <c r="V273" s="487"/>
      <c r="W273" s="487"/>
      <c r="X273" s="487"/>
      <c r="Y273" s="487"/>
      <c r="Z273" s="488"/>
      <c r="AA273" s="438"/>
      <c r="AB273" s="439"/>
    </row>
    <row r="274" spans="1:28" s="31" customFormat="1" ht="13.5" customHeight="1">
      <c r="B274" s="444"/>
      <c r="C274" s="489"/>
      <c r="D274" s="490"/>
      <c r="E274" s="490"/>
      <c r="F274" s="490"/>
      <c r="G274" s="490"/>
      <c r="H274" s="490"/>
      <c r="I274" s="490"/>
      <c r="J274" s="490"/>
      <c r="K274" s="490"/>
      <c r="L274" s="490"/>
      <c r="M274" s="490"/>
      <c r="N274" s="490"/>
      <c r="O274" s="490"/>
      <c r="P274" s="490"/>
      <c r="Q274" s="490"/>
      <c r="R274" s="490"/>
      <c r="S274" s="490"/>
      <c r="T274" s="490"/>
      <c r="U274" s="490"/>
      <c r="V274" s="490"/>
      <c r="W274" s="490"/>
      <c r="X274" s="490"/>
      <c r="Y274" s="490"/>
      <c r="Z274" s="491"/>
      <c r="AA274" s="440"/>
      <c r="AB274" s="441"/>
    </row>
    <row r="275" spans="1:28" s="31" customFormat="1" ht="11.25" customHeight="1">
      <c r="B275" s="112"/>
      <c r="AA275" s="45"/>
      <c r="AB275" s="45"/>
    </row>
    <row r="276" spans="1:28" s="30" customFormat="1" ht="15" customHeight="1">
      <c r="A276" s="35" t="s">
        <v>1191</v>
      </c>
      <c r="B276" s="33"/>
      <c r="C276" s="29"/>
      <c r="D276" s="29"/>
      <c r="E276" s="29"/>
      <c r="F276" s="29"/>
      <c r="G276" s="29"/>
      <c r="H276" s="29"/>
      <c r="I276" s="29"/>
      <c r="AA276" s="45"/>
      <c r="AB276" s="45"/>
    </row>
    <row r="277" spans="1:28" s="31" customFormat="1" ht="11.25" customHeight="1">
      <c r="B277" s="442" t="s">
        <v>90</v>
      </c>
      <c r="C277" s="483" t="s">
        <v>147</v>
      </c>
      <c r="D277" s="484"/>
      <c r="E277" s="484"/>
      <c r="F277" s="484"/>
      <c r="G277" s="484"/>
      <c r="H277" s="484"/>
      <c r="I277" s="484"/>
      <c r="J277" s="484"/>
      <c r="K277" s="484"/>
      <c r="L277" s="484"/>
      <c r="M277" s="484"/>
      <c r="N277" s="484"/>
      <c r="O277" s="484"/>
      <c r="P277" s="484"/>
      <c r="Q277" s="484"/>
      <c r="R277" s="484"/>
      <c r="S277" s="484"/>
      <c r="T277" s="484"/>
      <c r="U277" s="484"/>
      <c r="V277" s="484"/>
      <c r="W277" s="484"/>
      <c r="X277" s="484"/>
      <c r="Y277" s="484"/>
      <c r="Z277" s="485"/>
      <c r="AA277" s="436"/>
      <c r="AB277" s="437"/>
    </row>
    <row r="278" spans="1:28" s="31" customFormat="1" ht="11.25" customHeight="1">
      <c r="B278" s="443"/>
      <c r="C278" s="486"/>
      <c r="D278" s="487"/>
      <c r="E278" s="487"/>
      <c r="F278" s="487"/>
      <c r="G278" s="487"/>
      <c r="H278" s="487"/>
      <c r="I278" s="487"/>
      <c r="J278" s="487"/>
      <c r="K278" s="487"/>
      <c r="L278" s="487"/>
      <c r="M278" s="487"/>
      <c r="N278" s="487"/>
      <c r="O278" s="487"/>
      <c r="P278" s="487"/>
      <c r="Q278" s="487"/>
      <c r="R278" s="487"/>
      <c r="S278" s="487"/>
      <c r="T278" s="487"/>
      <c r="U278" s="487"/>
      <c r="V278" s="487"/>
      <c r="W278" s="487"/>
      <c r="X278" s="487"/>
      <c r="Y278" s="487"/>
      <c r="Z278" s="488"/>
      <c r="AA278" s="438"/>
      <c r="AB278" s="439"/>
    </row>
    <row r="279" spans="1:28" s="31" customFormat="1" ht="11.25" customHeight="1">
      <c r="B279" s="443"/>
      <c r="C279" s="486"/>
      <c r="D279" s="487"/>
      <c r="E279" s="487"/>
      <c r="F279" s="487"/>
      <c r="G279" s="487"/>
      <c r="H279" s="487"/>
      <c r="I279" s="487"/>
      <c r="J279" s="487"/>
      <c r="K279" s="487"/>
      <c r="L279" s="487"/>
      <c r="M279" s="487"/>
      <c r="N279" s="487"/>
      <c r="O279" s="487"/>
      <c r="P279" s="487"/>
      <c r="Q279" s="487"/>
      <c r="R279" s="487"/>
      <c r="S279" s="487"/>
      <c r="T279" s="487"/>
      <c r="U279" s="487"/>
      <c r="V279" s="487"/>
      <c r="W279" s="487"/>
      <c r="X279" s="487"/>
      <c r="Y279" s="487"/>
      <c r="Z279" s="488"/>
      <c r="AA279" s="438"/>
      <c r="AB279" s="439"/>
    </row>
    <row r="280" spans="1:28" s="31" customFormat="1" ht="11.25" customHeight="1">
      <c r="B280" s="443"/>
      <c r="C280" s="486"/>
      <c r="D280" s="487"/>
      <c r="E280" s="487"/>
      <c r="F280" s="487"/>
      <c r="G280" s="487"/>
      <c r="H280" s="487"/>
      <c r="I280" s="487"/>
      <c r="J280" s="487"/>
      <c r="K280" s="487"/>
      <c r="L280" s="487"/>
      <c r="M280" s="487"/>
      <c r="N280" s="487"/>
      <c r="O280" s="487"/>
      <c r="P280" s="487"/>
      <c r="Q280" s="487"/>
      <c r="R280" s="487"/>
      <c r="S280" s="487"/>
      <c r="T280" s="487"/>
      <c r="U280" s="487"/>
      <c r="V280" s="487"/>
      <c r="W280" s="487"/>
      <c r="X280" s="487"/>
      <c r="Y280" s="487"/>
      <c r="Z280" s="488"/>
      <c r="AA280" s="438"/>
      <c r="AB280" s="439"/>
    </row>
    <row r="281" spans="1:28" s="31" customFormat="1" ht="11.25" customHeight="1">
      <c r="B281" s="443"/>
      <c r="C281" s="486"/>
      <c r="D281" s="487"/>
      <c r="E281" s="487"/>
      <c r="F281" s="487"/>
      <c r="G281" s="487"/>
      <c r="H281" s="487"/>
      <c r="I281" s="487"/>
      <c r="J281" s="487"/>
      <c r="K281" s="487"/>
      <c r="L281" s="487"/>
      <c r="M281" s="487"/>
      <c r="N281" s="487"/>
      <c r="O281" s="487"/>
      <c r="P281" s="487"/>
      <c r="Q281" s="487"/>
      <c r="R281" s="487"/>
      <c r="S281" s="487"/>
      <c r="T281" s="487"/>
      <c r="U281" s="487"/>
      <c r="V281" s="487"/>
      <c r="W281" s="487"/>
      <c r="X281" s="487"/>
      <c r="Y281" s="487"/>
      <c r="Z281" s="488"/>
      <c r="AA281" s="438"/>
      <c r="AB281" s="439"/>
    </row>
    <row r="282" spans="1:28" s="31" customFormat="1" ht="11.25" customHeight="1">
      <c r="B282" s="444"/>
      <c r="C282" s="489"/>
      <c r="D282" s="490"/>
      <c r="E282" s="490"/>
      <c r="F282" s="490"/>
      <c r="G282" s="490"/>
      <c r="H282" s="490"/>
      <c r="I282" s="490"/>
      <c r="J282" s="490"/>
      <c r="K282" s="490"/>
      <c r="L282" s="490"/>
      <c r="M282" s="490"/>
      <c r="N282" s="490"/>
      <c r="O282" s="490"/>
      <c r="P282" s="490"/>
      <c r="Q282" s="490"/>
      <c r="R282" s="490"/>
      <c r="S282" s="490"/>
      <c r="T282" s="490"/>
      <c r="U282" s="490"/>
      <c r="V282" s="490"/>
      <c r="W282" s="490"/>
      <c r="X282" s="490"/>
      <c r="Y282" s="490"/>
      <c r="Z282" s="491"/>
      <c r="AA282" s="440"/>
      <c r="AB282" s="441"/>
    </row>
    <row r="283" spans="1:28" s="31" customFormat="1" ht="11.25" customHeight="1">
      <c r="B283" s="442" t="s">
        <v>367</v>
      </c>
      <c r="C283" s="483" t="s">
        <v>366</v>
      </c>
      <c r="D283" s="484"/>
      <c r="E283" s="484"/>
      <c r="F283" s="484"/>
      <c r="G283" s="484"/>
      <c r="H283" s="484"/>
      <c r="I283" s="484"/>
      <c r="J283" s="484"/>
      <c r="K283" s="484"/>
      <c r="L283" s="484"/>
      <c r="M283" s="484"/>
      <c r="N283" s="484"/>
      <c r="O283" s="484"/>
      <c r="P283" s="484"/>
      <c r="Q283" s="484"/>
      <c r="R283" s="484"/>
      <c r="S283" s="484"/>
      <c r="T283" s="484"/>
      <c r="U283" s="484"/>
      <c r="V283" s="484"/>
      <c r="W283" s="484"/>
      <c r="X283" s="484"/>
      <c r="Y283" s="484"/>
      <c r="Z283" s="485"/>
      <c r="AA283" s="454"/>
      <c r="AB283" s="454"/>
    </row>
    <row r="284" spans="1:28" s="31" customFormat="1" ht="11.25" customHeight="1">
      <c r="B284" s="443"/>
      <c r="C284" s="486"/>
      <c r="D284" s="487"/>
      <c r="E284" s="487"/>
      <c r="F284" s="487"/>
      <c r="G284" s="487"/>
      <c r="H284" s="487"/>
      <c r="I284" s="487"/>
      <c r="J284" s="487"/>
      <c r="K284" s="487"/>
      <c r="L284" s="487"/>
      <c r="M284" s="487"/>
      <c r="N284" s="487"/>
      <c r="O284" s="487"/>
      <c r="P284" s="487"/>
      <c r="Q284" s="487"/>
      <c r="R284" s="487"/>
      <c r="S284" s="487"/>
      <c r="T284" s="487"/>
      <c r="U284" s="487"/>
      <c r="V284" s="487"/>
      <c r="W284" s="487"/>
      <c r="X284" s="487"/>
      <c r="Y284" s="487"/>
      <c r="Z284" s="488"/>
      <c r="AA284" s="454"/>
      <c r="AB284" s="454"/>
    </row>
    <row r="285" spans="1:28" s="31" customFormat="1" ht="11.25" customHeight="1">
      <c r="B285" s="444"/>
      <c r="C285" s="489"/>
      <c r="D285" s="490"/>
      <c r="E285" s="490"/>
      <c r="F285" s="490"/>
      <c r="G285" s="490"/>
      <c r="H285" s="490"/>
      <c r="I285" s="490"/>
      <c r="J285" s="490"/>
      <c r="K285" s="490"/>
      <c r="L285" s="490"/>
      <c r="M285" s="490"/>
      <c r="N285" s="490"/>
      <c r="O285" s="490"/>
      <c r="P285" s="490"/>
      <c r="Q285" s="490"/>
      <c r="R285" s="490"/>
      <c r="S285" s="490"/>
      <c r="T285" s="490"/>
      <c r="U285" s="490"/>
      <c r="V285" s="490"/>
      <c r="W285" s="490"/>
      <c r="X285" s="490"/>
      <c r="Y285" s="490"/>
      <c r="Z285" s="491"/>
      <c r="AA285" s="454"/>
      <c r="AB285" s="454"/>
    </row>
    <row r="286" spans="1:28" s="31" customFormat="1" ht="11.25" customHeight="1">
      <c r="B286" s="414" t="s">
        <v>368</v>
      </c>
      <c r="C286" s="483" t="s">
        <v>369</v>
      </c>
      <c r="D286" s="484"/>
      <c r="E286" s="484"/>
      <c r="F286" s="484"/>
      <c r="G286" s="484"/>
      <c r="H286" s="484"/>
      <c r="I286" s="484"/>
      <c r="J286" s="484"/>
      <c r="K286" s="484"/>
      <c r="L286" s="484"/>
      <c r="M286" s="484"/>
      <c r="N286" s="484"/>
      <c r="O286" s="484"/>
      <c r="P286" s="484"/>
      <c r="Q286" s="484"/>
      <c r="R286" s="484"/>
      <c r="S286" s="484"/>
      <c r="T286" s="484"/>
      <c r="U286" s="484"/>
      <c r="V286" s="484"/>
      <c r="W286" s="484"/>
      <c r="X286" s="484"/>
      <c r="Y286" s="484"/>
      <c r="Z286" s="485"/>
      <c r="AA286" s="687"/>
      <c r="AB286" s="687"/>
    </row>
    <row r="287" spans="1:28" s="31" customFormat="1" ht="11.25" customHeight="1">
      <c r="B287" s="414"/>
      <c r="C287" s="486"/>
      <c r="D287" s="487"/>
      <c r="E287" s="487"/>
      <c r="F287" s="487"/>
      <c r="G287" s="487"/>
      <c r="H287" s="487"/>
      <c r="I287" s="487"/>
      <c r="J287" s="487"/>
      <c r="K287" s="487"/>
      <c r="L287" s="487"/>
      <c r="M287" s="487"/>
      <c r="N287" s="487"/>
      <c r="O287" s="487"/>
      <c r="P287" s="487"/>
      <c r="Q287" s="487"/>
      <c r="R287" s="487"/>
      <c r="S287" s="487"/>
      <c r="T287" s="487"/>
      <c r="U287" s="487"/>
      <c r="V287" s="487"/>
      <c r="W287" s="487"/>
      <c r="X287" s="487"/>
      <c r="Y287" s="487"/>
      <c r="Z287" s="488"/>
      <c r="AA287" s="687"/>
      <c r="AB287" s="687"/>
    </row>
    <row r="288" spans="1:28" s="31" customFormat="1" ht="11.25" customHeight="1">
      <c r="B288" s="414"/>
      <c r="C288" s="489"/>
      <c r="D288" s="490"/>
      <c r="E288" s="490"/>
      <c r="F288" s="490"/>
      <c r="G288" s="490"/>
      <c r="H288" s="490"/>
      <c r="I288" s="490"/>
      <c r="J288" s="490"/>
      <c r="K288" s="490"/>
      <c r="L288" s="490"/>
      <c r="M288" s="490"/>
      <c r="N288" s="490"/>
      <c r="O288" s="490"/>
      <c r="P288" s="490"/>
      <c r="Q288" s="490"/>
      <c r="R288" s="490"/>
      <c r="S288" s="490"/>
      <c r="T288" s="490"/>
      <c r="U288" s="490"/>
      <c r="V288" s="490"/>
      <c r="W288" s="490"/>
      <c r="X288" s="490"/>
      <c r="Y288" s="490"/>
      <c r="Z288" s="491"/>
      <c r="AA288" s="687"/>
      <c r="AB288" s="687"/>
    </row>
    <row r="289" spans="1:28" s="31" customFormat="1" ht="11.25" customHeight="1">
      <c r="B289" s="442" t="s">
        <v>93</v>
      </c>
      <c r="C289" s="483" t="s">
        <v>370</v>
      </c>
      <c r="D289" s="484"/>
      <c r="E289" s="484"/>
      <c r="F289" s="484"/>
      <c r="G289" s="484"/>
      <c r="H289" s="484"/>
      <c r="I289" s="484"/>
      <c r="J289" s="484"/>
      <c r="K289" s="484"/>
      <c r="L289" s="484"/>
      <c r="M289" s="484"/>
      <c r="N289" s="484"/>
      <c r="O289" s="484"/>
      <c r="P289" s="484"/>
      <c r="Q289" s="484"/>
      <c r="R289" s="484"/>
      <c r="S289" s="484"/>
      <c r="T289" s="484"/>
      <c r="U289" s="484"/>
      <c r="V289" s="484"/>
      <c r="W289" s="484"/>
      <c r="X289" s="484"/>
      <c r="Y289" s="484"/>
      <c r="Z289" s="485"/>
      <c r="AA289" s="436"/>
      <c r="AB289" s="437"/>
    </row>
    <row r="290" spans="1:28" s="31" customFormat="1" ht="11.25" customHeight="1">
      <c r="B290" s="443"/>
      <c r="C290" s="486"/>
      <c r="D290" s="487"/>
      <c r="E290" s="487"/>
      <c r="F290" s="487"/>
      <c r="G290" s="487"/>
      <c r="H290" s="487"/>
      <c r="I290" s="487"/>
      <c r="J290" s="487"/>
      <c r="K290" s="487"/>
      <c r="L290" s="487"/>
      <c r="M290" s="487"/>
      <c r="N290" s="487"/>
      <c r="O290" s="487"/>
      <c r="P290" s="487"/>
      <c r="Q290" s="487"/>
      <c r="R290" s="487"/>
      <c r="S290" s="487"/>
      <c r="T290" s="487"/>
      <c r="U290" s="487"/>
      <c r="V290" s="487"/>
      <c r="W290" s="487"/>
      <c r="X290" s="487"/>
      <c r="Y290" s="487"/>
      <c r="Z290" s="488"/>
      <c r="AA290" s="438"/>
      <c r="AB290" s="439"/>
    </row>
    <row r="291" spans="1:28" s="31" customFormat="1" ht="11.25" customHeight="1">
      <c r="B291" s="444"/>
      <c r="C291" s="489"/>
      <c r="D291" s="490"/>
      <c r="E291" s="490"/>
      <c r="F291" s="490"/>
      <c r="G291" s="490"/>
      <c r="H291" s="490"/>
      <c r="I291" s="490"/>
      <c r="J291" s="490"/>
      <c r="K291" s="490"/>
      <c r="L291" s="490"/>
      <c r="M291" s="490"/>
      <c r="N291" s="490"/>
      <c r="O291" s="490"/>
      <c r="P291" s="490"/>
      <c r="Q291" s="490"/>
      <c r="R291" s="490"/>
      <c r="S291" s="490"/>
      <c r="T291" s="490"/>
      <c r="U291" s="490"/>
      <c r="V291" s="490"/>
      <c r="W291" s="490"/>
      <c r="X291" s="490"/>
      <c r="Y291" s="490"/>
      <c r="Z291" s="491"/>
      <c r="AA291" s="440"/>
      <c r="AB291" s="441"/>
    </row>
    <row r="292" spans="1:28" s="31" customFormat="1" ht="11.25" customHeight="1">
      <c r="B292" s="112"/>
      <c r="AA292" s="45"/>
      <c r="AB292" s="45"/>
    </row>
    <row r="293" spans="1:28" s="30" customFormat="1" ht="15" customHeight="1">
      <c r="A293" s="35" t="s">
        <v>180</v>
      </c>
      <c r="B293" s="33"/>
      <c r="C293" s="29"/>
      <c r="D293" s="29"/>
      <c r="E293" s="29"/>
      <c r="F293" s="29"/>
      <c r="G293" s="29"/>
      <c r="H293" s="29"/>
      <c r="I293" s="29"/>
      <c r="AA293" s="45"/>
      <c r="AB293" s="45"/>
    </row>
    <row r="294" spans="1:28" s="31" customFormat="1" ht="11.25" customHeight="1">
      <c r="B294" s="442" t="s">
        <v>90</v>
      </c>
      <c r="C294" s="483" t="s">
        <v>371</v>
      </c>
      <c r="D294" s="484"/>
      <c r="E294" s="484"/>
      <c r="F294" s="484"/>
      <c r="G294" s="484"/>
      <c r="H294" s="484"/>
      <c r="I294" s="484"/>
      <c r="J294" s="484"/>
      <c r="K294" s="484"/>
      <c r="L294" s="484"/>
      <c r="M294" s="484"/>
      <c r="N294" s="484"/>
      <c r="O294" s="484"/>
      <c r="P294" s="484"/>
      <c r="Q294" s="484"/>
      <c r="R294" s="484"/>
      <c r="S294" s="484"/>
      <c r="T294" s="484"/>
      <c r="U294" s="484"/>
      <c r="V294" s="484"/>
      <c r="W294" s="484"/>
      <c r="X294" s="484"/>
      <c r="Y294" s="484"/>
      <c r="Z294" s="485"/>
      <c r="AA294" s="436"/>
      <c r="AB294" s="437"/>
    </row>
    <row r="295" spans="1:28" s="31" customFormat="1" ht="11.25" customHeight="1">
      <c r="B295" s="443"/>
      <c r="C295" s="486"/>
      <c r="D295" s="487"/>
      <c r="E295" s="487"/>
      <c r="F295" s="487"/>
      <c r="G295" s="487"/>
      <c r="H295" s="487"/>
      <c r="I295" s="487"/>
      <c r="J295" s="487"/>
      <c r="K295" s="487"/>
      <c r="L295" s="487"/>
      <c r="M295" s="487"/>
      <c r="N295" s="487"/>
      <c r="O295" s="487"/>
      <c r="P295" s="487"/>
      <c r="Q295" s="487"/>
      <c r="R295" s="487"/>
      <c r="S295" s="487"/>
      <c r="T295" s="487"/>
      <c r="U295" s="487"/>
      <c r="V295" s="487"/>
      <c r="W295" s="487"/>
      <c r="X295" s="487"/>
      <c r="Y295" s="487"/>
      <c r="Z295" s="488"/>
      <c r="AA295" s="438"/>
      <c r="AB295" s="439"/>
    </row>
    <row r="296" spans="1:28" s="31" customFormat="1" ht="11.25" customHeight="1">
      <c r="B296" s="444"/>
      <c r="C296" s="489"/>
      <c r="D296" s="490"/>
      <c r="E296" s="490"/>
      <c r="F296" s="490"/>
      <c r="G296" s="490"/>
      <c r="H296" s="490"/>
      <c r="I296" s="490"/>
      <c r="J296" s="490"/>
      <c r="K296" s="490"/>
      <c r="L296" s="490"/>
      <c r="M296" s="490"/>
      <c r="N296" s="490"/>
      <c r="O296" s="490"/>
      <c r="P296" s="490"/>
      <c r="Q296" s="490"/>
      <c r="R296" s="490"/>
      <c r="S296" s="490"/>
      <c r="T296" s="490"/>
      <c r="U296" s="490"/>
      <c r="V296" s="490"/>
      <c r="W296" s="490"/>
      <c r="X296" s="490"/>
      <c r="Y296" s="490"/>
      <c r="Z296" s="491"/>
      <c r="AA296" s="440"/>
      <c r="AB296" s="441"/>
    </row>
    <row r="297" spans="1:28" s="30" customFormat="1" ht="15" customHeight="1">
      <c r="A297" s="35" t="s">
        <v>181</v>
      </c>
      <c r="B297" s="33"/>
      <c r="C297" s="29"/>
      <c r="D297" s="29"/>
      <c r="E297" s="29"/>
      <c r="F297" s="29"/>
      <c r="G297" s="29"/>
      <c r="H297" s="29"/>
      <c r="I297" s="29"/>
      <c r="AA297" s="45"/>
      <c r="AB297" s="45"/>
    </row>
    <row r="298" spans="1:28" s="31" customFormat="1" ht="11.25" customHeight="1">
      <c r="B298" s="442" t="s">
        <v>90</v>
      </c>
      <c r="C298" s="483" t="s">
        <v>372</v>
      </c>
      <c r="D298" s="484"/>
      <c r="E298" s="484"/>
      <c r="F298" s="484"/>
      <c r="G298" s="484"/>
      <c r="H298" s="484"/>
      <c r="I298" s="484"/>
      <c r="J298" s="484"/>
      <c r="K298" s="484"/>
      <c r="L298" s="484"/>
      <c r="M298" s="484"/>
      <c r="N298" s="484"/>
      <c r="O298" s="484"/>
      <c r="P298" s="484"/>
      <c r="Q298" s="484"/>
      <c r="R298" s="484"/>
      <c r="S298" s="484"/>
      <c r="T298" s="484"/>
      <c r="U298" s="484"/>
      <c r="V298" s="484"/>
      <c r="W298" s="484"/>
      <c r="X298" s="484"/>
      <c r="Y298" s="484"/>
      <c r="Z298" s="485"/>
      <c r="AA298" s="436"/>
      <c r="AB298" s="437"/>
    </row>
    <row r="299" spans="1:28" s="31" customFormat="1" ht="11.25" customHeight="1">
      <c r="B299" s="443"/>
      <c r="C299" s="486"/>
      <c r="D299" s="487"/>
      <c r="E299" s="487"/>
      <c r="F299" s="487"/>
      <c r="G299" s="487"/>
      <c r="H299" s="487"/>
      <c r="I299" s="487"/>
      <c r="J299" s="487"/>
      <c r="K299" s="487"/>
      <c r="L299" s="487"/>
      <c r="M299" s="487"/>
      <c r="N299" s="487"/>
      <c r="O299" s="487"/>
      <c r="P299" s="487"/>
      <c r="Q299" s="487"/>
      <c r="R299" s="487"/>
      <c r="S299" s="487"/>
      <c r="T299" s="487"/>
      <c r="U299" s="487"/>
      <c r="V299" s="487"/>
      <c r="W299" s="487"/>
      <c r="X299" s="487"/>
      <c r="Y299" s="487"/>
      <c r="Z299" s="488"/>
      <c r="AA299" s="438"/>
      <c r="AB299" s="439"/>
    </row>
    <row r="300" spans="1:28" s="31" customFormat="1" ht="11.25" customHeight="1">
      <c r="B300" s="444"/>
      <c r="C300" s="489"/>
      <c r="D300" s="490"/>
      <c r="E300" s="490"/>
      <c r="F300" s="490"/>
      <c r="G300" s="490"/>
      <c r="H300" s="490"/>
      <c r="I300" s="490"/>
      <c r="J300" s="490"/>
      <c r="K300" s="490"/>
      <c r="L300" s="490"/>
      <c r="M300" s="490"/>
      <c r="N300" s="490"/>
      <c r="O300" s="490"/>
      <c r="P300" s="490"/>
      <c r="Q300" s="490"/>
      <c r="R300" s="490"/>
      <c r="S300" s="490"/>
      <c r="T300" s="490"/>
      <c r="U300" s="490"/>
      <c r="V300" s="490"/>
      <c r="W300" s="490"/>
      <c r="X300" s="490"/>
      <c r="Y300" s="490"/>
      <c r="Z300" s="491"/>
      <c r="AA300" s="440"/>
      <c r="AB300" s="441"/>
    </row>
    <row r="301" spans="1:28" s="31" customFormat="1" ht="11.25" customHeight="1">
      <c r="B301" s="442" t="s">
        <v>91</v>
      </c>
      <c r="C301" s="483" t="s">
        <v>373</v>
      </c>
      <c r="D301" s="484"/>
      <c r="E301" s="484"/>
      <c r="F301" s="484"/>
      <c r="G301" s="484"/>
      <c r="H301" s="484"/>
      <c r="I301" s="484"/>
      <c r="J301" s="484"/>
      <c r="K301" s="484"/>
      <c r="L301" s="484"/>
      <c r="M301" s="484"/>
      <c r="N301" s="484"/>
      <c r="O301" s="484"/>
      <c r="P301" s="484"/>
      <c r="Q301" s="484"/>
      <c r="R301" s="484"/>
      <c r="S301" s="484"/>
      <c r="T301" s="484"/>
      <c r="U301" s="484"/>
      <c r="V301" s="484"/>
      <c r="W301" s="484"/>
      <c r="X301" s="484"/>
      <c r="Y301" s="484"/>
      <c r="Z301" s="485"/>
      <c r="AA301" s="436"/>
      <c r="AB301" s="437"/>
    </row>
    <row r="302" spans="1:28" s="31" customFormat="1" ht="11.25" customHeight="1">
      <c r="B302" s="443"/>
      <c r="C302" s="486"/>
      <c r="D302" s="487"/>
      <c r="E302" s="487"/>
      <c r="F302" s="487"/>
      <c r="G302" s="487"/>
      <c r="H302" s="487"/>
      <c r="I302" s="487"/>
      <c r="J302" s="487"/>
      <c r="K302" s="487"/>
      <c r="L302" s="487"/>
      <c r="M302" s="487"/>
      <c r="N302" s="487"/>
      <c r="O302" s="487"/>
      <c r="P302" s="487"/>
      <c r="Q302" s="487"/>
      <c r="R302" s="487"/>
      <c r="S302" s="487"/>
      <c r="T302" s="487"/>
      <c r="U302" s="487"/>
      <c r="V302" s="487"/>
      <c r="W302" s="487"/>
      <c r="X302" s="487"/>
      <c r="Y302" s="487"/>
      <c r="Z302" s="488"/>
      <c r="AA302" s="438"/>
      <c r="AB302" s="439"/>
    </row>
    <row r="303" spans="1:28" s="31" customFormat="1" ht="11.25" customHeight="1">
      <c r="B303" s="443"/>
      <c r="C303" s="486"/>
      <c r="D303" s="487"/>
      <c r="E303" s="487"/>
      <c r="F303" s="487"/>
      <c r="G303" s="487"/>
      <c r="H303" s="487"/>
      <c r="I303" s="487"/>
      <c r="J303" s="487"/>
      <c r="K303" s="487"/>
      <c r="L303" s="487"/>
      <c r="M303" s="487"/>
      <c r="N303" s="487"/>
      <c r="O303" s="487"/>
      <c r="P303" s="487"/>
      <c r="Q303" s="487"/>
      <c r="R303" s="487"/>
      <c r="S303" s="487"/>
      <c r="T303" s="487"/>
      <c r="U303" s="487"/>
      <c r="V303" s="487"/>
      <c r="W303" s="487"/>
      <c r="X303" s="487"/>
      <c r="Y303" s="487"/>
      <c r="Z303" s="488"/>
      <c r="AA303" s="438"/>
      <c r="AB303" s="439"/>
    </row>
    <row r="304" spans="1:28" s="31" customFormat="1" ht="11.25" customHeight="1">
      <c r="B304" s="442" t="s">
        <v>92</v>
      </c>
      <c r="C304" s="483" t="s">
        <v>374</v>
      </c>
      <c r="D304" s="484"/>
      <c r="E304" s="484"/>
      <c r="F304" s="484"/>
      <c r="G304" s="484"/>
      <c r="H304" s="484"/>
      <c r="I304" s="484"/>
      <c r="J304" s="484"/>
      <c r="K304" s="484"/>
      <c r="L304" s="484"/>
      <c r="M304" s="484"/>
      <c r="N304" s="484"/>
      <c r="O304" s="484"/>
      <c r="P304" s="484"/>
      <c r="Q304" s="484"/>
      <c r="R304" s="484"/>
      <c r="S304" s="484"/>
      <c r="T304" s="484"/>
      <c r="U304" s="484"/>
      <c r="V304" s="484"/>
      <c r="W304" s="484"/>
      <c r="X304" s="484"/>
      <c r="Y304" s="484"/>
      <c r="Z304" s="485"/>
      <c r="AA304" s="436"/>
      <c r="AB304" s="437"/>
    </row>
    <row r="305" spans="1:28" s="31" customFormat="1" ht="11.25" customHeight="1">
      <c r="B305" s="443"/>
      <c r="C305" s="486"/>
      <c r="D305" s="487"/>
      <c r="E305" s="487"/>
      <c r="F305" s="487"/>
      <c r="G305" s="487"/>
      <c r="H305" s="487"/>
      <c r="I305" s="487"/>
      <c r="J305" s="487"/>
      <c r="K305" s="487"/>
      <c r="L305" s="487"/>
      <c r="M305" s="487"/>
      <c r="N305" s="487"/>
      <c r="O305" s="487"/>
      <c r="P305" s="487"/>
      <c r="Q305" s="487"/>
      <c r="R305" s="487"/>
      <c r="S305" s="487"/>
      <c r="T305" s="487"/>
      <c r="U305" s="487"/>
      <c r="V305" s="487"/>
      <c r="W305" s="487"/>
      <c r="X305" s="487"/>
      <c r="Y305" s="487"/>
      <c r="Z305" s="488"/>
      <c r="AA305" s="438"/>
      <c r="AB305" s="439"/>
    </row>
    <row r="306" spans="1:28" s="31" customFormat="1" ht="11.25" customHeight="1">
      <c r="B306" s="444"/>
      <c r="C306" s="489"/>
      <c r="D306" s="490"/>
      <c r="E306" s="490"/>
      <c r="F306" s="490"/>
      <c r="G306" s="490"/>
      <c r="H306" s="490"/>
      <c r="I306" s="490"/>
      <c r="J306" s="490"/>
      <c r="K306" s="490"/>
      <c r="L306" s="490"/>
      <c r="M306" s="490"/>
      <c r="N306" s="490"/>
      <c r="O306" s="490"/>
      <c r="P306" s="490"/>
      <c r="Q306" s="490"/>
      <c r="R306" s="490"/>
      <c r="S306" s="490"/>
      <c r="T306" s="490"/>
      <c r="U306" s="490"/>
      <c r="V306" s="490"/>
      <c r="W306" s="490"/>
      <c r="X306" s="490"/>
      <c r="Y306" s="490"/>
      <c r="Z306" s="491"/>
      <c r="AA306" s="440"/>
      <c r="AB306" s="441"/>
    </row>
    <row r="307" spans="1:28" s="31" customFormat="1" ht="11.25" customHeight="1">
      <c r="B307" s="442" t="s">
        <v>93</v>
      </c>
      <c r="C307" s="679" t="s">
        <v>375</v>
      </c>
      <c r="D307" s="508"/>
      <c r="E307" s="508"/>
      <c r="F307" s="508"/>
      <c r="G307" s="508"/>
      <c r="H307" s="508"/>
      <c r="I307" s="508"/>
      <c r="J307" s="508"/>
      <c r="K307" s="508"/>
      <c r="L307" s="508"/>
      <c r="M307" s="508"/>
      <c r="N307" s="508"/>
      <c r="O307" s="508"/>
      <c r="P307" s="508"/>
      <c r="Q307" s="508"/>
      <c r="R307" s="508"/>
      <c r="S307" s="508"/>
      <c r="T307" s="508"/>
      <c r="U307" s="508"/>
      <c r="V307" s="508"/>
      <c r="W307" s="508"/>
      <c r="X307" s="508"/>
      <c r="Y307" s="508"/>
      <c r="Z307" s="509"/>
      <c r="AA307" s="436"/>
      <c r="AB307" s="437"/>
    </row>
    <row r="308" spans="1:28" s="31" customFormat="1" ht="11.25" customHeight="1">
      <c r="B308" s="443"/>
      <c r="C308" s="512"/>
      <c r="D308" s="510"/>
      <c r="E308" s="510"/>
      <c r="F308" s="510"/>
      <c r="G308" s="510"/>
      <c r="H308" s="510"/>
      <c r="I308" s="510"/>
      <c r="J308" s="510"/>
      <c r="K308" s="510"/>
      <c r="L308" s="510"/>
      <c r="M308" s="510"/>
      <c r="N308" s="510"/>
      <c r="O308" s="510"/>
      <c r="P308" s="510"/>
      <c r="Q308" s="510"/>
      <c r="R308" s="510"/>
      <c r="S308" s="510"/>
      <c r="T308" s="510"/>
      <c r="U308" s="510"/>
      <c r="V308" s="510"/>
      <c r="W308" s="510"/>
      <c r="X308" s="510"/>
      <c r="Y308" s="510"/>
      <c r="Z308" s="511"/>
      <c r="AA308" s="438"/>
      <c r="AB308" s="439"/>
    </row>
    <row r="309" spans="1:28" s="31" customFormat="1" ht="11.25" customHeight="1">
      <c r="B309" s="444"/>
      <c r="C309" s="513"/>
      <c r="D309" s="514"/>
      <c r="E309" s="514"/>
      <c r="F309" s="514"/>
      <c r="G309" s="514"/>
      <c r="H309" s="514"/>
      <c r="I309" s="514"/>
      <c r="J309" s="514"/>
      <c r="K309" s="514"/>
      <c r="L309" s="514"/>
      <c r="M309" s="514"/>
      <c r="N309" s="514"/>
      <c r="O309" s="514"/>
      <c r="P309" s="514"/>
      <c r="Q309" s="514"/>
      <c r="R309" s="514"/>
      <c r="S309" s="514"/>
      <c r="T309" s="514"/>
      <c r="U309" s="514"/>
      <c r="V309" s="514"/>
      <c r="W309" s="514"/>
      <c r="X309" s="514"/>
      <c r="Y309" s="514"/>
      <c r="Z309" s="515"/>
      <c r="AA309" s="440"/>
      <c r="AB309" s="441"/>
    </row>
    <row r="310" spans="1:28" s="31" customFormat="1" ht="9" customHeight="1">
      <c r="B310" s="112"/>
      <c r="AA310" s="45"/>
      <c r="AB310" s="45"/>
    </row>
    <row r="311" spans="1:28" s="30" customFormat="1" ht="15" customHeight="1">
      <c r="A311" s="35" t="s">
        <v>182</v>
      </c>
      <c r="B311" s="33"/>
      <c r="C311" s="29"/>
      <c r="D311" s="29"/>
      <c r="E311" s="29"/>
      <c r="F311" s="29"/>
      <c r="G311" s="29"/>
      <c r="H311" s="29"/>
      <c r="I311" s="29"/>
      <c r="AA311" s="45"/>
      <c r="AB311" s="45"/>
    </row>
    <row r="312" spans="1:28" s="31" customFormat="1" ht="11.25" customHeight="1">
      <c r="B312" s="442" t="s">
        <v>90</v>
      </c>
      <c r="C312" s="483" t="s">
        <v>376</v>
      </c>
      <c r="D312" s="484"/>
      <c r="E312" s="484"/>
      <c r="F312" s="484"/>
      <c r="G312" s="484"/>
      <c r="H312" s="484"/>
      <c r="I312" s="484"/>
      <c r="J312" s="484"/>
      <c r="K312" s="484"/>
      <c r="L312" s="484"/>
      <c r="M312" s="484"/>
      <c r="N312" s="484"/>
      <c r="O312" s="484"/>
      <c r="P312" s="484"/>
      <c r="Q312" s="484"/>
      <c r="R312" s="484"/>
      <c r="S312" s="484"/>
      <c r="T312" s="484"/>
      <c r="U312" s="484"/>
      <c r="V312" s="484"/>
      <c r="W312" s="484"/>
      <c r="X312" s="484"/>
      <c r="Y312" s="484"/>
      <c r="Z312" s="485"/>
      <c r="AA312" s="436"/>
      <c r="AB312" s="437"/>
    </row>
    <row r="313" spans="1:28" s="31" customFormat="1" ht="11.25" customHeight="1">
      <c r="B313" s="443"/>
      <c r="C313" s="486"/>
      <c r="D313" s="487"/>
      <c r="E313" s="487"/>
      <c r="F313" s="487"/>
      <c r="G313" s="487"/>
      <c r="H313" s="487"/>
      <c r="I313" s="487"/>
      <c r="J313" s="487"/>
      <c r="K313" s="487"/>
      <c r="L313" s="487"/>
      <c r="M313" s="487"/>
      <c r="N313" s="487"/>
      <c r="O313" s="487"/>
      <c r="P313" s="487"/>
      <c r="Q313" s="487"/>
      <c r="R313" s="487"/>
      <c r="S313" s="487"/>
      <c r="T313" s="487"/>
      <c r="U313" s="487"/>
      <c r="V313" s="487"/>
      <c r="W313" s="487"/>
      <c r="X313" s="487"/>
      <c r="Y313" s="487"/>
      <c r="Z313" s="488"/>
      <c r="AA313" s="438"/>
      <c r="AB313" s="439"/>
    </row>
    <row r="314" spans="1:28" s="31" customFormat="1" ht="11.25" customHeight="1">
      <c r="B314" s="444"/>
      <c r="C314" s="489"/>
      <c r="D314" s="490"/>
      <c r="E314" s="490"/>
      <c r="F314" s="490"/>
      <c r="G314" s="490"/>
      <c r="H314" s="490"/>
      <c r="I314" s="490"/>
      <c r="J314" s="490"/>
      <c r="K314" s="490"/>
      <c r="L314" s="490"/>
      <c r="M314" s="490"/>
      <c r="N314" s="490"/>
      <c r="O314" s="490"/>
      <c r="P314" s="490"/>
      <c r="Q314" s="490"/>
      <c r="R314" s="490"/>
      <c r="S314" s="490"/>
      <c r="T314" s="490"/>
      <c r="U314" s="490"/>
      <c r="V314" s="490"/>
      <c r="W314" s="490"/>
      <c r="X314" s="490"/>
      <c r="Y314" s="490"/>
      <c r="Z314" s="491"/>
      <c r="AA314" s="440"/>
      <c r="AB314" s="441"/>
    </row>
    <row r="315" spans="1:28" s="31" customFormat="1" ht="9" customHeight="1">
      <c r="B315" s="7"/>
      <c r="C315" s="69"/>
      <c r="D315" s="69"/>
      <c r="E315" s="69"/>
      <c r="F315" s="69"/>
      <c r="G315" s="69"/>
      <c r="H315" s="69"/>
      <c r="I315" s="69"/>
      <c r="J315" s="69"/>
      <c r="K315" s="69"/>
      <c r="L315" s="69"/>
      <c r="M315" s="69"/>
      <c r="N315" s="69"/>
      <c r="O315" s="69"/>
      <c r="P315" s="69"/>
      <c r="Q315" s="69"/>
      <c r="R315" s="69"/>
      <c r="S315" s="69"/>
      <c r="T315" s="69"/>
      <c r="U315" s="69"/>
      <c r="V315" s="69"/>
      <c r="W315" s="69"/>
      <c r="X315" s="69"/>
      <c r="Y315" s="69"/>
      <c r="Z315" s="69"/>
      <c r="AA315" s="47"/>
      <c r="AB315" s="47"/>
    </row>
    <row r="316" spans="1:28" s="31" customFormat="1" ht="15" customHeight="1">
      <c r="A316" s="36" t="s">
        <v>184</v>
      </c>
      <c r="B316" s="7"/>
      <c r="C316" s="69"/>
      <c r="D316" s="69"/>
      <c r="E316" s="69"/>
      <c r="F316" s="69"/>
      <c r="G316" s="69"/>
      <c r="H316" s="69"/>
      <c r="I316" s="69"/>
      <c r="J316" s="69"/>
      <c r="K316" s="69"/>
      <c r="L316" s="69"/>
      <c r="M316" s="69"/>
      <c r="N316" s="69"/>
      <c r="O316" s="69"/>
      <c r="P316" s="69"/>
      <c r="Q316" s="69"/>
      <c r="R316" s="69"/>
      <c r="S316" s="69"/>
      <c r="T316" s="69"/>
      <c r="U316" s="69"/>
      <c r="V316" s="69"/>
      <c r="W316" s="69"/>
      <c r="X316" s="69"/>
      <c r="Y316" s="69"/>
      <c r="Z316" s="69"/>
      <c r="AA316" s="47"/>
      <c r="AB316" s="47"/>
    </row>
    <row r="317" spans="1:28" s="31" customFormat="1" ht="11.25" customHeight="1">
      <c r="A317" s="139"/>
      <c r="B317" s="442" t="s">
        <v>185</v>
      </c>
      <c r="C317" s="483" t="s">
        <v>377</v>
      </c>
      <c r="D317" s="484"/>
      <c r="E317" s="484"/>
      <c r="F317" s="484"/>
      <c r="G317" s="484"/>
      <c r="H317" s="484"/>
      <c r="I317" s="484"/>
      <c r="J317" s="484"/>
      <c r="K317" s="484"/>
      <c r="L317" s="484"/>
      <c r="M317" s="484"/>
      <c r="N317" s="484"/>
      <c r="O317" s="484"/>
      <c r="P317" s="484"/>
      <c r="Q317" s="484"/>
      <c r="R317" s="484"/>
      <c r="S317" s="484"/>
      <c r="T317" s="484"/>
      <c r="U317" s="484"/>
      <c r="V317" s="484"/>
      <c r="W317" s="484"/>
      <c r="X317" s="484"/>
      <c r="Y317" s="484"/>
      <c r="Z317" s="485"/>
      <c r="AA317" s="436"/>
      <c r="AB317" s="437"/>
    </row>
    <row r="318" spans="1:28" s="31" customFormat="1" ht="11.25" customHeight="1">
      <c r="A318" s="139"/>
      <c r="B318" s="443"/>
      <c r="C318" s="486"/>
      <c r="D318" s="487"/>
      <c r="E318" s="487"/>
      <c r="F318" s="487"/>
      <c r="G318" s="487"/>
      <c r="H318" s="487"/>
      <c r="I318" s="487"/>
      <c r="J318" s="487"/>
      <c r="K318" s="487"/>
      <c r="L318" s="487"/>
      <c r="M318" s="487"/>
      <c r="N318" s="487"/>
      <c r="O318" s="487"/>
      <c r="P318" s="487"/>
      <c r="Q318" s="487"/>
      <c r="R318" s="487"/>
      <c r="S318" s="487"/>
      <c r="T318" s="487"/>
      <c r="U318" s="487"/>
      <c r="V318" s="487"/>
      <c r="W318" s="487"/>
      <c r="X318" s="487"/>
      <c r="Y318" s="487"/>
      <c r="Z318" s="488"/>
      <c r="AA318" s="438"/>
      <c r="AB318" s="439"/>
    </row>
    <row r="319" spans="1:28" s="31" customFormat="1" ht="11.25" customHeight="1">
      <c r="A319" s="139"/>
      <c r="B319" s="444"/>
      <c r="C319" s="489"/>
      <c r="D319" s="490"/>
      <c r="E319" s="490"/>
      <c r="F319" s="490"/>
      <c r="G319" s="490"/>
      <c r="H319" s="490"/>
      <c r="I319" s="490"/>
      <c r="J319" s="490"/>
      <c r="K319" s="490"/>
      <c r="L319" s="490"/>
      <c r="M319" s="490"/>
      <c r="N319" s="490"/>
      <c r="O319" s="490"/>
      <c r="P319" s="490"/>
      <c r="Q319" s="490"/>
      <c r="R319" s="490"/>
      <c r="S319" s="490"/>
      <c r="T319" s="490"/>
      <c r="U319" s="490"/>
      <c r="V319" s="490"/>
      <c r="W319" s="490"/>
      <c r="X319" s="490"/>
      <c r="Y319" s="490"/>
      <c r="Z319" s="491"/>
      <c r="AA319" s="440"/>
      <c r="AB319" s="441"/>
    </row>
    <row r="320" spans="1:28" s="31" customFormat="1" ht="9" customHeight="1">
      <c r="A320" s="139"/>
      <c r="B320" s="7"/>
      <c r="C320" s="69"/>
      <c r="D320" s="69"/>
      <c r="E320" s="69"/>
      <c r="F320" s="69"/>
      <c r="G320" s="69"/>
      <c r="H320" s="69"/>
      <c r="I320" s="69"/>
      <c r="J320" s="69"/>
      <c r="K320" s="69"/>
      <c r="L320" s="69"/>
      <c r="M320" s="69"/>
      <c r="N320" s="69"/>
      <c r="O320" s="69"/>
      <c r="P320" s="69"/>
      <c r="Q320" s="69"/>
      <c r="R320" s="69"/>
      <c r="S320" s="69"/>
      <c r="T320" s="69"/>
      <c r="U320" s="69"/>
      <c r="V320" s="69"/>
      <c r="W320" s="69"/>
      <c r="X320" s="69"/>
      <c r="Y320" s="69"/>
      <c r="Z320" s="69"/>
      <c r="AA320" s="47"/>
      <c r="AB320" s="47"/>
    </row>
    <row r="321" spans="1:28" s="31" customFormat="1" ht="15" customHeight="1">
      <c r="A321" s="36" t="s">
        <v>186</v>
      </c>
      <c r="B321" s="7"/>
      <c r="C321" s="69"/>
      <c r="D321" s="69"/>
      <c r="E321" s="69"/>
      <c r="F321" s="69"/>
      <c r="G321" s="69"/>
      <c r="H321" s="69"/>
      <c r="I321" s="69"/>
      <c r="J321" s="69"/>
      <c r="K321" s="69"/>
      <c r="L321" s="69"/>
      <c r="M321" s="69"/>
      <c r="N321" s="69"/>
      <c r="O321" s="69"/>
      <c r="P321" s="69"/>
      <c r="Q321" s="69"/>
      <c r="R321" s="69"/>
      <c r="S321" s="69"/>
      <c r="T321" s="69"/>
      <c r="U321" s="69"/>
      <c r="V321" s="69"/>
      <c r="W321" s="69"/>
      <c r="X321" s="69"/>
      <c r="Y321" s="69"/>
      <c r="Z321" s="69"/>
      <c r="AA321" s="47"/>
      <c r="AB321" s="47"/>
    </row>
    <row r="322" spans="1:28" s="31" customFormat="1" ht="11.25" customHeight="1">
      <c r="A322" s="139"/>
      <c r="B322" s="442" t="s">
        <v>185</v>
      </c>
      <c r="C322" s="483" t="s">
        <v>378</v>
      </c>
      <c r="D322" s="484"/>
      <c r="E322" s="484"/>
      <c r="F322" s="484"/>
      <c r="G322" s="484"/>
      <c r="H322" s="484"/>
      <c r="I322" s="484"/>
      <c r="J322" s="484"/>
      <c r="K322" s="484"/>
      <c r="L322" s="484"/>
      <c r="M322" s="484"/>
      <c r="N322" s="484"/>
      <c r="O322" s="484"/>
      <c r="P322" s="484"/>
      <c r="Q322" s="484"/>
      <c r="R322" s="484"/>
      <c r="S322" s="484"/>
      <c r="T322" s="484"/>
      <c r="U322" s="484"/>
      <c r="V322" s="484"/>
      <c r="W322" s="484"/>
      <c r="X322" s="484"/>
      <c r="Y322" s="484"/>
      <c r="Z322" s="485"/>
      <c r="AA322" s="436"/>
      <c r="AB322" s="437"/>
    </row>
    <row r="323" spans="1:28" s="31" customFormat="1" ht="11.25" customHeight="1">
      <c r="A323" s="139"/>
      <c r="B323" s="443"/>
      <c r="C323" s="486"/>
      <c r="D323" s="487"/>
      <c r="E323" s="487"/>
      <c r="F323" s="487"/>
      <c r="G323" s="487"/>
      <c r="H323" s="487"/>
      <c r="I323" s="487"/>
      <c r="J323" s="487"/>
      <c r="K323" s="487"/>
      <c r="L323" s="487"/>
      <c r="M323" s="487"/>
      <c r="N323" s="487"/>
      <c r="O323" s="487"/>
      <c r="P323" s="487"/>
      <c r="Q323" s="487"/>
      <c r="R323" s="487"/>
      <c r="S323" s="487"/>
      <c r="T323" s="487"/>
      <c r="U323" s="487"/>
      <c r="V323" s="487"/>
      <c r="W323" s="487"/>
      <c r="X323" s="487"/>
      <c r="Y323" s="487"/>
      <c r="Z323" s="488"/>
      <c r="AA323" s="438"/>
      <c r="AB323" s="439"/>
    </row>
    <row r="324" spans="1:28" s="31" customFormat="1" ht="11.25" customHeight="1">
      <c r="A324" s="139"/>
      <c r="B324" s="444"/>
      <c r="C324" s="489"/>
      <c r="D324" s="490"/>
      <c r="E324" s="490"/>
      <c r="F324" s="490"/>
      <c r="G324" s="490"/>
      <c r="H324" s="490"/>
      <c r="I324" s="490"/>
      <c r="J324" s="490"/>
      <c r="K324" s="490"/>
      <c r="L324" s="490"/>
      <c r="M324" s="490"/>
      <c r="N324" s="490"/>
      <c r="O324" s="490"/>
      <c r="P324" s="490"/>
      <c r="Q324" s="490"/>
      <c r="R324" s="490"/>
      <c r="S324" s="490"/>
      <c r="T324" s="490"/>
      <c r="U324" s="490"/>
      <c r="V324" s="490"/>
      <c r="W324" s="490"/>
      <c r="X324" s="490"/>
      <c r="Y324" s="490"/>
      <c r="Z324" s="491"/>
      <c r="AA324" s="440"/>
      <c r="AB324" s="441"/>
    </row>
    <row r="325" spans="1:28" s="31" customFormat="1" ht="9" customHeight="1">
      <c r="B325" s="112"/>
      <c r="AA325" s="45"/>
      <c r="AB325" s="45"/>
    </row>
    <row r="326" spans="1:28" s="30" customFormat="1" ht="15" customHeight="1">
      <c r="A326" s="35" t="s">
        <v>187</v>
      </c>
      <c r="B326" s="33"/>
      <c r="C326" s="29"/>
      <c r="E326" s="29"/>
      <c r="F326" s="29"/>
      <c r="G326" s="29"/>
      <c r="H326" s="29"/>
      <c r="I326" s="29"/>
      <c r="AA326" s="45"/>
      <c r="AB326" s="45"/>
    </row>
    <row r="327" spans="1:28" s="31" customFormat="1" ht="11.25" customHeight="1">
      <c r="B327" s="442" t="s">
        <v>90</v>
      </c>
      <c r="C327" s="483" t="s">
        <v>379</v>
      </c>
      <c r="D327" s="484"/>
      <c r="E327" s="484"/>
      <c r="F327" s="484"/>
      <c r="G327" s="484"/>
      <c r="H327" s="484"/>
      <c r="I327" s="484"/>
      <c r="J327" s="484"/>
      <c r="K327" s="484"/>
      <c r="L327" s="484"/>
      <c r="M327" s="484"/>
      <c r="N327" s="484"/>
      <c r="O327" s="484"/>
      <c r="P327" s="484"/>
      <c r="Q327" s="484"/>
      <c r="R327" s="484"/>
      <c r="S327" s="484"/>
      <c r="T327" s="484"/>
      <c r="U327" s="484"/>
      <c r="V327" s="484"/>
      <c r="W327" s="484"/>
      <c r="X327" s="484"/>
      <c r="Y327" s="484"/>
      <c r="Z327" s="485"/>
      <c r="AA327" s="436"/>
      <c r="AB327" s="437"/>
    </row>
    <row r="328" spans="1:28" s="31" customFormat="1" ht="11.25" customHeight="1">
      <c r="B328" s="443"/>
      <c r="C328" s="486"/>
      <c r="D328" s="487"/>
      <c r="E328" s="487"/>
      <c r="F328" s="487"/>
      <c r="G328" s="487"/>
      <c r="H328" s="487"/>
      <c r="I328" s="487"/>
      <c r="J328" s="487"/>
      <c r="K328" s="487"/>
      <c r="L328" s="487"/>
      <c r="M328" s="487"/>
      <c r="N328" s="487"/>
      <c r="O328" s="487"/>
      <c r="P328" s="487"/>
      <c r="Q328" s="487"/>
      <c r="R328" s="487"/>
      <c r="S328" s="487"/>
      <c r="T328" s="487"/>
      <c r="U328" s="487"/>
      <c r="V328" s="487"/>
      <c r="W328" s="487"/>
      <c r="X328" s="487"/>
      <c r="Y328" s="487"/>
      <c r="Z328" s="488"/>
      <c r="AA328" s="438"/>
      <c r="AB328" s="439"/>
    </row>
    <row r="329" spans="1:28" s="31" customFormat="1" ht="11.25" customHeight="1">
      <c r="B329" s="444"/>
      <c r="C329" s="489"/>
      <c r="D329" s="490"/>
      <c r="E329" s="490"/>
      <c r="F329" s="490"/>
      <c r="G329" s="490"/>
      <c r="H329" s="490"/>
      <c r="I329" s="490"/>
      <c r="J329" s="490"/>
      <c r="K329" s="490"/>
      <c r="L329" s="490"/>
      <c r="M329" s="490"/>
      <c r="N329" s="490"/>
      <c r="O329" s="490"/>
      <c r="P329" s="490"/>
      <c r="Q329" s="490"/>
      <c r="R329" s="490"/>
      <c r="S329" s="490"/>
      <c r="T329" s="490"/>
      <c r="U329" s="490"/>
      <c r="V329" s="490"/>
      <c r="W329" s="490"/>
      <c r="X329" s="490"/>
      <c r="Y329" s="490"/>
      <c r="Z329" s="491"/>
      <c r="AA329" s="440"/>
      <c r="AB329" s="441"/>
    </row>
    <row r="330" spans="1:28" s="31" customFormat="1" ht="9" customHeight="1">
      <c r="B330" s="112"/>
      <c r="AA330" s="45"/>
      <c r="AB330" s="45"/>
    </row>
    <row r="331" spans="1:28" s="30" customFormat="1" ht="15" customHeight="1">
      <c r="A331" s="35" t="s">
        <v>1192</v>
      </c>
      <c r="B331" s="33"/>
      <c r="C331" s="29"/>
      <c r="D331" s="29"/>
      <c r="E331" s="29"/>
      <c r="F331" s="29"/>
      <c r="G331" s="29"/>
      <c r="H331" s="29"/>
      <c r="I331" s="29"/>
      <c r="AA331" s="45"/>
      <c r="AB331" s="45"/>
    </row>
    <row r="332" spans="1:28" s="30" customFormat="1" ht="11.25" customHeight="1">
      <c r="A332" s="28"/>
      <c r="B332" s="442" t="s">
        <v>90</v>
      </c>
      <c r="C332" s="483" t="s">
        <v>380</v>
      </c>
      <c r="D332" s="484"/>
      <c r="E332" s="484"/>
      <c r="F332" s="484"/>
      <c r="G332" s="484"/>
      <c r="H332" s="484"/>
      <c r="I332" s="484"/>
      <c r="J332" s="484"/>
      <c r="K332" s="484"/>
      <c r="L332" s="484"/>
      <c r="M332" s="484"/>
      <c r="N332" s="484"/>
      <c r="O332" s="484"/>
      <c r="P332" s="484"/>
      <c r="Q332" s="484"/>
      <c r="R332" s="484"/>
      <c r="S332" s="484"/>
      <c r="T332" s="484"/>
      <c r="U332" s="484"/>
      <c r="V332" s="484"/>
      <c r="W332" s="484"/>
      <c r="X332" s="484"/>
      <c r="Y332" s="484"/>
      <c r="Z332" s="485"/>
      <c r="AA332" s="436"/>
      <c r="AB332" s="437"/>
    </row>
    <row r="333" spans="1:28" s="31" customFormat="1" ht="11.25" customHeight="1">
      <c r="B333" s="443"/>
      <c r="C333" s="486"/>
      <c r="D333" s="487"/>
      <c r="E333" s="487"/>
      <c r="F333" s="487"/>
      <c r="G333" s="487"/>
      <c r="H333" s="487"/>
      <c r="I333" s="487"/>
      <c r="J333" s="487"/>
      <c r="K333" s="487"/>
      <c r="L333" s="487"/>
      <c r="M333" s="487"/>
      <c r="N333" s="487"/>
      <c r="O333" s="487"/>
      <c r="P333" s="487"/>
      <c r="Q333" s="487"/>
      <c r="R333" s="487"/>
      <c r="S333" s="487"/>
      <c r="T333" s="487"/>
      <c r="U333" s="487"/>
      <c r="V333" s="487"/>
      <c r="W333" s="487"/>
      <c r="X333" s="487"/>
      <c r="Y333" s="487"/>
      <c r="Z333" s="488"/>
      <c r="AA333" s="438"/>
      <c r="AB333" s="439"/>
    </row>
    <row r="334" spans="1:28" s="31" customFormat="1" ht="11.25" customHeight="1">
      <c r="B334" s="443"/>
      <c r="C334" s="486"/>
      <c r="D334" s="487"/>
      <c r="E334" s="487"/>
      <c r="F334" s="487"/>
      <c r="G334" s="487"/>
      <c r="H334" s="487"/>
      <c r="I334" s="487"/>
      <c r="J334" s="487"/>
      <c r="K334" s="487"/>
      <c r="L334" s="487"/>
      <c r="M334" s="487"/>
      <c r="N334" s="487"/>
      <c r="O334" s="487"/>
      <c r="P334" s="487"/>
      <c r="Q334" s="487"/>
      <c r="R334" s="487"/>
      <c r="S334" s="487"/>
      <c r="T334" s="487"/>
      <c r="U334" s="487"/>
      <c r="V334" s="487"/>
      <c r="W334" s="487"/>
      <c r="X334" s="487"/>
      <c r="Y334" s="487"/>
      <c r="Z334" s="488"/>
      <c r="AA334" s="438"/>
      <c r="AB334" s="439"/>
    </row>
    <row r="335" spans="1:28" s="31" customFormat="1" ht="11.25" customHeight="1">
      <c r="B335" s="443"/>
      <c r="C335" s="486"/>
      <c r="D335" s="487"/>
      <c r="E335" s="487"/>
      <c r="F335" s="487"/>
      <c r="G335" s="487"/>
      <c r="H335" s="487"/>
      <c r="I335" s="487"/>
      <c r="J335" s="487"/>
      <c r="K335" s="487"/>
      <c r="L335" s="487"/>
      <c r="M335" s="487"/>
      <c r="N335" s="487"/>
      <c r="O335" s="487"/>
      <c r="P335" s="487"/>
      <c r="Q335" s="487"/>
      <c r="R335" s="487"/>
      <c r="S335" s="487"/>
      <c r="T335" s="487"/>
      <c r="U335" s="487"/>
      <c r="V335" s="487"/>
      <c r="W335" s="487"/>
      <c r="X335" s="487"/>
      <c r="Y335" s="487"/>
      <c r="Z335" s="488"/>
      <c r="AA335" s="438"/>
      <c r="AB335" s="439"/>
    </row>
    <row r="336" spans="1:28" s="31" customFormat="1" ht="11.25" customHeight="1">
      <c r="B336" s="444"/>
      <c r="C336" s="489"/>
      <c r="D336" s="490"/>
      <c r="E336" s="490"/>
      <c r="F336" s="490"/>
      <c r="G336" s="490"/>
      <c r="H336" s="490"/>
      <c r="I336" s="490"/>
      <c r="J336" s="490"/>
      <c r="K336" s="490"/>
      <c r="L336" s="490"/>
      <c r="M336" s="490"/>
      <c r="N336" s="490"/>
      <c r="O336" s="490"/>
      <c r="P336" s="490"/>
      <c r="Q336" s="490"/>
      <c r="R336" s="490"/>
      <c r="S336" s="490"/>
      <c r="T336" s="490"/>
      <c r="U336" s="490"/>
      <c r="V336" s="490"/>
      <c r="W336" s="490"/>
      <c r="X336" s="490"/>
      <c r="Y336" s="490"/>
      <c r="Z336" s="491"/>
      <c r="AA336" s="440"/>
      <c r="AB336" s="441"/>
    </row>
    <row r="337" spans="1:28" s="31" customFormat="1" ht="9" customHeight="1">
      <c r="B337" s="112"/>
      <c r="AA337" s="45"/>
      <c r="AB337" s="45"/>
    </row>
    <row r="338" spans="1:28" s="31" customFormat="1" ht="15" customHeight="1">
      <c r="A338" s="35" t="s">
        <v>1193</v>
      </c>
      <c r="B338" s="33"/>
      <c r="C338" s="29"/>
      <c r="D338" s="29"/>
      <c r="E338" s="29"/>
      <c r="F338" s="29"/>
      <c r="G338" s="29"/>
      <c r="H338" s="29"/>
      <c r="I338" s="29"/>
      <c r="J338" s="30"/>
      <c r="K338" s="30"/>
      <c r="AA338" s="45"/>
      <c r="AB338" s="45"/>
    </row>
    <row r="339" spans="1:28" s="31" customFormat="1" ht="11.25" customHeight="1">
      <c r="B339" s="784" t="s">
        <v>90</v>
      </c>
      <c r="C339" s="483" t="s">
        <v>381</v>
      </c>
      <c r="D339" s="484"/>
      <c r="E339" s="484"/>
      <c r="F339" s="484"/>
      <c r="G339" s="484"/>
      <c r="H339" s="484"/>
      <c r="I339" s="484"/>
      <c r="J339" s="484"/>
      <c r="K339" s="484"/>
      <c r="L339" s="484"/>
      <c r="M339" s="484"/>
      <c r="N339" s="484"/>
      <c r="O339" s="484"/>
      <c r="P339" s="484"/>
      <c r="Q339" s="484"/>
      <c r="R339" s="484"/>
      <c r="S339" s="484"/>
      <c r="T339" s="484"/>
      <c r="U339" s="484"/>
      <c r="V339" s="484"/>
      <c r="W339" s="484"/>
      <c r="X339" s="484"/>
      <c r="Y339" s="484"/>
      <c r="Z339" s="485"/>
      <c r="AA339" s="687"/>
      <c r="AB339" s="687"/>
    </row>
    <row r="340" spans="1:28" s="31" customFormat="1" ht="11.25" customHeight="1">
      <c r="B340" s="785"/>
      <c r="C340" s="486"/>
      <c r="D340" s="487"/>
      <c r="E340" s="487"/>
      <c r="F340" s="487"/>
      <c r="G340" s="487"/>
      <c r="H340" s="487"/>
      <c r="I340" s="487"/>
      <c r="J340" s="487"/>
      <c r="K340" s="487"/>
      <c r="L340" s="487"/>
      <c r="M340" s="487"/>
      <c r="N340" s="487"/>
      <c r="O340" s="487"/>
      <c r="P340" s="487"/>
      <c r="Q340" s="487"/>
      <c r="R340" s="487"/>
      <c r="S340" s="487"/>
      <c r="T340" s="487"/>
      <c r="U340" s="487"/>
      <c r="V340" s="487"/>
      <c r="W340" s="487"/>
      <c r="X340" s="487"/>
      <c r="Y340" s="487"/>
      <c r="Z340" s="488"/>
      <c r="AA340" s="687"/>
      <c r="AB340" s="687"/>
    </row>
    <row r="341" spans="1:28" s="31" customFormat="1" ht="11.25" customHeight="1">
      <c r="B341" s="785"/>
      <c r="C341" s="486"/>
      <c r="D341" s="487"/>
      <c r="E341" s="487"/>
      <c r="F341" s="487"/>
      <c r="G341" s="487"/>
      <c r="H341" s="487"/>
      <c r="I341" s="487"/>
      <c r="J341" s="487"/>
      <c r="K341" s="487"/>
      <c r="L341" s="487"/>
      <c r="M341" s="487"/>
      <c r="N341" s="487"/>
      <c r="O341" s="487"/>
      <c r="P341" s="487"/>
      <c r="Q341" s="487"/>
      <c r="R341" s="487"/>
      <c r="S341" s="487"/>
      <c r="T341" s="487"/>
      <c r="U341" s="487"/>
      <c r="V341" s="487"/>
      <c r="W341" s="487"/>
      <c r="X341" s="487"/>
      <c r="Y341" s="487"/>
      <c r="Z341" s="488"/>
      <c r="AA341" s="687"/>
      <c r="AB341" s="687"/>
    </row>
    <row r="342" spans="1:28" s="31" customFormat="1" ht="11.25" customHeight="1">
      <c r="B342" s="786"/>
      <c r="C342" s="489"/>
      <c r="D342" s="490"/>
      <c r="E342" s="490"/>
      <c r="F342" s="490"/>
      <c r="G342" s="490"/>
      <c r="H342" s="490"/>
      <c r="I342" s="490"/>
      <c r="J342" s="490"/>
      <c r="K342" s="490"/>
      <c r="L342" s="490"/>
      <c r="M342" s="490"/>
      <c r="N342" s="490"/>
      <c r="O342" s="490"/>
      <c r="P342" s="490"/>
      <c r="Q342" s="490"/>
      <c r="R342" s="490"/>
      <c r="S342" s="490"/>
      <c r="T342" s="490"/>
      <c r="U342" s="490"/>
      <c r="V342" s="490"/>
      <c r="W342" s="490"/>
      <c r="X342" s="490"/>
      <c r="Y342" s="490"/>
      <c r="Z342" s="491"/>
      <c r="AA342" s="687"/>
      <c r="AB342" s="687"/>
    </row>
    <row r="343" spans="1:28" s="31" customFormat="1" ht="9" customHeight="1">
      <c r="B343" s="112"/>
      <c r="AA343" s="45"/>
      <c r="AB343" s="45"/>
    </row>
    <row r="344" spans="1:28" s="30" customFormat="1" ht="15" customHeight="1">
      <c r="A344" s="35" t="s">
        <v>188</v>
      </c>
      <c r="B344" s="33"/>
      <c r="C344" s="29"/>
      <c r="D344" s="29"/>
      <c r="E344" s="29"/>
      <c r="F344" s="29"/>
      <c r="G344" s="29"/>
      <c r="H344" s="29"/>
      <c r="I344" s="29"/>
      <c r="AA344" s="45"/>
      <c r="AB344" s="45"/>
    </row>
    <row r="345" spans="1:28" s="31" customFormat="1" ht="11.25" customHeight="1">
      <c r="B345" s="442" t="s">
        <v>90</v>
      </c>
      <c r="C345" s="445" t="s">
        <v>1048</v>
      </c>
      <c r="D345" s="446"/>
      <c r="E345" s="446"/>
      <c r="F345" s="446"/>
      <c r="G345" s="446"/>
      <c r="H345" s="446"/>
      <c r="I345" s="446"/>
      <c r="J345" s="446"/>
      <c r="K345" s="446"/>
      <c r="L345" s="446"/>
      <c r="M345" s="446"/>
      <c r="N345" s="446"/>
      <c r="O345" s="446"/>
      <c r="P345" s="446"/>
      <c r="Q345" s="446"/>
      <c r="R345" s="446"/>
      <c r="S345" s="446"/>
      <c r="T345" s="446"/>
      <c r="U345" s="446"/>
      <c r="V345" s="446"/>
      <c r="W345" s="446"/>
      <c r="X345" s="446"/>
      <c r="Y345" s="446"/>
      <c r="Z345" s="447"/>
      <c r="AA345" s="436"/>
      <c r="AB345" s="437"/>
    </row>
    <row r="346" spans="1:28" s="31" customFormat="1" ht="11.25" customHeight="1">
      <c r="B346" s="443"/>
      <c r="C346" s="448"/>
      <c r="D346" s="449"/>
      <c r="E346" s="449"/>
      <c r="F346" s="449"/>
      <c r="G346" s="449"/>
      <c r="H346" s="449"/>
      <c r="I346" s="449"/>
      <c r="J346" s="449"/>
      <c r="K346" s="449"/>
      <c r="L346" s="449"/>
      <c r="M346" s="449"/>
      <c r="N346" s="449"/>
      <c r="O346" s="449"/>
      <c r="P346" s="449"/>
      <c r="Q346" s="449"/>
      <c r="R346" s="449"/>
      <c r="S346" s="449"/>
      <c r="T346" s="449"/>
      <c r="U346" s="449"/>
      <c r="V346" s="449"/>
      <c r="W346" s="449"/>
      <c r="X346" s="449"/>
      <c r="Y346" s="449"/>
      <c r="Z346" s="450"/>
      <c r="AA346" s="438"/>
      <c r="AB346" s="439"/>
    </row>
    <row r="347" spans="1:28" s="31" customFormat="1" ht="12">
      <c r="B347" s="444"/>
      <c r="C347" s="451"/>
      <c r="D347" s="452"/>
      <c r="E347" s="452"/>
      <c r="F347" s="452"/>
      <c r="G347" s="452"/>
      <c r="H347" s="452"/>
      <c r="I347" s="452"/>
      <c r="J347" s="452"/>
      <c r="K347" s="452"/>
      <c r="L347" s="452"/>
      <c r="M347" s="452"/>
      <c r="N347" s="452"/>
      <c r="O347" s="452"/>
      <c r="P347" s="452"/>
      <c r="Q347" s="452"/>
      <c r="R347" s="452"/>
      <c r="S347" s="452"/>
      <c r="T347" s="452"/>
      <c r="U347" s="452"/>
      <c r="V347" s="452"/>
      <c r="W347" s="452"/>
      <c r="X347" s="452"/>
      <c r="Y347" s="452"/>
      <c r="Z347" s="453"/>
      <c r="AA347" s="440"/>
      <c r="AB347" s="441"/>
    </row>
    <row r="348" spans="1:28" s="31" customFormat="1" ht="11.25" customHeight="1">
      <c r="B348" s="442" t="s">
        <v>91</v>
      </c>
      <c r="C348" s="679" t="s">
        <v>382</v>
      </c>
      <c r="D348" s="508"/>
      <c r="E348" s="508"/>
      <c r="F348" s="508"/>
      <c r="G348" s="508"/>
      <c r="H348" s="508"/>
      <c r="I348" s="508"/>
      <c r="J348" s="508"/>
      <c r="K348" s="508"/>
      <c r="L348" s="508"/>
      <c r="M348" s="508"/>
      <c r="N348" s="508"/>
      <c r="O348" s="508"/>
      <c r="P348" s="508"/>
      <c r="Q348" s="508"/>
      <c r="R348" s="508"/>
      <c r="S348" s="508"/>
      <c r="T348" s="508"/>
      <c r="U348" s="508"/>
      <c r="V348" s="508"/>
      <c r="W348" s="508"/>
      <c r="X348" s="508"/>
      <c r="Y348" s="508"/>
      <c r="Z348" s="509"/>
      <c r="AA348" s="436"/>
      <c r="AB348" s="437"/>
    </row>
    <row r="349" spans="1:28" s="31" customFormat="1" ht="11.25" customHeight="1">
      <c r="B349" s="443"/>
      <c r="C349" s="512"/>
      <c r="D349" s="510"/>
      <c r="E349" s="510"/>
      <c r="F349" s="510"/>
      <c r="G349" s="510"/>
      <c r="H349" s="510"/>
      <c r="I349" s="510"/>
      <c r="J349" s="510"/>
      <c r="K349" s="510"/>
      <c r="L349" s="510"/>
      <c r="M349" s="510"/>
      <c r="N349" s="510"/>
      <c r="O349" s="510"/>
      <c r="P349" s="510"/>
      <c r="Q349" s="510"/>
      <c r="R349" s="510"/>
      <c r="S349" s="510"/>
      <c r="T349" s="510"/>
      <c r="U349" s="510"/>
      <c r="V349" s="510"/>
      <c r="W349" s="510"/>
      <c r="X349" s="510"/>
      <c r="Y349" s="510"/>
      <c r="Z349" s="511"/>
      <c r="AA349" s="438"/>
      <c r="AB349" s="439"/>
    </row>
    <row r="350" spans="1:28" s="31" customFormat="1" ht="11.25" customHeight="1">
      <c r="B350" s="444"/>
      <c r="C350" s="513"/>
      <c r="D350" s="514"/>
      <c r="E350" s="514"/>
      <c r="F350" s="514"/>
      <c r="G350" s="514"/>
      <c r="H350" s="514"/>
      <c r="I350" s="514"/>
      <c r="J350" s="514"/>
      <c r="K350" s="514"/>
      <c r="L350" s="514"/>
      <c r="M350" s="514"/>
      <c r="N350" s="514"/>
      <c r="O350" s="514"/>
      <c r="P350" s="514"/>
      <c r="Q350" s="514"/>
      <c r="R350" s="514"/>
      <c r="S350" s="514"/>
      <c r="T350" s="514"/>
      <c r="U350" s="514"/>
      <c r="V350" s="514"/>
      <c r="W350" s="514"/>
      <c r="X350" s="514"/>
      <c r="Y350" s="514"/>
      <c r="Z350" s="515"/>
      <c r="AA350" s="440"/>
      <c r="AB350" s="441"/>
    </row>
    <row r="351" spans="1:28" s="31" customFormat="1" ht="9" customHeight="1">
      <c r="B351" s="7"/>
      <c r="C351" s="8"/>
      <c r="D351" s="8"/>
      <c r="E351" s="8"/>
      <c r="F351" s="8"/>
      <c r="G351" s="8"/>
      <c r="H351" s="8"/>
      <c r="I351" s="8"/>
      <c r="J351" s="8"/>
      <c r="K351" s="8"/>
      <c r="L351" s="8"/>
      <c r="M351" s="8"/>
      <c r="N351" s="8"/>
      <c r="O351" s="8"/>
      <c r="P351" s="8"/>
      <c r="Q351" s="8"/>
      <c r="R351" s="8"/>
      <c r="S351" s="8"/>
      <c r="T351" s="8"/>
      <c r="U351" s="8"/>
      <c r="V351" s="8"/>
      <c r="W351" s="8"/>
      <c r="X351" s="8"/>
      <c r="Y351" s="8"/>
      <c r="Z351" s="8"/>
      <c r="AA351" s="47"/>
      <c r="AB351" s="47"/>
    </row>
    <row r="352" spans="1:28" s="30" customFormat="1" ht="15" customHeight="1">
      <c r="A352" s="35" t="s">
        <v>1194</v>
      </c>
      <c r="B352" s="33"/>
      <c r="C352" s="29"/>
      <c r="D352" s="29"/>
      <c r="E352" s="29"/>
      <c r="F352" s="29"/>
      <c r="G352" s="29"/>
      <c r="H352" s="29"/>
      <c r="I352" s="29"/>
      <c r="AA352" s="45"/>
      <c r="AB352" s="45"/>
    </row>
    <row r="353" spans="2:28" s="31" customFormat="1" ht="11.25" customHeight="1">
      <c r="B353" s="442" t="s">
        <v>90</v>
      </c>
      <c r="C353" s="483" t="s">
        <v>383</v>
      </c>
      <c r="D353" s="484"/>
      <c r="E353" s="484"/>
      <c r="F353" s="484"/>
      <c r="G353" s="484"/>
      <c r="H353" s="484"/>
      <c r="I353" s="484"/>
      <c r="J353" s="484"/>
      <c r="K353" s="484"/>
      <c r="L353" s="484"/>
      <c r="M353" s="484"/>
      <c r="N353" s="484"/>
      <c r="O353" s="484"/>
      <c r="P353" s="484"/>
      <c r="Q353" s="484"/>
      <c r="R353" s="484"/>
      <c r="S353" s="484"/>
      <c r="T353" s="484"/>
      <c r="U353" s="484"/>
      <c r="V353" s="484"/>
      <c r="W353" s="484"/>
      <c r="X353" s="484"/>
      <c r="Y353" s="484"/>
      <c r="Z353" s="485"/>
      <c r="AA353" s="436"/>
      <c r="AB353" s="437"/>
    </row>
    <row r="354" spans="2:28" s="31" customFormat="1" ht="11.25" customHeight="1">
      <c r="B354" s="443"/>
      <c r="C354" s="486"/>
      <c r="D354" s="487"/>
      <c r="E354" s="487"/>
      <c r="F354" s="487"/>
      <c r="G354" s="487"/>
      <c r="H354" s="487"/>
      <c r="I354" s="487"/>
      <c r="J354" s="487"/>
      <c r="K354" s="487"/>
      <c r="L354" s="487"/>
      <c r="M354" s="487"/>
      <c r="N354" s="487"/>
      <c r="O354" s="487"/>
      <c r="P354" s="487"/>
      <c r="Q354" s="487"/>
      <c r="R354" s="487"/>
      <c r="S354" s="487"/>
      <c r="T354" s="487"/>
      <c r="U354" s="487"/>
      <c r="V354" s="487"/>
      <c r="W354" s="487"/>
      <c r="X354" s="487"/>
      <c r="Y354" s="487"/>
      <c r="Z354" s="488"/>
      <c r="AA354" s="438"/>
      <c r="AB354" s="439"/>
    </row>
    <row r="355" spans="2:28" s="31" customFormat="1" ht="11.25" customHeight="1">
      <c r="B355" s="443"/>
      <c r="C355" s="486"/>
      <c r="D355" s="487"/>
      <c r="E355" s="487"/>
      <c r="F355" s="487"/>
      <c r="G355" s="487"/>
      <c r="H355" s="487"/>
      <c r="I355" s="487"/>
      <c r="J355" s="487"/>
      <c r="K355" s="487"/>
      <c r="L355" s="487"/>
      <c r="M355" s="487"/>
      <c r="N355" s="487"/>
      <c r="O355" s="487"/>
      <c r="P355" s="487"/>
      <c r="Q355" s="487"/>
      <c r="R355" s="487"/>
      <c r="S355" s="487"/>
      <c r="T355" s="487"/>
      <c r="U355" s="487"/>
      <c r="V355" s="487"/>
      <c r="W355" s="487"/>
      <c r="X355" s="487"/>
      <c r="Y355" s="487"/>
      <c r="Z355" s="488"/>
      <c r="AA355" s="438"/>
      <c r="AB355" s="439"/>
    </row>
    <row r="356" spans="2:28" s="31" customFormat="1" ht="11.25" customHeight="1">
      <c r="B356" s="444"/>
      <c r="C356" s="489"/>
      <c r="D356" s="490"/>
      <c r="E356" s="490"/>
      <c r="F356" s="490"/>
      <c r="G356" s="490"/>
      <c r="H356" s="490"/>
      <c r="I356" s="490"/>
      <c r="J356" s="490"/>
      <c r="K356" s="490"/>
      <c r="L356" s="490"/>
      <c r="M356" s="490"/>
      <c r="N356" s="490"/>
      <c r="O356" s="490"/>
      <c r="P356" s="490"/>
      <c r="Q356" s="490"/>
      <c r="R356" s="490"/>
      <c r="S356" s="490"/>
      <c r="T356" s="490"/>
      <c r="U356" s="490"/>
      <c r="V356" s="490"/>
      <c r="W356" s="490"/>
      <c r="X356" s="490"/>
      <c r="Y356" s="490"/>
      <c r="Z356" s="491"/>
      <c r="AA356" s="440"/>
      <c r="AB356" s="441"/>
    </row>
    <row r="357" spans="2:28" s="31" customFormat="1" ht="11.25" customHeight="1">
      <c r="B357" s="442" t="s">
        <v>91</v>
      </c>
      <c r="C357" s="483" t="s">
        <v>384</v>
      </c>
      <c r="D357" s="484"/>
      <c r="E357" s="484"/>
      <c r="F357" s="484"/>
      <c r="G357" s="484"/>
      <c r="H357" s="484"/>
      <c r="I357" s="484"/>
      <c r="J357" s="484"/>
      <c r="K357" s="484"/>
      <c r="L357" s="484"/>
      <c r="M357" s="484"/>
      <c r="N357" s="484"/>
      <c r="O357" s="484"/>
      <c r="P357" s="484"/>
      <c r="Q357" s="484"/>
      <c r="R357" s="484"/>
      <c r="S357" s="484"/>
      <c r="T357" s="484"/>
      <c r="U357" s="484"/>
      <c r="V357" s="484"/>
      <c r="W357" s="484"/>
      <c r="X357" s="484"/>
      <c r="Y357" s="484"/>
      <c r="Z357" s="485"/>
      <c r="AA357" s="436"/>
      <c r="AB357" s="437"/>
    </row>
    <row r="358" spans="2:28" s="31" customFormat="1" ht="11.25" customHeight="1">
      <c r="B358" s="443"/>
      <c r="C358" s="486"/>
      <c r="D358" s="487"/>
      <c r="E358" s="487"/>
      <c r="F358" s="487"/>
      <c r="G358" s="487"/>
      <c r="H358" s="487"/>
      <c r="I358" s="487"/>
      <c r="J358" s="487"/>
      <c r="K358" s="487"/>
      <c r="L358" s="487"/>
      <c r="M358" s="487"/>
      <c r="N358" s="487"/>
      <c r="O358" s="487"/>
      <c r="P358" s="487"/>
      <c r="Q358" s="487"/>
      <c r="R358" s="487"/>
      <c r="S358" s="487"/>
      <c r="T358" s="487"/>
      <c r="U358" s="487"/>
      <c r="V358" s="487"/>
      <c r="W358" s="487"/>
      <c r="X358" s="487"/>
      <c r="Y358" s="487"/>
      <c r="Z358" s="488"/>
      <c r="AA358" s="438"/>
      <c r="AB358" s="439"/>
    </row>
    <row r="359" spans="2:28" s="31" customFormat="1" ht="11.25" customHeight="1">
      <c r="B359" s="444"/>
      <c r="C359" s="489"/>
      <c r="D359" s="490"/>
      <c r="E359" s="490"/>
      <c r="F359" s="490"/>
      <c r="G359" s="490"/>
      <c r="H359" s="490"/>
      <c r="I359" s="490"/>
      <c r="J359" s="490"/>
      <c r="K359" s="490"/>
      <c r="L359" s="490"/>
      <c r="M359" s="490"/>
      <c r="N359" s="490"/>
      <c r="O359" s="490"/>
      <c r="P359" s="490"/>
      <c r="Q359" s="490"/>
      <c r="R359" s="490"/>
      <c r="S359" s="490"/>
      <c r="T359" s="490"/>
      <c r="U359" s="490"/>
      <c r="V359" s="490"/>
      <c r="W359" s="490"/>
      <c r="X359" s="490"/>
      <c r="Y359" s="490"/>
      <c r="Z359" s="491"/>
      <c r="AA359" s="440"/>
      <c r="AB359" s="441"/>
    </row>
    <row r="360" spans="2:28" s="31" customFormat="1" ht="11.25" customHeight="1">
      <c r="B360" s="442" t="s">
        <v>92</v>
      </c>
      <c r="C360" s="483" t="s">
        <v>385</v>
      </c>
      <c r="D360" s="484"/>
      <c r="E360" s="484"/>
      <c r="F360" s="484"/>
      <c r="G360" s="484"/>
      <c r="H360" s="484"/>
      <c r="I360" s="484"/>
      <c r="J360" s="484"/>
      <c r="K360" s="484"/>
      <c r="L360" s="484"/>
      <c r="M360" s="484"/>
      <c r="N360" s="484"/>
      <c r="O360" s="484"/>
      <c r="P360" s="484"/>
      <c r="Q360" s="484"/>
      <c r="R360" s="484"/>
      <c r="S360" s="484"/>
      <c r="T360" s="484"/>
      <c r="U360" s="484"/>
      <c r="V360" s="484"/>
      <c r="W360" s="484"/>
      <c r="X360" s="484"/>
      <c r="Y360" s="484"/>
      <c r="Z360" s="485"/>
      <c r="AA360" s="436"/>
      <c r="AB360" s="437"/>
    </row>
    <row r="361" spans="2:28" s="31" customFormat="1" ht="11.25" customHeight="1">
      <c r="B361" s="443"/>
      <c r="C361" s="486"/>
      <c r="D361" s="487"/>
      <c r="E361" s="487"/>
      <c r="F361" s="487"/>
      <c r="G361" s="487"/>
      <c r="H361" s="487"/>
      <c r="I361" s="487"/>
      <c r="J361" s="487"/>
      <c r="K361" s="487"/>
      <c r="L361" s="487"/>
      <c r="M361" s="487"/>
      <c r="N361" s="487"/>
      <c r="O361" s="487"/>
      <c r="P361" s="487"/>
      <c r="Q361" s="487"/>
      <c r="R361" s="487"/>
      <c r="S361" s="487"/>
      <c r="T361" s="487"/>
      <c r="U361" s="487"/>
      <c r="V361" s="487"/>
      <c r="W361" s="487"/>
      <c r="X361" s="487"/>
      <c r="Y361" s="487"/>
      <c r="Z361" s="488"/>
      <c r="AA361" s="438"/>
      <c r="AB361" s="439"/>
    </row>
    <row r="362" spans="2:28" s="31" customFormat="1" ht="11.25" customHeight="1">
      <c r="B362" s="444"/>
      <c r="C362" s="489"/>
      <c r="D362" s="490"/>
      <c r="E362" s="490"/>
      <c r="F362" s="490"/>
      <c r="G362" s="490"/>
      <c r="H362" s="490"/>
      <c r="I362" s="490"/>
      <c r="J362" s="490"/>
      <c r="K362" s="490"/>
      <c r="L362" s="490"/>
      <c r="M362" s="490"/>
      <c r="N362" s="490"/>
      <c r="O362" s="490"/>
      <c r="P362" s="490"/>
      <c r="Q362" s="490"/>
      <c r="R362" s="490"/>
      <c r="S362" s="490"/>
      <c r="T362" s="490"/>
      <c r="U362" s="490"/>
      <c r="V362" s="490"/>
      <c r="W362" s="490"/>
      <c r="X362" s="490"/>
      <c r="Y362" s="490"/>
      <c r="Z362" s="491"/>
      <c r="AA362" s="440"/>
      <c r="AB362" s="441"/>
    </row>
    <row r="363" spans="2:28" s="31" customFormat="1" ht="11.25" customHeight="1">
      <c r="B363" s="442" t="s">
        <v>99</v>
      </c>
      <c r="C363" s="483" t="s">
        <v>386</v>
      </c>
      <c r="D363" s="484"/>
      <c r="E363" s="484"/>
      <c r="F363" s="484"/>
      <c r="G363" s="484"/>
      <c r="H363" s="484"/>
      <c r="I363" s="484"/>
      <c r="J363" s="484"/>
      <c r="K363" s="484"/>
      <c r="L363" s="484"/>
      <c r="M363" s="484"/>
      <c r="N363" s="484"/>
      <c r="O363" s="484"/>
      <c r="P363" s="484"/>
      <c r="Q363" s="484"/>
      <c r="R363" s="484"/>
      <c r="S363" s="484"/>
      <c r="T363" s="484"/>
      <c r="U363" s="484"/>
      <c r="V363" s="484"/>
      <c r="W363" s="484"/>
      <c r="X363" s="484"/>
      <c r="Y363" s="484"/>
      <c r="Z363" s="485"/>
      <c r="AA363" s="436"/>
      <c r="AB363" s="437"/>
    </row>
    <row r="364" spans="2:28" s="31" customFormat="1" ht="11.25" customHeight="1">
      <c r="B364" s="443"/>
      <c r="C364" s="486"/>
      <c r="D364" s="487"/>
      <c r="E364" s="487"/>
      <c r="F364" s="487"/>
      <c r="G364" s="487"/>
      <c r="H364" s="487"/>
      <c r="I364" s="487"/>
      <c r="J364" s="487"/>
      <c r="K364" s="487"/>
      <c r="L364" s="487"/>
      <c r="M364" s="487"/>
      <c r="N364" s="487"/>
      <c r="O364" s="487"/>
      <c r="P364" s="487"/>
      <c r="Q364" s="487"/>
      <c r="R364" s="487"/>
      <c r="S364" s="487"/>
      <c r="T364" s="487"/>
      <c r="U364" s="487"/>
      <c r="V364" s="487"/>
      <c r="W364" s="487"/>
      <c r="X364" s="487"/>
      <c r="Y364" s="487"/>
      <c r="Z364" s="488"/>
      <c r="AA364" s="438"/>
      <c r="AB364" s="439"/>
    </row>
    <row r="365" spans="2:28" s="31" customFormat="1" ht="11.25" customHeight="1">
      <c r="B365" s="444"/>
      <c r="C365" s="489"/>
      <c r="D365" s="490"/>
      <c r="E365" s="490"/>
      <c r="F365" s="490"/>
      <c r="G365" s="490"/>
      <c r="H365" s="490"/>
      <c r="I365" s="490"/>
      <c r="J365" s="490"/>
      <c r="K365" s="490"/>
      <c r="L365" s="490"/>
      <c r="M365" s="490"/>
      <c r="N365" s="490"/>
      <c r="O365" s="490"/>
      <c r="P365" s="490"/>
      <c r="Q365" s="490"/>
      <c r="R365" s="490"/>
      <c r="S365" s="490"/>
      <c r="T365" s="490"/>
      <c r="U365" s="490"/>
      <c r="V365" s="490"/>
      <c r="W365" s="490"/>
      <c r="X365" s="490"/>
      <c r="Y365" s="490"/>
      <c r="Z365" s="491"/>
      <c r="AA365" s="440"/>
      <c r="AB365" s="441"/>
    </row>
    <row r="366" spans="2:28" s="31" customFormat="1" ht="11.25" customHeight="1">
      <c r="B366" s="442" t="s">
        <v>35</v>
      </c>
      <c r="C366" s="483" t="s">
        <v>387</v>
      </c>
      <c r="D366" s="484"/>
      <c r="E366" s="484"/>
      <c r="F366" s="484"/>
      <c r="G366" s="484"/>
      <c r="H366" s="484"/>
      <c r="I366" s="484"/>
      <c r="J366" s="484"/>
      <c r="K366" s="484"/>
      <c r="L366" s="484"/>
      <c r="M366" s="484"/>
      <c r="N366" s="484"/>
      <c r="O366" s="484"/>
      <c r="P366" s="484"/>
      <c r="Q366" s="484"/>
      <c r="R366" s="484"/>
      <c r="S366" s="484"/>
      <c r="T366" s="484"/>
      <c r="U366" s="484"/>
      <c r="V366" s="484"/>
      <c r="W366" s="484"/>
      <c r="X366" s="484"/>
      <c r="Y366" s="484"/>
      <c r="Z366" s="485"/>
      <c r="AA366" s="436"/>
      <c r="AB366" s="437"/>
    </row>
    <row r="367" spans="2:28" s="31" customFormat="1" ht="11.25" customHeight="1">
      <c r="B367" s="443"/>
      <c r="C367" s="486"/>
      <c r="D367" s="487"/>
      <c r="E367" s="487"/>
      <c r="F367" s="487"/>
      <c r="G367" s="487"/>
      <c r="H367" s="487"/>
      <c r="I367" s="487"/>
      <c r="J367" s="487"/>
      <c r="K367" s="487"/>
      <c r="L367" s="487"/>
      <c r="M367" s="487"/>
      <c r="N367" s="487"/>
      <c r="O367" s="487"/>
      <c r="P367" s="487"/>
      <c r="Q367" s="487"/>
      <c r="R367" s="487"/>
      <c r="S367" s="487"/>
      <c r="T367" s="487"/>
      <c r="U367" s="487"/>
      <c r="V367" s="487"/>
      <c r="W367" s="487"/>
      <c r="X367" s="487"/>
      <c r="Y367" s="487"/>
      <c r="Z367" s="488"/>
      <c r="AA367" s="438"/>
      <c r="AB367" s="439"/>
    </row>
    <row r="368" spans="2:28" s="31" customFormat="1" ht="11.25" customHeight="1">
      <c r="B368" s="443"/>
      <c r="C368" s="486"/>
      <c r="D368" s="487"/>
      <c r="E368" s="487"/>
      <c r="F368" s="487"/>
      <c r="G368" s="487"/>
      <c r="H368" s="487"/>
      <c r="I368" s="487"/>
      <c r="J368" s="487"/>
      <c r="K368" s="487"/>
      <c r="L368" s="487"/>
      <c r="M368" s="487"/>
      <c r="N368" s="487"/>
      <c r="O368" s="487"/>
      <c r="P368" s="487"/>
      <c r="Q368" s="487"/>
      <c r="R368" s="487"/>
      <c r="S368" s="487"/>
      <c r="T368" s="487"/>
      <c r="U368" s="487"/>
      <c r="V368" s="487"/>
      <c r="W368" s="487"/>
      <c r="X368" s="487"/>
      <c r="Y368" s="487"/>
      <c r="Z368" s="488"/>
      <c r="AA368" s="438"/>
      <c r="AB368" s="439"/>
    </row>
    <row r="369" spans="1:28" s="31" customFormat="1" ht="11.25" customHeight="1">
      <c r="B369" s="444"/>
      <c r="C369" s="489"/>
      <c r="D369" s="490"/>
      <c r="E369" s="490"/>
      <c r="F369" s="490"/>
      <c r="G369" s="490"/>
      <c r="H369" s="490"/>
      <c r="I369" s="490"/>
      <c r="J369" s="490"/>
      <c r="K369" s="490"/>
      <c r="L369" s="490"/>
      <c r="M369" s="490"/>
      <c r="N369" s="490"/>
      <c r="O369" s="490"/>
      <c r="P369" s="490"/>
      <c r="Q369" s="490"/>
      <c r="R369" s="490"/>
      <c r="S369" s="490"/>
      <c r="T369" s="490"/>
      <c r="U369" s="490"/>
      <c r="V369" s="490"/>
      <c r="W369" s="490"/>
      <c r="X369" s="490"/>
      <c r="Y369" s="490"/>
      <c r="Z369" s="491"/>
      <c r="AA369" s="440"/>
      <c r="AB369" s="441"/>
    </row>
    <row r="370" spans="1:28" s="31" customFormat="1" ht="9" customHeight="1">
      <c r="B370" s="7"/>
      <c r="C370" s="69"/>
      <c r="D370" s="69"/>
      <c r="E370" s="69"/>
      <c r="F370" s="69"/>
      <c r="G370" s="69"/>
      <c r="H370" s="69"/>
      <c r="I370" s="69"/>
      <c r="J370" s="69"/>
      <c r="K370" s="69"/>
      <c r="L370" s="69"/>
      <c r="M370" s="69"/>
      <c r="N370" s="69"/>
      <c r="O370" s="69"/>
      <c r="P370" s="69"/>
      <c r="Q370" s="69"/>
      <c r="R370" s="69"/>
      <c r="S370" s="69"/>
      <c r="T370" s="69"/>
      <c r="U370" s="69"/>
      <c r="V370" s="69"/>
      <c r="W370" s="69"/>
      <c r="X370" s="69"/>
      <c r="Y370" s="69"/>
      <c r="Z370" s="69"/>
      <c r="AA370" s="47"/>
      <c r="AB370" s="47"/>
    </row>
    <row r="371" spans="1:28" s="31" customFormat="1" ht="15" customHeight="1">
      <c r="A371" s="35" t="s">
        <v>189</v>
      </c>
      <c r="B371" s="7"/>
      <c r="C371" s="69"/>
      <c r="D371" s="69"/>
      <c r="E371" s="69"/>
      <c r="F371" s="69"/>
      <c r="G371" s="69"/>
      <c r="H371" s="69"/>
      <c r="I371" s="69"/>
      <c r="J371" s="69"/>
      <c r="K371" s="69"/>
      <c r="L371" s="69"/>
      <c r="M371" s="69"/>
      <c r="N371" s="69"/>
      <c r="O371" s="69"/>
      <c r="P371" s="69"/>
      <c r="Q371" s="69"/>
      <c r="R371" s="69"/>
      <c r="S371" s="69"/>
      <c r="T371" s="69"/>
      <c r="U371" s="69"/>
      <c r="V371" s="69"/>
      <c r="W371" s="69"/>
      <c r="X371" s="69"/>
      <c r="Y371" s="69"/>
      <c r="Z371" s="69"/>
      <c r="AA371" s="47"/>
      <c r="AB371" s="47"/>
    </row>
    <row r="372" spans="1:28" s="31" customFormat="1" ht="11.25" customHeight="1">
      <c r="B372" s="442" t="s">
        <v>38</v>
      </c>
      <c r="C372" s="483" t="s">
        <v>388</v>
      </c>
      <c r="D372" s="484"/>
      <c r="E372" s="484"/>
      <c r="F372" s="484"/>
      <c r="G372" s="484"/>
      <c r="H372" s="484"/>
      <c r="I372" s="484"/>
      <c r="J372" s="484"/>
      <c r="K372" s="484"/>
      <c r="L372" s="484"/>
      <c r="M372" s="484"/>
      <c r="N372" s="484"/>
      <c r="O372" s="484"/>
      <c r="P372" s="484"/>
      <c r="Q372" s="484"/>
      <c r="R372" s="484"/>
      <c r="S372" s="484"/>
      <c r="T372" s="484"/>
      <c r="U372" s="484"/>
      <c r="V372" s="484"/>
      <c r="W372" s="484"/>
      <c r="X372" s="484"/>
      <c r="Y372" s="484"/>
      <c r="Z372" s="485"/>
      <c r="AA372" s="436"/>
      <c r="AB372" s="437"/>
    </row>
    <row r="373" spans="1:28" s="31" customFormat="1" ht="11.25" customHeight="1">
      <c r="B373" s="443"/>
      <c r="C373" s="486"/>
      <c r="D373" s="487"/>
      <c r="E373" s="487"/>
      <c r="F373" s="487"/>
      <c r="G373" s="487"/>
      <c r="H373" s="487"/>
      <c r="I373" s="487"/>
      <c r="J373" s="487"/>
      <c r="K373" s="487"/>
      <c r="L373" s="487"/>
      <c r="M373" s="487"/>
      <c r="N373" s="487"/>
      <c r="O373" s="487"/>
      <c r="P373" s="487"/>
      <c r="Q373" s="487"/>
      <c r="R373" s="487"/>
      <c r="S373" s="487"/>
      <c r="T373" s="487"/>
      <c r="U373" s="487"/>
      <c r="V373" s="487"/>
      <c r="W373" s="487"/>
      <c r="X373" s="487"/>
      <c r="Y373" s="487"/>
      <c r="Z373" s="488"/>
      <c r="AA373" s="438"/>
      <c r="AB373" s="439"/>
    </row>
    <row r="374" spans="1:28" s="31" customFormat="1" ht="11.25" customHeight="1">
      <c r="B374" s="443"/>
      <c r="C374" s="486"/>
      <c r="D374" s="487"/>
      <c r="E374" s="487"/>
      <c r="F374" s="487"/>
      <c r="G374" s="487"/>
      <c r="H374" s="487"/>
      <c r="I374" s="487"/>
      <c r="J374" s="487"/>
      <c r="K374" s="487"/>
      <c r="L374" s="487"/>
      <c r="M374" s="487"/>
      <c r="N374" s="487"/>
      <c r="O374" s="487"/>
      <c r="P374" s="487"/>
      <c r="Q374" s="487"/>
      <c r="R374" s="487"/>
      <c r="S374" s="487"/>
      <c r="T374" s="487"/>
      <c r="U374" s="487"/>
      <c r="V374" s="487"/>
      <c r="W374" s="487"/>
      <c r="X374" s="487"/>
      <c r="Y374" s="487"/>
      <c r="Z374" s="488"/>
      <c r="AA374" s="438"/>
      <c r="AB374" s="439"/>
    </row>
    <row r="375" spans="1:28" s="31" customFormat="1" ht="11.25" customHeight="1">
      <c r="B375" s="444"/>
      <c r="C375" s="489"/>
      <c r="D375" s="490"/>
      <c r="E375" s="490"/>
      <c r="F375" s="490"/>
      <c r="G375" s="490"/>
      <c r="H375" s="490"/>
      <c r="I375" s="490"/>
      <c r="J375" s="490"/>
      <c r="K375" s="490"/>
      <c r="L375" s="490"/>
      <c r="M375" s="490"/>
      <c r="N375" s="490"/>
      <c r="O375" s="490"/>
      <c r="P375" s="490"/>
      <c r="Q375" s="490"/>
      <c r="R375" s="490"/>
      <c r="S375" s="490"/>
      <c r="T375" s="490"/>
      <c r="U375" s="490"/>
      <c r="V375" s="490"/>
      <c r="W375" s="490"/>
      <c r="X375" s="490"/>
      <c r="Y375" s="490"/>
      <c r="Z375" s="491"/>
      <c r="AA375" s="440"/>
      <c r="AB375" s="441"/>
    </row>
    <row r="376" spans="1:28" s="31" customFormat="1" ht="11.25" customHeight="1">
      <c r="B376" s="442" t="s">
        <v>34</v>
      </c>
      <c r="C376" s="483" t="s">
        <v>389</v>
      </c>
      <c r="D376" s="484"/>
      <c r="E376" s="484"/>
      <c r="F376" s="484"/>
      <c r="G376" s="484"/>
      <c r="H376" s="484"/>
      <c r="I376" s="484"/>
      <c r="J376" s="484"/>
      <c r="K376" s="484"/>
      <c r="L376" s="484"/>
      <c r="M376" s="484"/>
      <c r="N376" s="484"/>
      <c r="O376" s="484"/>
      <c r="P376" s="484"/>
      <c r="Q376" s="484"/>
      <c r="R376" s="484"/>
      <c r="S376" s="484"/>
      <c r="T376" s="484"/>
      <c r="U376" s="484"/>
      <c r="V376" s="484"/>
      <c r="W376" s="484"/>
      <c r="X376" s="484"/>
      <c r="Y376" s="484"/>
      <c r="Z376" s="485"/>
      <c r="AA376" s="436"/>
      <c r="AB376" s="437"/>
    </row>
    <row r="377" spans="1:28" s="31" customFormat="1" ht="11.25" customHeight="1">
      <c r="B377" s="443"/>
      <c r="C377" s="486"/>
      <c r="D377" s="487"/>
      <c r="E377" s="487"/>
      <c r="F377" s="487"/>
      <c r="G377" s="487"/>
      <c r="H377" s="487"/>
      <c r="I377" s="487"/>
      <c r="J377" s="487"/>
      <c r="K377" s="487"/>
      <c r="L377" s="487"/>
      <c r="M377" s="487"/>
      <c r="N377" s="487"/>
      <c r="O377" s="487"/>
      <c r="P377" s="487"/>
      <c r="Q377" s="487"/>
      <c r="R377" s="487"/>
      <c r="S377" s="487"/>
      <c r="T377" s="487"/>
      <c r="U377" s="487"/>
      <c r="V377" s="487"/>
      <c r="W377" s="487"/>
      <c r="X377" s="487"/>
      <c r="Y377" s="487"/>
      <c r="Z377" s="488"/>
      <c r="AA377" s="438"/>
      <c r="AB377" s="439"/>
    </row>
    <row r="378" spans="1:28" s="31" customFormat="1" ht="11.25" customHeight="1">
      <c r="B378" s="444"/>
      <c r="C378" s="489"/>
      <c r="D378" s="490"/>
      <c r="E378" s="490"/>
      <c r="F378" s="490"/>
      <c r="G378" s="490"/>
      <c r="H378" s="490"/>
      <c r="I378" s="490"/>
      <c r="J378" s="490"/>
      <c r="K378" s="490"/>
      <c r="L378" s="490"/>
      <c r="M378" s="490"/>
      <c r="N378" s="490"/>
      <c r="O378" s="490"/>
      <c r="P378" s="490"/>
      <c r="Q378" s="490"/>
      <c r="R378" s="490"/>
      <c r="S378" s="490"/>
      <c r="T378" s="490"/>
      <c r="U378" s="490"/>
      <c r="V378" s="490"/>
      <c r="W378" s="490"/>
      <c r="X378" s="490"/>
      <c r="Y378" s="490"/>
      <c r="Z378" s="491"/>
      <c r="AA378" s="440"/>
      <c r="AB378" s="441"/>
    </row>
    <row r="379" spans="1:28" s="31" customFormat="1" ht="11.25" customHeight="1">
      <c r="B379" s="442" t="s">
        <v>20</v>
      </c>
      <c r="C379" s="483" t="s">
        <v>390</v>
      </c>
      <c r="D379" s="484"/>
      <c r="E379" s="484"/>
      <c r="F379" s="484"/>
      <c r="G379" s="484"/>
      <c r="H379" s="484"/>
      <c r="I379" s="484"/>
      <c r="J379" s="484"/>
      <c r="K379" s="484"/>
      <c r="L379" s="484"/>
      <c r="M379" s="484"/>
      <c r="N379" s="484"/>
      <c r="O379" s="484"/>
      <c r="P379" s="484"/>
      <c r="Q379" s="484"/>
      <c r="R379" s="484"/>
      <c r="S379" s="484"/>
      <c r="T379" s="484"/>
      <c r="U379" s="484"/>
      <c r="V379" s="484"/>
      <c r="W379" s="484"/>
      <c r="X379" s="484"/>
      <c r="Y379" s="484"/>
      <c r="Z379" s="485"/>
      <c r="AA379" s="436"/>
      <c r="AB379" s="437"/>
    </row>
    <row r="380" spans="1:28" s="31" customFormat="1" ht="11.25" customHeight="1">
      <c r="B380" s="443"/>
      <c r="C380" s="486"/>
      <c r="D380" s="487"/>
      <c r="E380" s="487"/>
      <c r="F380" s="487"/>
      <c r="G380" s="487"/>
      <c r="H380" s="487"/>
      <c r="I380" s="487"/>
      <c r="J380" s="487"/>
      <c r="K380" s="487"/>
      <c r="L380" s="487"/>
      <c r="M380" s="487"/>
      <c r="N380" s="487"/>
      <c r="O380" s="487"/>
      <c r="P380" s="487"/>
      <c r="Q380" s="487"/>
      <c r="R380" s="487"/>
      <c r="S380" s="487"/>
      <c r="T380" s="487"/>
      <c r="U380" s="487"/>
      <c r="V380" s="487"/>
      <c r="W380" s="487"/>
      <c r="X380" s="487"/>
      <c r="Y380" s="487"/>
      <c r="Z380" s="488"/>
      <c r="AA380" s="438"/>
      <c r="AB380" s="439"/>
    </row>
    <row r="381" spans="1:28" s="31" customFormat="1" ht="11.25" customHeight="1">
      <c r="B381" s="444"/>
      <c r="C381" s="489"/>
      <c r="D381" s="490"/>
      <c r="E381" s="490"/>
      <c r="F381" s="490"/>
      <c r="G381" s="490"/>
      <c r="H381" s="490"/>
      <c r="I381" s="490"/>
      <c r="J381" s="490"/>
      <c r="K381" s="490"/>
      <c r="L381" s="490"/>
      <c r="M381" s="490"/>
      <c r="N381" s="490"/>
      <c r="O381" s="490"/>
      <c r="P381" s="490"/>
      <c r="Q381" s="490"/>
      <c r="R381" s="490"/>
      <c r="S381" s="490"/>
      <c r="T381" s="490"/>
      <c r="U381" s="490"/>
      <c r="V381" s="490"/>
      <c r="W381" s="490"/>
      <c r="X381" s="490"/>
      <c r="Y381" s="490"/>
      <c r="Z381" s="491"/>
      <c r="AA381" s="440"/>
      <c r="AB381" s="441"/>
    </row>
    <row r="382" spans="1:28" s="31" customFormat="1" ht="9" customHeight="1">
      <c r="B382" s="112"/>
      <c r="AA382" s="45"/>
      <c r="AB382" s="45"/>
    </row>
    <row r="383" spans="1:28" s="30" customFormat="1" ht="15" customHeight="1">
      <c r="A383" s="35" t="s">
        <v>1195</v>
      </c>
      <c r="B383" s="33"/>
      <c r="C383" s="29"/>
      <c r="D383" s="29"/>
      <c r="E383" s="29"/>
      <c r="F383" s="29"/>
      <c r="G383" s="29"/>
      <c r="H383" s="29"/>
      <c r="I383" s="29"/>
      <c r="AA383" s="45"/>
      <c r="AB383" s="45"/>
    </row>
    <row r="384" spans="1:28" s="31" customFormat="1" ht="11.25" customHeight="1">
      <c r="B384" s="442" t="s">
        <v>90</v>
      </c>
      <c r="C384" s="483" t="s">
        <v>391</v>
      </c>
      <c r="D384" s="484"/>
      <c r="E384" s="484"/>
      <c r="F384" s="484"/>
      <c r="G384" s="484"/>
      <c r="H384" s="484"/>
      <c r="I384" s="484"/>
      <c r="J384" s="484"/>
      <c r="K384" s="484"/>
      <c r="L384" s="484"/>
      <c r="M384" s="484"/>
      <c r="N384" s="484"/>
      <c r="O384" s="484"/>
      <c r="P384" s="484"/>
      <c r="Q384" s="484"/>
      <c r="R384" s="484"/>
      <c r="S384" s="484"/>
      <c r="T384" s="484"/>
      <c r="U384" s="484"/>
      <c r="V384" s="484"/>
      <c r="W384" s="484"/>
      <c r="X384" s="484"/>
      <c r="Y384" s="484"/>
      <c r="Z384" s="485"/>
      <c r="AA384" s="436"/>
      <c r="AB384" s="437"/>
    </row>
    <row r="385" spans="1:28" s="31" customFormat="1" ht="11.25" customHeight="1">
      <c r="B385" s="443"/>
      <c r="C385" s="486"/>
      <c r="D385" s="487"/>
      <c r="E385" s="487"/>
      <c r="F385" s="487"/>
      <c r="G385" s="487"/>
      <c r="H385" s="487"/>
      <c r="I385" s="487"/>
      <c r="J385" s="487"/>
      <c r="K385" s="487"/>
      <c r="L385" s="487"/>
      <c r="M385" s="487"/>
      <c r="N385" s="487"/>
      <c r="O385" s="487"/>
      <c r="P385" s="487"/>
      <c r="Q385" s="487"/>
      <c r="R385" s="487"/>
      <c r="S385" s="487"/>
      <c r="T385" s="487"/>
      <c r="U385" s="487"/>
      <c r="V385" s="487"/>
      <c r="W385" s="487"/>
      <c r="X385" s="487"/>
      <c r="Y385" s="487"/>
      <c r="Z385" s="488"/>
      <c r="AA385" s="438"/>
      <c r="AB385" s="439"/>
    </row>
    <row r="386" spans="1:28" s="31" customFormat="1" ht="11.25" customHeight="1">
      <c r="B386" s="444"/>
      <c r="C386" s="489"/>
      <c r="D386" s="490"/>
      <c r="E386" s="490"/>
      <c r="F386" s="490"/>
      <c r="G386" s="490"/>
      <c r="H386" s="490"/>
      <c r="I386" s="490"/>
      <c r="J386" s="490"/>
      <c r="K386" s="490"/>
      <c r="L386" s="490"/>
      <c r="M386" s="490"/>
      <c r="N386" s="490"/>
      <c r="O386" s="490"/>
      <c r="P386" s="490"/>
      <c r="Q386" s="490"/>
      <c r="R386" s="490"/>
      <c r="S386" s="490"/>
      <c r="T386" s="490"/>
      <c r="U386" s="490"/>
      <c r="V386" s="490"/>
      <c r="W386" s="490"/>
      <c r="X386" s="490"/>
      <c r="Y386" s="490"/>
      <c r="Z386" s="491"/>
      <c r="AA386" s="440"/>
      <c r="AB386" s="441"/>
    </row>
    <row r="387" spans="1:28" s="31" customFormat="1" ht="9" customHeight="1">
      <c r="B387" s="112"/>
      <c r="AA387" s="45"/>
      <c r="AB387" s="45"/>
    </row>
    <row r="388" spans="1:28" s="30" customFormat="1" ht="15" customHeight="1">
      <c r="A388" s="35" t="s">
        <v>1196</v>
      </c>
      <c r="B388" s="33"/>
      <c r="C388" s="29"/>
      <c r="D388" s="29"/>
      <c r="E388" s="29"/>
      <c r="F388" s="29"/>
      <c r="G388" s="29"/>
      <c r="H388" s="29"/>
      <c r="I388" s="29"/>
      <c r="AA388" s="45"/>
      <c r="AB388" s="45"/>
    </row>
    <row r="389" spans="1:28" s="31" customFormat="1" ht="11.25" customHeight="1">
      <c r="B389" s="442" t="s">
        <v>90</v>
      </c>
      <c r="C389" s="483" t="s">
        <v>392</v>
      </c>
      <c r="D389" s="484"/>
      <c r="E389" s="484"/>
      <c r="F389" s="484"/>
      <c r="G389" s="484"/>
      <c r="H389" s="484"/>
      <c r="I389" s="484"/>
      <c r="J389" s="484"/>
      <c r="K389" s="484"/>
      <c r="L389" s="484"/>
      <c r="M389" s="484"/>
      <c r="N389" s="484"/>
      <c r="O389" s="484"/>
      <c r="P389" s="484"/>
      <c r="Q389" s="484"/>
      <c r="R389" s="484"/>
      <c r="S389" s="484"/>
      <c r="T389" s="484"/>
      <c r="U389" s="484"/>
      <c r="V389" s="484"/>
      <c r="W389" s="484"/>
      <c r="X389" s="484"/>
      <c r="Y389" s="484"/>
      <c r="Z389" s="485"/>
      <c r="AA389" s="436"/>
      <c r="AB389" s="437"/>
    </row>
    <row r="390" spans="1:28" s="31" customFormat="1" ht="11.25" customHeight="1">
      <c r="B390" s="443"/>
      <c r="C390" s="486"/>
      <c r="D390" s="487"/>
      <c r="E390" s="487"/>
      <c r="F390" s="487"/>
      <c r="G390" s="487"/>
      <c r="H390" s="487"/>
      <c r="I390" s="487"/>
      <c r="J390" s="487"/>
      <c r="K390" s="487"/>
      <c r="L390" s="487"/>
      <c r="M390" s="487"/>
      <c r="N390" s="487"/>
      <c r="O390" s="487"/>
      <c r="P390" s="487"/>
      <c r="Q390" s="487"/>
      <c r="R390" s="487"/>
      <c r="S390" s="487"/>
      <c r="T390" s="487"/>
      <c r="U390" s="487"/>
      <c r="V390" s="487"/>
      <c r="W390" s="487"/>
      <c r="X390" s="487"/>
      <c r="Y390" s="487"/>
      <c r="Z390" s="488"/>
      <c r="AA390" s="438"/>
      <c r="AB390" s="439"/>
    </row>
    <row r="391" spans="1:28" s="31" customFormat="1" ht="11.25" customHeight="1">
      <c r="B391" s="443"/>
      <c r="C391" s="486"/>
      <c r="D391" s="487"/>
      <c r="E391" s="487"/>
      <c r="F391" s="487"/>
      <c r="G391" s="487"/>
      <c r="H391" s="487"/>
      <c r="I391" s="487"/>
      <c r="J391" s="487"/>
      <c r="K391" s="487"/>
      <c r="L391" s="487"/>
      <c r="M391" s="487"/>
      <c r="N391" s="487"/>
      <c r="O391" s="487"/>
      <c r="P391" s="487"/>
      <c r="Q391" s="487"/>
      <c r="R391" s="487"/>
      <c r="S391" s="487"/>
      <c r="T391" s="487"/>
      <c r="U391" s="487"/>
      <c r="V391" s="487"/>
      <c r="W391" s="487"/>
      <c r="X391" s="487"/>
      <c r="Y391" s="487"/>
      <c r="Z391" s="488"/>
      <c r="AA391" s="438"/>
      <c r="AB391" s="439"/>
    </row>
    <row r="392" spans="1:28" s="31" customFormat="1" ht="11.25" customHeight="1">
      <c r="B392" s="444"/>
      <c r="C392" s="489"/>
      <c r="D392" s="490"/>
      <c r="E392" s="490"/>
      <c r="F392" s="490"/>
      <c r="G392" s="490"/>
      <c r="H392" s="490"/>
      <c r="I392" s="490"/>
      <c r="J392" s="490"/>
      <c r="K392" s="490"/>
      <c r="L392" s="490"/>
      <c r="M392" s="490"/>
      <c r="N392" s="490"/>
      <c r="O392" s="490"/>
      <c r="P392" s="490"/>
      <c r="Q392" s="490"/>
      <c r="R392" s="490"/>
      <c r="S392" s="490"/>
      <c r="T392" s="490"/>
      <c r="U392" s="490"/>
      <c r="V392" s="490"/>
      <c r="W392" s="490"/>
      <c r="X392" s="490"/>
      <c r="Y392" s="490"/>
      <c r="Z392" s="491"/>
      <c r="AA392" s="440"/>
      <c r="AB392" s="441"/>
    </row>
    <row r="393" spans="1:28" s="31" customFormat="1" ht="11.25" customHeight="1">
      <c r="B393" s="442" t="s">
        <v>91</v>
      </c>
      <c r="C393" s="483" t="s">
        <v>393</v>
      </c>
      <c r="D393" s="484"/>
      <c r="E393" s="484"/>
      <c r="F393" s="484"/>
      <c r="G393" s="484"/>
      <c r="H393" s="484"/>
      <c r="I393" s="484"/>
      <c r="J393" s="484"/>
      <c r="K393" s="484"/>
      <c r="L393" s="484"/>
      <c r="M393" s="484"/>
      <c r="N393" s="484"/>
      <c r="O393" s="484"/>
      <c r="P393" s="484"/>
      <c r="Q393" s="484"/>
      <c r="R393" s="484"/>
      <c r="S393" s="484"/>
      <c r="T393" s="484"/>
      <c r="U393" s="484"/>
      <c r="V393" s="484"/>
      <c r="W393" s="484"/>
      <c r="X393" s="484"/>
      <c r="Y393" s="484"/>
      <c r="Z393" s="485"/>
      <c r="AA393" s="436"/>
      <c r="AB393" s="437"/>
    </row>
    <row r="394" spans="1:28" s="31" customFormat="1" ht="11.25" customHeight="1">
      <c r="B394" s="444"/>
      <c r="C394" s="489"/>
      <c r="D394" s="490"/>
      <c r="E394" s="490"/>
      <c r="F394" s="490"/>
      <c r="G394" s="490"/>
      <c r="H394" s="490"/>
      <c r="I394" s="490"/>
      <c r="J394" s="490"/>
      <c r="K394" s="490"/>
      <c r="L394" s="490"/>
      <c r="M394" s="490"/>
      <c r="N394" s="490"/>
      <c r="O394" s="490"/>
      <c r="P394" s="490"/>
      <c r="Q394" s="490"/>
      <c r="R394" s="490"/>
      <c r="S394" s="490"/>
      <c r="T394" s="490"/>
      <c r="U394" s="490"/>
      <c r="V394" s="490"/>
      <c r="W394" s="490"/>
      <c r="X394" s="490"/>
      <c r="Y394" s="490"/>
      <c r="Z394" s="491"/>
      <c r="AA394" s="440"/>
      <c r="AB394" s="441"/>
    </row>
    <row r="395" spans="1:28" s="31" customFormat="1" ht="9" customHeight="1">
      <c r="B395" s="112"/>
      <c r="AA395" s="45"/>
      <c r="AB395" s="45"/>
    </row>
    <row r="396" spans="1:28" s="30" customFormat="1" ht="15" customHeight="1">
      <c r="A396" s="35" t="s">
        <v>1197</v>
      </c>
      <c r="B396" s="33"/>
      <c r="C396" s="29"/>
      <c r="D396" s="29"/>
      <c r="E396" s="29"/>
      <c r="F396" s="29"/>
      <c r="G396" s="29"/>
      <c r="H396" s="29"/>
      <c r="I396" s="29"/>
      <c r="AA396" s="45"/>
      <c r="AB396" s="45"/>
    </row>
    <row r="397" spans="1:28" s="31" customFormat="1" ht="11.25" customHeight="1">
      <c r="B397" s="442" t="s">
        <v>90</v>
      </c>
      <c r="C397" s="483" t="s">
        <v>394</v>
      </c>
      <c r="D397" s="484"/>
      <c r="E397" s="484"/>
      <c r="F397" s="484"/>
      <c r="G397" s="484"/>
      <c r="H397" s="484"/>
      <c r="I397" s="484"/>
      <c r="J397" s="484"/>
      <c r="K397" s="484"/>
      <c r="L397" s="484"/>
      <c r="M397" s="484"/>
      <c r="N397" s="484"/>
      <c r="O397" s="484"/>
      <c r="P397" s="484"/>
      <c r="Q397" s="484"/>
      <c r="R397" s="484"/>
      <c r="S397" s="484"/>
      <c r="T397" s="484"/>
      <c r="U397" s="484"/>
      <c r="V397" s="484"/>
      <c r="W397" s="484"/>
      <c r="X397" s="484"/>
      <c r="Y397" s="484"/>
      <c r="Z397" s="485"/>
      <c r="AA397" s="436"/>
      <c r="AB397" s="437"/>
    </row>
    <row r="398" spans="1:28" s="31" customFormat="1" ht="11.25" customHeight="1">
      <c r="B398" s="443"/>
      <c r="C398" s="486"/>
      <c r="D398" s="487"/>
      <c r="E398" s="487"/>
      <c r="F398" s="487"/>
      <c r="G398" s="487"/>
      <c r="H398" s="487"/>
      <c r="I398" s="487"/>
      <c r="J398" s="487"/>
      <c r="K398" s="487"/>
      <c r="L398" s="487"/>
      <c r="M398" s="487"/>
      <c r="N398" s="487"/>
      <c r="O398" s="487"/>
      <c r="P398" s="487"/>
      <c r="Q398" s="487"/>
      <c r="R398" s="487"/>
      <c r="S398" s="487"/>
      <c r="T398" s="487"/>
      <c r="U398" s="487"/>
      <c r="V398" s="487"/>
      <c r="W398" s="487"/>
      <c r="X398" s="487"/>
      <c r="Y398" s="487"/>
      <c r="Z398" s="488"/>
      <c r="AA398" s="438"/>
      <c r="AB398" s="439"/>
    </row>
    <row r="399" spans="1:28" s="31" customFormat="1" ht="11.25" customHeight="1">
      <c r="B399" s="443"/>
      <c r="C399" s="486"/>
      <c r="D399" s="487"/>
      <c r="E399" s="487"/>
      <c r="F399" s="487"/>
      <c r="G399" s="487"/>
      <c r="H399" s="487"/>
      <c r="I399" s="487"/>
      <c r="J399" s="487"/>
      <c r="K399" s="487"/>
      <c r="L399" s="487"/>
      <c r="M399" s="487"/>
      <c r="N399" s="487"/>
      <c r="O399" s="487"/>
      <c r="P399" s="487"/>
      <c r="Q399" s="487"/>
      <c r="R399" s="487"/>
      <c r="S399" s="487"/>
      <c r="T399" s="487"/>
      <c r="U399" s="487"/>
      <c r="V399" s="487"/>
      <c r="W399" s="487"/>
      <c r="X399" s="487"/>
      <c r="Y399" s="487"/>
      <c r="Z399" s="488"/>
      <c r="AA399" s="438"/>
      <c r="AB399" s="439"/>
    </row>
    <row r="400" spans="1:28" s="31" customFormat="1" ht="11.25" customHeight="1">
      <c r="B400" s="442" t="s">
        <v>91</v>
      </c>
      <c r="C400" s="494" t="s">
        <v>395</v>
      </c>
      <c r="D400" s="495"/>
      <c r="E400" s="495"/>
      <c r="F400" s="495"/>
      <c r="G400" s="495"/>
      <c r="H400" s="495"/>
      <c r="I400" s="495"/>
      <c r="J400" s="495"/>
      <c r="K400" s="495"/>
      <c r="L400" s="495"/>
      <c r="M400" s="495"/>
      <c r="N400" s="495"/>
      <c r="O400" s="495"/>
      <c r="P400" s="495"/>
      <c r="Q400" s="495"/>
      <c r="R400" s="495"/>
      <c r="S400" s="495"/>
      <c r="T400" s="495"/>
      <c r="U400" s="495"/>
      <c r="V400" s="495"/>
      <c r="W400" s="495"/>
      <c r="X400" s="495"/>
      <c r="Y400" s="495"/>
      <c r="Z400" s="496"/>
      <c r="AA400" s="436"/>
      <c r="AB400" s="437"/>
    </row>
    <row r="401" spans="2:28" s="31" customFormat="1" ht="11.25" customHeight="1">
      <c r="B401" s="443"/>
      <c r="C401" s="497"/>
      <c r="D401" s="498"/>
      <c r="E401" s="498"/>
      <c r="F401" s="498"/>
      <c r="G401" s="498"/>
      <c r="H401" s="498"/>
      <c r="I401" s="498"/>
      <c r="J401" s="498"/>
      <c r="K401" s="498"/>
      <c r="L401" s="498"/>
      <c r="M401" s="498"/>
      <c r="N401" s="498"/>
      <c r="O401" s="498"/>
      <c r="P401" s="498"/>
      <c r="Q401" s="498"/>
      <c r="R401" s="498"/>
      <c r="S401" s="498"/>
      <c r="T401" s="498"/>
      <c r="U401" s="498"/>
      <c r="V401" s="498"/>
      <c r="W401" s="498"/>
      <c r="X401" s="498"/>
      <c r="Y401" s="498"/>
      <c r="Z401" s="499"/>
      <c r="AA401" s="438"/>
      <c r="AB401" s="439"/>
    </row>
    <row r="402" spans="2:28" s="31" customFormat="1" ht="11.25" customHeight="1">
      <c r="B402" s="442" t="s">
        <v>92</v>
      </c>
      <c r="C402" s="483" t="s">
        <v>396</v>
      </c>
      <c r="D402" s="484"/>
      <c r="E402" s="484"/>
      <c r="F402" s="484"/>
      <c r="G402" s="484"/>
      <c r="H402" s="484"/>
      <c r="I402" s="484"/>
      <c r="J402" s="484"/>
      <c r="K402" s="484"/>
      <c r="L402" s="484"/>
      <c r="M402" s="484"/>
      <c r="N402" s="484"/>
      <c r="O402" s="484"/>
      <c r="P402" s="484"/>
      <c r="Q402" s="484"/>
      <c r="R402" s="484"/>
      <c r="S402" s="484"/>
      <c r="T402" s="484"/>
      <c r="U402" s="484"/>
      <c r="V402" s="484"/>
      <c r="W402" s="484"/>
      <c r="X402" s="484"/>
      <c r="Y402" s="484"/>
      <c r="Z402" s="485"/>
      <c r="AA402" s="436"/>
      <c r="AB402" s="437"/>
    </row>
    <row r="403" spans="2:28" s="31" customFormat="1" ht="11.25" customHeight="1">
      <c r="B403" s="443"/>
      <c r="C403" s="486"/>
      <c r="D403" s="487"/>
      <c r="E403" s="487"/>
      <c r="F403" s="487"/>
      <c r="G403" s="487"/>
      <c r="H403" s="487"/>
      <c r="I403" s="487"/>
      <c r="J403" s="487"/>
      <c r="K403" s="487"/>
      <c r="L403" s="487"/>
      <c r="M403" s="487"/>
      <c r="N403" s="487"/>
      <c r="O403" s="487"/>
      <c r="P403" s="487"/>
      <c r="Q403" s="487"/>
      <c r="R403" s="487"/>
      <c r="S403" s="487"/>
      <c r="T403" s="487"/>
      <c r="U403" s="487"/>
      <c r="V403" s="487"/>
      <c r="W403" s="487"/>
      <c r="X403" s="487"/>
      <c r="Y403" s="487"/>
      <c r="Z403" s="488"/>
      <c r="AA403" s="438"/>
      <c r="AB403" s="439"/>
    </row>
    <row r="404" spans="2:28" s="31" customFormat="1" ht="11.25" customHeight="1">
      <c r="B404" s="443"/>
      <c r="C404" s="486"/>
      <c r="D404" s="487"/>
      <c r="E404" s="487"/>
      <c r="F404" s="487"/>
      <c r="G404" s="487"/>
      <c r="H404" s="487"/>
      <c r="I404" s="487"/>
      <c r="J404" s="487"/>
      <c r="K404" s="487"/>
      <c r="L404" s="487"/>
      <c r="M404" s="487"/>
      <c r="N404" s="487"/>
      <c r="O404" s="487"/>
      <c r="P404" s="487"/>
      <c r="Q404" s="487"/>
      <c r="R404" s="487"/>
      <c r="S404" s="487"/>
      <c r="T404" s="487"/>
      <c r="U404" s="487"/>
      <c r="V404" s="487"/>
      <c r="W404" s="487"/>
      <c r="X404" s="487"/>
      <c r="Y404" s="487"/>
      <c r="Z404" s="488"/>
      <c r="AA404" s="438"/>
      <c r="AB404" s="439"/>
    </row>
    <row r="405" spans="2:28" s="31" customFormat="1" ht="11.25" customHeight="1">
      <c r="B405" s="442" t="s">
        <v>99</v>
      </c>
      <c r="C405" s="483" t="s">
        <v>397</v>
      </c>
      <c r="D405" s="484"/>
      <c r="E405" s="484"/>
      <c r="F405" s="484"/>
      <c r="G405" s="484"/>
      <c r="H405" s="484"/>
      <c r="I405" s="484"/>
      <c r="J405" s="484"/>
      <c r="K405" s="484"/>
      <c r="L405" s="484"/>
      <c r="M405" s="484"/>
      <c r="N405" s="484"/>
      <c r="O405" s="484"/>
      <c r="P405" s="484"/>
      <c r="Q405" s="484"/>
      <c r="R405" s="484"/>
      <c r="S405" s="484"/>
      <c r="T405" s="484"/>
      <c r="U405" s="484"/>
      <c r="V405" s="484"/>
      <c r="W405" s="484"/>
      <c r="X405" s="484"/>
      <c r="Y405" s="484"/>
      <c r="Z405" s="485"/>
      <c r="AA405" s="436"/>
      <c r="AB405" s="437"/>
    </row>
    <row r="406" spans="2:28" s="31" customFormat="1" ht="11.25" customHeight="1">
      <c r="B406" s="443"/>
      <c r="C406" s="486"/>
      <c r="D406" s="487"/>
      <c r="E406" s="487"/>
      <c r="F406" s="487"/>
      <c r="G406" s="487"/>
      <c r="H406" s="487"/>
      <c r="I406" s="487"/>
      <c r="J406" s="487"/>
      <c r="K406" s="487"/>
      <c r="L406" s="487"/>
      <c r="M406" s="487"/>
      <c r="N406" s="487"/>
      <c r="O406" s="487"/>
      <c r="P406" s="487"/>
      <c r="Q406" s="487"/>
      <c r="R406" s="487"/>
      <c r="S406" s="487"/>
      <c r="T406" s="487"/>
      <c r="U406" s="487"/>
      <c r="V406" s="487"/>
      <c r="W406" s="487"/>
      <c r="X406" s="487"/>
      <c r="Y406" s="487"/>
      <c r="Z406" s="488"/>
      <c r="AA406" s="438"/>
      <c r="AB406" s="439"/>
    </row>
    <row r="407" spans="2:28" s="31" customFormat="1" ht="11.25" customHeight="1">
      <c r="B407" s="444"/>
      <c r="C407" s="489"/>
      <c r="D407" s="490"/>
      <c r="E407" s="490"/>
      <c r="F407" s="490"/>
      <c r="G407" s="490"/>
      <c r="H407" s="490"/>
      <c r="I407" s="490"/>
      <c r="J407" s="490"/>
      <c r="K407" s="490"/>
      <c r="L407" s="490"/>
      <c r="M407" s="490"/>
      <c r="N407" s="490"/>
      <c r="O407" s="490"/>
      <c r="P407" s="490"/>
      <c r="Q407" s="490"/>
      <c r="R407" s="490"/>
      <c r="S407" s="490"/>
      <c r="T407" s="490"/>
      <c r="U407" s="490"/>
      <c r="V407" s="490"/>
      <c r="W407" s="490"/>
      <c r="X407" s="490"/>
      <c r="Y407" s="490"/>
      <c r="Z407" s="491"/>
      <c r="AA407" s="440"/>
      <c r="AB407" s="441"/>
    </row>
    <row r="408" spans="2:28" s="31" customFormat="1" ht="11.25" customHeight="1">
      <c r="B408" s="414" t="s">
        <v>35</v>
      </c>
      <c r="C408" s="642" t="s">
        <v>398</v>
      </c>
      <c r="D408" s="642"/>
      <c r="E408" s="642"/>
      <c r="F408" s="642"/>
      <c r="G408" s="642"/>
      <c r="H408" s="642"/>
      <c r="I408" s="642"/>
      <c r="J408" s="642"/>
      <c r="K408" s="642"/>
      <c r="L408" s="642"/>
      <c r="M408" s="642"/>
      <c r="N408" s="642"/>
      <c r="O408" s="642"/>
      <c r="P408" s="642"/>
      <c r="Q408" s="642"/>
      <c r="R408" s="642"/>
      <c r="S408" s="642"/>
      <c r="T408" s="642"/>
      <c r="U408" s="642"/>
      <c r="V408" s="642"/>
      <c r="W408" s="642"/>
      <c r="X408" s="642"/>
      <c r="Y408" s="642"/>
      <c r="Z408" s="642"/>
      <c r="AA408" s="454"/>
      <c r="AB408" s="454"/>
    </row>
    <row r="409" spans="2:28" s="31" customFormat="1" ht="11.25" customHeight="1">
      <c r="B409" s="414"/>
      <c r="C409" s="642"/>
      <c r="D409" s="642"/>
      <c r="E409" s="642"/>
      <c r="F409" s="642"/>
      <c r="G409" s="642"/>
      <c r="H409" s="642"/>
      <c r="I409" s="642"/>
      <c r="J409" s="642"/>
      <c r="K409" s="642"/>
      <c r="L409" s="642"/>
      <c r="M409" s="642"/>
      <c r="N409" s="642"/>
      <c r="O409" s="642"/>
      <c r="P409" s="642"/>
      <c r="Q409" s="642"/>
      <c r="R409" s="642"/>
      <c r="S409" s="642"/>
      <c r="T409" s="642"/>
      <c r="U409" s="642"/>
      <c r="V409" s="642"/>
      <c r="W409" s="642"/>
      <c r="X409" s="642"/>
      <c r="Y409" s="642"/>
      <c r="Z409" s="642"/>
      <c r="AA409" s="454"/>
      <c r="AB409" s="454"/>
    </row>
    <row r="410" spans="2:28" s="31" customFormat="1" ht="11.25" customHeight="1">
      <c r="B410" s="442" t="s">
        <v>21</v>
      </c>
      <c r="C410" s="483" t="s">
        <v>399</v>
      </c>
      <c r="D410" s="484"/>
      <c r="E410" s="484"/>
      <c r="F410" s="484"/>
      <c r="G410" s="484"/>
      <c r="H410" s="484"/>
      <c r="I410" s="484"/>
      <c r="J410" s="484"/>
      <c r="K410" s="484"/>
      <c r="L410" s="484"/>
      <c r="M410" s="484"/>
      <c r="N410" s="484"/>
      <c r="O410" s="484"/>
      <c r="P410" s="484"/>
      <c r="Q410" s="484"/>
      <c r="R410" s="484"/>
      <c r="S410" s="484"/>
      <c r="T410" s="484"/>
      <c r="U410" s="484"/>
      <c r="V410" s="484"/>
      <c r="W410" s="484"/>
      <c r="X410" s="484"/>
      <c r="Y410" s="484"/>
      <c r="Z410" s="485"/>
      <c r="AA410" s="436"/>
      <c r="AB410" s="437"/>
    </row>
    <row r="411" spans="2:28" s="31" customFormat="1" ht="11.25" customHeight="1">
      <c r="B411" s="443"/>
      <c r="C411" s="486"/>
      <c r="D411" s="487"/>
      <c r="E411" s="487"/>
      <c r="F411" s="487"/>
      <c r="G411" s="487"/>
      <c r="H411" s="487"/>
      <c r="I411" s="487"/>
      <c r="J411" s="487"/>
      <c r="K411" s="487"/>
      <c r="L411" s="487"/>
      <c r="M411" s="487"/>
      <c r="N411" s="487"/>
      <c r="O411" s="487"/>
      <c r="P411" s="487"/>
      <c r="Q411" s="487"/>
      <c r="R411" s="487"/>
      <c r="S411" s="487"/>
      <c r="T411" s="487"/>
      <c r="U411" s="487"/>
      <c r="V411" s="487"/>
      <c r="W411" s="487"/>
      <c r="X411" s="487"/>
      <c r="Y411" s="487"/>
      <c r="Z411" s="488"/>
      <c r="AA411" s="438"/>
      <c r="AB411" s="439"/>
    </row>
    <row r="412" spans="2:28" s="31" customFormat="1" ht="11.25" customHeight="1">
      <c r="B412" s="443"/>
      <c r="C412" s="486"/>
      <c r="D412" s="487"/>
      <c r="E412" s="487"/>
      <c r="F412" s="487"/>
      <c r="G412" s="487"/>
      <c r="H412" s="487"/>
      <c r="I412" s="487"/>
      <c r="J412" s="487"/>
      <c r="K412" s="487"/>
      <c r="L412" s="487"/>
      <c r="M412" s="487"/>
      <c r="N412" s="487"/>
      <c r="O412" s="487"/>
      <c r="P412" s="487"/>
      <c r="Q412" s="487"/>
      <c r="R412" s="487"/>
      <c r="S412" s="487"/>
      <c r="T412" s="487"/>
      <c r="U412" s="487"/>
      <c r="V412" s="487"/>
      <c r="W412" s="487"/>
      <c r="X412" s="487"/>
      <c r="Y412" s="487"/>
      <c r="Z412" s="488"/>
      <c r="AA412" s="438"/>
      <c r="AB412" s="439"/>
    </row>
    <row r="413" spans="2:28" s="31" customFormat="1" ht="11.25" customHeight="1">
      <c r="B413" s="444"/>
      <c r="C413" s="489"/>
      <c r="D413" s="490"/>
      <c r="E413" s="490"/>
      <c r="F413" s="490"/>
      <c r="G413" s="490"/>
      <c r="H413" s="490"/>
      <c r="I413" s="490"/>
      <c r="J413" s="490"/>
      <c r="K413" s="490"/>
      <c r="L413" s="490"/>
      <c r="M413" s="490"/>
      <c r="N413" s="490"/>
      <c r="O413" s="490"/>
      <c r="P413" s="490"/>
      <c r="Q413" s="490"/>
      <c r="R413" s="490"/>
      <c r="S413" s="490"/>
      <c r="T413" s="490"/>
      <c r="U413" s="490"/>
      <c r="V413" s="490"/>
      <c r="W413" s="490"/>
      <c r="X413" s="490"/>
      <c r="Y413" s="490"/>
      <c r="Z413" s="491"/>
      <c r="AA413" s="440"/>
      <c r="AB413" s="441"/>
    </row>
    <row r="414" spans="2:28" s="132" customFormat="1" ht="15" customHeight="1">
      <c r="B414" s="516" t="s">
        <v>96</v>
      </c>
      <c r="C414" s="518" t="s">
        <v>400</v>
      </c>
      <c r="D414" s="519"/>
      <c r="E414" s="519"/>
      <c r="F414" s="519"/>
      <c r="G414" s="519"/>
      <c r="H414" s="519"/>
      <c r="I414" s="519"/>
      <c r="J414" s="519"/>
      <c r="K414" s="519"/>
      <c r="L414" s="519"/>
      <c r="M414" s="519"/>
      <c r="N414" s="519"/>
      <c r="O414" s="519"/>
      <c r="P414" s="519"/>
      <c r="Q414" s="519"/>
      <c r="R414" s="519"/>
      <c r="S414" s="519"/>
      <c r="T414" s="519"/>
      <c r="U414" s="519"/>
      <c r="V414" s="519"/>
      <c r="W414" s="519"/>
      <c r="X414" s="519"/>
      <c r="Y414" s="519"/>
      <c r="Z414" s="520"/>
      <c r="AA414" s="524"/>
      <c r="AB414" s="524"/>
    </row>
    <row r="415" spans="2:28" s="132" customFormat="1" ht="15" customHeight="1">
      <c r="B415" s="517"/>
      <c r="C415" s="521"/>
      <c r="D415" s="522"/>
      <c r="E415" s="522"/>
      <c r="F415" s="522"/>
      <c r="G415" s="522"/>
      <c r="H415" s="522"/>
      <c r="I415" s="522"/>
      <c r="J415" s="522"/>
      <c r="K415" s="522"/>
      <c r="L415" s="522"/>
      <c r="M415" s="522"/>
      <c r="N415" s="522"/>
      <c r="O415" s="522"/>
      <c r="P415" s="522"/>
      <c r="Q415" s="522"/>
      <c r="R415" s="522"/>
      <c r="S415" s="522"/>
      <c r="T415" s="522"/>
      <c r="U415" s="522"/>
      <c r="V415" s="522"/>
      <c r="W415" s="522"/>
      <c r="X415" s="522"/>
      <c r="Y415" s="522"/>
      <c r="Z415" s="523"/>
      <c r="AA415" s="524"/>
      <c r="AB415" s="524"/>
    </row>
    <row r="416" spans="2:28" s="31" customFormat="1" ht="8.25" customHeight="1">
      <c r="B416" s="112"/>
      <c r="AA416" s="45"/>
      <c r="AB416" s="45"/>
    </row>
    <row r="417" spans="1:28" s="30" customFormat="1" ht="15" customHeight="1">
      <c r="A417" s="35" t="s">
        <v>1050</v>
      </c>
      <c r="B417" s="33"/>
      <c r="C417" s="29"/>
      <c r="D417" s="29"/>
      <c r="E417" s="29"/>
      <c r="F417" s="29"/>
      <c r="G417" s="29"/>
      <c r="H417" s="29"/>
      <c r="I417" s="29"/>
      <c r="AA417" s="45"/>
      <c r="AB417" s="45"/>
    </row>
    <row r="418" spans="1:28" s="31" customFormat="1" ht="11.25" customHeight="1">
      <c r="B418" s="442" t="s">
        <v>90</v>
      </c>
      <c r="C418" s="483" t="s">
        <v>1055</v>
      </c>
      <c r="D418" s="484"/>
      <c r="E418" s="484"/>
      <c r="F418" s="484"/>
      <c r="G418" s="484"/>
      <c r="H418" s="484"/>
      <c r="I418" s="484"/>
      <c r="J418" s="484"/>
      <c r="K418" s="484"/>
      <c r="L418" s="484"/>
      <c r="M418" s="484"/>
      <c r="N418" s="484"/>
      <c r="O418" s="484"/>
      <c r="P418" s="484"/>
      <c r="Q418" s="484"/>
      <c r="R418" s="484"/>
      <c r="S418" s="484"/>
      <c r="T418" s="484"/>
      <c r="U418" s="484"/>
      <c r="V418" s="484"/>
      <c r="W418" s="484"/>
      <c r="X418" s="484"/>
      <c r="Y418" s="484"/>
      <c r="Z418" s="485"/>
      <c r="AA418" s="436"/>
      <c r="AB418" s="437"/>
    </row>
    <row r="419" spans="1:28" s="31" customFormat="1" ht="11.25" customHeight="1">
      <c r="B419" s="443"/>
      <c r="C419" s="486"/>
      <c r="D419" s="487"/>
      <c r="E419" s="487"/>
      <c r="F419" s="487"/>
      <c r="G419" s="487"/>
      <c r="H419" s="487"/>
      <c r="I419" s="487"/>
      <c r="J419" s="487"/>
      <c r="K419" s="487"/>
      <c r="L419" s="487"/>
      <c r="M419" s="487"/>
      <c r="N419" s="487"/>
      <c r="O419" s="487"/>
      <c r="P419" s="487"/>
      <c r="Q419" s="487"/>
      <c r="R419" s="487"/>
      <c r="S419" s="487"/>
      <c r="T419" s="487"/>
      <c r="U419" s="487"/>
      <c r="V419" s="487"/>
      <c r="W419" s="487"/>
      <c r="X419" s="487"/>
      <c r="Y419" s="487"/>
      <c r="Z419" s="488"/>
      <c r="AA419" s="438"/>
      <c r="AB419" s="439"/>
    </row>
    <row r="420" spans="1:28" s="31" customFormat="1" ht="12">
      <c r="B420" s="443"/>
      <c r="C420" s="486"/>
      <c r="D420" s="487"/>
      <c r="E420" s="487"/>
      <c r="F420" s="487"/>
      <c r="G420" s="487"/>
      <c r="H420" s="487"/>
      <c r="I420" s="487"/>
      <c r="J420" s="487"/>
      <c r="K420" s="487"/>
      <c r="L420" s="487"/>
      <c r="M420" s="487"/>
      <c r="N420" s="487"/>
      <c r="O420" s="487"/>
      <c r="P420" s="487"/>
      <c r="Q420" s="487"/>
      <c r="R420" s="487"/>
      <c r="S420" s="487"/>
      <c r="T420" s="487"/>
      <c r="U420" s="487"/>
      <c r="V420" s="487"/>
      <c r="W420" s="487"/>
      <c r="X420" s="487"/>
      <c r="Y420" s="487"/>
      <c r="Z420" s="488"/>
      <c r="AA420" s="438"/>
      <c r="AB420" s="439"/>
    </row>
    <row r="421" spans="1:28" s="31" customFormat="1" ht="11.25" customHeight="1">
      <c r="B421" s="442" t="s">
        <v>91</v>
      </c>
      <c r="C421" s="494" t="s">
        <v>1056</v>
      </c>
      <c r="D421" s="495"/>
      <c r="E421" s="495"/>
      <c r="F421" s="495"/>
      <c r="G421" s="495"/>
      <c r="H421" s="495"/>
      <c r="I421" s="495"/>
      <c r="J421" s="495"/>
      <c r="K421" s="495"/>
      <c r="L421" s="495"/>
      <c r="M421" s="495"/>
      <c r="N421" s="495"/>
      <c r="O421" s="495"/>
      <c r="P421" s="495"/>
      <c r="Q421" s="495"/>
      <c r="R421" s="495"/>
      <c r="S421" s="495"/>
      <c r="T421" s="495"/>
      <c r="U421" s="495"/>
      <c r="V421" s="495"/>
      <c r="W421" s="495"/>
      <c r="X421" s="495"/>
      <c r="Y421" s="495"/>
      <c r="Z421" s="496"/>
      <c r="AA421" s="436"/>
      <c r="AB421" s="437"/>
    </row>
    <row r="422" spans="1:28" s="31" customFormat="1" ht="22.5" customHeight="1">
      <c r="B422" s="443"/>
      <c r="C422" s="497"/>
      <c r="D422" s="498"/>
      <c r="E422" s="498"/>
      <c r="F422" s="498"/>
      <c r="G422" s="498"/>
      <c r="H422" s="498"/>
      <c r="I422" s="498"/>
      <c r="J422" s="498"/>
      <c r="K422" s="498"/>
      <c r="L422" s="498"/>
      <c r="M422" s="498"/>
      <c r="N422" s="498"/>
      <c r="O422" s="498"/>
      <c r="P422" s="498"/>
      <c r="Q422" s="498"/>
      <c r="R422" s="498"/>
      <c r="S422" s="498"/>
      <c r="T422" s="498"/>
      <c r="U422" s="498"/>
      <c r="V422" s="498"/>
      <c r="W422" s="498"/>
      <c r="X422" s="498"/>
      <c r="Y422" s="498"/>
      <c r="Z422" s="499"/>
      <c r="AA422" s="438"/>
      <c r="AB422" s="439"/>
    </row>
    <row r="423" spans="1:28" s="31" customFormat="1" ht="11.25" customHeight="1">
      <c r="B423" s="442" t="s">
        <v>92</v>
      </c>
      <c r="C423" s="483" t="s">
        <v>1057</v>
      </c>
      <c r="D423" s="484"/>
      <c r="E423" s="484"/>
      <c r="F423" s="484"/>
      <c r="G423" s="484"/>
      <c r="H423" s="484"/>
      <c r="I423" s="484"/>
      <c r="J423" s="484"/>
      <c r="K423" s="484"/>
      <c r="L423" s="484"/>
      <c r="M423" s="484"/>
      <c r="N423" s="484"/>
      <c r="O423" s="484"/>
      <c r="P423" s="484"/>
      <c r="Q423" s="484"/>
      <c r="R423" s="484"/>
      <c r="S423" s="484"/>
      <c r="T423" s="484"/>
      <c r="U423" s="484"/>
      <c r="V423" s="484"/>
      <c r="W423" s="484"/>
      <c r="X423" s="484"/>
      <c r="Y423" s="484"/>
      <c r="Z423" s="485"/>
      <c r="AA423" s="436"/>
      <c r="AB423" s="437"/>
    </row>
    <row r="424" spans="1:28" s="31" customFormat="1" ht="11.25" customHeight="1">
      <c r="B424" s="443"/>
      <c r="C424" s="486"/>
      <c r="D424" s="487"/>
      <c r="E424" s="487"/>
      <c r="F424" s="487"/>
      <c r="G424" s="487"/>
      <c r="H424" s="487"/>
      <c r="I424" s="487"/>
      <c r="J424" s="487"/>
      <c r="K424" s="487"/>
      <c r="L424" s="487"/>
      <c r="M424" s="487"/>
      <c r="N424" s="487"/>
      <c r="O424" s="487"/>
      <c r="P424" s="487"/>
      <c r="Q424" s="487"/>
      <c r="R424" s="487"/>
      <c r="S424" s="487"/>
      <c r="T424" s="487"/>
      <c r="U424" s="487"/>
      <c r="V424" s="487"/>
      <c r="W424" s="487"/>
      <c r="X424" s="487"/>
      <c r="Y424" s="487"/>
      <c r="Z424" s="488"/>
      <c r="AA424" s="438"/>
      <c r="AB424" s="439"/>
    </row>
    <row r="425" spans="1:28" s="31" customFormat="1" ht="22.5" customHeight="1">
      <c r="B425" s="443"/>
      <c r="C425" s="486"/>
      <c r="D425" s="487"/>
      <c r="E425" s="487"/>
      <c r="F425" s="487"/>
      <c r="G425" s="487"/>
      <c r="H425" s="487"/>
      <c r="I425" s="487"/>
      <c r="J425" s="487"/>
      <c r="K425" s="487"/>
      <c r="L425" s="487"/>
      <c r="M425" s="487"/>
      <c r="N425" s="487"/>
      <c r="O425" s="487"/>
      <c r="P425" s="487"/>
      <c r="Q425" s="487"/>
      <c r="R425" s="487"/>
      <c r="S425" s="487"/>
      <c r="T425" s="487"/>
      <c r="U425" s="487"/>
      <c r="V425" s="487"/>
      <c r="W425" s="487"/>
      <c r="X425" s="487"/>
      <c r="Y425" s="487"/>
      <c r="Z425" s="488"/>
      <c r="AA425" s="438"/>
      <c r="AB425" s="439"/>
    </row>
    <row r="426" spans="1:28" s="31" customFormat="1" ht="11.25" customHeight="1">
      <c r="B426" s="442" t="s">
        <v>99</v>
      </c>
      <c r="C426" s="483" t="s">
        <v>1051</v>
      </c>
      <c r="D426" s="484"/>
      <c r="E426" s="484"/>
      <c r="F426" s="484"/>
      <c r="G426" s="484"/>
      <c r="H426" s="484"/>
      <c r="I426" s="484"/>
      <c r="J426" s="484"/>
      <c r="K426" s="484"/>
      <c r="L426" s="484"/>
      <c r="M426" s="484"/>
      <c r="N426" s="484"/>
      <c r="O426" s="484"/>
      <c r="P426" s="484"/>
      <c r="Q426" s="484"/>
      <c r="R426" s="484"/>
      <c r="S426" s="484"/>
      <c r="T426" s="484"/>
      <c r="U426" s="484"/>
      <c r="V426" s="484"/>
      <c r="W426" s="484"/>
      <c r="X426" s="484"/>
      <c r="Y426" s="484"/>
      <c r="Z426" s="485"/>
      <c r="AA426" s="436"/>
      <c r="AB426" s="437"/>
    </row>
    <row r="427" spans="1:28" s="31" customFormat="1" ht="11.25" customHeight="1">
      <c r="B427" s="443"/>
      <c r="C427" s="486"/>
      <c r="D427" s="487"/>
      <c r="E427" s="487"/>
      <c r="F427" s="487"/>
      <c r="G427" s="487"/>
      <c r="H427" s="487"/>
      <c r="I427" s="487"/>
      <c r="J427" s="487"/>
      <c r="K427" s="487"/>
      <c r="L427" s="487"/>
      <c r="M427" s="487"/>
      <c r="N427" s="487"/>
      <c r="O427" s="487"/>
      <c r="P427" s="487"/>
      <c r="Q427" s="487"/>
      <c r="R427" s="487"/>
      <c r="S427" s="487"/>
      <c r="T427" s="487"/>
      <c r="U427" s="487"/>
      <c r="V427" s="487"/>
      <c r="W427" s="487"/>
      <c r="X427" s="487"/>
      <c r="Y427" s="487"/>
      <c r="Z427" s="488"/>
      <c r="AA427" s="438"/>
      <c r="AB427" s="439"/>
    </row>
    <row r="428" spans="1:28" s="31" customFormat="1" ht="15" customHeight="1">
      <c r="B428" s="444"/>
      <c r="C428" s="489"/>
      <c r="D428" s="490"/>
      <c r="E428" s="490"/>
      <c r="F428" s="490"/>
      <c r="G428" s="490"/>
      <c r="H428" s="490"/>
      <c r="I428" s="490"/>
      <c r="J428" s="490"/>
      <c r="K428" s="490"/>
      <c r="L428" s="490"/>
      <c r="M428" s="490"/>
      <c r="N428" s="490"/>
      <c r="O428" s="490"/>
      <c r="P428" s="490"/>
      <c r="Q428" s="490"/>
      <c r="R428" s="490"/>
      <c r="S428" s="490"/>
      <c r="T428" s="490"/>
      <c r="U428" s="490"/>
      <c r="V428" s="490"/>
      <c r="W428" s="490"/>
      <c r="X428" s="490"/>
      <c r="Y428" s="490"/>
      <c r="Z428" s="491"/>
      <c r="AA428" s="440"/>
      <c r="AB428" s="441"/>
    </row>
    <row r="429" spans="1:28" s="31" customFormat="1" ht="11.25" customHeight="1">
      <c r="B429" s="414" t="s">
        <v>35</v>
      </c>
      <c r="C429" s="642" t="s">
        <v>1053</v>
      </c>
      <c r="D429" s="642"/>
      <c r="E429" s="642"/>
      <c r="F429" s="642"/>
      <c r="G429" s="642"/>
      <c r="H429" s="642"/>
      <c r="I429" s="642"/>
      <c r="J429" s="642"/>
      <c r="K429" s="642"/>
      <c r="L429" s="642"/>
      <c r="M429" s="642"/>
      <c r="N429" s="642"/>
      <c r="O429" s="642"/>
      <c r="P429" s="642"/>
      <c r="Q429" s="642"/>
      <c r="R429" s="642"/>
      <c r="S429" s="642"/>
      <c r="T429" s="642"/>
      <c r="U429" s="642"/>
      <c r="V429" s="642"/>
      <c r="W429" s="642"/>
      <c r="X429" s="642"/>
      <c r="Y429" s="642"/>
      <c r="Z429" s="642"/>
      <c r="AA429" s="454"/>
      <c r="AB429" s="454"/>
    </row>
    <row r="430" spans="1:28" s="31" customFormat="1" ht="27" customHeight="1">
      <c r="B430" s="414"/>
      <c r="C430" s="642"/>
      <c r="D430" s="642"/>
      <c r="E430" s="642"/>
      <c r="F430" s="642"/>
      <c r="G430" s="642"/>
      <c r="H430" s="642"/>
      <c r="I430" s="642"/>
      <c r="J430" s="642"/>
      <c r="K430" s="642"/>
      <c r="L430" s="642"/>
      <c r="M430" s="642"/>
      <c r="N430" s="642"/>
      <c r="O430" s="642"/>
      <c r="P430" s="642"/>
      <c r="Q430" s="642"/>
      <c r="R430" s="642"/>
      <c r="S430" s="642"/>
      <c r="T430" s="642"/>
      <c r="U430" s="642"/>
      <c r="V430" s="642"/>
      <c r="W430" s="642"/>
      <c r="X430" s="642"/>
      <c r="Y430" s="642"/>
      <c r="Z430" s="642"/>
      <c r="AA430" s="454"/>
      <c r="AB430" s="454"/>
    </row>
    <row r="431" spans="1:28" s="31" customFormat="1" ht="11.25" customHeight="1">
      <c r="B431" s="442" t="s">
        <v>21</v>
      </c>
      <c r="C431" s="483" t="s">
        <v>1052</v>
      </c>
      <c r="D431" s="484"/>
      <c r="E431" s="484"/>
      <c r="F431" s="484"/>
      <c r="G431" s="484"/>
      <c r="H431" s="484"/>
      <c r="I431" s="484"/>
      <c r="J431" s="484"/>
      <c r="K431" s="484"/>
      <c r="L431" s="484"/>
      <c r="M431" s="484"/>
      <c r="N431" s="484"/>
      <c r="O431" s="484"/>
      <c r="P431" s="484"/>
      <c r="Q431" s="484"/>
      <c r="R431" s="484"/>
      <c r="S431" s="484"/>
      <c r="T431" s="484"/>
      <c r="U431" s="484"/>
      <c r="V431" s="484"/>
      <c r="W431" s="484"/>
      <c r="X431" s="484"/>
      <c r="Y431" s="484"/>
      <c r="Z431" s="485"/>
      <c r="AA431" s="436"/>
      <c r="AB431" s="437"/>
    </row>
    <row r="432" spans="1:28" s="31" customFormat="1" ht="11.25" customHeight="1">
      <c r="B432" s="443"/>
      <c r="C432" s="486"/>
      <c r="D432" s="487"/>
      <c r="E432" s="487"/>
      <c r="F432" s="487"/>
      <c r="G432" s="487"/>
      <c r="H432" s="487"/>
      <c r="I432" s="487"/>
      <c r="J432" s="487"/>
      <c r="K432" s="487"/>
      <c r="L432" s="487"/>
      <c r="M432" s="487"/>
      <c r="N432" s="487"/>
      <c r="O432" s="487"/>
      <c r="P432" s="487"/>
      <c r="Q432" s="487"/>
      <c r="R432" s="487"/>
      <c r="S432" s="487"/>
      <c r="T432" s="487"/>
      <c r="U432" s="487"/>
      <c r="V432" s="487"/>
      <c r="W432" s="487"/>
      <c r="X432" s="487"/>
      <c r="Y432" s="487"/>
      <c r="Z432" s="488"/>
      <c r="AA432" s="438"/>
      <c r="AB432" s="439"/>
    </row>
    <row r="433" spans="1:28" s="31" customFormat="1" ht="12">
      <c r="B433" s="443"/>
      <c r="C433" s="486"/>
      <c r="D433" s="487"/>
      <c r="E433" s="487"/>
      <c r="F433" s="487"/>
      <c r="G433" s="487"/>
      <c r="H433" s="487"/>
      <c r="I433" s="487"/>
      <c r="J433" s="487"/>
      <c r="K433" s="487"/>
      <c r="L433" s="487"/>
      <c r="M433" s="487"/>
      <c r="N433" s="487"/>
      <c r="O433" s="487"/>
      <c r="P433" s="487"/>
      <c r="Q433" s="487"/>
      <c r="R433" s="487"/>
      <c r="S433" s="487"/>
      <c r="T433" s="487"/>
      <c r="U433" s="487"/>
      <c r="V433" s="487"/>
      <c r="W433" s="487"/>
      <c r="X433" s="487"/>
      <c r="Y433" s="487"/>
      <c r="Z433" s="488"/>
      <c r="AA433" s="438"/>
      <c r="AB433" s="439"/>
    </row>
    <row r="434" spans="1:28" s="132" customFormat="1" ht="15" customHeight="1">
      <c r="B434" s="516" t="s">
        <v>96</v>
      </c>
      <c r="C434" s="518" t="s">
        <v>1054</v>
      </c>
      <c r="D434" s="519"/>
      <c r="E434" s="519"/>
      <c r="F434" s="519"/>
      <c r="G434" s="519"/>
      <c r="H434" s="519"/>
      <c r="I434" s="519"/>
      <c r="J434" s="519"/>
      <c r="K434" s="519"/>
      <c r="L434" s="519"/>
      <c r="M434" s="519"/>
      <c r="N434" s="519"/>
      <c r="O434" s="519"/>
      <c r="P434" s="519"/>
      <c r="Q434" s="519"/>
      <c r="R434" s="519"/>
      <c r="S434" s="519"/>
      <c r="T434" s="519"/>
      <c r="U434" s="519"/>
      <c r="V434" s="519"/>
      <c r="W434" s="519"/>
      <c r="X434" s="519"/>
      <c r="Y434" s="519"/>
      <c r="Z434" s="520"/>
      <c r="AA434" s="524"/>
      <c r="AB434" s="524"/>
    </row>
    <row r="435" spans="1:28" s="132" customFormat="1" ht="15" customHeight="1">
      <c r="B435" s="517"/>
      <c r="C435" s="521"/>
      <c r="D435" s="522"/>
      <c r="E435" s="522"/>
      <c r="F435" s="522"/>
      <c r="G435" s="522"/>
      <c r="H435" s="522"/>
      <c r="I435" s="522"/>
      <c r="J435" s="522"/>
      <c r="K435" s="522"/>
      <c r="L435" s="522"/>
      <c r="M435" s="522"/>
      <c r="N435" s="522"/>
      <c r="O435" s="522"/>
      <c r="P435" s="522"/>
      <c r="Q435" s="522"/>
      <c r="R435" s="522"/>
      <c r="S435" s="522"/>
      <c r="T435" s="522"/>
      <c r="U435" s="522"/>
      <c r="V435" s="522"/>
      <c r="W435" s="522"/>
      <c r="X435" s="522"/>
      <c r="Y435" s="522"/>
      <c r="Z435" s="523"/>
      <c r="AA435" s="524"/>
      <c r="AB435" s="524"/>
    </row>
    <row r="436" spans="1:28" s="132" customFormat="1" ht="15" customHeight="1">
      <c r="B436" s="516" t="s">
        <v>44</v>
      </c>
      <c r="C436" s="518" t="s">
        <v>1166</v>
      </c>
      <c r="D436" s="519"/>
      <c r="E436" s="519"/>
      <c r="F436" s="519"/>
      <c r="G436" s="519"/>
      <c r="H436" s="519"/>
      <c r="I436" s="519"/>
      <c r="J436" s="519"/>
      <c r="K436" s="519"/>
      <c r="L436" s="519"/>
      <c r="M436" s="519"/>
      <c r="N436" s="519"/>
      <c r="O436" s="519"/>
      <c r="P436" s="519"/>
      <c r="Q436" s="519"/>
      <c r="R436" s="519"/>
      <c r="S436" s="519"/>
      <c r="T436" s="519"/>
      <c r="U436" s="519"/>
      <c r="V436" s="519"/>
      <c r="W436" s="519"/>
      <c r="X436" s="519"/>
      <c r="Y436" s="519"/>
      <c r="Z436" s="520"/>
      <c r="AA436" s="524"/>
      <c r="AB436" s="524"/>
    </row>
    <row r="437" spans="1:28" s="132" customFormat="1" ht="15" customHeight="1">
      <c r="B437" s="517"/>
      <c r="C437" s="521"/>
      <c r="D437" s="522"/>
      <c r="E437" s="522"/>
      <c r="F437" s="522"/>
      <c r="G437" s="522"/>
      <c r="H437" s="522"/>
      <c r="I437" s="522"/>
      <c r="J437" s="522"/>
      <c r="K437" s="522"/>
      <c r="L437" s="522"/>
      <c r="M437" s="522"/>
      <c r="N437" s="522"/>
      <c r="O437" s="522"/>
      <c r="P437" s="522"/>
      <c r="Q437" s="522"/>
      <c r="R437" s="522"/>
      <c r="S437" s="522"/>
      <c r="T437" s="522"/>
      <c r="U437" s="522"/>
      <c r="V437" s="522"/>
      <c r="W437" s="522"/>
      <c r="X437" s="522"/>
      <c r="Y437" s="522"/>
      <c r="Z437" s="523"/>
      <c r="AA437" s="524"/>
      <c r="AB437" s="524"/>
    </row>
    <row r="438" spans="1:28" s="132" customFormat="1" ht="15" customHeight="1">
      <c r="B438" s="373"/>
      <c r="C438" s="349"/>
      <c r="D438" s="349"/>
      <c r="E438" s="349"/>
      <c r="F438" s="349"/>
      <c r="G438" s="349"/>
      <c r="H438" s="349"/>
      <c r="I438" s="349"/>
      <c r="J438" s="349"/>
      <c r="K438" s="349"/>
      <c r="L438" s="349"/>
      <c r="M438" s="349"/>
      <c r="N438" s="349"/>
      <c r="O438" s="349"/>
      <c r="P438" s="349"/>
      <c r="Q438" s="349"/>
      <c r="R438" s="349"/>
      <c r="S438" s="349"/>
      <c r="T438" s="349"/>
      <c r="U438" s="349"/>
      <c r="V438" s="349"/>
      <c r="W438" s="349"/>
      <c r="X438" s="349"/>
      <c r="Y438" s="349"/>
      <c r="Z438" s="349"/>
      <c r="AA438" s="350"/>
      <c r="AB438" s="350"/>
    </row>
    <row r="439" spans="1:28" s="30" customFormat="1" ht="15" customHeight="1">
      <c r="A439" s="35" t="s">
        <v>1059</v>
      </c>
      <c r="B439" s="33"/>
      <c r="C439" s="29"/>
      <c r="D439" s="29"/>
      <c r="E439" s="29"/>
      <c r="F439" s="29"/>
      <c r="G439" s="29"/>
      <c r="H439" s="29"/>
      <c r="I439" s="29"/>
      <c r="AA439" s="45"/>
      <c r="AB439" s="45"/>
    </row>
    <row r="440" spans="1:28" s="31" customFormat="1" ht="11.25" customHeight="1">
      <c r="B440" s="442" t="s">
        <v>90</v>
      </c>
      <c r="C440" s="483" t="s">
        <v>1049</v>
      </c>
      <c r="D440" s="484"/>
      <c r="E440" s="484"/>
      <c r="F440" s="484"/>
      <c r="G440" s="484"/>
      <c r="H440" s="484"/>
      <c r="I440" s="484"/>
      <c r="J440" s="484"/>
      <c r="K440" s="484"/>
      <c r="L440" s="484"/>
      <c r="M440" s="484"/>
      <c r="N440" s="484"/>
      <c r="O440" s="484"/>
      <c r="P440" s="484"/>
      <c r="Q440" s="484"/>
      <c r="R440" s="484"/>
      <c r="S440" s="484"/>
      <c r="T440" s="484"/>
      <c r="U440" s="484"/>
      <c r="V440" s="484"/>
      <c r="W440" s="484"/>
      <c r="X440" s="484"/>
      <c r="Y440" s="484"/>
      <c r="Z440" s="485"/>
      <c r="AA440" s="436"/>
      <c r="AB440" s="437"/>
    </row>
    <row r="441" spans="1:28" s="31" customFormat="1" ht="11.25" customHeight="1">
      <c r="B441" s="443"/>
      <c r="C441" s="486"/>
      <c r="D441" s="487"/>
      <c r="E441" s="487"/>
      <c r="F441" s="487"/>
      <c r="G441" s="487"/>
      <c r="H441" s="487"/>
      <c r="I441" s="487"/>
      <c r="J441" s="487"/>
      <c r="K441" s="487"/>
      <c r="L441" s="487"/>
      <c r="M441" s="487"/>
      <c r="N441" s="487"/>
      <c r="O441" s="487"/>
      <c r="P441" s="487"/>
      <c r="Q441" s="487"/>
      <c r="R441" s="487"/>
      <c r="S441" s="487"/>
      <c r="T441" s="487"/>
      <c r="U441" s="487"/>
      <c r="V441" s="487"/>
      <c r="W441" s="487"/>
      <c r="X441" s="487"/>
      <c r="Y441" s="487"/>
      <c r="Z441" s="488"/>
      <c r="AA441" s="438"/>
      <c r="AB441" s="439"/>
    </row>
    <row r="442" spans="1:28" s="31" customFormat="1" ht="11.25" customHeight="1">
      <c r="B442" s="444"/>
      <c r="C442" s="489"/>
      <c r="D442" s="490"/>
      <c r="E442" s="490"/>
      <c r="F442" s="490"/>
      <c r="G442" s="490"/>
      <c r="H442" s="490"/>
      <c r="I442" s="490"/>
      <c r="J442" s="490"/>
      <c r="K442" s="490"/>
      <c r="L442" s="490"/>
      <c r="M442" s="490"/>
      <c r="N442" s="490"/>
      <c r="O442" s="490"/>
      <c r="P442" s="490"/>
      <c r="Q442" s="490"/>
      <c r="R442" s="490"/>
      <c r="S442" s="490"/>
      <c r="T442" s="490"/>
      <c r="U442" s="490"/>
      <c r="V442" s="490"/>
      <c r="W442" s="490"/>
      <c r="X442" s="490"/>
      <c r="Y442" s="490"/>
      <c r="Z442" s="491"/>
      <c r="AA442" s="440"/>
      <c r="AB442" s="441"/>
    </row>
    <row r="443" spans="1:28" s="31" customFormat="1" ht="11.25" customHeight="1">
      <c r="B443" s="442" t="s">
        <v>91</v>
      </c>
      <c r="C443" s="483" t="s">
        <v>1058</v>
      </c>
      <c r="D443" s="484"/>
      <c r="E443" s="484"/>
      <c r="F443" s="484"/>
      <c r="G443" s="484"/>
      <c r="H443" s="484"/>
      <c r="I443" s="484"/>
      <c r="J443" s="484"/>
      <c r="K443" s="484"/>
      <c r="L443" s="484"/>
      <c r="M443" s="484"/>
      <c r="N443" s="484"/>
      <c r="O443" s="484"/>
      <c r="P443" s="484"/>
      <c r="Q443" s="484"/>
      <c r="R443" s="484"/>
      <c r="S443" s="484"/>
      <c r="T443" s="484"/>
      <c r="U443" s="484"/>
      <c r="V443" s="484"/>
      <c r="W443" s="484"/>
      <c r="X443" s="484"/>
      <c r="Y443" s="484"/>
      <c r="Z443" s="485"/>
      <c r="AA443" s="436"/>
      <c r="AB443" s="437"/>
    </row>
    <row r="444" spans="1:28" s="31" customFormat="1" ht="11.25" customHeight="1">
      <c r="B444" s="443"/>
      <c r="C444" s="486"/>
      <c r="D444" s="487"/>
      <c r="E444" s="487"/>
      <c r="F444" s="487"/>
      <c r="G444" s="487"/>
      <c r="H444" s="487"/>
      <c r="I444" s="487"/>
      <c r="J444" s="487"/>
      <c r="K444" s="487"/>
      <c r="L444" s="487"/>
      <c r="M444" s="487"/>
      <c r="N444" s="487"/>
      <c r="O444" s="487"/>
      <c r="P444" s="487"/>
      <c r="Q444" s="487"/>
      <c r="R444" s="487"/>
      <c r="S444" s="487"/>
      <c r="T444" s="487"/>
      <c r="U444" s="487"/>
      <c r="V444" s="487"/>
      <c r="W444" s="487"/>
      <c r="X444" s="487"/>
      <c r="Y444" s="487"/>
      <c r="Z444" s="488"/>
      <c r="AA444" s="438"/>
      <c r="AB444" s="439"/>
    </row>
    <row r="445" spans="1:28" s="31" customFormat="1" ht="11.25" customHeight="1">
      <c r="B445" s="444"/>
      <c r="C445" s="489"/>
      <c r="D445" s="490"/>
      <c r="E445" s="490"/>
      <c r="F445" s="490"/>
      <c r="G445" s="490"/>
      <c r="H445" s="490"/>
      <c r="I445" s="490"/>
      <c r="J445" s="490"/>
      <c r="K445" s="490"/>
      <c r="L445" s="490"/>
      <c r="M445" s="490"/>
      <c r="N445" s="490"/>
      <c r="O445" s="490"/>
      <c r="P445" s="490"/>
      <c r="Q445" s="490"/>
      <c r="R445" s="490"/>
      <c r="S445" s="490"/>
      <c r="T445" s="490"/>
      <c r="U445" s="490"/>
      <c r="V445" s="490"/>
      <c r="W445" s="490"/>
      <c r="X445" s="490"/>
      <c r="Y445" s="490"/>
      <c r="Z445" s="491"/>
      <c r="AA445" s="440"/>
      <c r="AB445" s="441"/>
    </row>
    <row r="446" spans="1:28" s="31" customFormat="1" ht="7.5" customHeight="1">
      <c r="B446" s="112"/>
      <c r="AA446" s="45"/>
      <c r="AB446" s="45"/>
    </row>
    <row r="447" spans="1:28" s="30" customFormat="1" ht="15" customHeight="1">
      <c r="A447" s="35" t="s">
        <v>1198</v>
      </c>
      <c r="B447" s="33"/>
      <c r="C447" s="29"/>
      <c r="D447" s="29"/>
      <c r="E447" s="29"/>
      <c r="F447" s="29"/>
      <c r="G447" s="29"/>
      <c r="H447" s="29"/>
      <c r="I447" s="29"/>
      <c r="AA447" s="45"/>
      <c r="AB447" s="45"/>
    </row>
    <row r="448" spans="1:28" s="31" customFormat="1" ht="11.25" customHeight="1">
      <c r="B448" s="442" t="s">
        <v>90</v>
      </c>
      <c r="C448" s="483" t="s">
        <v>401</v>
      </c>
      <c r="D448" s="484"/>
      <c r="E448" s="484"/>
      <c r="F448" s="484"/>
      <c r="G448" s="484"/>
      <c r="H448" s="484"/>
      <c r="I448" s="484"/>
      <c r="J448" s="484"/>
      <c r="K448" s="484"/>
      <c r="L448" s="484"/>
      <c r="M448" s="484"/>
      <c r="N448" s="484"/>
      <c r="O448" s="484"/>
      <c r="P448" s="484"/>
      <c r="Q448" s="484"/>
      <c r="R448" s="484"/>
      <c r="S448" s="484"/>
      <c r="T448" s="484"/>
      <c r="U448" s="484"/>
      <c r="V448" s="484"/>
      <c r="W448" s="484"/>
      <c r="X448" s="484"/>
      <c r="Y448" s="484"/>
      <c r="Z448" s="485"/>
      <c r="AA448" s="436"/>
      <c r="AB448" s="437"/>
    </row>
    <row r="449" spans="1:28" s="31" customFormat="1" ht="11.25" customHeight="1">
      <c r="B449" s="443"/>
      <c r="C449" s="486"/>
      <c r="D449" s="487"/>
      <c r="E449" s="487"/>
      <c r="F449" s="487"/>
      <c r="G449" s="487"/>
      <c r="H449" s="487"/>
      <c r="I449" s="487"/>
      <c r="J449" s="487"/>
      <c r="K449" s="487"/>
      <c r="L449" s="487"/>
      <c r="M449" s="487"/>
      <c r="N449" s="487"/>
      <c r="O449" s="487"/>
      <c r="P449" s="487"/>
      <c r="Q449" s="487"/>
      <c r="R449" s="487"/>
      <c r="S449" s="487"/>
      <c r="T449" s="487"/>
      <c r="U449" s="487"/>
      <c r="V449" s="487"/>
      <c r="W449" s="487"/>
      <c r="X449" s="487"/>
      <c r="Y449" s="487"/>
      <c r="Z449" s="488"/>
      <c r="AA449" s="438"/>
      <c r="AB449" s="439"/>
    </row>
    <row r="450" spans="1:28" s="31" customFormat="1" ht="11.25" customHeight="1">
      <c r="B450" s="443"/>
      <c r="C450" s="486"/>
      <c r="D450" s="487"/>
      <c r="E450" s="487"/>
      <c r="F450" s="487"/>
      <c r="G450" s="487"/>
      <c r="H450" s="487"/>
      <c r="I450" s="487"/>
      <c r="J450" s="487"/>
      <c r="K450" s="487"/>
      <c r="L450" s="487"/>
      <c r="M450" s="487"/>
      <c r="N450" s="487"/>
      <c r="O450" s="487"/>
      <c r="P450" s="487"/>
      <c r="Q450" s="487"/>
      <c r="R450" s="487"/>
      <c r="S450" s="487"/>
      <c r="T450" s="487"/>
      <c r="U450" s="487"/>
      <c r="V450" s="487"/>
      <c r="W450" s="487"/>
      <c r="X450" s="487"/>
      <c r="Y450" s="487"/>
      <c r="Z450" s="488"/>
      <c r="AA450" s="438"/>
      <c r="AB450" s="439"/>
    </row>
    <row r="451" spans="1:28" s="31" customFormat="1" ht="11.25" customHeight="1">
      <c r="B451" s="442" t="s">
        <v>91</v>
      </c>
      <c r="C451" s="494" t="s">
        <v>402</v>
      </c>
      <c r="D451" s="495"/>
      <c r="E451" s="495"/>
      <c r="F451" s="495"/>
      <c r="G451" s="495"/>
      <c r="H451" s="495"/>
      <c r="I451" s="495"/>
      <c r="J451" s="495"/>
      <c r="K451" s="495"/>
      <c r="L451" s="495"/>
      <c r="M451" s="495"/>
      <c r="N451" s="495"/>
      <c r="O451" s="495"/>
      <c r="P451" s="495"/>
      <c r="Q451" s="495"/>
      <c r="R451" s="495"/>
      <c r="S451" s="495"/>
      <c r="T451" s="495"/>
      <c r="U451" s="495"/>
      <c r="V451" s="495"/>
      <c r="W451" s="495"/>
      <c r="X451" s="495"/>
      <c r="Y451" s="495"/>
      <c r="Z451" s="496"/>
      <c r="AA451" s="436"/>
      <c r="AB451" s="437"/>
    </row>
    <row r="452" spans="1:28" s="31" customFormat="1" ht="11.25" customHeight="1">
      <c r="B452" s="443"/>
      <c r="C452" s="497"/>
      <c r="D452" s="498"/>
      <c r="E452" s="498"/>
      <c r="F452" s="498"/>
      <c r="G452" s="498"/>
      <c r="H452" s="498"/>
      <c r="I452" s="498"/>
      <c r="J452" s="498"/>
      <c r="K452" s="498"/>
      <c r="L452" s="498"/>
      <c r="M452" s="498"/>
      <c r="N452" s="498"/>
      <c r="O452" s="498"/>
      <c r="P452" s="498"/>
      <c r="Q452" s="498"/>
      <c r="R452" s="498"/>
      <c r="S452" s="498"/>
      <c r="T452" s="498"/>
      <c r="U452" s="498"/>
      <c r="V452" s="498"/>
      <c r="W452" s="498"/>
      <c r="X452" s="498"/>
      <c r="Y452" s="498"/>
      <c r="Z452" s="499"/>
      <c r="AA452" s="438"/>
      <c r="AB452" s="439"/>
    </row>
    <row r="453" spans="1:28" s="31" customFormat="1" ht="11.25" customHeight="1">
      <c r="B453" s="444"/>
      <c r="C453" s="500"/>
      <c r="D453" s="501"/>
      <c r="E453" s="501"/>
      <c r="F453" s="501"/>
      <c r="G453" s="501"/>
      <c r="H453" s="501"/>
      <c r="I453" s="501"/>
      <c r="J453" s="501"/>
      <c r="K453" s="501"/>
      <c r="L453" s="501"/>
      <c r="M453" s="501"/>
      <c r="N453" s="501"/>
      <c r="O453" s="501"/>
      <c r="P453" s="501"/>
      <c r="Q453" s="501"/>
      <c r="R453" s="501"/>
      <c r="S453" s="501"/>
      <c r="T453" s="501"/>
      <c r="U453" s="501"/>
      <c r="V453" s="501"/>
      <c r="W453" s="501"/>
      <c r="X453" s="501"/>
      <c r="Y453" s="501"/>
      <c r="Z453" s="502"/>
      <c r="AA453" s="440"/>
      <c r="AB453" s="441"/>
    </row>
    <row r="454" spans="1:28" s="31" customFormat="1" ht="11.25" customHeight="1">
      <c r="B454" s="442" t="s">
        <v>20</v>
      </c>
      <c r="C454" s="483" t="s">
        <v>403</v>
      </c>
      <c r="D454" s="484"/>
      <c r="E454" s="484"/>
      <c r="F454" s="484"/>
      <c r="G454" s="484"/>
      <c r="H454" s="484"/>
      <c r="I454" s="484"/>
      <c r="J454" s="484"/>
      <c r="K454" s="484"/>
      <c r="L454" s="484"/>
      <c r="M454" s="484"/>
      <c r="N454" s="484"/>
      <c r="O454" s="484"/>
      <c r="P454" s="484"/>
      <c r="Q454" s="484"/>
      <c r="R454" s="484"/>
      <c r="S454" s="484"/>
      <c r="T454" s="484"/>
      <c r="U454" s="484"/>
      <c r="V454" s="484"/>
      <c r="W454" s="484"/>
      <c r="X454" s="484"/>
      <c r="Y454" s="484"/>
      <c r="Z454" s="485"/>
      <c r="AA454" s="436"/>
      <c r="AB454" s="437"/>
    </row>
    <row r="455" spans="1:28" s="31" customFormat="1" ht="11.25" customHeight="1">
      <c r="B455" s="443"/>
      <c r="C455" s="486"/>
      <c r="D455" s="487"/>
      <c r="E455" s="487"/>
      <c r="F455" s="487"/>
      <c r="G455" s="487"/>
      <c r="H455" s="487"/>
      <c r="I455" s="487"/>
      <c r="J455" s="487"/>
      <c r="K455" s="487"/>
      <c r="L455" s="487"/>
      <c r="M455" s="487"/>
      <c r="N455" s="487"/>
      <c r="O455" s="487"/>
      <c r="P455" s="487"/>
      <c r="Q455" s="487"/>
      <c r="R455" s="487"/>
      <c r="S455" s="487"/>
      <c r="T455" s="487"/>
      <c r="U455" s="487"/>
      <c r="V455" s="487"/>
      <c r="W455" s="487"/>
      <c r="X455" s="487"/>
      <c r="Y455" s="487"/>
      <c r="Z455" s="488"/>
      <c r="AA455" s="438"/>
      <c r="AB455" s="439"/>
    </row>
    <row r="456" spans="1:28" s="31" customFormat="1" ht="11.25" customHeight="1">
      <c r="B456" s="444"/>
      <c r="C456" s="489"/>
      <c r="D456" s="490"/>
      <c r="E456" s="490"/>
      <c r="F456" s="490"/>
      <c r="G456" s="490"/>
      <c r="H456" s="490"/>
      <c r="I456" s="490"/>
      <c r="J456" s="490"/>
      <c r="K456" s="490"/>
      <c r="L456" s="490"/>
      <c r="M456" s="490"/>
      <c r="N456" s="490"/>
      <c r="O456" s="490"/>
      <c r="P456" s="490"/>
      <c r="Q456" s="490"/>
      <c r="R456" s="490"/>
      <c r="S456" s="490"/>
      <c r="T456" s="490"/>
      <c r="U456" s="490"/>
      <c r="V456" s="490"/>
      <c r="W456" s="490"/>
      <c r="X456" s="490"/>
      <c r="Y456" s="490"/>
      <c r="Z456" s="491"/>
      <c r="AA456" s="440"/>
      <c r="AB456" s="441"/>
    </row>
    <row r="457" spans="1:28" s="31" customFormat="1" ht="7.5" customHeight="1">
      <c r="B457" s="112"/>
      <c r="AA457" s="45"/>
      <c r="AB457" s="45"/>
    </row>
    <row r="458" spans="1:28" s="30" customFormat="1" ht="15" customHeight="1">
      <c r="A458" s="35" t="s">
        <v>1199</v>
      </c>
      <c r="B458" s="33"/>
      <c r="C458" s="29"/>
      <c r="D458" s="29"/>
      <c r="E458" s="29"/>
      <c r="F458" s="29"/>
      <c r="G458" s="29"/>
      <c r="H458" s="29"/>
      <c r="I458" s="29"/>
      <c r="AA458" s="45"/>
      <c r="AB458" s="45"/>
    </row>
    <row r="459" spans="1:28" s="31" customFormat="1" ht="11.25" customHeight="1">
      <c r="B459" s="442" t="s">
        <v>90</v>
      </c>
      <c r="C459" s="483" t="s">
        <v>404</v>
      </c>
      <c r="D459" s="484"/>
      <c r="E459" s="484"/>
      <c r="F459" s="484"/>
      <c r="G459" s="484"/>
      <c r="H459" s="484"/>
      <c r="I459" s="484"/>
      <c r="J459" s="484"/>
      <c r="K459" s="484"/>
      <c r="L459" s="484"/>
      <c r="M459" s="484"/>
      <c r="N459" s="484"/>
      <c r="O459" s="484"/>
      <c r="P459" s="484"/>
      <c r="Q459" s="484"/>
      <c r="R459" s="484"/>
      <c r="S459" s="484"/>
      <c r="T459" s="484"/>
      <c r="U459" s="484"/>
      <c r="V459" s="484"/>
      <c r="W459" s="484"/>
      <c r="X459" s="484"/>
      <c r="Y459" s="484"/>
      <c r="Z459" s="485"/>
      <c r="AA459" s="436"/>
      <c r="AB459" s="437"/>
    </row>
    <row r="460" spans="1:28" s="31" customFormat="1" ht="11.25" customHeight="1">
      <c r="B460" s="443"/>
      <c r="C460" s="486"/>
      <c r="D460" s="487"/>
      <c r="E460" s="487"/>
      <c r="F460" s="487"/>
      <c r="G460" s="487"/>
      <c r="H460" s="487"/>
      <c r="I460" s="487"/>
      <c r="J460" s="487"/>
      <c r="K460" s="487"/>
      <c r="L460" s="487"/>
      <c r="M460" s="487"/>
      <c r="N460" s="487"/>
      <c r="O460" s="487"/>
      <c r="P460" s="487"/>
      <c r="Q460" s="487"/>
      <c r="R460" s="487"/>
      <c r="S460" s="487"/>
      <c r="T460" s="487"/>
      <c r="U460" s="487"/>
      <c r="V460" s="487"/>
      <c r="W460" s="487"/>
      <c r="X460" s="487"/>
      <c r="Y460" s="487"/>
      <c r="Z460" s="488"/>
      <c r="AA460" s="438"/>
      <c r="AB460" s="439"/>
    </row>
    <row r="461" spans="1:28" s="31" customFormat="1" ht="11.25" customHeight="1">
      <c r="B461" s="444"/>
      <c r="C461" s="489"/>
      <c r="D461" s="490"/>
      <c r="E461" s="490"/>
      <c r="F461" s="490"/>
      <c r="G461" s="490"/>
      <c r="H461" s="490"/>
      <c r="I461" s="490"/>
      <c r="J461" s="490"/>
      <c r="K461" s="490"/>
      <c r="L461" s="490"/>
      <c r="M461" s="490"/>
      <c r="N461" s="490"/>
      <c r="O461" s="490"/>
      <c r="P461" s="490"/>
      <c r="Q461" s="490"/>
      <c r="R461" s="490"/>
      <c r="S461" s="490"/>
      <c r="T461" s="490"/>
      <c r="U461" s="490"/>
      <c r="V461" s="490"/>
      <c r="W461" s="490"/>
      <c r="X461" s="490"/>
      <c r="Y461" s="490"/>
      <c r="Z461" s="491"/>
      <c r="AA461" s="440"/>
      <c r="AB461" s="441"/>
    </row>
    <row r="462" spans="1:28" s="31" customFormat="1" ht="11.25" customHeight="1">
      <c r="B462" s="442" t="s">
        <v>91</v>
      </c>
      <c r="C462" s="483" t="s">
        <v>405</v>
      </c>
      <c r="D462" s="484"/>
      <c r="E462" s="484"/>
      <c r="F462" s="484"/>
      <c r="G462" s="484"/>
      <c r="H462" s="484"/>
      <c r="I462" s="484"/>
      <c r="J462" s="484"/>
      <c r="K462" s="484"/>
      <c r="L462" s="484"/>
      <c r="M462" s="484"/>
      <c r="N462" s="484"/>
      <c r="O462" s="484"/>
      <c r="P462" s="484"/>
      <c r="Q462" s="484"/>
      <c r="R462" s="484"/>
      <c r="S462" s="484"/>
      <c r="T462" s="484"/>
      <c r="U462" s="484"/>
      <c r="V462" s="484"/>
      <c r="W462" s="484"/>
      <c r="X462" s="484"/>
      <c r="Y462" s="484"/>
      <c r="Z462" s="485"/>
      <c r="AA462" s="436"/>
      <c r="AB462" s="437"/>
    </row>
    <row r="463" spans="1:28" s="31" customFormat="1" ht="11.25" customHeight="1">
      <c r="B463" s="443"/>
      <c r="C463" s="486"/>
      <c r="D463" s="487"/>
      <c r="E463" s="487"/>
      <c r="F463" s="487"/>
      <c r="G463" s="487"/>
      <c r="H463" s="487"/>
      <c r="I463" s="487"/>
      <c r="J463" s="487"/>
      <c r="K463" s="487"/>
      <c r="L463" s="487"/>
      <c r="M463" s="487"/>
      <c r="N463" s="487"/>
      <c r="O463" s="487"/>
      <c r="P463" s="487"/>
      <c r="Q463" s="487"/>
      <c r="R463" s="487"/>
      <c r="S463" s="487"/>
      <c r="T463" s="487"/>
      <c r="U463" s="487"/>
      <c r="V463" s="487"/>
      <c r="W463" s="487"/>
      <c r="X463" s="487"/>
      <c r="Y463" s="487"/>
      <c r="Z463" s="488"/>
      <c r="AA463" s="438"/>
      <c r="AB463" s="439"/>
    </row>
    <row r="464" spans="1:28" s="31" customFormat="1" ht="11.25" customHeight="1">
      <c r="B464" s="444"/>
      <c r="C464" s="489"/>
      <c r="D464" s="490"/>
      <c r="E464" s="490"/>
      <c r="F464" s="490"/>
      <c r="G464" s="490"/>
      <c r="H464" s="490"/>
      <c r="I464" s="490"/>
      <c r="J464" s="490"/>
      <c r="K464" s="490"/>
      <c r="L464" s="490"/>
      <c r="M464" s="490"/>
      <c r="N464" s="490"/>
      <c r="O464" s="490"/>
      <c r="P464" s="490"/>
      <c r="Q464" s="490"/>
      <c r="R464" s="490"/>
      <c r="S464" s="490"/>
      <c r="T464" s="490"/>
      <c r="U464" s="490"/>
      <c r="V464" s="490"/>
      <c r="W464" s="490"/>
      <c r="X464" s="490"/>
      <c r="Y464" s="490"/>
      <c r="Z464" s="491"/>
      <c r="AA464" s="440"/>
      <c r="AB464" s="441"/>
    </row>
    <row r="465" spans="1:28" s="31" customFormat="1" ht="7.5" customHeight="1">
      <c r="B465" s="112"/>
      <c r="AA465" s="45"/>
      <c r="AB465" s="45"/>
    </row>
    <row r="466" spans="1:28" s="30" customFormat="1" ht="15" customHeight="1">
      <c r="A466" s="35" t="s">
        <v>1200</v>
      </c>
      <c r="B466" s="33"/>
      <c r="C466" s="29"/>
      <c r="D466" s="29"/>
      <c r="E466" s="29"/>
      <c r="F466" s="29"/>
      <c r="G466" s="29"/>
      <c r="H466" s="29"/>
      <c r="I466" s="29"/>
      <c r="AA466" s="45"/>
      <c r="AB466" s="45"/>
    </row>
    <row r="467" spans="1:28" s="30" customFormat="1" ht="11.25" customHeight="1">
      <c r="A467" s="35"/>
      <c r="B467" s="442" t="s">
        <v>90</v>
      </c>
      <c r="C467" s="483" t="s">
        <v>406</v>
      </c>
      <c r="D467" s="484"/>
      <c r="E467" s="484"/>
      <c r="F467" s="484"/>
      <c r="G467" s="484"/>
      <c r="H467" s="484"/>
      <c r="I467" s="484"/>
      <c r="J467" s="484"/>
      <c r="K467" s="484"/>
      <c r="L467" s="484"/>
      <c r="M467" s="484"/>
      <c r="N467" s="484"/>
      <c r="O467" s="484"/>
      <c r="P467" s="484"/>
      <c r="Q467" s="484"/>
      <c r="R467" s="484"/>
      <c r="S467" s="484"/>
      <c r="T467" s="484"/>
      <c r="U467" s="484"/>
      <c r="V467" s="484"/>
      <c r="W467" s="484"/>
      <c r="X467" s="484"/>
      <c r="Y467" s="484"/>
      <c r="Z467" s="485"/>
      <c r="AA467" s="436"/>
      <c r="AB467" s="437"/>
    </row>
    <row r="468" spans="1:28" s="30" customFormat="1" ht="11.25" customHeight="1">
      <c r="A468" s="35"/>
      <c r="B468" s="443"/>
      <c r="C468" s="486"/>
      <c r="D468" s="487"/>
      <c r="E468" s="487"/>
      <c r="F468" s="487"/>
      <c r="G468" s="487"/>
      <c r="H468" s="487"/>
      <c r="I468" s="487"/>
      <c r="J468" s="487"/>
      <c r="K468" s="487"/>
      <c r="L468" s="487"/>
      <c r="M468" s="487"/>
      <c r="N468" s="487"/>
      <c r="O468" s="487"/>
      <c r="P468" s="487"/>
      <c r="Q468" s="487"/>
      <c r="R468" s="487"/>
      <c r="S468" s="487"/>
      <c r="T468" s="487"/>
      <c r="U468" s="487"/>
      <c r="V468" s="487"/>
      <c r="W468" s="487"/>
      <c r="X468" s="487"/>
      <c r="Y468" s="487"/>
      <c r="Z468" s="488"/>
      <c r="AA468" s="438"/>
      <c r="AB468" s="439"/>
    </row>
    <row r="469" spans="1:28" s="30" customFormat="1" ht="11.25" customHeight="1">
      <c r="A469" s="35"/>
      <c r="B469" s="444"/>
      <c r="C469" s="489"/>
      <c r="D469" s="490"/>
      <c r="E469" s="490"/>
      <c r="F469" s="490"/>
      <c r="G469" s="490"/>
      <c r="H469" s="490"/>
      <c r="I469" s="490"/>
      <c r="J469" s="490"/>
      <c r="K469" s="490"/>
      <c r="L469" s="490"/>
      <c r="M469" s="490"/>
      <c r="N469" s="490"/>
      <c r="O469" s="490"/>
      <c r="P469" s="490"/>
      <c r="Q469" s="490"/>
      <c r="R469" s="490"/>
      <c r="S469" s="490"/>
      <c r="T469" s="490"/>
      <c r="U469" s="490"/>
      <c r="V469" s="490"/>
      <c r="W469" s="490"/>
      <c r="X469" s="490"/>
      <c r="Y469" s="490"/>
      <c r="Z469" s="491"/>
      <c r="AA469" s="440"/>
      <c r="AB469" s="441"/>
    </row>
    <row r="470" spans="1:28" s="31" customFormat="1" ht="11.25" customHeight="1">
      <c r="B470" s="442" t="s">
        <v>91</v>
      </c>
      <c r="C470" s="483" t="s">
        <v>407</v>
      </c>
      <c r="D470" s="484"/>
      <c r="E470" s="484"/>
      <c r="F470" s="484"/>
      <c r="G470" s="484"/>
      <c r="H470" s="484"/>
      <c r="I470" s="484"/>
      <c r="J470" s="484"/>
      <c r="K470" s="484"/>
      <c r="L470" s="484"/>
      <c r="M470" s="484"/>
      <c r="N470" s="484"/>
      <c r="O470" s="484"/>
      <c r="P470" s="484"/>
      <c r="Q470" s="484"/>
      <c r="R470" s="484"/>
      <c r="S470" s="484"/>
      <c r="T470" s="484"/>
      <c r="U470" s="484"/>
      <c r="V470" s="484"/>
      <c r="W470" s="484"/>
      <c r="X470" s="484"/>
      <c r="Y470" s="484"/>
      <c r="Z470" s="485"/>
      <c r="AA470" s="436"/>
      <c r="AB470" s="437"/>
    </row>
    <row r="471" spans="1:28" s="31" customFormat="1" ht="11.25" customHeight="1">
      <c r="B471" s="443"/>
      <c r="C471" s="486"/>
      <c r="D471" s="487"/>
      <c r="E471" s="487"/>
      <c r="F471" s="487"/>
      <c r="G471" s="487"/>
      <c r="H471" s="487"/>
      <c r="I471" s="487"/>
      <c r="J471" s="487"/>
      <c r="K471" s="487"/>
      <c r="L471" s="487"/>
      <c r="M471" s="487"/>
      <c r="N471" s="487"/>
      <c r="O471" s="487"/>
      <c r="P471" s="487"/>
      <c r="Q471" s="487"/>
      <c r="R471" s="487"/>
      <c r="S471" s="487"/>
      <c r="T471" s="487"/>
      <c r="U471" s="487"/>
      <c r="V471" s="487"/>
      <c r="W471" s="487"/>
      <c r="X471" s="487"/>
      <c r="Y471" s="487"/>
      <c r="Z471" s="488"/>
      <c r="AA471" s="438"/>
      <c r="AB471" s="439"/>
    </row>
    <row r="472" spans="1:28" s="31" customFormat="1" ht="11.25" customHeight="1">
      <c r="B472" s="444"/>
      <c r="C472" s="486"/>
      <c r="D472" s="487"/>
      <c r="E472" s="487"/>
      <c r="F472" s="487"/>
      <c r="G472" s="487"/>
      <c r="H472" s="487"/>
      <c r="I472" s="487"/>
      <c r="J472" s="487"/>
      <c r="K472" s="487"/>
      <c r="L472" s="487"/>
      <c r="M472" s="487"/>
      <c r="N472" s="487"/>
      <c r="O472" s="487"/>
      <c r="P472" s="487"/>
      <c r="Q472" s="487"/>
      <c r="R472" s="487"/>
      <c r="S472" s="487"/>
      <c r="T472" s="487"/>
      <c r="U472" s="487"/>
      <c r="V472" s="487"/>
      <c r="W472" s="487"/>
      <c r="X472" s="487"/>
      <c r="Y472" s="487"/>
      <c r="Z472" s="488"/>
      <c r="AA472" s="438"/>
      <c r="AB472" s="439"/>
    </row>
    <row r="473" spans="1:28" s="31" customFormat="1" ht="11.25" customHeight="1">
      <c r="B473" s="442" t="s">
        <v>92</v>
      </c>
      <c r="C473" s="483" t="s">
        <v>408</v>
      </c>
      <c r="D473" s="484"/>
      <c r="E473" s="484"/>
      <c r="F473" s="484"/>
      <c r="G473" s="484"/>
      <c r="H473" s="484"/>
      <c r="I473" s="484"/>
      <c r="J473" s="484"/>
      <c r="K473" s="484"/>
      <c r="L473" s="484"/>
      <c r="M473" s="484"/>
      <c r="N473" s="484"/>
      <c r="O473" s="484"/>
      <c r="P473" s="484"/>
      <c r="Q473" s="484"/>
      <c r="R473" s="484"/>
      <c r="S473" s="484"/>
      <c r="T473" s="484"/>
      <c r="U473" s="484"/>
      <c r="V473" s="484"/>
      <c r="W473" s="484"/>
      <c r="X473" s="484"/>
      <c r="Y473" s="484"/>
      <c r="Z473" s="485"/>
      <c r="AA473" s="436"/>
      <c r="AB473" s="437"/>
    </row>
    <row r="474" spans="1:28" s="31" customFormat="1" ht="11.25" customHeight="1">
      <c r="B474" s="443"/>
      <c r="C474" s="486"/>
      <c r="D474" s="487"/>
      <c r="E474" s="487"/>
      <c r="F474" s="487"/>
      <c r="G474" s="487"/>
      <c r="H474" s="487"/>
      <c r="I474" s="487"/>
      <c r="J474" s="487"/>
      <c r="K474" s="487"/>
      <c r="L474" s="487"/>
      <c r="M474" s="487"/>
      <c r="N474" s="487"/>
      <c r="O474" s="487"/>
      <c r="P474" s="487"/>
      <c r="Q474" s="487"/>
      <c r="R474" s="487"/>
      <c r="S474" s="487"/>
      <c r="T474" s="487"/>
      <c r="U474" s="487"/>
      <c r="V474" s="487"/>
      <c r="W474" s="487"/>
      <c r="X474" s="487"/>
      <c r="Y474" s="487"/>
      <c r="Z474" s="488"/>
      <c r="AA474" s="438"/>
      <c r="AB474" s="439"/>
    </row>
    <row r="475" spans="1:28" s="31" customFormat="1" ht="11.25" customHeight="1">
      <c r="B475" s="444"/>
      <c r="C475" s="486"/>
      <c r="D475" s="487"/>
      <c r="E475" s="487"/>
      <c r="F475" s="487"/>
      <c r="G475" s="487"/>
      <c r="H475" s="487"/>
      <c r="I475" s="487"/>
      <c r="J475" s="487"/>
      <c r="K475" s="487"/>
      <c r="L475" s="487"/>
      <c r="M475" s="487"/>
      <c r="N475" s="487"/>
      <c r="O475" s="487"/>
      <c r="P475" s="487"/>
      <c r="Q475" s="487"/>
      <c r="R475" s="487"/>
      <c r="S475" s="487"/>
      <c r="T475" s="487"/>
      <c r="U475" s="487"/>
      <c r="V475" s="487"/>
      <c r="W475" s="487"/>
      <c r="X475" s="487"/>
      <c r="Y475" s="487"/>
      <c r="Z475" s="488"/>
      <c r="AA475" s="438"/>
      <c r="AB475" s="439"/>
    </row>
    <row r="476" spans="1:28" s="31" customFormat="1" ht="11.25" customHeight="1">
      <c r="B476" s="442" t="s">
        <v>93</v>
      </c>
      <c r="C476" s="483" t="s">
        <v>409</v>
      </c>
      <c r="D476" s="484"/>
      <c r="E476" s="484"/>
      <c r="F476" s="484"/>
      <c r="G476" s="484"/>
      <c r="H476" s="484"/>
      <c r="I476" s="484"/>
      <c r="J476" s="484"/>
      <c r="K476" s="484"/>
      <c r="L476" s="484"/>
      <c r="M476" s="484"/>
      <c r="N476" s="484"/>
      <c r="O476" s="484"/>
      <c r="P476" s="484"/>
      <c r="Q476" s="484"/>
      <c r="R476" s="484"/>
      <c r="S476" s="484"/>
      <c r="T476" s="484"/>
      <c r="U476" s="484"/>
      <c r="V476" s="484"/>
      <c r="W476" s="484"/>
      <c r="X476" s="484"/>
      <c r="Y476" s="484"/>
      <c r="Z476" s="485"/>
      <c r="AA476" s="436"/>
      <c r="AB476" s="437"/>
    </row>
    <row r="477" spans="1:28" s="31" customFormat="1" ht="11.25" customHeight="1">
      <c r="B477" s="443"/>
      <c r="C477" s="486"/>
      <c r="D477" s="487"/>
      <c r="E477" s="487"/>
      <c r="F477" s="487"/>
      <c r="G477" s="487"/>
      <c r="H477" s="487"/>
      <c r="I477" s="487"/>
      <c r="J477" s="487"/>
      <c r="K477" s="487"/>
      <c r="L477" s="487"/>
      <c r="M477" s="487"/>
      <c r="N477" s="487"/>
      <c r="O477" s="487"/>
      <c r="P477" s="487"/>
      <c r="Q477" s="487"/>
      <c r="R477" s="487"/>
      <c r="S477" s="487"/>
      <c r="T477" s="487"/>
      <c r="U477" s="487"/>
      <c r="V477" s="487"/>
      <c r="W477" s="487"/>
      <c r="X477" s="487"/>
      <c r="Y477" s="487"/>
      <c r="Z477" s="488"/>
      <c r="AA477" s="438"/>
      <c r="AB477" s="439"/>
    </row>
    <row r="478" spans="1:28" s="31" customFormat="1" ht="11.25" customHeight="1">
      <c r="B478" s="444"/>
      <c r="C478" s="486"/>
      <c r="D478" s="487"/>
      <c r="E478" s="487"/>
      <c r="F478" s="487"/>
      <c r="G478" s="487"/>
      <c r="H478" s="487"/>
      <c r="I478" s="487"/>
      <c r="J478" s="487"/>
      <c r="K478" s="487"/>
      <c r="L478" s="487"/>
      <c r="M478" s="487"/>
      <c r="N478" s="487"/>
      <c r="O478" s="487"/>
      <c r="P478" s="487"/>
      <c r="Q478" s="487"/>
      <c r="R478" s="487"/>
      <c r="S478" s="487"/>
      <c r="T478" s="487"/>
      <c r="U478" s="487"/>
      <c r="V478" s="487"/>
      <c r="W478" s="487"/>
      <c r="X478" s="487"/>
      <c r="Y478" s="487"/>
      <c r="Z478" s="488"/>
      <c r="AA478" s="438"/>
      <c r="AB478" s="439"/>
    </row>
    <row r="479" spans="1:28" s="31" customFormat="1" ht="11.25" customHeight="1">
      <c r="B479" s="442" t="s">
        <v>94</v>
      </c>
      <c r="C479" s="483" t="s">
        <v>410</v>
      </c>
      <c r="D479" s="484"/>
      <c r="E479" s="484"/>
      <c r="F479" s="484"/>
      <c r="G479" s="484"/>
      <c r="H479" s="484"/>
      <c r="I479" s="484"/>
      <c r="J479" s="484"/>
      <c r="K479" s="484"/>
      <c r="L479" s="484"/>
      <c r="M479" s="484"/>
      <c r="N479" s="484"/>
      <c r="O479" s="484"/>
      <c r="P479" s="484"/>
      <c r="Q479" s="484"/>
      <c r="R479" s="484"/>
      <c r="S479" s="484"/>
      <c r="T479" s="484"/>
      <c r="U479" s="484"/>
      <c r="V479" s="484"/>
      <c r="W479" s="484"/>
      <c r="X479" s="484"/>
      <c r="Y479" s="484"/>
      <c r="Z479" s="485"/>
      <c r="AA479" s="436"/>
      <c r="AB479" s="437"/>
    </row>
    <row r="480" spans="1:28" s="31" customFormat="1" ht="11.25" customHeight="1">
      <c r="B480" s="443"/>
      <c r="C480" s="486"/>
      <c r="D480" s="487"/>
      <c r="E480" s="487"/>
      <c r="F480" s="487"/>
      <c r="G480" s="487"/>
      <c r="H480" s="487"/>
      <c r="I480" s="487"/>
      <c r="J480" s="487"/>
      <c r="K480" s="487"/>
      <c r="L480" s="487"/>
      <c r="M480" s="487"/>
      <c r="N480" s="487"/>
      <c r="O480" s="487"/>
      <c r="P480" s="487"/>
      <c r="Q480" s="487"/>
      <c r="R480" s="487"/>
      <c r="S480" s="487"/>
      <c r="T480" s="487"/>
      <c r="U480" s="487"/>
      <c r="V480" s="487"/>
      <c r="W480" s="487"/>
      <c r="X480" s="487"/>
      <c r="Y480" s="487"/>
      <c r="Z480" s="488"/>
      <c r="AA480" s="438"/>
      <c r="AB480" s="439"/>
    </row>
    <row r="481" spans="1:28" s="31" customFormat="1" ht="11.25" customHeight="1">
      <c r="B481" s="444"/>
      <c r="C481" s="486"/>
      <c r="D481" s="487"/>
      <c r="E481" s="487"/>
      <c r="F481" s="487"/>
      <c r="G481" s="487"/>
      <c r="H481" s="487"/>
      <c r="I481" s="487"/>
      <c r="J481" s="487"/>
      <c r="K481" s="487"/>
      <c r="L481" s="487"/>
      <c r="M481" s="487"/>
      <c r="N481" s="487"/>
      <c r="O481" s="487"/>
      <c r="P481" s="487"/>
      <c r="Q481" s="487"/>
      <c r="R481" s="487"/>
      <c r="S481" s="487"/>
      <c r="T481" s="487"/>
      <c r="U481" s="487"/>
      <c r="V481" s="487"/>
      <c r="W481" s="487"/>
      <c r="X481" s="487"/>
      <c r="Y481" s="487"/>
      <c r="Z481" s="488"/>
      <c r="AA481" s="438"/>
      <c r="AB481" s="439"/>
    </row>
    <row r="482" spans="1:28" s="31" customFormat="1" ht="11.25" customHeight="1">
      <c r="B482" s="442" t="s">
        <v>95</v>
      </c>
      <c r="C482" s="494" t="s">
        <v>411</v>
      </c>
      <c r="D482" s="495"/>
      <c r="E482" s="495"/>
      <c r="F482" s="495"/>
      <c r="G482" s="495"/>
      <c r="H482" s="495"/>
      <c r="I482" s="495"/>
      <c r="J482" s="495"/>
      <c r="K482" s="495"/>
      <c r="L482" s="495"/>
      <c r="M482" s="495"/>
      <c r="N482" s="495"/>
      <c r="O482" s="495"/>
      <c r="P482" s="495"/>
      <c r="Q482" s="495"/>
      <c r="R482" s="495"/>
      <c r="S482" s="495"/>
      <c r="T482" s="495"/>
      <c r="U482" s="495"/>
      <c r="V482" s="495"/>
      <c r="W482" s="495"/>
      <c r="X482" s="495"/>
      <c r="Y482" s="495"/>
      <c r="Z482" s="496"/>
      <c r="AA482" s="436"/>
      <c r="AB482" s="437"/>
    </row>
    <row r="483" spans="1:28" s="31" customFormat="1" ht="11.25" customHeight="1">
      <c r="B483" s="443"/>
      <c r="C483" s="497"/>
      <c r="D483" s="498"/>
      <c r="E483" s="498"/>
      <c r="F483" s="498"/>
      <c r="G483" s="498"/>
      <c r="H483" s="498"/>
      <c r="I483" s="498"/>
      <c r="J483" s="498"/>
      <c r="K483" s="498"/>
      <c r="L483" s="498"/>
      <c r="M483" s="498"/>
      <c r="N483" s="498"/>
      <c r="O483" s="498"/>
      <c r="P483" s="498"/>
      <c r="Q483" s="498"/>
      <c r="R483" s="498"/>
      <c r="S483" s="498"/>
      <c r="T483" s="498"/>
      <c r="U483" s="498"/>
      <c r="V483" s="498"/>
      <c r="W483" s="498"/>
      <c r="X483" s="498"/>
      <c r="Y483" s="498"/>
      <c r="Z483" s="499"/>
      <c r="AA483" s="438"/>
      <c r="AB483" s="439"/>
    </row>
    <row r="484" spans="1:28" s="31" customFormat="1" ht="11.25" customHeight="1">
      <c r="B484" s="444"/>
      <c r="C484" s="500"/>
      <c r="D484" s="501"/>
      <c r="E484" s="501"/>
      <c r="F484" s="501"/>
      <c r="G484" s="501"/>
      <c r="H484" s="501"/>
      <c r="I484" s="501"/>
      <c r="J484" s="501"/>
      <c r="K484" s="501"/>
      <c r="L484" s="501"/>
      <c r="M484" s="501"/>
      <c r="N484" s="501"/>
      <c r="O484" s="501"/>
      <c r="P484" s="501"/>
      <c r="Q484" s="501"/>
      <c r="R484" s="501"/>
      <c r="S484" s="501"/>
      <c r="T484" s="501"/>
      <c r="U484" s="501"/>
      <c r="V484" s="501"/>
      <c r="W484" s="501"/>
      <c r="X484" s="501"/>
      <c r="Y484" s="501"/>
      <c r="Z484" s="502"/>
      <c r="AA484" s="440"/>
      <c r="AB484" s="441"/>
    </row>
    <row r="485" spans="1:28" s="31" customFormat="1" ht="11.25" customHeight="1">
      <c r="B485" s="442" t="s">
        <v>96</v>
      </c>
      <c r="C485" s="483" t="s">
        <v>412</v>
      </c>
      <c r="D485" s="484"/>
      <c r="E485" s="484"/>
      <c r="F485" s="484"/>
      <c r="G485" s="484"/>
      <c r="H485" s="484"/>
      <c r="I485" s="484"/>
      <c r="J485" s="484"/>
      <c r="K485" s="484"/>
      <c r="L485" s="484"/>
      <c r="M485" s="484"/>
      <c r="N485" s="484"/>
      <c r="O485" s="484"/>
      <c r="P485" s="484"/>
      <c r="Q485" s="484"/>
      <c r="R485" s="484"/>
      <c r="S485" s="484"/>
      <c r="T485" s="484"/>
      <c r="U485" s="484"/>
      <c r="V485" s="484"/>
      <c r="W485" s="484"/>
      <c r="X485" s="484"/>
      <c r="Y485" s="484"/>
      <c r="Z485" s="485"/>
      <c r="AA485" s="436"/>
      <c r="AB485" s="437"/>
    </row>
    <row r="486" spans="1:28" s="31" customFormat="1" ht="11.25" customHeight="1">
      <c r="B486" s="443"/>
      <c r="C486" s="486"/>
      <c r="D486" s="487"/>
      <c r="E486" s="487"/>
      <c r="F486" s="487"/>
      <c r="G486" s="487"/>
      <c r="H486" s="487"/>
      <c r="I486" s="487"/>
      <c r="J486" s="487"/>
      <c r="K486" s="487"/>
      <c r="L486" s="487"/>
      <c r="M486" s="487"/>
      <c r="N486" s="487"/>
      <c r="O486" s="487"/>
      <c r="P486" s="487"/>
      <c r="Q486" s="487"/>
      <c r="R486" s="487"/>
      <c r="S486" s="487"/>
      <c r="T486" s="487"/>
      <c r="U486" s="487"/>
      <c r="V486" s="487"/>
      <c r="W486" s="487"/>
      <c r="X486" s="487"/>
      <c r="Y486" s="487"/>
      <c r="Z486" s="488"/>
      <c r="AA486" s="438"/>
      <c r="AB486" s="439"/>
    </row>
    <row r="487" spans="1:28" s="31" customFormat="1" ht="11.25" customHeight="1">
      <c r="B487" s="444"/>
      <c r="C487" s="489"/>
      <c r="D487" s="490"/>
      <c r="E487" s="490"/>
      <c r="F487" s="490"/>
      <c r="G487" s="490"/>
      <c r="H487" s="490"/>
      <c r="I487" s="490"/>
      <c r="J487" s="490"/>
      <c r="K487" s="490"/>
      <c r="L487" s="490"/>
      <c r="M487" s="490"/>
      <c r="N487" s="490"/>
      <c r="O487" s="490"/>
      <c r="P487" s="490"/>
      <c r="Q487" s="490"/>
      <c r="R487" s="490"/>
      <c r="S487" s="490"/>
      <c r="T487" s="490"/>
      <c r="U487" s="490"/>
      <c r="V487" s="490"/>
      <c r="W487" s="490"/>
      <c r="X487" s="490"/>
      <c r="Y487" s="490"/>
      <c r="Z487" s="491"/>
      <c r="AA487" s="440"/>
      <c r="AB487" s="441"/>
    </row>
    <row r="488" spans="1:28" s="31" customFormat="1" ht="11.25" customHeight="1">
      <c r="B488" s="7"/>
      <c r="C488" s="69"/>
      <c r="D488" s="69"/>
      <c r="E488" s="69"/>
      <c r="F488" s="69"/>
      <c r="G488" s="69"/>
      <c r="H488" s="69"/>
      <c r="I488" s="69"/>
      <c r="J488" s="69"/>
      <c r="K488" s="69"/>
      <c r="L488" s="69"/>
      <c r="M488" s="69"/>
      <c r="N488" s="69"/>
      <c r="O488" s="69"/>
      <c r="P488" s="69"/>
      <c r="Q488" s="69"/>
      <c r="R488" s="69"/>
      <c r="S488" s="69"/>
      <c r="T488" s="69"/>
      <c r="U488" s="69"/>
      <c r="V488" s="69"/>
      <c r="W488" s="69"/>
      <c r="X488" s="69"/>
      <c r="Y488" s="69"/>
      <c r="Z488" s="69"/>
      <c r="AA488" s="47"/>
      <c r="AB488" s="47"/>
    </row>
    <row r="489" spans="1:28" s="31" customFormat="1" ht="15" customHeight="1">
      <c r="A489" s="135" t="s">
        <v>1060</v>
      </c>
      <c r="B489" s="7"/>
      <c r="C489" s="69"/>
      <c r="D489" s="69"/>
      <c r="E489" s="69"/>
      <c r="F489" s="69"/>
      <c r="G489" s="69"/>
      <c r="H489" s="69"/>
      <c r="I489" s="69"/>
      <c r="J489" s="69"/>
      <c r="K489" s="69"/>
      <c r="L489" s="69"/>
      <c r="M489" s="69"/>
      <c r="N489" s="69"/>
      <c r="O489" s="69"/>
      <c r="P489" s="69"/>
      <c r="Q489" s="69"/>
      <c r="R489" s="69"/>
      <c r="S489" s="69"/>
      <c r="T489" s="69"/>
      <c r="U489" s="69"/>
      <c r="V489" s="69"/>
      <c r="W489" s="69"/>
      <c r="X489" s="69"/>
      <c r="Y489" s="69"/>
      <c r="Z489" s="69"/>
      <c r="AA489" s="47"/>
      <c r="AB489" s="47"/>
    </row>
    <row r="490" spans="1:28" s="31" customFormat="1" ht="10.5" customHeight="1">
      <c r="B490" s="442" t="s">
        <v>38</v>
      </c>
      <c r="C490" s="483" t="s">
        <v>413</v>
      </c>
      <c r="D490" s="484"/>
      <c r="E490" s="484"/>
      <c r="F490" s="484"/>
      <c r="G490" s="484"/>
      <c r="H490" s="484"/>
      <c r="I490" s="484"/>
      <c r="J490" s="484"/>
      <c r="K490" s="484"/>
      <c r="L490" s="484"/>
      <c r="M490" s="484"/>
      <c r="N490" s="484"/>
      <c r="O490" s="484"/>
      <c r="P490" s="484"/>
      <c r="Q490" s="484"/>
      <c r="R490" s="484"/>
      <c r="S490" s="484"/>
      <c r="T490" s="484"/>
      <c r="U490" s="484"/>
      <c r="V490" s="484"/>
      <c r="W490" s="484"/>
      <c r="X490" s="484"/>
      <c r="Y490" s="484"/>
      <c r="Z490" s="485"/>
      <c r="AA490" s="436"/>
      <c r="AB490" s="437"/>
    </row>
    <row r="491" spans="1:28" s="31" customFormat="1" ht="10.5" customHeight="1">
      <c r="B491" s="443"/>
      <c r="C491" s="486"/>
      <c r="D491" s="487"/>
      <c r="E491" s="487"/>
      <c r="F491" s="487"/>
      <c r="G491" s="487"/>
      <c r="H491" s="487"/>
      <c r="I491" s="487"/>
      <c r="J491" s="487"/>
      <c r="K491" s="487"/>
      <c r="L491" s="487"/>
      <c r="M491" s="487"/>
      <c r="N491" s="487"/>
      <c r="O491" s="487"/>
      <c r="P491" s="487"/>
      <c r="Q491" s="487"/>
      <c r="R491" s="487"/>
      <c r="S491" s="487"/>
      <c r="T491" s="487"/>
      <c r="U491" s="487"/>
      <c r="V491" s="487"/>
      <c r="W491" s="487"/>
      <c r="X491" s="487"/>
      <c r="Y491" s="487"/>
      <c r="Z491" s="488"/>
      <c r="AA491" s="438"/>
      <c r="AB491" s="439"/>
    </row>
    <row r="492" spans="1:28" s="31" customFormat="1" ht="10.5" customHeight="1">
      <c r="B492" s="443"/>
      <c r="C492" s="486"/>
      <c r="D492" s="487"/>
      <c r="E492" s="487"/>
      <c r="F492" s="487"/>
      <c r="G492" s="487"/>
      <c r="H492" s="487"/>
      <c r="I492" s="487"/>
      <c r="J492" s="487"/>
      <c r="K492" s="487"/>
      <c r="L492" s="487"/>
      <c r="M492" s="487"/>
      <c r="N492" s="487"/>
      <c r="O492" s="487"/>
      <c r="P492" s="487"/>
      <c r="Q492" s="487"/>
      <c r="R492" s="487"/>
      <c r="S492" s="487"/>
      <c r="T492" s="487"/>
      <c r="U492" s="487"/>
      <c r="V492" s="487"/>
      <c r="W492" s="487"/>
      <c r="X492" s="487"/>
      <c r="Y492" s="487"/>
      <c r="Z492" s="488"/>
      <c r="AA492" s="438"/>
      <c r="AB492" s="439"/>
    </row>
    <row r="493" spans="1:28" s="31" customFormat="1" ht="10.5" customHeight="1">
      <c r="B493" s="444"/>
      <c r="C493" s="489"/>
      <c r="D493" s="490"/>
      <c r="E493" s="490"/>
      <c r="F493" s="490"/>
      <c r="G493" s="490"/>
      <c r="H493" s="490"/>
      <c r="I493" s="490"/>
      <c r="J493" s="490"/>
      <c r="K493" s="490"/>
      <c r="L493" s="490"/>
      <c r="M493" s="490"/>
      <c r="N493" s="490"/>
      <c r="O493" s="490"/>
      <c r="P493" s="490"/>
      <c r="Q493" s="490"/>
      <c r="R493" s="490"/>
      <c r="S493" s="490"/>
      <c r="T493" s="490"/>
      <c r="U493" s="490"/>
      <c r="V493" s="490"/>
      <c r="W493" s="490"/>
      <c r="X493" s="490"/>
      <c r="Y493" s="490"/>
      <c r="Z493" s="491"/>
      <c r="AA493" s="440"/>
      <c r="AB493" s="441"/>
    </row>
    <row r="494" spans="1:28" s="31" customFormat="1" ht="10.5" customHeight="1">
      <c r="B494" s="442" t="s">
        <v>34</v>
      </c>
      <c r="C494" s="483" t="s">
        <v>414</v>
      </c>
      <c r="D494" s="484"/>
      <c r="E494" s="484"/>
      <c r="F494" s="484"/>
      <c r="G494" s="484"/>
      <c r="H494" s="484"/>
      <c r="I494" s="484"/>
      <c r="J494" s="484"/>
      <c r="K494" s="484"/>
      <c r="L494" s="484"/>
      <c r="M494" s="484"/>
      <c r="N494" s="484"/>
      <c r="O494" s="484"/>
      <c r="P494" s="484"/>
      <c r="Q494" s="484"/>
      <c r="R494" s="484"/>
      <c r="S494" s="484"/>
      <c r="T494" s="484"/>
      <c r="U494" s="484"/>
      <c r="V494" s="484"/>
      <c r="W494" s="484"/>
      <c r="X494" s="484"/>
      <c r="Y494" s="484"/>
      <c r="Z494" s="485"/>
      <c r="AA494" s="436"/>
      <c r="AB494" s="437"/>
    </row>
    <row r="495" spans="1:28" s="31" customFormat="1" ht="10.5" customHeight="1">
      <c r="B495" s="443"/>
      <c r="C495" s="486"/>
      <c r="D495" s="487"/>
      <c r="E495" s="487"/>
      <c r="F495" s="487"/>
      <c r="G495" s="487"/>
      <c r="H495" s="487"/>
      <c r="I495" s="487"/>
      <c r="J495" s="487"/>
      <c r="K495" s="487"/>
      <c r="L495" s="487"/>
      <c r="M495" s="487"/>
      <c r="N495" s="487"/>
      <c r="O495" s="487"/>
      <c r="P495" s="487"/>
      <c r="Q495" s="487"/>
      <c r="R495" s="487"/>
      <c r="S495" s="487"/>
      <c r="T495" s="487"/>
      <c r="U495" s="487"/>
      <c r="V495" s="487"/>
      <c r="W495" s="487"/>
      <c r="X495" s="487"/>
      <c r="Y495" s="487"/>
      <c r="Z495" s="488"/>
      <c r="AA495" s="438"/>
      <c r="AB495" s="439"/>
    </row>
    <row r="496" spans="1:28" s="31" customFormat="1" ht="10.5" customHeight="1">
      <c r="B496" s="444"/>
      <c r="C496" s="489"/>
      <c r="D496" s="490"/>
      <c r="E496" s="490"/>
      <c r="F496" s="490"/>
      <c r="G496" s="490"/>
      <c r="H496" s="490"/>
      <c r="I496" s="490"/>
      <c r="J496" s="490"/>
      <c r="K496" s="490"/>
      <c r="L496" s="490"/>
      <c r="M496" s="490"/>
      <c r="N496" s="490"/>
      <c r="O496" s="490"/>
      <c r="P496" s="490"/>
      <c r="Q496" s="490"/>
      <c r="R496" s="490"/>
      <c r="S496" s="490"/>
      <c r="T496" s="490"/>
      <c r="U496" s="490"/>
      <c r="V496" s="490"/>
      <c r="W496" s="490"/>
      <c r="X496" s="490"/>
      <c r="Y496" s="490"/>
      <c r="Z496" s="491"/>
      <c r="AA496" s="440"/>
      <c r="AB496" s="441"/>
    </row>
    <row r="497" spans="1:28" s="31" customFormat="1" ht="10.5" customHeight="1">
      <c r="B497" s="442" t="s">
        <v>20</v>
      </c>
      <c r="C497" s="483" t="s">
        <v>415</v>
      </c>
      <c r="D497" s="484"/>
      <c r="E497" s="484"/>
      <c r="F497" s="484"/>
      <c r="G497" s="484"/>
      <c r="H497" s="484"/>
      <c r="I497" s="484"/>
      <c r="J497" s="484"/>
      <c r="K497" s="484"/>
      <c r="L497" s="484"/>
      <c r="M497" s="484"/>
      <c r="N497" s="484"/>
      <c r="O497" s="484"/>
      <c r="P497" s="484"/>
      <c r="Q497" s="484"/>
      <c r="R497" s="484"/>
      <c r="S497" s="484"/>
      <c r="T497" s="484"/>
      <c r="U497" s="484"/>
      <c r="V497" s="484"/>
      <c r="W497" s="484"/>
      <c r="X497" s="484"/>
      <c r="Y497" s="484"/>
      <c r="Z497" s="485"/>
      <c r="AA497" s="436"/>
      <c r="AB497" s="437"/>
    </row>
    <row r="498" spans="1:28" s="31" customFormat="1" ht="10.5" customHeight="1">
      <c r="B498" s="443"/>
      <c r="C498" s="486"/>
      <c r="D498" s="487"/>
      <c r="E498" s="487"/>
      <c r="F498" s="487"/>
      <c r="G498" s="487"/>
      <c r="H498" s="487"/>
      <c r="I498" s="487"/>
      <c r="J498" s="487"/>
      <c r="K498" s="487"/>
      <c r="L498" s="487"/>
      <c r="M498" s="487"/>
      <c r="N498" s="487"/>
      <c r="O498" s="487"/>
      <c r="P498" s="487"/>
      <c r="Q498" s="487"/>
      <c r="R498" s="487"/>
      <c r="S498" s="487"/>
      <c r="T498" s="487"/>
      <c r="U498" s="487"/>
      <c r="V498" s="487"/>
      <c r="W498" s="487"/>
      <c r="X498" s="487"/>
      <c r="Y498" s="487"/>
      <c r="Z498" s="488"/>
      <c r="AA498" s="438"/>
      <c r="AB498" s="439"/>
    </row>
    <row r="499" spans="1:28" s="31" customFormat="1" ht="10.5" customHeight="1">
      <c r="B499" s="444"/>
      <c r="C499" s="489"/>
      <c r="D499" s="490"/>
      <c r="E499" s="490"/>
      <c r="F499" s="490"/>
      <c r="G499" s="490"/>
      <c r="H499" s="490"/>
      <c r="I499" s="490"/>
      <c r="J499" s="490"/>
      <c r="K499" s="490"/>
      <c r="L499" s="490"/>
      <c r="M499" s="490"/>
      <c r="N499" s="490"/>
      <c r="O499" s="490"/>
      <c r="P499" s="490"/>
      <c r="Q499" s="490"/>
      <c r="R499" s="490"/>
      <c r="S499" s="490"/>
      <c r="T499" s="490"/>
      <c r="U499" s="490"/>
      <c r="V499" s="490"/>
      <c r="W499" s="490"/>
      <c r="X499" s="490"/>
      <c r="Y499" s="490"/>
      <c r="Z499" s="491"/>
      <c r="AA499" s="440"/>
      <c r="AB499" s="441"/>
    </row>
    <row r="500" spans="1:28" s="31" customFormat="1" ht="11.25" customHeight="1">
      <c r="B500" s="442" t="s">
        <v>99</v>
      </c>
      <c r="C500" s="483" t="s">
        <v>416</v>
      </c>
      <c r="D500" s="484"/>
      <c r="E500" s="484"/>
      <c r="F500" s="484"/>
      <c r="G500" s="484"/>
      <c r="H500" s="484"/>
      <c r="I500" s="484"/>
      <c r="J500" s="484"/>
      <c r="K500" s="484"/>
      <c r="L500" s="484"/>
      <c r="M500" s="484"/>
      <c r="N500" s="484"/>
      <c r="O500" s="484"/>
      <c r="P500" s="484"/>
      <c r="Q500" s="484"/>
      <c r="R500" s="484"/>
      <c r="S500" s="484"/>
      <c r="T500" s="484"/>
      <c r="U500" s="484"/>
      <c r="V500" s="484"/>
      <c r="W500" s="484"/>
      <c r="X500" s="484"/>
      <c r="Y500" s="484"/>
      <c r="Z500" s="485"/>
      <c r="AA500" s="436"/>
      <c r="AB500" s="437"/>
    </row>
    <row r="501" spans="1:28" s="31" customFormat="1" ht="11.25" customHeight="1">
      <c r="B501" s="443"/>
      <c r="C501" s="486"/>
      <c r="D501" s="487"/>
      <c r="E501" s="487"/>
      <c r="F501" s="487"/>
      <c r="G501" s="487"/>
      <c r="H501" s="487"/>
      <c r="I501" s="487"/>
      <c r="J501" s="487"/>
      <c r="K501" s="487"/>
      <c r="L501" s="487"/>
      <c r="M501" s="487"/>
      <c r="N501" s="487"/>
      <c r="O501" s="487"/>
      <c r="P501" s="487"/>
      <c r="Q501" s="487"/>
      <c r="R501" s="487"/>
      <c r="S501" s="487"/>
      <c r="T501" s="487"/>
      <c r="U501" s="487"/>
      <c r="V501" s="487"/>
      <c r="W501" s="487"/>
      <c r="X501" s="487"/>
      <c r="Y501" s="487"/>
      <c r="Z501" s="488"/>
      <c r="AA501" s="438"/>
      <c r="AB501" s="439"/>
    </row>
    <row r="502" spans="1:28" s="31" customFormat="1" ht="11.25" customHeight="1">
      <c r="B502" s="444"/>
      <c r="C502" s="489"/>
      <c r="D502" s="490"/>
      <c r="E502" s="490"/>
      <c r="F502" s="490"/>
      <c r="G502" s="490"/>
      <c r="H502" s="490"/>
      <c r="I502" s="490"/>
      <c r="J502" s="490"/>
      <c r="K502" s="490"/>
      <c r="L502" s="490"/>
      <c r="M502" s="490"/>
      <c r="N502" s="490"/>
      <c r="O502" s="490"/>
      <c r="P502" s="490"/>
      <c r="Q502" s="490"/>
      <c r="R502" s="490"/>
      <c r="S502" s="490"/>
      <c r="T502" s="490"/>
      <c r="U502" s="490"/>
      <c r="V502" s="490"/>
      <c r="W502" s="490"/>
      <c r="X502" s="490"/>
      <c r="Y502" s="490"/>
      <c r="Z502" s="491"/>
      <c r="AA502" s="440"/>
      <c r="AB502" s="441"/>
    </row>
    <row r="503" spans="1:28" s="31" customFormat="1" ht="11.25" customHeight="1">
      <c r="B503" s="112"/>
      <c r="AA503" s="45"/>
      <c r="AB503" s="45"/>
    </row>
    <row r="504" spans="1:28" s="30" customFormat="1" ht="15.75" customHeight="1">
      <c r="A504" s="35" t="s">
        <v>1061</v>
      </c>
      <c r="B504" s="33"/>
      <c r="C504" s="29"/>
      <c r="D504" s="29"/>
      <c r="E504" s="29"/>
      <c r="F504" s="29"/>
      <c r="G504" s="29"/>
      <c r="H504" s="29"/>
      <c r="I504" s="29"/>
      <c r="AA504" s="45"/>
      <c r="AB504" s="45"/>
    </row>
    <row r="505" spans="1:28" s="31" customFormat="1" ht="11.25" customHeight="1">
      <c r="B505" s="442" t="s">
        <v>90</v>
      </c>
      <c r="C505" s="679" t="s">
        <v>417</v>
      </c>
      <c r="D505" s="508"/>
      <c r="E505" s="508"/>
      <c r="F505" s="508"/>
      <c r="G505" s="508"/>
      <c r="H505" s="508"/>
      <c r="I505" s="508"/>
      <c r="J505" s="508"/>
      <c r="K505" s="508"/>
      <c r="L505" s="508"/>
      <c r="M505" s="508"/>
      <c r="N505" s="508"/>
      <c r="O505" s="508"/>
      <c r="P505" s="508"/>
      <c r="Q505" s="508"/>
      <c r="R505" s="508"/>
      <c r="S505" s="508"/>
      <c r="T505" s="508"/>
      <c r="U505" s="508"/>
      <c r="V505" s="508"/>
      <c r="W505" s="508"/>
      <c r="X505" s="508"/>
      <c r="Y505" s="508"/>
      <c r="Z505" s="509"/>
      <c r="AA505" s="436"/>
      <c r="AB505" s="437"/>
    </row>
    <row r="506" spans="1:28" s="31" customFormat="1" ht="11.25" customHeight="1">
      <c r="B506" s="443"/>
      <c r="C506" s="512"/>
      <c r="D506" s="510"/>
      <c r="E506" s="510"/>
      <c r="F506" s="510"/>
      <c r="G506" s="510"/>
      <c r="H506" s="510"/>
      <c r="I506" s="510"/>
      <c r="J506" s="510"/>
      <c r="K506" s="510"/>
      <c r="L506" s="510"/>
      <c r="M506" s="510"/>
      <c r="N506" s="510"/>
      <c r="O506" s="510"/>
      <c r="P506" s="510"/>
      <c r="Q506" s="510"/>
      <c r="R506" s="510"/>
      <c r="S506" s="510"/>
      <c r="T506" s="510"/>
      <c r="U506" s="510"/>
      <c r="V506" s="510"/>
      <c r="W506" s="510"/>
      <c r="X506" s="510"/>
      <c r="Y506" s="510"/>
      <c r="Z506" s="511"/>
      <c r="AA506" s="438"/>
      <c r="AB506" s="439"/>
    </row>
    <row r="507" spans="1:28" s="31" customFormat="1" ht="11.25" customHeight="1">
      <c r="B507" s="444"/>
      <c r="C507" s="513"/>
      <c r="D507" s="514"/>
      <c r="E507" s="514"/>
      <c r="F507" s="514"/>
      <c r="G507" s="514"/>
      <c r="H507" s="514"/>
      <c r="I507" s="514"/>
      <c r="J507" s="514"/>
      <c r="K507" s="514"/>
      <c r="L507" s="514"/>
      <c r="M507" s="514"/>
      <c r="N507" s="514"/>
      <c r="O507" s="514"/>
      <c r="P507" s="514"/>
      <c r="Q507" s="514"/>
      <c r="R507" s="514"/>
      <c r="S507" s="514"/>
      <c r="T507" s="514"/>
      <c r="U507" s="514"/>
      <c r="V507" s="514"/>
      <c r="W507" s="514"/>
      <c r="X507" s="514"/>
      <c r="Y507" s="514"/>
      <c r="Z507" s="515"/>
      <c r="AA507" s="440"/>
      <c r="AB507" s="441"/>
    </row>
    <row r="508" spans="1:28" s="31" customFormat="1" ht="11.25" customHeight="1">
      <c r="B508" s="112"/>
      <c r="AA508" s="45"/>
      <c r="AB508" s="45"/>
    </row>
    <row r="509" spans="1:28" s="30" customFormat="1" ht="15" customHeight="1">
      <c r="A509" s="35" t="s">
        <v>1062</v>
      </c>
      <c r="B509" s="33"/>
      <c r="C509" s="29"/>
      <c r="D509" s="29"/>
      <c r="E509" s="29"/>
      <c r="F509" s="29"/>
      <c r="G509" s="29"/>
      <c r="H509" s="29"/>
      <c r="I509" s="29"/>
      <c r="AA509" s="45"/>
      <c r="AB509" s="45"/>
    </row>
    <row r="510" spans="1:28" s="30" customFormat="1" ht="11.25" customHeight="1">
      <c r="A510" s="35"/>
      <c r="B510" s="442" t="s">
        <v>90</v>
      </c>
      <c r="C510" s="679" t="s">
        <v>418</v>
      </c>
      <c r="D510" s="508"/>
      <c r="E510" s="508"/>
      <c r="F510" s="508"/>
      <c r="G510" s="508"/>
      <c r="H510" s="508"/>
      <c r="I510" s="508"/>
      <c r="J510" s="508"/>
      <c r="K510" s="508"/>
      <c r="L510" s="508"/>
      <c r="M510" s="508"/>
      <c r="N510" s="508"/>
      <c r="O510" s="508"/>
      <c r="P510" s="508"/>
      <c r="Q510" s="508"/>
      <c r="R510" s="508"/>
      <c r="S510" s="508"/>
      <c r="T510" s="508"/>
      <c r="U510" s="508"/>
      <c r="V510" s="508"/>
      <c r="W510" s="508"/>
      <c r="X510" s="508"/>
      <c r="Y510" s="508"/>
      <c r="Z510" s="509"/>
      <c r="AA510" s="436"/>
      <c r="AB510" s="437"/>
    </row>
    <row r="511" spans="1:28" s="30" customFormat="1" ht="11.25" customHeight="1">
      <c r="A511" s="35"/>
      <c r="B511" s="443"/>
      <c r="C511" s="512"/>
      <c r="D511" s="510"/>
      <c r="E511" s="510"/>
      <c r="F511" s="510"/>
      <c r="G511" s="510"/>
      <c r="H511" s="510"/>
      <c r="I511" s="510"/>
      <c r="J511" s="510"/>
      <c r="K511" s="510"/>
      <c r="L511" s="510"/>
      <c r="M511" s="510"/>
      <c r="N511" s="510"/>
      <c r="O511" s="510"/>
      <c r="P511" s="510"/>
      <c r="Q511" s="510"/>
      <c r="R511" s="510"/>
      <c r="S511" s="510"/>
      <c r="T511" s="510"/>
      <c r="U511" s="510"/>
      <c r="V511" s="510"/>
      <c r="W511" s="510"/>
      <c r="X511" s="510"/>
      <c r="Y511" s="510"/>
      <c r="Z511" s="511"/>
      <c r="AA511" s="438"/>
      <c r="AB511" s="439"/>
    </row>
    <row r="512" spans="1:28" s="30" customFormat="1" ht="11.25" customHeight="1">
      <c r="A512" s="35"/>
      <c r="B512" s="443"/>
      <c r="C512" s="512"/>
      <c r="D512" s="510"/>
      <c r="E512" s="510"/>
      <c r="F512" s="510"/>
      <c r="G512" s="510"/>
      <c r="H512" s="510"/>
      <c r="I512" s="510"/>
      <c r="J512" s="510"/>
      <c r="K512" s="510"/>
      <c r="L512" s="510"/>
      <c r="M512" s="510"/>
      <c r="N512" s="510"/>
      <c r="O512" s="510"/>
      <c r="P512" s="510"/>
      <c r="Q512" s="510"/>
      <c r="R512" s="510"/>
      <c r="S512" s="510"/>
      <c r="T512" s="510"/>
      <c r="U512" s="510"/>
      <c r="V512" s="510"/>
      <c r="W512" s="510"/>
      <c r="X512" s="510"/>
      <c r="Y512" s="510"/>
      <c r="Z512" s="511"/>
      <c r="AA512" s="438"/>
      <c r="AB512" s="439"/>
    </row>
    <row r="513" spans="2:28" s="31" customFormat="1" ht="11.25" customHeight="1">
      <c r="B513" s="442" t="s">
        <v>91</v>
      </c>
      <c r="C513" s="679" t="s">
        <v>419</v>
      </c>
      <c r="D513" s="508"/>
      <c r="E513" s="508"/>
      <c r="F513" s="508"/>
      <c r="G513" s="508"/>
      <c r="H513" s="508"/>
      <c r="I513" s="508"/>
      <c r="J513" s="508"/>
      <c r="K513" s="508"/>
      <c r="L513" s="508"/>
      <c r="M513" s="508"/>
      <c r="N513" s="508"/>
      <c r="O513" s="508"/>
      <c r="P513" s="508"/>
      <c r="Q513" s="508"/>
      <c r="R513" s="508"/>
      <c r="S513" s="508"/>
      <c r="T513" s="508"/>
      <c r="U513" s="508"/>
      <c r="V513" s="508"/>
      <c r="W513" s="508"/>
      <c r="X513" s="508"/>
      <c r="Y513" s="508"/>
      <c r="Z513" s="509"/>
      <c r="AA513" s="436"/>
      <c r="AB513" s="437"/>
    </row>
    <row r="514" spans="2:28" s="31" customFormat="1" ht="11.25" customHeight="1">
      <c r="B514" s="443"/>
      <c r="C514" s="512"/>
      <c r="D514" s="510"/>
      <c r="E514" s="510"/>
      <c r="F514" s="510"/>
      <c r="G514" s="510"/>
      <c r="H514" s="510"/>
      <c r="I514" s="510"/>
      <c r="J514" s="510"/>
      <c r="K514" s="510"/>
      <c r="L514" s="510"/>
      <c r="M514" s="510"/>
      <c r="N514" s="510"/>
      <c r="O514" s="510"/>
      <c r="P514" s="510"/>
      <c r="Q514" s="510"/>
      <c r="R514" s="510"/>
      <c r="S514" s="510"/>
      <c r="T514" s="510"/>
      <c r="U514" s="510"/>
      <c r="V514" s="510"/>
      <c r="W514" s="510"/>
      <c r="X514" s="510"/>
      <c r="Y514" s="510"/>
      <c r="Z514" s="511"/>
      <c r="AA514" s="438"/>
      <c r="AB514" s="439"/>
    </row>
    <row r="515" spans="2:28" s="31" customFormat="1" ht="11.25" customHeight="1">
      <c r="B515" s="444"/>
      <c r="C515" s="513"/>
      <c r="D515" s="514"/>
      <c r="E515" s="514"/>
      <c r="F515" s="514"/>
      <c r="G515" s="514"/>
      <c r="H515" s="514"/>
      <c r="I515" s="514"/>
      <c r="J515" s="514"/>
      <c r="K515" s="514"/>
      <c r="L515" s="514"/>
      <c r="M515" s="514"/>
      <c r="N515" s="514"/>
      <c r="O515" s="514"/>
      <c r="P515" s="514"/>
      <c r="Q515" s="514"/>
      <c r="R515" s="514"/>
      <c r="S515" s="514"/>
      <c r="T515" s="514"/>
      <c r="U515" s="514"/>
      <c r="V515" s="514"/>
      <c r="W515" s="514"/>
      <c r="X515" s="514"/>
      <c r="Y515" s="514"/>
      <c r="Z515" s="515"/>
      <c r="AA515" s="440"/>
      <c r="AB515" s="441"/>
    </row>
    <row r="516" spans="2:28" s="31" customFormat="1" ht="6" customHeight="1">
      <c r="B516" s="442" t="s">
        <v>92</v>
      </c>
      <c r="C516" s="93"/>
      <c r="D516" s="93"/>
      <c r="E516" s="93"/>
      <c r="F516" s="93"/>
      <c r="G516" s="93"/>
      <c r="H516" s="93"/>
      <c r="I516" s="93"/>
      <c r="J516" s="94"/>
      <c r="K516" s="94"/>
      <c r="L516" s="94"/>
      <c r="M516" s="94"/>
      <c r="N516" s="94"/>
      <c r="O516" s="94"/>
      <c r="P516" s="94"/>
      <c r="Q516" s="94"/>
      <c r="R516" s="94"/>
      <c r="S516" s="94"/>
      <c r="T516" s="94"/>
      <c r="U516" s="94"/>
      <c r="V516" s="94"/>
      <c r="W516" s="94"/>
      <c r="X516" s="94"/>
      <c r="Y516" s="94"/>
      <c r="Z516" s="119"/>
      <c r="AA516" s="454"/>
      <c r="AB516" s="454"/>
    </row>
    <row r="517" spans="2:28" s="31" customFormat="1" ht="11.25" customHeight="1">
      <c r="B517" s="443"/>
      <c r="C517" s="31" t="s">
        <v>148</v>
      </c>
      <c r="D517" s="3"/>
      <c r="E517" s="3"/>
      <c r="F517" s="3"/>
      <c r="G517" s="3"/>
      <c r="H517" s="3"/>
      <c r="I517" s="3"/>
      <c r="AA517" s="454"/>
      <c r="AB517" s="454"/>
    </row>
    <row r="518" spans="2:28" s="31" customFormat="1" ht="11.25" customHeight="1">
      <c r="B518" s="443"/>
      <c r="C518" s="31" t="s">
        <v>149</v>
      </c>
      <c r="D518" s="3"/>
      <c r="E518" s="3"/>
      <c r="F518" s="3"/>
      <c r="G518" s="3"/>
      <c r="H518" s="3"/>
      <c r="I518" s="3"/>
      <c r="AA518" s="454"/>
      <c r="AB518" s="454"/>
    </row>
    <row r="519" spans="2:28" s="31" customFormat="1" ht="6" customHeight="1">
      <c r="B519" s="443"/>
      <c r="D519" s="3"/>
      <c r="E519" s="3"/>
      <c r="F519" s="3"/>
      <c r="G519" s="3"/>
      <c r="H519" s="3"/>
      <c r="I519" s="3"/>
      <c r="Z519" s="100"/>
      <c r="AA519" s="454"/>
      <c r="AB519" s="454"/>
    </row>
    <row r="520" spans="2:28" s="31" customFormat="1" ht="6" customHeight="1">
      <c r="B520" s="443"/>
      <c r="D520" s="113"/>
      <c r="E520" s="9"/>
      <c r="F520" s="9"/>
      <c r="G520" s="9"/>
      <c r="H520" s="9"/>
      <c r="I520" s="9"/>
      <c r="J520" s="114"/>
      <c r="K520" s="114"/>
      <c r="L520" s="114"/>
      <c r="M520" s="114"/>
      <c r="N520" s="114"/>
      <c r="O520" s="114"/>
      <c r="P520" s="114"/>
      <c r="Q520" s="114"/>
      <c r="R520" s="114"/>
      <c r="S520" s="114"/>
      <c r="T520" s="114"/>
      <c r="U520" s="114"/>
      <c r="V520" s="114"/>
      <c r="W520" s="114"/>
      <c r="X520" s="114"/>
      <c r="Y520" s="114"/>
      <c r="Z520" s="98"/>
      <c r="AA520" s="787"/>
      <c r="AB520" s="437"/>
    </row>
    <row r="521" spans="2:28" s="31" customFormat="1" ht="11.25" customHeight="1">
      <c r="B521" s="443"/>
      <c r="D521" s="96" t="s">
        <v>152</v>
      </c>
      <c r="E521" s="3"/>
      <c r="F521" s="3"/>
      <c r="G521" s="3"/>
      <c r="H521" s="3"/>
      <c r="I521" s="3"/>
      <c r="Z521" s="100"/>
      <c r="AA521" s="788"/>
      <c r="AB521" s="439"/>
    </row>
    <row r="522" spans="2:28" s="31" customFormat="1" ht="11.25" customHeight="1">
      <c r="B522" s="443"/>
      <c r="D522" s="96" t="s">
        <v>153</v>
      </c>
      <c r="E522" s="3"/>
      <c r="F522" s="3"/>
      <c r="G522" s="3"/>
      <c r="H522" s="3"/>
      <c r="I522" s="3"/>
      <c r="Z522" s="100"/>
      <c r="AA522" s="788"/>
      <c r="AB522" s="439"/>
    </row>
    <row r="523" spans="2:28" s="31" customFormat="1" ht="11.25" customHeight="1">
      <c r="B523" s="443"/>
      <c r="D523" s="99" t="s">
        <v>123</v>
      </c>
      <c r="E523" s="3"/>
      <c r="F523" s="3"/>
      <c r="G523" s="3"/>
      <c r="H523" s="3"/>
      <c r="I523" s="3"/>
      <c r="Z523" s="100"/>
      <c r="AA523" s="788"/>
      <c r="AB523" s="439"/>
    </row>
    <row r="524" spans="2:28" s="31" customFormat="1" ht="11.25" customHeight="1">
      <c r="B524" s="443"/>
      <c r="D524" s="115" t="s">
        <v>121</v>
      </c>
      <c r="Z524" s="100"/>
      <c r="AA524" s="788"/>
      <c r="AB524" s="439"/>
    </row>
    <row r="525" spans="2:28" s="31" customFormat="1" ht="6" customHeight="1">
      <c r="B525" s="443"/>
      <c r="D525" s="115"/>
      <c r="Z525" s="100"/>
      <c r="AA525" s="788"/>
      <c r="AB525" s="439"/>
    </row>
    <row r="526" spans="2:28" s="31" customFormat="1" ht="6" customHeight="1">
      <c r="B526" s="443"/>
      <c r="D526" s="116"/>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436"/>
      <c r="AB526" s="437"/>
    </row>
    <row r="527" spans="2:28" s="31" customFormat="1" ht="11.25" customHeight="1">
      <c r="B527" s="443"/>
      <c r="D527" s="99" t="s">
        <v>131</v>
      </c>
      <c r="AA527" s="438"/>
      <c r="AB527" s="439"/>
    </row>
    <row r="528" spans="2:28" s="31" customFormat="1" ht="11.25" customHeight="1">
      <c r="B528" s="443"/>
      <c r="D528" s="99" t="s">
        <v>150</v>
      </c>
      <c r="AA528" s="438"/>
      <c r="AB528" s="439"/>
    </row>
    <row r="529" spans="1:28" s="31" customFormat="1" ht="11.25" customHeight="1">
      <c r="B529" s="443"/>
      <c r="D529" s="99" t="s">
        <v>151</v>
      </c>
      <c r="AA529" s="438"/>
      <c r="AB529" s="439"/>
    </row>
    <row r="530" spans="1:28" s="31" customFormat="1" ht="11.25" customHeight="1">
      <c r="B530" s="443"/>
      <c r="D530" s="99" t="s">
        <v>124</v>
      </c>
      <c r="AA530" s="438"/>
      <c r="AB530" s="439"/>
    </row>
    <row r="531" spans="1:28" s="31" customFormat="1" ht="11.25" customHeight="1">
      <c r="B531" s="443"/>
      <c r="D531" s="99" t="s">
        <v>125</v>
      </c>
      <c r="AA531" s="438"/>
      <c r="AB531" s="439"/>
    </row>
    <row r="532" spans="1:28" s="31" customFormat="1" ht="11.25" customHeight="1">
      <c r="B532" s="443"/>
      <c r="D532" s="115" t="s">
        <v>126</v>
      </c>
      <c r="AA532" s="438"/>
      <c r="AB532" s="439"/>
    </row>
    <row r="533" spans="1:28" s="31" customFormat="1" ht="6" customHeight="1">
      <c r="B533" s="443"/>
      <c r="D533" s="115"/>
      <c r="AA533" s="438"/>
      <c r="AB533" s="439"/>
    </row>
    <row r="534" spans="1:28" s="31" customFormat="1" ht="6" customHeight="1">
      <c r="B534" s="443"/>
      <c r="D534" s="116"/>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436"/>
      <c r="AB534" s="437"/>
    </row>
    <row r="535" spans="1:28" s="31" customFormat="1" ht="11.25" customHeight="1">
      <c r="B535" s="443"/>
      <c r="D535" s="99" t="s">
        <v>122</v>
      </c>
      <c r="AA535" s="438"/>
      <c r="AB535" s="439"/>
    </row>
    <row r="536" spans="1:28" s="31" customFormat="1" ht="11.25" customHeight="1">
      <c r="B536" s="443"/>
      <c r="D536" s="99" t="s">
        <v>127</v>
      </c>
      <c r="AA536" s="438"/>
      <c r="AB536" s="439"/>
    </row>
    <row r="537" spans="1:28" s="31" customFormat="1" ht="11.25" customHeight="1">
      <c r="B537" s="443"/>
      <c r="D537" s="99" t="s">
        <v>128</v>
      </c>
      <c r="AA537" s="438"/>
      <c r="AB537" s="439"/>
    </row>
    <row r="538" spans="1:28" s="31" customFormat="1" ht="11.25" customHeight="1">
      <c r="B538" s="443"/>
      <c r="D538" s="99" t="s">
        <v>129</v>
      </c>
      <c r="AA538" s="438"/>
      <c r="AB538" s="439"/>
    </row>
    <row r="539" spans="1:28" s="31" customFormat="1" ht="11.25" customHeight="1">
      <c r="B539" s="443"/>
      <c r="C539" s="97"/>
      <c r="D539" s="115" t="s">
        <v>130</v>
      </c>
      <c r="AA539" s="438"/>
      <c r="AB539" s="439"/>
    </row>
    <row r="540" spans="1:28" s="31" customFormat="1" ht="6" customHeight="1">
      <c r="B540" s="444"/>
      <c r="C540" s="101"/>
      <c r="D540" s="110"/>
      <c r="E540" s="95"/>
      <c r="F540" s="95"/>
      <c r="G540" s="95"/>
      <c r="H540" s="95"/>
      <c r="I540" s="95"/>
      <c r="J540" s="95"/>
      <c r="K540" s="95"/>
      <c r="L540" s="95"/>
      <c r="M540" s="95"/>
      <c r="N540" s="95"/>
      <c r="O540" s="95"/>
      <c r="P540" s="95"/>
      <c r="Q540" s="95"/>
      <c r="R540" s="95"/>
      <c r="S540" s="95"/>
      <c r="T540" s="95"/>
      <c r="U540" s="95"/>
      <c r="V540" s="95"/>
      <c r="W540" s="95"/>
      <c r="X540" s="95"/>
      <c r="Y540" s="95"/>
      <c r="Z540" s="95"/>
      <c r="AA540" s="440"/>
      <c r="AB540" s="441"/>
    </row>
    <row r="541" spans="1:28" s="31" customFormat="1" ht="3.75" customHeight="1">
      <c r="B541" s="7"/>
      <c r="C541" s="69"/>
      <c r="D541" s="69"/>
      <c r="E541" s="69"/>
      <c r="F541" s="69"/>
      <c r="G541" s="69"/>
      <c r="H541" s="69"/>
      <c r="I541" s="69"/>
      <c r="J541" s="69"/>
      <c r="K541" s="69"/>
      <c r="L541" s="69"/>
      <c r="M541" s="69"/>
      <c r="N541" s="69"/>
      <c r="O541" s="69"/>
      <c r="P541" s="69"/>
      <c r="Q541" s="69"/>
      <c r="R541" s="69"/>
      <c r="S541" s="69"/>
      <c r="T541" s="69"/>
      <c r="U541" s="69"/>
      <c r="V541" s="69"/>
      <c r="W541" s="69"/>
      <c r="X541" s="69"/>
      <c r="Y541" s="69"/>
      <c r="Z541" s="69"/>
      <c r="AA541" s="47"/>
      <c r="AB541" s="47"/>
    </row>
    <row r="542" spans="1:28" s="31" customFormat="1" ht="13.5" customHeight="1">
      <c r="B542" s="7"/>
      <c r="C542" s="69"/>
      <c r="D542" s="69"/>
      <c r="E542" s="69"/>
      <c r="F542" s="69"/>
      <c r="G542" s="69"/>
      <c r="H542" s="69"/>
      <c r="I542" s="69"/>
      <c r="J542" s="69"/>
      <c r="K542" s="69"/>
      <c r="L542" s="69"/>
      <c r="M542" s="69"/>
      <c r="N542" s="69"/>
      <c r="O542" s="69"/>
      <c r="P542" s="69"/>
      <c r="Q542" s="69"/>
      <c r="R542" s="69"/>
      <c r="S542" s="69"/>
      <c r="T542" s="69"/>
      <c r="U542" s="69"/>
      <c r="V542" s="69"/>
      <c r="W542" s="69"/>
      <c r="X542" s="69"/>
      <c r="Y542" s="69"/>
      <c r="Z542" s="69"/>
      <c r="AA542" s="47"/>
      <c r="AB542" s="47"/>
    </row>
    <row r="543" spans="1:28" s="31" customFormat="1" ht="15.75" customHeight="1">
      <c r="A543" s="493" t="s">
        <v>1178</v>
      </c>
      <c r="B543" s="493"/>
      <c r="C543" s="493"/>
      <c r="D543" s="493"/>
      <c r="E543" s="493"/>
      <c r="F543" s="493"/>
      <c r="G543" s="493"/>
      <c r="H543" s="493"/>
      <c r="I543" s="493"/>
      <c r="J543" s="493"/>
      <c r="K543" s="493"/>
      <c r="L543" s="493"/>
      <c r="M543" s="493"/>
      <c r="N543" s="493"/>
      <c r="O543" s="493"/>
      <c r="P543" s="493"/>
      <c r="Q543" s="493"/>
      <c r="R543" s="493"/>
      <c r="S543" s="493"/>
      <c r="T543" s="493"/>
      <c r="U543" s="493"/>
      <c r="V543" s="493"/>
      <c r="W543" s="493"/>
      <c r="X543" s="493"/>
      <c r="Y543" s="493"/>
      <c r="Z543" s="493"/>
      <c r="AA543" s="493"/>
      <c r="AB543" s="493"/>
    </row>
    <row r="544" spans="1:28" s="31" customFormat="1" ht="12">
      <c r="B544" s="442" t="s">
        <v>90</v>
      </c>
      <c r="C544" s="483" t="s">
        <v>1066</v>
      </c>
      <c r="D544" s="484"/>
      <c r="E544" s="484"/>
      <c r="F544" s="484"/>
      <c r="G544" s="484"/>
      <c r="H544" s="484"/>
      <c r="I544" s="484"/>
      <c r="J544" s="484"/>
      <c r="K544" s="484"/>
      <c r="L544" s="484"/>
      <c r="M544" s="484"/>
      <c r="N544" s="484"/>
      <c r="O544" s="484"/>
      <c r="P544" s="484"/>
      <c r="Q544" s="484"/>
      <c r="R544" s="484"/>
      <c r="S544" s="484"/>
      <c r="T544" s="484"/>
      <c r="U544" s="484"/>
      <c r="V544" s="484"/>
      <c r="W544" s="484"/>
      <c r="X544" s="484"/>
      <c r="Y544" s="484"/>
      <c r="Z544" s="485"/>
      <c r="AA544" s="436"/>
      <c r="AB544" s="437"/>
    </row>
    <row r="545" spans="1:28" s="31" customFormat="1" ht="12">
      <c r="B545" s="443"/>
      <c r="C545" s="486"/>
      <c r="D545" s="487"/>
      <c r="E545" s="487"/>
      <c r="F545" s="487"/>
      <c r="G545" s="487"/>
      <c r="H545" s="487"/>
      <c r="I545" s="487"/>
      <c r="J545" s="487"/>
      <c r="K545" s="487"/>
      <c r="L545" s="487"/>
      <c r="M545" s="487"/>
      <c r="N545" s="487"/>
      <c r="O545" s="487"/>
      <c r="P545" s="487"/>
      <c r="Q545" s="487"/>
      <c r="R545" s="487"/>
      <c r="S545" s="487"/>
      <c r="T545" s="487"/>
      <c r="U545" s="487"/>
      <c r="V545" s="487"/>
      <c r="W545" s="487"/>
      <c r="X545" s="487"/>
      <c r="Y545" s="487"/>
      <c r="Z545" s="488"/>
      <c r="AA545" s="438"/>
      <c r="AB545" s="439"/>
    </row>
    <row r="546" spans="1:28" s="31" customFormat="1" ht="26.25" customHeight="1">
      <c r="B546" s="444"/>
      <c r="C546" s="489"/>
      <c r="D546" s="490"/>
      <c r="E546" s="490"/>
      <c r="F546" s="490"/>
      <c r="G546" s="490"/>
      <c r="H546" s="490"/>
      <c r="I546" s="490"/>
      <c r="J546" s="490"/>
      <c r="K546" s="490"/>
      <c r="L546" s="490"/>
      <c r="M546" s="490"/>
      <c r="N546" s="490"/>
      <c r="O546" s="490"/>
      <c r="P546" s="490"/>
      <c r="Q546" s="490"/>
      <c r="R546" s="490"/>
      <c r="S546" s="490"/>
      <c r="T546" s="490"/>
      <c r="U546" s="490"/>
      <c r="V546" s="490"/>
      <c r="W546" s="490"/>
      <c r="X546" s="490"/>
      <c r="Y546" s="490"/>
      <c r="Z546" s="491"/>
      <c r="AA546" s="440"/>
      <c r="AB546" s="441"/>
    </row>
    <row r="547" spans="1:28" s="31" customFormat="1" ht="12" customHeight="1">
      <c r="B547" s="7"/>
      <c r="C547" s="8"/>
      <c r="D547" s="8"/>
      <c r="E547" s="8"/>
      <c r="F547" s="8"/>
      <c r="G547" s="8"/>
      <c r="H547" s="8"/>
      <c r="I547" s="8"/>
      <c r="J547" s="8"/>
      <c r="K547" s="8"/>
      <c r="L547" s="8"/>
      <c r="M547" s="8"/>
      <c r="N547" s="8"/>
      <c r="O547" s="8"/>
      <c r="P547" s="8"/>
      <c r="Q547" s="8"/>
      <c r="R547" s="8"/>
      <c r="S547" s="8"/>
      <c r="T547" s="8"/>
      <c r="U547" s="8"/>
      <c r="V547" s="8"/>
      <c r="W547" s="8"/>
      <c r="X547" s="8"/>
      <c r="Y547" s="8"/>
      <c r="Z547" s="8"/>
      <c r="AA547" s="47"/>
      <c r="AB547" s="47"/>
    </row>
    <row r="548" spans="1:28" s="30" customFormat="1" ht="15" customHeight="1">
      <c r="A548" s="35" t="s">
        <v>1065</v>
      </c>
      <c r="B548" s="33"/>
      <c r="C548" s="29"/>
      <c r="D548" s="29"/>
      <c r="E548" s="29"/>
      <c r="F548" s="29"/>
      <c r="G548" s="29"/>
      <c r="H548" s="29"/>
      <c r="I548" s="29"/>
      <c r="AA548" s="45"/>
      <c r="AB548" s="45"/>
    </row>
    <row r="549" spans="1:28" s="31" customFormat="1" ht="11.25" customHeight="1">
      <c r="B549" s="442" t="s">
        <v>90</v>
      </c>
      <c r="C549" s="679" t="s">
        <v>420</v>
      </c>
      <c r="D549" s="508"/>
      <c r="E549" s="508"/>
      <c r="F549" s="508"/>
      <c r="G549" s="508"/>
      <c r="H549" s="508"/>
      <c r="I549" s="508"/>
      <c r="J549" s="508"/>
      <c r="K549" s="508"/>
      <c r="L549" s="508"/>
      <c r="M549" s="508"/>
      <c r="N549" s="508"/>
      <c r="O549" s="508"/>
      <c r="P549" s="508"/>
      <c r="Q549" s="508"/>
      <c r="R549" s="508"/>
      <c r="S549" s="508"/>
      <c r="T549" s="508"/>
      <c r="U549" s="508"/>
      <c r="V549" s="508"/>
      <c r="W549" s="508"/>
      <c r="X549" s="508"/>
      <c r="Y549" s="508"/>
      <c r="Z549" s="509"/>
      <c r="AA549" s="436"/>
      <c r="AB549" s="437"/>
    </row>
    <row r="550" spans="1:28" s="31" customFormat="1" ht="11.25" customHeight="1">
      <c r="B550" s="443"/>
      <c r="C550" s="512"/>
      <c r="D550" s="510"/>
      <c r="E550" s="510"/>
      <c r="F550" s="510"/>
      <c r="G550" s="510"/>
      <c r="H550" s="510"/>
      <c r="I550" s="510"/>
      <c r="J550" s="510"/>
      <c r="K550" s="510"/>
      <c r="L550" s="510"/>
      <c r="M550" s="510"/>
      <c r="N550" s="510"/>
      <c r="O550" s="510"/>
      <c r="P550" s="510"/>
      <c r="Q550" s="510"/>
      <c r="R550" s="510"/>
      <c r="S550" s="510"/>
      <c r="T550" s="510"/>
      <c r="U550" s="510"/>
      <c r="V550" s="510"/>
      <c r="W550" s="510"/>
      <c r="X550" s="510"/>
      <c r="Y550" s="510"/>
      <c r="Z550" s="511"/>
      <c r="AA550" s="438"/>
      <c r="AB550" s="439"/>
    </row>
    <row r="551" spans="1:28" s="31" customFormat="1" ht="11.25" customHeight="1">
      <c r="B551" s="444"/>
      <c r="C551" s="513"/>
      <c r="D551" s="514"/>
      <c r="E551" s="514"/>
      <c r="F551" s="514"/>
      <c r="G551" s="514"/>
      <c r="H551" s="514"/>
      <c r="I551" s="514"/>
      <c r="J551" s="514"/>
      <c r="K551" s="514"/>
      <c r="L551" s="514"/>
      <c r="M551" s="514"/>
      <c r="N551" s="514"/>
      <c r="O551" s="514"/>
      <c r="P551" s="514"/>
      <c r="Q551" s="514"/>
      <c r="R551" s="514"/>
      <c r="S551" s="514"/>
      <c r="T551" s="514"/>
      <c r="U551" s="514"/>
      <c r="V551" s="514"/>
      <c r="W551" s="514"/>
      <c r="X551" s="514"/>
      <c r="Y551" s="514"/>
      <c r="Z551" s="515"/>
      <c r="AA551" s="440"/>
      <c r="AB551" s="441"/>
    </row>
    <row r="552" spans="1:28" s="31" customFormat="1" ht="11.25" customHeight="1">
      <c r="B552" s="7"/>
      <c r="C552" s="8"/>
      <c r="D552" s="8"/>
      <c r="E552" s="8"/>
      <c r="F552" s="8"/>
      <c r="G552" s="8"/>
      <c r="H552" s="8"/>
      <c r="I552" s="8"/>
      <c r="J552" s="8"/>
      <c r="K552" s="8"/>
      <c r="L552" s="8"/>
      <c r="M552" s="8"/>
      <c r="N552" s="8"/>
      <c r="O552" s="8"/>
      <c r="P552" s="8"/>
      <c r="Q552" s="8"/>
      <c r="R552" s="8"/>
      <c r="S552" s="8"/>
      <c r="T552" s="8"/>
      <c r="U552" s="8"/>
      <c r="V552" s="8"/>
      <c r="W552" s="8"/>
      <c r="X552" s="8"/>
      <c r="Y552" s="8"/>
      <c r="Z552" s="8"/>
      <c r="AA552" s="47"/>
      <c r="AB552" s="47"/>
    </row>
    <row r="553" spans="1:28" s="30" customFormat="1" ht="15" customHeight="1">
      <c r="A553" s="35" t="s">
        <v>1064</v>
      </c>
      <c r="B553" s="33"/>
      <c r="C553" s="29"/>
      <c r="D553" s="29"/>
      <c r="E553" s="29"/>
      <c r="F553" s="29"/>
      <c r="G553" s="29"/>
      <c r="H553" s="29"/>
      <c r="I553" s="29"/>
      <c r="AA553" s="45"/>
      <c r="AB553" s="45"/>
    </row>
    <row r="554" spans="1:28" s="31" customFormat="1" ht="11.25" customHeight="1">
      <c r="B554" s="442" t="s">
        <v>90</v>
      </c>
      <c r="C554" s="483" t="s">
        <v>421</v>
      </c>
      <c r="D554" s="484"/>
      <c r="E554" s="484"/>
      <c r="F554" s="484"/>
      <c r="G554" s="484"/>
      <c r="H554" s="484"/>
      <c r="I554" s="484"/>
      <c r="J554" s="484"/>
      <c r="K554" s="484"/>
      <c r="L554" s="484"/>
      <c r="M554" s="484"/>
      <c r="N554" s="484"/>
      <c r="O554" s="484"/>
      <c r="P554" s="484"/>
      <c r="Q554" s="484"/>
      <c r="R554" s="484"/>
      <c r="S554" s="484"/>
      <c r="T554" s="484"/>
      <c r="U554" s="484"/>
      <c r="V554" s="484"/>
      <c r="W554" s="484"/>
      <c r="X554" s="484"/>
      <c r="Y554" s="484"/>
      <c r="Z554" s="485"/>
      <c r="AA554" s="436"/>
      <c r="AB554" s="437"/>
    </row>
    <row r="555" spans="1:28" s="31" customFormat="1" ht="11.25" customHeight="1">
      <c r="B555" s="443"/>
      <c r="C555" s="486"/>
      <c r="D555" s="487"/>
      <c r="E555" s="487"/>
      <c r="F555" s="487"/>
      <c r="G555" s="487"/>
      <c r="H555" s="487"/>
      <c r="I555" s="487"/>
      <c r="J555" s="487"/>
      <c r="K555" s="487"/>
      <c r="L555" s="487"/>
      <c r="M555" s="487"/>
      <c r="N555" s="487"/>
      <c r="O555" s="487"/>
      <c r="P555" s="487"/>
      <c r="Q555" s="487"/>
      <c r="R555" s="487"/>
      <c r="S555" s="487"/>
      <c r="T555" s="487"/>
      <c r="U555" s="487"/>
      <c r="V555" s="487"/>
      <c r="W555" s="487"/>
      <c r="X555" s="487"/>
      <c r="Y555" s="487"/>
      <c r="Z555" s="488"/>
      <c r="AA555" s="438"/>
      <c r="AB555" s="439"/>
    </row>
    <row r="556" spans="1:28" s="31" customFormat="1" ht="11.25" customHeight="1">
      <c r="B556" s="444"/>
      <c r="C556" s="489"/>
      <c r="D556" s="490"/>
      <c r="E556" s="490"/>
      <c r="F556" s="490"/>
      <c r="G556" s="490"/>
      <c r="H556" s="490"/>
      <c r="I556" s="490"/>
      <c r="J556" s="490"/>
      <c r="K556" s="490"/>
      <c r="L556" s="490"/>
      <c r="M556" s="490"/>
      <c r="N556" s="490"/>
      <c r="O556" s="490"/>
      <c r="P556" s="490"/>
      <c r="Q556" s="490"/>
      <c r="R556" s="490"/>
      <c r="S556" s="490"/>
      <c r="T556" s="490"/>
      <c r="U556" s="490"/>
      <c r="V556" s="490"/>
      <c r="W556" s="490"/>
      <c r="X556" s="490"/>
      <c r="Y556" s="490"/>
      <c r="Z556" s="491"/>
      <c r="AA556" s="440"/>
      <c r="AB556" s="441"/>
    </row>
    <row r="557" spans="1:28" s="31" customFormat="1" ht="11.25" customHeight="1">
      <c r="B557" s="442" t="s">
        <v>91</v>
      </c>
      <c r="C557" s="494" t="s">
        <v>422</v>
      </c>
      <c r="D557" s="495"/>
      <c r="E557" s="495"/>
      <c r="F557" s="495"/>
      <c r="G557" s="495"/>
      <c r="H557" s="495"/>
      <c r="I557" s="495"/>
      <c r="J557" s="495"/>
      <c r="K557" s="495"/>
      <c r="L557" s="495"/>
      <c r="M557" s="495"/>
      <c r="N557" s="495"/>
      <c r="O557" s="495"/>
      <c r="P557" s="495"/>
      <c r="Q557" s="495"/>
      <c r="R557" s="495"/>
      <c r="S557" s="495"/>
      <c r="T557" s="495"/>
      <c r="U557" s="495"/>
      <c r="V557" s="495"/>
      <c r="W557" s="495"/>
      <c r="X557" s="495"/>
      <c r="Y557" s="495"/>
      <c r="Z557" s="496"/>
      <c r="AA557" s="436"/>
      <c r="AB557" s="437"/>
    </row>
    <row r="558" spans="1:28" s="31" customFormat="1" ht="11.25" customHeight="1">
      <c r="B558" s="443"/>
      <c r="C558" s="497"/>
      <c r="D558" s="498"/>
      <c r="E558" s="498"/>
      <c r="F558" s="498"/>
      <c r="G558" s="498"/>
      <c r="H558" s="498"/>
      <c r="I558" s="498"/>
      <c r="J558" s="498"/>
      <c r="K558" s="498"/>
      <c r="L558" s="498"/>
      <c r="M558" s="498"/>
      <c r="N558" s="498"/>
      <c r="O558" s="498"/>
      <c r="P558" s="498"/>
      <c r="Q558" s="498"/>
      <c r="R558" s="498"/>
      <c r="S558" s="498"/>
      <c r="T558" s="498"/>
      <c r="U558" s="498"/>
      <c r="V558" s="498"/>
      <c r="W558" s="498"/>
      <c r="X558" s="498"/>
      <c r="Y558" s="498"/>
      <c r="Z558" s="499"/>
      <c r="AA558" s="438"/>
      <c r="AB558" s="439"/>
    </row>
    <row r="559" spans="1:28" s="31" customFormat="1" ht="11.25" customHeight="1">
      <c r="B559" s="444"/>
      <c r="C559" s="500"/>
      <c r="D559" s="501"/>
      <c r="E559" s="501"/>
      <c r="F559" s="501"/>
      <c r="G559" s="501"/>
      <c r="H559" s="501"/>
      <c r="I559" s="501"/>
      <c r="J559" s="501"/>
      <c r="K559" s="501"/>
      <c r="L559" s="501"/>
      <c r="M559" s="501"/>
      <c r="N559" s="501"/>
      <c r="O559" s="501"/>
      <c r="P559" s="501"/>
      <c r="Q559" s="501"/>
      <c r="R559" s="501"/>
      <c r="S559" s="501"/>
      <c r="T559" s="501"/>
      <c r="U559" s="501"/>
      <c r="V559" s="501"/>
      <c r="W559" s="501"/>
      <c r="X559" s="501"/>
      <c r="Y559" s="501"/>
      <c r="Z559" s="502"/>
      <c r="AA559" s="440"/>
      <c r="AB559" s="441"/>
    </row>
    <row r="560" spans="1:28" s="31" customFormat="1" ht="11.25" customHeight="1">
      <c r="B560" s="442" t="s">
        <v>144</v>
      </c>
      <c r="C560" s="483" t="s">
        <v>423</v>
      </c>
      <c r="D560" s="484"/>
      <c r="E560" s="484"/>
      <c r="F560" s="484"/>
      <c r="G560" s="484"/>
      <c r="H560" s="484"/>
      <c r="I560" s="484"/>
      <c r="J560" s="484"/>
      <c r="K560" s="484"/>
      <c r="L560" s="484"/>
      <c r="M560" s="484"/>
      <c r="N560" s="484"/>
      <c r="O560" s="484"/>
      <c r="P560" s="484"/>
      <c r="Q560" s="484"/>
      <c r="R560" s="484"/>
      <c r="S560" s="484"/>
      <c r="T560" s="484"/>
      <c r="U560" s="484"/>
      <c r="V560" s="484"/>
      <c r="W560" s="484"/>
      <c r="X560" s="484"/>
      <c r="Y560" s="484"/>
      <c r="Z560" s="485"/>
      <c r="AA560" s="436"/>
      <c r="AB560" s="437"/>
    </row>
    <row r="561" spans="1:28" s="31" customFormat="1" ht="11.25" customHeight="1">
      <c r="B561" s="443"/>
      <c r="C561" s="486"/>
      <c r="D561" s="487"/>
      <c r="E561" s="487"/>
      <c r="F561" s="487"/>
      <c r="G561" s="487"/>
      <c r="H561" s="487"/>
      <c r="I561" s="487"/>
      <c r="J561" s="487"/>
      <c r="K561" s="487"/>
      <c r="L561" s="487"/>
      <c r="M561" s="487"/>
      <c r="N561" s="487"/>
      <c r="O561" s="487"/>
      <c r="P561" s="487"/>
      <c r="Q561" s="487"/>
      <c r="R561" s="487"/>
      <c r="S561" s="487"/>
      <c r="T561" s="487"/>
      <c r="U561" s="487"/>
      <c r="V561" s="487"/>
      <c r="W561" s="487"/>
      <c r="X561" s="487"/>
      <c r="Y561" s="487"/>
      <c r="Z561" s="488"/>
      <c r="AA561" s="438"/>
      <c r="AB561" s="439"/>
    </row>
    <row r="562" spans="1:28" s="31" customFormat="1" ht="11.25" customHeight="1">
      <c r="B562" s="444"/>
      <c r="C562" s="489"/>
      <c r="D562" s="490"/>
      <c r="E562" s="490"/>
      <c r="F562" s="490"/>
      <c r="G562" s="490"/>
      <c r="H562" s="490"/>
      <c r="I562" s="490"/>
      <c r="J562" s="490"/>
      <c r="K562" s="490"/>
      <c r="L562" s="490"/>
      <c r="M562" s="490"/>
      <c r="N562" s="490"/>
      <c r="O562" s="490"/>
      <c r="P562" s="490"/>
      <c r="Q562" s="490"/>
      <c r="R562" s="490"/>
      <c r="S562" s="490"/>
      <c r="T562" s="490"/>
      <c r="U562" s="490"/>
      <c r="V562" s="490"/>
      <c r="W562" s="490"/>
      <c r="X562" s="490"/>
      <c r="Y562" s="490"/>
      <c r="Z562" s="491"/>
      <c r="AA562" s="440"/>
      <c r="AB562" s="441"/>
    </row>
    <row r="563" spans="1:28" s="31" customFormat="1" ht="11.25" customHeight="1">
      <c r="B563" s="7"/>
      <c r="C563" s="69"/>
      <c r="D563" s="69"/>
      <c r="E563" s="69"/>
      <c r="F563" s="69"/>
      <c r="G563" s="69"/>
      <c r="H563" s="69"/>
      <c r="I563" s="69"/>
      <c r="J563" s="69"/>
      <c r="K563" s="69"/>
      <c r="L563" s="69"/>
      <c r="M563" s="69"/>
      <c r="N563" s="69"/>
      <c r="O563" s="69"/>
      <c r="P563" s="69"/>
      <c r="Q563" s="69"/>
      <c r="R563" s="69"/>
      <c r="S563" s="69"/>
      <c r="T563" s="69"/>
      <c r="U563" s="69"/>
      <c r="V563" s="69"/>
      <c r="W563" s="69"/>
      <c r="X563" s="69"/>
      <c r="Y563" s="69"/>
      <c r="Z563" s="69"/>
      <c r="AA563" s="47"/>
      <c r="AB563" s="47"/>
    </row>
    <row r="564" spans="1:28" s="30" customFormat="1" ht="15" customHeight="1">
      <c r="A564" s="35" t="s">
        <v>1179</v>
      </c>
      <c r="B564" s="33"/>
      <c r="C564" s="29"/>
      <c r="D564" s="29"/>
      <c r="E564" s="29"/>
      <c r="F564" s="29"/>
      <c r="G564" s="29"/>
      <c r="H564" s="29"/>
      <c r="I564" s="29"/>
      <c r="AA564" s="45"/>
      <c r="AB564" s="45"/>
    </row>
    <row r="565" spans="1:28" s="31" customFormat="1" ht="11.25" customHeight="1">
      <c r="B565" s="442" t="s">
        <v>90</v>
      </c>
      <c r="C565" s="483" t="s">
        <v>424</v>
      </c>
      <c r="D565" s="484"/>
      <c r="E565" s="484"/>
      <c r="F565" s="484"/>
      <c r="G565" s="484"/>
      <c r="H565" s="484"/>
      <c r="I565" s="484"/>
      <c r="J565" s="484"/>
      <c r="K565" s="484"/>
      <c r="L565" s="484"/>
      <c r="M565" s="484"/>
      <c r="N565" s="484"/>
      <c r="O565" s="484"/>
      <c r="P565" s="484"/>
      <c r="Q565" s="484"/>
      <c r="R565" s="484"/>
      <c r="S565" s="484"/>
      <c r="T565" s="484"/>
      <c r="U565" s="484"/>
      <c r="V565" s="484"/>
      <c r="W565" s="484"/>
      <c r="X565" s="484"/>
      <c r="Y565" s="484"/>
      <c r="Z565" s="485"/>
      <c r="AA565" s="436"/>
      <c r="AB565" s="437"/>
    </row>
    <row r="566" spans="1:28" s="31" customFormat="1" ht="11.25" customHeight="1">
      <c r="B566" s="443"/>
      <c r="C566" s="486"/>
      <c r="D566" s="487"/>
      <c r="E566" s="487"/>
      <c r="F566" s="487"/>
      <c r="G566" s="487"/>
      <c r="H566" s="487"/>
      <c r="I566" s="487"/>
      <c r="J566" s="487"/>
      <c r="K566" s="487"/>
      <c r="L566" s="487"/>
      <c r="M566" s="487"/>
      <c r="N566" s="487"/>
      <c r="O566" s="487"/>
      <c r="P566" s="487"/>
      <c r="Q566" s="487"/>
      <c r="R566" s="487"/>
      <c r="S566" s="487"/>
      <c r="T566" s="487"/>
      <c r="U566" s="487"/>
      <c r="V566" s="487"/>
      <c r="W566" s="487"/>
      <c r="X566" s="487"/>
      <c r="Y566" s="487"/>
      <c r="Z566" s="488"/>
      <c r="AA566" s="438"/>
      <c r="AB566" s="439"/>
    </row>
    <row r="567" spans="1:28" s="31" customFormat="1" ht="11.25" customHeight="1">
      <c r="B567" s="443"/>
      <c r="C567" s="486"/>
      <c r="D567" s="487"/>
      <c r="E567" s="487"/>
      <c r="F567" s="487"/>
      <c r="G567" s="487"/>
      <c r="H567" s="487"/>
      <c r="I567" s="487"/>
      <c r="J567" s="487"/>
      <c r="K567" s="487"/>
      <c r="L567" s="487"/>
      <c r="M567" s="487"/>
      <c r="N567" s="487"/>
      <c r="O567" s="487"/>
      <c r="P567" s="487"/>
      <c r="Q567" s="487"/>
      <c r="R567" s="487"/>
      <c r="S567" s="487"/>
      <c r="T567" s="487"/>
      <c r="U567" s="487"/>
      <c r="V567" s="487"/>
      <c r="W567" s="487"/>
      <c r="X567" s="487"/>
      <c r="Y567" s="487"/>
      <c r="Z567" s="488"/>
      <c r="AA567" s="438"/>
      <c r="AB567" s="439"/>
    </row>
    <row r="568" spans="1:28" s="31" customFormat="1" ht="11.25" customHeight="1">
      <c r="B568" s="444"/>
      <c r="C568" s="489"/>
      <c r="D568" s="490"/>
      <c r="E568" s="490"/>
      <c r="F568" s="490"/>
      <c r="G568" s="490"/>
      <c r="H568" s="490"/>
      <c r="I568" s="490"/>
      <c r="J568" s="490"/>
      <c r="K568" s="490"/>
      <c r="L568" s="490"/>
      <c r="M568" s="490"/>
      <c r="N568" s="490"/>
      <c r="O568" s="490"/>
      <c r="P568" s="490"/>
      <c r="Q568" s="490"/>
      <c r="R568" s="490"/>
      <c r="S568" s="490"/>
      <c r="T568" s="490"/>
      <c r="U568" s="490"/>
      <c r="V568" s="490"/>
      <c r="W568" s="490"/>
      <c r="X568" s="490"/>
      <c r="Y568" s="490"/>
      <c r="Z568" s="491"/>
      <c r="AA568" s="440"/>
      <c r="AB568" s="441"/>
    </row>
    <row r="569" spans="1:28" ht="11.25" customHeight="1">
      <c r="A569" s="641"/>
      <c r="B569" s="503" t="s">
        <v>91</v>
      </c>
      <c r="C569" s="483" t="s">
        <v>425</v>
      </c>
      <c r="D569" s="484"/>
      <c r="E569" s="484"/>
      <c r="F569" s="484"/>
      <c r="G569" s="484"/>
      <c r="H569" s="484"/>
      <c r="I569" s="484"/>
      <c r="J569" s="484"/>
      <c r="K569" s="484"/>
      <c r="L569" s="484"/>
      <c r="M569" s="484"/>
      <c r="N569" s="484"/>
      <c r="O569" s="484"/>
      <c r="P569" s="484"/>
      <c r="Q569" s="484"/>
      <c r="R569" s="484"/>
      <c r="S569" s="484"/>
      <c r="T569" s="484"/>
      <c r="U569" s="484"/>
      <c r="V569" s="484"/>
      <c r="W569" s="484"/>
      <c r="X569" s="484"/>
      <c r="Y569" s="484"/>
      <c r="Z569" s="485"/>
      <c r="AA569" s="681"/>
      <c r="AB569" s="682"/>
    </row>
    <row r="570" spans="1:28" ht="11.25" customHeight="1">
      <c r="A570" s="641"/>
      <c r="B570" s="504"/>
      <c r="C570" s="486"/>
      <c r="D570" s="487"/>
      <c r="E570" s="487"/>
      <c r="F570" s="487"/>
      <c r="G570" s="487"/>
      <c r="H570" s="487"/>
      <c r="I570" s="487"/>
      <c r="J570" s="487"/>
      <c r="K570" s="487"/>
      <c r="L570" s="487"/>
      <c r="M570" s="487"/>
      <c r="N570" s="487"/>
      <c r="O570" s="487"/>
      <c r="P570" s="487"/>
      <c r="Q570" s="487"/>
      <c r="R570" s="487"/>
      <c r="S570" s="487"/>
      <c r="T570" s="487"/>
      <c r="U570" s="487"/>
      <c r="V570" s="487"/>
      <c r="W570" s="487"/>
      <c r="X570" s="487"/>
      <c r="Y570" s="487"/>
      <c r="Z570" s="488"/>
      <c r="AA570" s="683"/>
      <c r="AB570" s="684"/>
    </row>
    <row r="571" spans="1:28" ht="11.25" customHeight="1">
      <c r="A571" s="641"/>
      <c r="B571" s="505"/>
      <c r="C571" s="489"/>
      <c r="D571" s="490"/>
      <c r="E571" s="490"/>
      <c r="F571" s="490"/>
      <c r="G571" s="490"/>
      <c r="H571" s="490"/>
      <c r="I571" s="490"/>
      <c r="J571" s="490"/>
      <c r="K571" s="490"/>
      <c r="L571" s="490"/>
      <c r="M571" s="490"/>
      <c r="N571" s="490"/>
      <c r="O571" s="490"/>
      <c r="P571" s="490"/>
      <c r="Q571" s="490"/>
      <c r="R571" s="490"/>
      <c r="S571" s="490"/>
      <c r="T571" s="490"/>
      <c r="U571" s="490"/>
      <c r="V571" s="490"/>
      <c r="W571" s="490"/>
      <c r="X571" s="490"/>
      <c r="Y571" s="490"/>
      <c r="Z571" s="491"/>
      <c r="AA571" s="685"/>
      <c r="AB571" s="686"/>
    </row>
    <row r="572" spans="1:28" ht="11.25" customHeight="1">
      <c r="A572" s="641"/>
      <c r="B572" s="847" t="s">
        <v>92</v>
      </c>
      <c r="C572" s="642" t="s">
        <v>426</v>
      </c>
      <c r="D572" s="642"/>
      <c r="E572" s="642"/>
      <c r="F572" s="642"/>
      <c r="G572" s="642"/>
      <c r="H572" s="642"/>
      <c r="I572" s="642"/>
      <c r="J572" s="642"/>
      <c r="K572" s="642"/>
      <c r="L572" s="642"/>
      <c r="M572" s="642"/>
      <c r="N572" s="642"/>
      <c r="O572" s="642"/>
      <c r="P572" s="642"/>
      <c r="Q572" s="642"/>
      <c r="R572" s="642"/>
      <c r="S572" s="642"/>
      <c r="T572" s="642"/>
      <c r="U572" s="642"/>
      <c r="V572" s="642"/>
      <c r="W572" s="642"/>
      <c r="X572" s="642"/>
      <c r="Y572" s="642"/>
      <c r="Z572" s="642"/>
      <c r="AA572" s="843"/>
      <c r="AB572" s="843"/>
    </row>
    <row r="573" spans="1:28" ht="11.25" customHeight="1">
      <c r="A573" s="641"/>
      <c r="B573" s="847"/>
      <c r="C573" s="642"/>
      <c r="D573" s="642"/>
      <c r="E573" s="642"/>
      <c r="F573" s="642"/>
      <c r="G573" s="642"/>
      <c r="H573" s="642"/>
      <c r="I573" s="642"/>
      <c r="J573" s="642"/>
      <c r="K573" s="642"/>
      <c r="L573" s="642"/>
      <c r="M573" s="642"/>
      <c r="N573" s="642"/>
      <c r="O573" s="642"/>
      <c r="P573" s="642"/>
      <c r="Q573" s="642"/>
      <c r="R573" s="642"/>
      <c r="S573" s="642"/>
      <c r="T573" s="642"/>
      <c r="U573" s="642"/>
      <c r="V573" s="642"/>
      <c r="W573" s="642"/>
      <c r="X573" s="642"/>
      <c r="Y573" s="642"/>
      <c r="Z573" s="642"/>
      <c r="AA573" s="843"/>
      <c r="AB573" s="843"/>
    </row>
    <row r="574" spans="1:28" ht="11.25" customHeight="1">
      <c r="A574" s="641"/>
      <c r="B574" s="847"/>
      <c r="C574" s="642"/>
      <c r="D574" s="642"/>
      <c r="E574" s="642"/>
      <c r="F574" s="642"/>
      <c r="G574" s="642"/>
      <c r="H574" s="642"/>
      <c r="I574" s="642"/>
      <c r="J574" s="642"/>
      <c r="K574" s="642"/>
      <c r="L574" s="642"/>
      <c r="M574" s="642"/>
      <c r="N574" s="642"/>
      <c r="O574" s="642"/>
      <c r="P574" s="642"/>
      <c r="Q574" s="642"/>
      <c r="R574" s="642"/>
      <c r="S574" s="642"/>
      <c r="T574" s="642"/>
      <c r="U574" s="642"/>
      <c r="V574" s="642"/>
      <c r="W574" s="642"/>
      <c r="X574" s="642"/>
      <c r="Y574" s="642"/>
      <c r="Z574" s="642"/>
      <c r="AA574" s="843"/>
      <c r="AB574" s="843"/>
    </row>
    <row r="575" spans="1:28" ht="11.25" customHeight="1">
      <c r="A575" s="641"/>
      <c r="B575" s="847" t="s">
        <v>93</v>
      </c>
      <c r="C575" s="642" t="s">
        <v>427</v>
      </c>
      <c r="D575" s="642"/>
      <c r="E575" s="642"/>
      <c r="F575" s="642"/>
      <c r="G575" s="642"/>
      <c r="H575" s="642"/>
      <c r="I575" s="642"/>
      <c r="J575" s="642"/>
      <c r="K575" s="642"/>
      <c r="L575" s="642"/>
      <c r="M575" s="642"/>
      <c r="N575" s="642"/>
      <c r="O575" s="642"/>
      <c r="P575" s="642"/>
      <c r="Q575" s="642"/>
      <c r="R575" s="642"/>
      <c r="S575" s="642"/>
      <c r="T575" s="642"/>
      <c r="U575" s="642"/>
      <c r="V575" s="642"/>
      <c r="W575" s="642"/>
      <c r="X575" s="642"/>
      <c r="Y575" s="642"/>
      <c r="Z575" s="642"/>
      <c r="AA575" s="680"/>
      <c r="AB575" s="680"/>
    </row>
    <row r="576" spans="1:28" ht="11.25" customHeight="1">
      <c r="A576" s="641"/>
      <c r="B576" s="847"/>
      <c r="C576" s="642"/>
      <c r="D576" s="642"/>
      <c r="E576" s="642"/>
      <c r="F576" s="642"/>
      <c r="G576" s="642"/>
      <c r="H576" s="642"/>
      <c r="I576" s="642"/>
      <c r="J576" s="642"/>
      <c r="K576" s="642"/>
      <c r="L576" s="642"/>
      <c r="M576" s="642"/>
      <c r="N576" s="642"/>
      <c r="O576" s="642"/>
      <c r="P576" s="642"/>
      <c r="Q576" s="642"/>
      <c r="R576" s="642"/>
      <c r="S576" s="642"/>
      <c r="T576" s="642"/>
      <c r="U576" s="642"/>
      <c r="V576" s="642"/>
      <c r="W576" s="642"/>
      <c r="X576" s="642"/>
      <c r="Y576" s="642"/>
      <c r="Z576" s="642"/>
      <c r="AA576" s="680"/>
      <c r="AB576" s="680"/>
    </row>
    <row r="577" spans="1:28" ht="11.25" customHeight="1">
      <c r="A577" s="641"/>
      <c r="B577" s="847"/>
      <c r="C577" s="642"/>
      <c r="D577" s="642"/>
      <c r="E577" s="642"/>
      <c r="F577" s="642"/>
      <c r="G577" s="642"/>
      <c r="H577" s="642"/>
      <c r="I577" s="642"/>
      <c r="J577" s="642"/>
      <c r="K577" s="642"/>
      <c r="L577" s="642"/>
      <c r="M577" s="642"/>
      <c r="N577" s="642"/>
      <c r="O577" s="642"/>
      <c r="P577" s="642"/>
      <c r="Q577" s="642"/>
      <c r="R577" s="642"/>
      <c r="S577" s="642"/>
      <c r="T577" s="642"/>
      <c r="U577" s="642"/>
      <c r="V577" s="642"/>
      <c r="W577" s="642"/>
      <c r="X577" s="642"/>
      <c r="Y577" s="642"/>
      <c r="Z577" s="642"/>
      <c r="AA577" s="680"/>
      <c r="AB577" s="680"/>
    </row>
    <row r="578" spans="1:28" ht="11.25" customHeight="1">
      <c r="A578" s="641"/>
      <c r="B578" s="503" t="s">
        <v>94</v>
      </c>
      <c r="C578" s="483" t="s">
        <v>428</v>
      </c>
      <c r="D578" s="484"/>
      <c r="E578" s="484"/>
      <c r="F578" s="484"/>
      <c r="G578" s="484"/>
      <c r="H578" s="484"/>
      <c r="I578" s="484"/>
      <c r="J578" s="484"/>
      <c r="K578" s="484"/>
      <c r="L578" s="484"/>
      <c r="M578" s="484"/>
      <c r="N578" s="484"/>
      <c r="O578" s="484"/>
      <c r="P578" s="484"/>
      <c r="Q578" s="484"/>
      <c r="R578" s="484"/>
      <c r="S578" s="484"/>
      <c r="T578" s="484"/>
      <c r="U578" s="484"/>
      <c r="V578" s="484"/>
      <c r="W578" s="484"/>
      <c r="X578" s="484"/>
      <c r="Y578" s="484"/>
      <c r="Z578" s="485"/>
      <c r="AA578" s="681"/>
      <c r="AB578" s="682"/>
    </row>
    <row r="579" spans="1:28" ht="11.25" customHeight="1">
      <c r="A579" s="641"/>
      <c r="B579" s="504"/>
      <c r="C579" s="486"/>
      <c r="D579" s="487"/>
      <c r="E579" s="487"/>
      <c r="F579" s="487"/>
      <c r="G579" s="487"/>
      <c r="H579" s="487"/>
      <c r="I579" s="487"/>
      <c r="J579" s="487"/>
      <c r="K579" s="487"/>
      <c r="L579" s="487"/>
      <c r="M579" s="487"/>
      <c r="N579" s="487"/>
      <c r="O579" s="487"/>
      <c r="P579" s="487"/>
      <c r="Q579" s="487"/>
      <c r="R579" s="487"/>
      <c r="S579" s="487"/>
      <c r="T579" s="487"/>
      <c r="U579" s="487"/>
      <c r="V579" s="487"/>
      <c r="W579" s="487"/>
      <c r="X579" s="487"/>
      <c r="Y579" s="487"/>
      <c r="Z579" s="488"/>
      <c r="AA579" s="683"/>
      <c r="AB579" s="684"/>
    </row>
    <row r="580" spans="1:28" ht="11.25" customHeight="1">
      <c r="A580" s="641"/>
      <c r="B580" s="505"/>
      <c r="C580" s="489"/>
      <c r="D580" s="490"/>
      <c r="E580" s="490"/>
      <c r="F580" s="490"/>
      <c r="G580" s="490"/>
      <c r="H580" s="490"/>
      <c r="I580" s="490"/>
      <c r="J580" s="490"/>
      <c r="K580" s="490"/>
      <c r="L580" s="490"/>
      <c r="M580" s="490"/>
      <c r="N580" s="490"/>
      <c r="O580" s="490"/>
      <c r="P580" s="490"/>
      <c r="Q580" s="490"/>
      <c r="R580" s="490"/>
      <c r="S580" s="490"/>
      <c r="T580" s="490"/>
      <c r="U580" s="490"/>
      <c r="V580" s="490"/>
      <c r="W580" s="490"/>
      <c r="X580" s="490"/>
      <c r="Y580" s="490"/>
      <c r="Z580" s="491"/>
      <c r="AA580" s="685"/>
      <c r="AB580" s="686"/>
    </row>
    <row r="581" spans="1:28" ht="11.25" customHeight="1">
      <c r="A581" s="641"/>
      <c r="B581" s="503" t="s">
        <v>95</v>
      </c>
      <c r="C581" s="483" t="s">
        <v>429</v>
      </c>
      <c r="D581" s="484"/>
      <c r="E581" s="484"/>
      <c r="F581" s="484"/>
      <c r="G581" s="484"/>
      <c r="H581" s="484"/>
      <c r="I581" s="484"/>
      <c r="J581" s="484"/>
      <c r="K581" s="484"/>
      <c r="L581" s="484"/>
      <c r="M581" s="484"/>
      <c r="N581" s="484"/>
      <c r="O581" s="484"/>
      <c r="P581" s="484"/>
      <c r="Q581" s="484"/>
      <c r="R581" s="484"/>
      <c r="S581" s="484"/>
      <c r="T581" s="484"/>
      <c r="U581" s="484"/>
      <c r="V581" s="484"/>
      <c r="W581" s="484"/>
      <c r="X581" s="484"/>
      <c r="Y581" s="484"/>
      <c r="Z581" s="485"/>
      <c r="AA581" s="681"/>
      <c r="AB581" s="682"/>
    </row>
    <row r="582" spans="1:28" ht="11.25" customHeight="1">
      <c r="A582" s="641"/>
      <c r="B582" s="504"/>
      <c r="C582" s="486"/>
      <c r="D582" s="487"/>
      <c r="E582" s="487"/>
      <c r="F582" s="487"/>
      <c r="G582" s="487"/>
      <c r="H582" s="487"/>
      <c r="I582" s="487"/>
      <c r="J582" s="487"/>
      <c r="K582" s="487"/>
      <c r="L582" s="487"/>
      <c r="M582" s="487"/>
      <c r="N582" s="487"/>
      <c r="O582" s="487"/>
      <c r="P582" s="487"/>
      <c r="Q582" s="487"/>
      <c r="R582" s="487"/>
      <c r="S582" s="487"/>
      <c r="T582" s="487"/>
      <c r="U582" s="487"/>
      <c r="V582" s="487"/>
      <c r="W582" s="487"/>
      <c r="X582" s="487"/>
      <c r="Y582" s="487"/>
      <c r="Z582" s="488"/>
      <c r="AA582" s="683"/>
      <c r="AB582" s="684"/>
    </row>
    <row r="583" spans="1:28" ht="11.25" customHeight="1">
      <c r="A583" s="641"/>
      <c r="B583" s="505"/>
      <c r="C583" s="489"/>
      <c r="D583" s="490"/>
      <c r="E583" s="490"/>
      <c r="F583" s="490"/>
      <c r="G583" s="490"/>
      <c r="H583" s="490"/>
      <c r="I583" s="490"/>
      <c r="J583" s="490"/>
      <c r="K583" s="490"/>
      <c r="L583" s="490"/>
      <c r="M583" s="490"/>
      <c r="N583" s="490"/>
      <c r="O583" s="490"/>
      <c r="P583" s="490"/>
      <c r="Q583" s="490"/>
      <c r="R583" s="490"/>
      <c r="S583" s="490"/>
      <c r="T583" s="490"/>
      <c r="U583" s="490"/>
      <c r="V583" s="490"/>
      <c r="W583" s="490"/>
      <c r="X583" s="490"/>
      <c r="Y583" s="490"/>
      <c r="Z583" s="491"/>
      <c r="AA583" s="685"/>
      <c r="AB583" s="686"/>
    </row>
    <row r="584" spans="1:28" ht="11.25" customHeight="1">
      <c r="A584" s="641"/>
      <c r="B584" s="503" t="s">
        <v>96</v>
      </c>
      <c r="C584" s="483" t="s">
        <v>430</v>
      </c>
      <c r="D584" s="484"/>
      <c r="E584" s="484"/>
      <c r="F584" s="484"/>
      <c r="G584" s="484"/>
      <c r="H584" s="484"/>
      <c r="I584" s="484"/>
      <c r="J584" s="484"/>
      <c r="K584" s="484"/>
      <c r="L584" s="484"/>
      <c r="M584" s="484"/>
      <c r="N584" s="484"/>
      <c r="O584" s="484"/>
      <c r="P584" s="484"/>
      <c r="Q584" s="484"/>
      <c r="R584" s="484"/>
      <c r="S584" s="484"/>
      <c r="T584" s="484"/>
      <c r="U584" s="484"/>
      <c r="V584" s="484"/>
      <c r="W584" s="484"/>
      <c r="X584" s="484"/>
      <c r="Y584" s="484"/>
      <c r="Z584" s="485"/>
      <c r="AA584" s="681"/>
      <c r="AB584" s="682"/>
    </row>
    <row r="585" spans="1:28" ht="11.25" customHeight="1">
      <c r="A585" s="641"/>
      <c r="B585" s="504"/>
      <c r="C585" s="486"/>
      <c r="D585" s="487"/>
      <c r="E585" s="487"/>
      <c r="F585" s="487"/>
      <c r="G585" s="487"/>
      <c r="H585" s="487"/>
      <c r="I585" s="487"/>
      <c r="J585" s="487"/>
      <c r="K585" s="487"/>
      <c r="L585" s="487"/>
      <c r="M585" s="487"/>
      <c r="N585" s="487"/>
      <c r="O585" s="487"/>
      <c r="P585" s="487"/>
      <c r="Q585" s="487"/>
      <c r="R585" s="487"/>
      <c r="S585" s="487"/>
      <c r="T585" s="487"/>
      <c r="U585" s="487"/>
      <c r="V585" s="487"/>
      <c r="W585" s="487"/>
      <c r="X585" s="487"/>
      <c r="Y585" s="487"/>
      <c r="Z585" s="488"/>
      <c r="AA585" s="683"/>
      <c r="AB585" s="684"/>
    </row>
    <row r="586" spans="1:28" ht="11.25" customHeight="1">
      <c r="A586" s="641"/>
      <c r="B586" s="505"/>
      <c r="C586" s="489"/>
      <c r="D586" s="490"/>
      <c r="E586" s="490"/>
      <c r="F586" s="490"/>
      <c r="G586" s="490"/>
      <c r="H586" s="490"/>
      <c r="I586" s="490"/>
      <c r="J586" s="490"/>
      <c r="K586" s="490"/>
      <c r="L586" s="490"/>
      <c r="M586" s="490"/>
      <c r="N586" s="490"/>
      <c r="O586" s="490"/>
      <c r="P586" s="490"/>
      <c r="Q586" s="490"/>
      <c r="R586" s="490"/>
      <c r="S586" s="490"/>
      <c r="T586" s="490"/>
      <c r="U586" s="490"/>
      <c r="V586" s="490"/>
      <c r="W586" s="490"/>
      <c r="X586" s="490"/>
      <c r="Y586" s="490"/>
      <c r="Z586" s="491"/>
      <c r="AA586" s="685"/>
      <c r="AB586" s="686"/>
    </row>
    <row r="587" spans="1:28" ht="11.25" customHeight="1">
      <c r="A587" s="643"/>
      <c r="B587" s="503" t="s">
        <v>44</v>
      </c>
      <c r="C587" s="483" t="s">
        <v>431</v>
      </c>
      <c r="D587" s="484"/>
      <c r="E587" s="484"/>
      <c r="F587" s="484"/>
      <c r="G587" s="484"/>
      <c r="H587" s="484"/>
      <c r="I587" s="484"/>
      <c r="J587" s="484"/>
      <c r="K587" s="484"/>
      <c r="L587" s="484"/>
      <c r="M587" s="484"/>
      <c r="N587" s="484"/>
      <c r="O587" s="484"/>
      <c r="P587" s="484"/>
      <c r="Q587" s="484"/>
      <c r="R587" s="484"/>
      <c r="S587" s="484"/>
      <c r="T587" s="484"/>
      <c r="U587" s="484"/>
      <c r="V587" s="484"/>
      <c r="W587" s="484"/>
      <c r="X587" s="484"/>
      <c r="Y587" s="484"/>
      <c r="Z587" s="485"/>
      <c r="AA587" s="681"/>
      <c r="AB587" s="682"/>
    </row>
    <row r="588" spans="1:28" ht="11.25" customHeight="1">
      <c r="A588" s="643"/>
      <c r="B588" s="504"/>
      <c r="C588" s="486"/>
      <c r="D588" s="487"/>
      <c r="E588" s="487"/>
      <c r="F588" s="487"/>
      <c r="G588" s="487"/>
      <c r="H588" s="487"/>
      <c r="I588" s="487"/>
      <c r="J588" s="487"/>
      <c r="K588" s="487"/>
      <c r="L588" s="487"/>
      <c r="M588" s="487"/>
      <c r="N588" s="487"/>
      <c r="O588" s="487"/>
      <c r="P588" s="487"/>
      <c r="Q588" s="487"/>
      <c r="R588" s="487"/>
      <c r="S588" s="487"/>
      <c r="T588" s="487"/>
      <c r="U588" s="487"/>
      <c r="V588" s="487"/>
      <c r="W588" s="487"/>
      <c r="X588" s="487"/>
      <c r="Y588" s="487"/>
      <c r="Z588" s="488"/>
      <c r="AA588" s="683"/>
      <c r="AB588" s="684"/>
    </row>
    <row r="589" spans="1:28" ht="11.25" customHeight="1">
      <c r="A589" s="643"/>
      <c r="B589" s="505"/>
      <c r="C589" s="489"/>
      <c r="D589" s="490"/>
      <c r="E589" s="490"/>
      <c r="F589" s="490"/>
      <c r="G589" s="490"/>
      <c r="H589" s="490"/>
      <c r="I589" s="490"/>
      <c r="J589" s="490"/>
      <c r="K589" s="490"/>
      <c r="L589" s="490"/>
      <c r="M589" s="490"/>
      <c r="N589" s="490"/>
      <c r="O589" s="490"/>
      <c r="P589" s="490"/>
      <c r="Q589" s="490"/>
      <c r="R589" s="490"/>
      <c r="S589" s="490"/>
      <c r="T589" s="490"/>
      <c r="U589" s="490"/>
      <c r="V589" s="490"/>
      <c r="W589" s="490"/>
      <c r="X589" s="490"/>
      <c r="Y589" s="490"/>
      <c r="Z589" s="491"/>
      <c r="AA589" s="685"/>
      <c r="AB589" s="686"/>
    </row>
    <row r="590" spans="1:28" ht="11.25" customHeight="1">
      <c r="A590" s="84"/>
      <c r="B590" s="503" t="s">
        <v>46</v>
      </c>
      <c r="C590" s="483" t="s">
        <v>432</v>
      </c>
      <c r="D590" s="484"/>
      <c r="E590" s="484"/>
      <c r="F590" s="484"/>
      <c r="G590" s="484"/>
      <c r="H590" s="484"/>
      <c r="I590" s="484"/>
      <c r="J590" s="484"/>
      <c r="K590" s="484"/>
      <c r="L590" s="484"/>
      <c r="M590" s="484"/>
      <c r="N590" s="484"/>
      <c r="O590" s="484"/>
      <c r="P590" s="484"/>
      <c r="Q590" s="484"/>
      <c r="R590" s="484"/>
      <c r="S590" s="484"/>
      <c r="T590" s="484"/>
      <c r="U590" s="484"/>
      <c r="V590" s="484"/>
      <c r="W590" s="484"/>
      <c r="X590" s="484"/>
      <c r="Y590" s="484"/>
      <c r="Z590" s="485"/>
      <c r="AA590" s="680"/>
      <c r="AB590" s="680"/>
    </row>
    <row r="591" spans="1:28" ht="11.25" customHeight="1">
      <c r="A591" s="84"/>
      <c r="B591" s="504"/>
      <c r="C591" s="486"/>
      <c r="D591" s="487"/>
      <c r="E591" s="487"/>
      <c r="F591" s="487"/>
      <c r="G591" s="487"/>
      <c r="H591" s="487"/>
      <c r="I591" s="487"/>
      <c r="J591" s="487"/>
      <c r="K591" s="487"/>
      <c r="L591" s="487"/>
      <c r="M591" s="487"/>
      <c r="N591" s="487"/>
      <c r="O591" s="487"/>
      <c r="P591" s="487"/>
      <c r="Q591" s="487"/>
      <c r="R591" s="487"/>
      <c r="S591" s="487"/>
      <c r="T591" s="487"/>
      <c r="U591" s="487"/>
      <c r="V591" s="487"/>
      <c r="W591" s="487"/>
      <c r="X591" s="487"/>
      <c r="Y591" s="487"/>
      <c r="Z591" s="488"/>
      <c r="AA591" s="680"/>
      <c r="AB591" s="680"/>
    </row>
    <row r="592" spans="1:28" ht="11.25" customHeight="1">
      <c r="A592" s="84"/>
      <c r="B592" s="505"/>
      <c r="C592" s="489"/>
      <c r="D592" s="490"/>
      <c r="E592" s="490"/>
      <c r="F592" s="490"/>
      <c r="G592" s="490"/>
      <c r="H592" s="490"/>
      <c r="I592" s="490"/>
      <c r="J592" s="490"/>
      <c r="K592" s="490"/>
      <c r="L592" s="490"/>
      <c r="M592" s="490"/>
      <c r="N592" s="490"/>
      <c r="O592" s="490"/>
      <c r="P592" s="490"/>
      <c r="Q592" s="490"/>
      <c r="R592" s="490"/>
      <c r="S592" s="490"/>
      <c r="T592" s="490"/>
      <c r="U592" s="490"/>
      <c r="V592" s="490"/>
      <c r="W592" s="490"/>
      <c r="X592" s="490"/>
      <c r="Y592" s="490"/>
      <c r="Z592" s="491"/>
      <c r="AA592" s="680"/>
      <c r="AB592" s="680"/>
    </row>
    <row r="593" spans="2:28" s="31" customFormat="1" ht="11.25" customHeight="1">
      <c r="B593" s="503" t="s">
        <v>47</v>
      </c>
      <c r="C593" s="483" t="s">
        <v>433</v>
      </c>
      <c r="D593" s="484"/>
      <c r="E593" s="484"/>
      <c r="F593" s="484"/>
      <c r="G593" s="484"/>
      <c r="H593" s="484"/>
      <c r="I593" s="484"/>
      <c r="J593" s="484"/>
      <c r="K593" s="484"/>
      <c r="L593" s="484"/>
      <c r="M593" s="484"/>
      <c r="N593" s="484"/>
      <c r="O593" s="484"/>
      <c r="P593" s="484"/>
      <c r="Q593" s="484"/>
      <c r="R593" s="484"/>
      <c r="S593" s="484"/>
      <c r="T593" s="484"/>
      <c r="U593" s="484"/>
      <c r="V593" s="484"/>
      <c r="W593" s="484"/>
      <c r="X593" s="484"/>
      <c r="Y593" s="484"/>
      <c r="Z593" s="485"/>
      <c r="AA593" s="436"/>
      <c r="AB593" s="437"/>
    </row>
    <row r="594" spans="2:28" s="31" customFormat="1" ht="11.25" customHeight="1">
      <c r="B594" s="504"/>
      <c r="C594" s="486"/>
      <c r="D594" s="487"/>
      <c r="E594" s="487"/>
      <c r="F594" s="487"/>
      <c r="G594" s="487"/>
      <c r="H594" s="487"/>
      <c r="I594" s="487"/>
      <c r="J594" s="487"/>
      <c r="K594" s="487"/>
      <c r="L594" s="487"/>
      <c r="M594" s="487"/>
      <c r="N594" s="487"/>
      <c r="O594" s="487"/>
      <c r="P594" s="487"/>
      <c r="Q594" s="487"/>
      <c r="R594" s="487"/>
      <c r="S594" s="487"/>
      <c r="T594" s="487"/>
      <c r="U594" s="487"/>
      <c r="V594" s="487"/>
      <c r="W594" s="487"/>
      <c r="X594" s="487"/>
      <c r="Y594" s="487"/>
      <c r="Z594" s="488"/>
      <c r="AA594" s="438"/>
      <c r="AB594" s="439"/>
    </row>
    <row r="595" spans="2:28" s="31" customFormat="1" ht="11.25" customHeight="1">
      <c r="B595" s="505"/>
      <c r="C595" s="489"/>
      <c r="D595" s="490"/>
      <c r="E595" s="490"/>
      <c r="F595" s="490"/>
      <c r="G595" s="490"/>
      <c r="H595" s="490"/>
      <c r="I595" s="490"/>
      <c r="J595" s="490"/>
      <c r="K595" s="490"/>
      <c r="L595" s="490"/>
      <c r="M595" s="490"/>
      <c r="N595" s="490"/>
      <c r="O595" s="490"/>
      <c r="P595" s="490"/>
      <c r="Q595" s="490"/>
      <c r="R595" s="490"/>
      <c r="S595" s="490"/>
      <c r="T595" s="490"/>
      <c r="U595" s="490"/>
      <c r="V595" s="490"/>
      <c r="W595" s="490"/>
      <c r="X595" s="490"/>
      <c r="Y595" s="490"/>
      <c r="Z595" s="491"/>
      <c r="AA595" s="440"/>
      <c r="AB595" s="441"/>
    </row>
    <row r="596" spans="2:28" s="31" customFormat="1" ht="11.25" customHeight="1">
      <c r="B596" s="503" t="s">
        <v>48</v>
      </c>
      <c r="C596" s="483" t="s">
        <v>434</v>
      </c>
      <c r="D596" s="484"/>
      <c r="E596" s="484"/>
      <c r="F596" s="484"/>
      <c r="G596" s="484"/>
      <c r="H596" s="484"/>
      <c r="I596" s="484"/>
      <c r="J596" s="484"/>
      <c r="K596" s="484"/>
      <c r="L596" s="484"/>
      <c r="M596" s="484"/>
      <c r="N596" s="484"/>
      <c r="O596" s="484"/>
      <c r="P596" s="484"/>
      <c r="Q596" s="484"/>
      <c r="R596" s="484"/>
      <c r="S596" s="484"/>
      <c r="T596" s="484"/>
      <c r="U596" s="484"/>
      <c r="V596" s="484"/>
      <c r="W596" s="484"/>
      <c r="X596" s="484"/>
      <c r="Y596" s="484"/>
      <c r="Z596" s="485"/>
      <c r="AA596" s="436"/>
      <c r="AB596" s="437"/>
    </row>
    <row r="597" spans="2:28" s="31" customFormat="1" ht="11.25" customHeight="1">
      <c r="B597" s="504"/>
      <c r="C597" s="486"/>
      <c r="D597" s="487"/>
      <c r="E597" s="487"/>
      <c r="F597" s="487"/>
      <c r="G597" s="487"/>
      <c r="H597" s="487"/>
      <c r="I597" s="487"/>
      <c r="J597" s="487"/>
      <c r="K597" s="487"/>
      <c r="L597" s="487"/>
      <c r="M597" s="487"/>
      <c r="N597" s="487"/>
      <c r="O597" s="487"/>
      <c r="P597" s="487"/>
      <c r="Q597" s="487"/>
      <c r="R597" s="487"/>
      <c r="S597" s="487"/>
      <c r="T597" s="487"/>
      <c r="U597" s="487"/>
      <c r="V597" s="487"/>
      <c r="W597" s="487"/>
      <c r="X597" s="487"/>
      <c r="Y597" s="487"/>
      <c r="Z597" s="488"/>
      <c r="AA597" s="438"/>
      <c r="AB597" s="439"/>
    </row>
    <row r="598" spans="2:28" s="31" customFormat="1" ht="11.25" customHeight="1">
      <c r="B598" s="505"/>
      <c r="C598" s="489"/>
      <c r="D598" s="490"/>
      <c r="E598" s="490"/>
      <c r="F598" s="490"/>
      <c r="G598" s="490"/>
      <c r="H598" s="490"/>
      <c r="I598" s="490"/>
      <c r="J598" s="490"/>
      <c r="K598" s="490"/>
      <c r="L598" s="490"/>
      <c r="M598" s="490"/>
      <c r="N598" s="490"/>
      <c r="O598" s="490"/>
      <c r="P598" s="490"/>
      <c r="Q598" s="490"/>
      <c r="R598" s="490"/>
      <c r="S598" s="490"/>
      <c r="T598" s="490"/>
      <c r="U598" s="490"/>
      <c r="V598" s="490"/>
      <c r="W598" s="490"/>
      <c r="X598" s="490"/>
      <c r="Y598" s="490"/>
      <c r="Z598" s="491"/>
      <c r="AA598" s="440"/>
      <c r="AB598" s="441"/>
    </row>
    <row r="599" spans="2:28" s="31" customFormat="1" ht="11.25" customHeight="1">
      <c r="B599" s="503" t="s">
        <v>49</v>
      </c>
      <c r="C599" s="483" t="s">
        <v>435</v>
      </c>
      <c r="D599" s="484"/>
      <c r="E599" s="484"/>
      <c r="F599" s="484"/>
      <c r="G599" s="484"/>
      <c r="H599" s="484"/>
      <c r="I599" s="484"/>
      <c r="J599" s="484"/>
      <c r="K599" s="484"/>
      <c r="L599" s="484"/>
      <c r="M599" s="484"/>
      <c r="N599" s="484"/>
      <c r="O599" s="484"/>
      <c r="P599" s="484"/>
      <c r="Q599" s="484"/>
      <c r="R599" s="484"/>
      <c r="S599" s="484"/>
      <c r="T599" s="484"/>
      <c r="U599" s="484"/>
      <c r="V599" s="484"/>
      <c r="W599" s="484"/>
      <c r="X599" s="484"/>
      <c r="Y599" s="484"/>
      <c r="Z599" s="485"/>
      <c r="AA599" s="436"/>
      <c r="AB599" s="437"/>
    </row>
    <row r="600" spans="2:28" s="31" customFormat="1" ht="11.25" customHeight="1">
      <c r="B600" s="504"/>
      <c r="C600" s="486"/>
      <c r="D600" s="487"/>
      <c r="E600" s="487"/>
      <c r="F600" s="487"/>
      <c r="G600" s="487"/>
      <c r="H600" s="487"/>
      <c r="I600" s="487"/>
      <c r="J600" s="487"/>
      <c r="K600" s="487"/>
      <c r="L600" s="487"/>
      <c r="M600" s="487"/>
      <c r="N600" s="487"/>
      <c r="O600" s="487"/>
      <c r="P600" s="487"/>
      <c r="Q600" s="487"/>
      <c r="R600" s="487"/>
      <c r="S600" s="487"/>
      <c r="T600" s="487"/>
      <c r="U600" s="487"/>
      <c r="V600" s="487"/>
      <c r="W600" s="487"/>
      <c r="X600" s="487"/>
      <c r="Y600" s="487"/>
      <c r="Z600" s="488"/>
      <c r="AA600" s="438"/>
      <c r="AB600" s="439"/>
    </row>
    <row r="601" spans="2:28" s="31" customFormat="1" ht="11.25" customHeight="1">
      <c r="B601" s="505"/>
      <c r="C601" s="489"/>
      <c r="D601" s="490"/>
      <c r="E601" s="490"/>
      <c r="F601" s="490"/>
      <c r="G601" s="490"/>
      <c r="H601" s="490"/>
      <c r="I601" s="490"/>
      <c r="J601" s="490"/>
      <c r="K601" s="490"/>
      <c r="L601" s="490"/>
      <c r="M601" s="490"/>
      <c r="N601" s="490"/>
      <c r="O601" s="490"/>
      <c r="P601" s="490"/>
      <c r="Q601" s="490"/>
      <c r="R601" s="490"/>
      <c r="S601" s="490"/>
      <c r="T601" s="490"/>
      <c r="U601" s="490"/>
      <c r="V601" s="490"/>
      <c r="W601" s="490"/>
      <c r="X601" s="490"/>
      <c r="Y601" s="490"/>
      <c r="Z601" s="491"/>
      <c r="AA601" s="440"/>
      <c r="AB601" s="441"/>
    </row>
    <row r="602" spans="2:28" s="31" customFormat="1" ht="11.25" customHeight="1">
      <c r="B602" s="503" t="s">
        <v>50</v>
      </c>
      <c r="C602" s="483" t="s">
        <v>52</v>
      </c>
      <c r="D602" s="484"/>
      <c r="E602" s="484"/>
      <c r="F602" s="484"/>
      <c r="G602" s="484"/>
      <c r="H602" s="484"/>
      <c r="I602" s="484"/>
      <c r="J602" s="484"/>
      <c r="K602" s="484"/>
      <c r="L602" s="484"/>
      <c r="M602" s="484"/>
      <c r="N602" s="484"/>
      <c r="O602" s="484"/>
      <c r="P602" s="484"/>
      <c r="Q602" s="484"/>
      <c r="R602" s="484"/>
      <c r="S602" s="484"/>
      <c r="T602" s="484"/>
      <c r="U602" s="484"/>
      <c r="V602" s="484"/>
      <c r="W602" s="484"/>
      <c r="X602" s="484"/>
      <c r="Y602" s="484"/>
      <c r="Z602" s="485"/>
      <c r="AA602" s="436"/>
      <c r="AB602" s="437"/>
    </row>
    <row r="603" spans="2:28" s="31" customFormat="1" ht="11.25" customHeight="1">
      <c r="B603" s="504"/>
      <c r="C603" s="486"/>
      <c r="D603" s="487"/>
      <c r="E603" s="487"/>
      <c r="F603" s="487"/>
      <c r="G603" s="487"/>
      <c r="H603" s="487"/>
      <c r="I603" s="487"/>
      <c r="J603" s="487"/>
      <c r="K603" s="487"/>
      <c r="L603" s="487"/>
      <c r="M603" s="487"/>
      <c r="N603" s="487"/>
      <c r="O603" s="487"/>
      <c r="P603" s="487"/>
      <c r="Q603" s="487"/>
      <c r="R603" s="487"/>
      <c r="S603" s="487"/>
      <c r="T603" s="487"/>
      <c r="U603" s="487"/>
      <c r="V603" s="487"/>
      <c r="W603" s="487"/>
      <c r="X603" s="487"/>
      <c r="Y603" s="487"/>
      <c r="Z603" s="488"/>
      <c r="AA603" s="438"/>
      <c r="AB603" s="439"/>
    </row>
    <row r="604" spans="2:28" s="31" customFormat="1" ht="11.25" customHeight="1">
      <c r="B604" s="505"/>
      <c r="C604" s="489"/>
      <c r="D604" s="490"/>
      <c r="E604" s="490"/>
      <c r="F604" s="490"/>
      <c r="G604" s="490"/>
      <c r="H604" s="490"/>
      <c r="I604" s="490"/>
      <c r="J604" s="490"/>
      <c r="K604" s="490"/>
      <c r="L604" s="490"/>
      <c r="M604" s="490"/>
      <c r="N604" s="490"/>
      <c r="O604" s="490"/>
      <c r="P604" s="490"/>
      <c r="Q604" s="490"/>
      <c r="R604" s="490"/>
      <c r="S604" s="490"/>
      <c r="T604" s="490"/>
      <c r="U604" s="490"/>
      <c r="V604" s="490"/>
      <c r="W604" s="490"/>
      <c r="X604" s="490"/>
      <c r="Y604" s="490"/>
      <c r="Z604" s="491"/>
      <c r="AA604" s="440"/>
      <c r="AB604" s="441"/>
    </row>
    <row r="605" spans="2:28" s="31" customFormat="1" ht="11.25" customHeight="1">
      <c r="B605" s="503" t="s">
        <v>51</v>
      </c>
      <c r="C605" s="483" t="s">
        <v>436</v>
      </c>
      <c r="D605" s="484"/>
      <c r="E605" s="484"/>
      <c r="F605" s="484"/>
      <c r="G605" s="484"/>
      <c r="H605" s="484"/>
      <c r="I605" s="484"/>
      <c r="J605" s="484"/>
      <c r="K605" s="484"/>
      <c r="L605" s="484"/>
      <c r="M605" s="484"/>
      <c r="N605" s="484"/>
      <c r="O605" s="484"/>
      <c r="P605" s="484"/>
      <c r="Q605" s="484"/>
      <c r="R605" s="484"/>
      <c r="S605" s="484"/>
      <c r="T605" s="484"/>
      <c r="U605" s="484"/>
      <c r="V605" s="484"/>
      <c r="W605" s="484"/>
      <c r="X605" s="484"/>
      <c r="Y605" s="484"/>
      <c r="Z605" s="485"/>
      <c r="AA605" s="436"/>
      <c r="AB605" s="437"/>
    </row>
    <row r="606" spans="2:28" s="31" customFormat="1" ht="11.25" customHeight="1">
      <c r="B606" s="504"/>
      <c r="C606" s="486"/>
      <c r="D606" s="487"/>
      <c r="E606" s="487"/>
      <c r="F606" s="487"/>
      <c r="G606" s="487"/>
      <c r="H606" s="487"/>
      <c r="I606" s="487"/>
      <c r="J606" s="487"/>
      <c r="K606" s="487"/>
      <c r="L606" s="487"/>
      <c r="M606" s="487"/>
      <c r="N606" s="487"/>
      <c r="O606" s="487"/>
      <c r="P606" s="487"/>
      <c r="Q606" s="487"/>
      <c r="R606" s="487"/>
      <c r="S606" s="487"/>
      <c r="T606" s="487"/>
      <c r="U606" s="487"/>
      <c r="V606" s="487"/>
      <c r="W606" s="487"/>
      <c r="X606" s="487"/>
      <c r="Y606" s="487"/>
      <c r="Z606" s="488"/>
      <c r="AA606" s="438"/>
      <c r="AB606" s="439"/>
    </row>
    <row r="607" spans="2:28" s="31" customFormat="1" ht="11.25" customHeight="1">
      <c r="B607" s="504"/>
      <c r="C607" s="486"/>
      <c r="D607" s="487"/>
      <c r="E607" s="487"/>
      <c r="F607" s="487"/>
      <c r="G607" s="487"/>
      <c r="H607" s="487"/>
      <c r="I607" s="487"/>
      <c r="J607" s="487"/>
      <c r="K607" s="487"/>
      <c r="L607" s="487"/>
      <c r="M607" s="487"/>
      <c r="N607" s="487"/>
      <c r="O607" s="487"/>
      <c r="P607" s="487"/>
      <c r="Q607" s="487"/>
      <c r="R607" s="487"/>
      <c r="S607" s="487"/>
      <c r="T607" s="487"/>
      <c r="U607" s="487"/>
      <c r="V607" s="487"/>
      <c r="W607" s="487"/>
      <c r="X607" s="487"/>
      <c r="Y607" s="487"/>
      <c r="Z607" s="488"/>
      <c r="AA607" s="438"/>
      <c r="AB607" s="439"/>
    </row>
    <row r="608" spans="2:28" s="31" customFormat="1" ht="11.25" customHeight="1">
      <c r="B608" s="505"/>
      <c r="C608" s="489"/>
      <c r="D608" s="490"/>
      <c r="E608" s="490"/>
      <c r="F608" s="490"/>
      <c r="G608" s="490"/>
      <c r="H608" s="490"/>
      <c r="I608" s="490"/>
      <c r="J608" s="490"/>
      <c r="K608" s="490"/>
      <c r="L608" s="490"/>
      <c r="M608" s="490"/>
      <c r="N608" s="490"/>
      <c r="O608" s="490"/>
      <c r="P608" s="490"/>
      <c r="Q608" s="490"/>
      <c r="R608" s="490"/>
      <c r="S608" s="490"/>
      <c r="T608" s="490"/>
      <c r="U608" s="490"/>
      <c r="V608" s="490"/>
      <c r="W608" s="490"/>
      <c r="X608" s="490"/>
      <c r="Y608" s="490"/>
      <c r="Z608" s="491"/>
      <c r="AA608" s="440"/>
      <c r="AB608" s="441"/>
    </row>
    <row r="609" spans="2:28" s="31" customFormat="1" ht="11.25" customHeight="1">
      <c r="B609" s="503" t="s">
        <v>53</v>
      </c>
      <c r="C609" s="483" t="s">
        <v>437</v>
      </c>
      <c r="D609" s="484"/>
      <c r="E609" s="484"/>
      <c r="F609" s="484"/>
      <c r="G609" s="484"/>
      <c r="H609" s="484"/>
      <c r="I609" s="484"/>
      <c r="J609" s="484"/>
      <c r="K609" s="484"/>
      <c r="L609" s="484"/>
      <c r="M609" s="484"/>
      <c r="N609" s="484"/>
      <c r="O609" s="484"/>
      <c r="P609" s="484"/>
      <c r="Q609" s="484"/>
      <c r="R609" s="484"/>
      <c r="S609" s="484"/>
      <c r="T609" s="484"/>
      <c r="U609" s="484"/>
      <c r="V609" s="484"/>
      <c r="W609" s="484"/>
      <c r="X609" s="484"/>
      <c r="Y609" s="484"/>
      <c r="Z609" s="485"/>
      <c r="AA609" s="436"/>
      <c r="AB609" s="437"/>
    </row>
    <row r="610" spans="2:28" s="31" customFormat="1" ht="11.25" customHeight="1">
      <c r="B610" s="504"/>
      <c r="C610" s="486"/>
      <c r="D610" s="487"/>
      <c r="E610" s="487"/>
      <c r="F610" s="487"/>
      <c r="G610" s="487"/>
      <c r="H610" s="487"/>
      <c r="I610" s="487"/>
      <c r="J610" s="487"/>
      <c r="K610" s="487"/>
      <c r="L610" s="487"/>
      <c r="M610" s="487"/>
      <c r="N610" s="487"/>
      <c r="O610" s="487"/>
      <c r="P610" s="487"/>
      <c r="Q610" s="487"/>
      <c r="R610" s="487"/>
      <c r="S610" s="487"/>
      <c r="T610" s="487"/>
      <c r="U610" s="487"/>
      <c r="V610" s="487"/>
      <c r="W610" s="487"/>
      <c r="X610" s="487"/>
      <c r="Y610" s="487"/>
      <c r="Z610" s="488"/>
      <c r="AA610" s="438"/>
      <c r="AB610" s="439"/>
    </row>
    <row r="611" spans="2:28" s="31" customFormat="1" ht="11.25" customHeight="1">
      <c r="B611" s="505"/>
      <c r="C611" s="489"/>
      <c r="D611" s="490"/>
      <c r="E611" s="490"/>
      <c r="F611" s="490"/>
      <c r="G611" s="490"/>
      <c r="H611" s="490"/>
      <c r="I611" s="490"/>
      <c r="J611" s="490"/>
      <c r="K611" s="490"/>
      <c r="L611" s="490"/>
      <c r="M611" s="490"/>
      <c r="N611" s="490"/>
      <c r="O611" s="490"/>
      <c r="P611" s="490"/>
      <c r="Q611" s="490"/>
      <c r="R611" s="490"/>
      <c r="S611" s="490"/>
      <c r="T611" s="490"/>
      <c r="U611" s="490"/>
      <c r="V611" s="490"/>
      <c r="W611" s="490"/>
      <c r="X611" s="490"/>
      <c r="Y611" s="490"/>
      <c r="Z611" s="491"/>
      <c r="AA611" s="440"/>
      <c r="AB611" s="441"/>
    </row>
    <row r="612" spans="2:28" s="31" customFormat="1" ht="11.25" customHeight="1">
      <c r="B612" s="503" t="s">
        <v>54</v>
      </c>
      <c r="C612" s="483" t="s">
        <v>438</v>
      </c>
      <c r="D612" s="484"/>
      <c r="E612" s="484"/>
      <c r="F612" s="484"/>
      <c r="G612" s="484"/>
      <c r="H612" s="484"/>
      <c r="I612" s="484"/>
      <c r="J612" s="484"/>
      <c r="K612" s="484"/>
      <c r="L612" s="484"/>
      <c r="M612" s="484"/>
      <c r="N612" s="484"/>
      <c r="O612" s="484"/>
      <c r="P612" s="484"/>
      <c r="Q612" s="484"/>
      <c r="R612" s="484"/>
      <c r="S612" s="484"/>
      <c r="T612" s="484"/>
      <c r="U612" s="484"/>
      <c r="V612" s="484"/>
      <c r="W612" s="484"/>
      <c r="X612" s="484"/>
      <c r="Y612" s="484"/>
      <c r="Z612" s="485"/>
      <c r="AA612" s="436"/>
      <c r="AB612" s="437"/>
    </row>
    <row r="613" spans="2:28" s="31" customFormat="1" ht="11.25" customHeight="1">
      <c r="B613" s="504"/>
      <c r="C613" s="486"/>
      <c r="D613" s="487"/>
      <c r="E613" s="487"/>
      <c r="F613" s="487"/>
      <c r="G613" s="487"/>
      <c r="H613" s="487"/>
      <c r="I613" s="487"/>
      <c r="J613" s="487"/>
      <c r="K613" s="487"/>
      <c r="L613" s="487"/>
      <c r="M613" s="487"/>
      <c r="N613" s="487"/>
      <c r="O613" s="487"/>
      <c r="P613" s="487"/>
      <c r="Q613" s="487"/>
      <c r="R613" s="487"/>
      <c r="S613" s="487"/>
      <c r="T613" s="487"/>
      <c r="U613" s="487"/>
      <c r="V613" s="487"/>
      <c r="W613" s="487"/>
      <c r="X613" s="487"/>
      <c r="Y613" s="487"/>
      <c r="Z613" s="488"/>
      <c r="AA613" s="438"/>
      <c r="AB613" s="439"/>
    </row>
    <row r="614" spans="2:28" s="31" customFormat="1" ht="11.25" customHeight="1">
      <c r="B614" s="505"/>
      <c r="C614" s="489"/>
      <c r="D614" s="490"/>
      <c r="E614" s="490"/>
      <c r="F614" s="490"/>
      <c r="G614" s="490"/>
      <c r="H614" s="490"/>
      <c r="I614" s="490"/>
      <c r="J614" s="490"/>
      <c r="K614" s="490"/>
      <c r="L614" s="490"/>
      <c r="M614" s="490"/>
      <c r="N614" s="490"/>
      <c r="O614" s="490"/>
      <c r="P614" s="490"/>
      <c r="Q614" s="490"/>
      <c r="R614" s="490"/>
      <c r="S614" s="490"/>
      <c r="T614" s="490"/>
      <c r="U614" s="490"/>
      <c r="V614" s="490"/>
      <c r="W614" s="490"/>
      <c r="X614" s="490"/>
      <c r="Y614" s="490"/>
      <c r="Z614" s="491"/>
      <c r="AA614" s="440"/>
      <c r="AB614" s="441"/>
    </row>
    <row r="615" spans="2:28" s="31" customFormat="1" ht="11.25" customHeight="1">
      <c r="B615" s="503" t="s">
        <v>55</v>
      </c>
      <c r="C615" s="483" t="s">
        <v>439</v>
      </c>
      <c r="D615" s="484"/>
      <c r="E615" s="484"/>
      <c r="F615" s="484"/>
      <c r="G615" s="484"/>
      <c r="H615" s="484"/>
      <c r="I615" s="484"/>
      <c r="J615" s="484"/>
      <c r="K615" s="484"/>
      <c r="L615" s="484"/>
      <c r="M615" s="484"/>
      <c r="N615" s="484"/>
      <c r="O615" s="484"/>
      <c r="P615" s="484"/>
      <c r="Q615" s="484"/>
      <c r="R615" s="484"/>
      <c r="S615" s="484"/>
      <c r="T615" s="484"/>
      <c r="U615" s="484"/>
      <c r="V615" s="484"/>
      <c r="W615" s="484"/>
      <c r="X615" s="484"/>
      <c r="Y615" s="484"/>
      <c r="Z615" s="485"/>
      <c r="AA615" s="436"/>
      <c r="AB615" s="437"/>
    </row>
    <row r="616" spans="2:28" s="31" customFormat="1" ht="11.25" customHeight="1">
      <c r="B616" s="504"/>
      <c r="C616" s="486"/>
      <c r="D616" s="487"/>
      <c r="E616" s="487"/>
      <c r="F616" s="487"/>
      <c r="G616" s="487"/>
      <c r="H616" s="487"/>
      <c r="I616" s="487"/>
      <c r="J616" s="487"/>
      <c r="K616" s="487"/>
      <c r="L616" s="487"/>
      <c r="M616" s="487"/>
      <c r="N616" s="487"/>
      <c r="O616" s="487"/>
      <c r="P616" s="487"/>
      <c r="Q616" s="487"/>
      <c r="R616" s="487"/>
      <c r="S616" s="487"/>
      <c r="T616" s="487"/>
      <c r="U616" s="487"/>
      <c r="V616" s="487"/>
      <c r="W616" s="487"/>
      <c r="X616" s="487"/>
      <c r="Y616" s="487"/>
      <c r="Z616" s="488"/>
      <c r="AA616" s="438"/>
      <c r="AB616" s="439"/>
    </row>
    <row r="617" spans="2:28" s="31" customFormat="1" ht="11.25" customHeight="1">
      <c r="B617" s="505"/>
      <c r="C617" s="489"/>
      <c r="D617" s="490"/>
      <c r="E617" s="490"/>
      <c r="F617" s="490"/>
      <c r="G617" s="490"/>
      <c r="H617" s="490"/>
      <c r="I617" s="490"/>
      <c r="J617" s="490"/>
      <c r="K617" s="490"/>
      <c r="L617" s="490"/>
      <c r="M617" s="490"/>
      <c r="N617" s="490"/>
      <c r="O617" s="490"/>
      <c r="P617" s="490"/>
      <c r="Q617" s="490"/>
      <c r="R617" s="490"/>
      <c r="S617" s="490"/>
      <c r="T617" s="490"/>
      <c r="U617" s="490"/>
      <c r="V617" s="490"/>
      <c r="W617" s="490"/>
      <c r="X617" s="490"/>
      <c r="Y617" s="490"/>
      <c r="Z617" s="491"/>
      <c r="AA617" s="440"/>
      <c r="AB617" s="441"/>
    </row>
    <row r="618" spans="2:28" s="31" customFormat="1" ht="11.25" customHeight="1">
      <c r="B618" s="503" t="s">
        <v>172</v>
      </c>
      <c r="C618" s="483" t="s">
        <v>440</v>
      </c>
      <c r="D618" s="484"/>
      <c r="E618" s="484"/>
      <c r="F618" s="484"/>
      <c r="G618" s="484"/>
      <c r="H618" s="484"/>
      <c r="I618" s="484"/>
      <c r="J618" s="484"/>
      <c r="K618" s="484"/>
      <c r="L618" s="484"/>
      <c r="M618" s="484"/>
      <c r="N618" s="484"/>
      <c r="O618" s="484"/>
      <c r="P618" s="484"/>
      <c r="Q618" s="484"/>
      <c r="R618" s="484"/>
      <c r="S618" s="484"/>
      <c r="T618" s="484"/>
      <c r="U618" s="484"/>
      <c r="V618" s="484"/>
      <c r="W618" s="484"/>
      <c r="X618" s="484"/>
      <c r="Y618" s="484"/>
      <c r="Z618" s="485"/>
      <c r="AA618" s="436"/>
      <c r="AB618" s="437"/>
    </row>
    <row r="619" spans="2:28" s="31" customFormat="1" ht="11.25" customHeight="1">
      <c r="B619" s="504"/>
      <c r="C619" s="486"/>
      <c r="D619" s="487"/>
      <c r="E619" s="487"/>
      <c r="F619" s="487"/>
      <c r="G619" s="487"/>
      <c r="H619" s="487"/>
      <c r="I619" s="487"/>
      <c r="J619" s="487"/>
      <c r="K619" s="487"/>
      <c r="L619" s="487"/>
      <c r="M619" s="487"/>
      <c r="N619" s="487"/>
      <c r="O619" s="487"/>
      <c r="P619" s="487"/>
      <c r="Q619" s="487"/>
      <c r="R619" s="487"/>
      <c r="S619" s="487"/>
      <c r="T619" s="487"/>
      <c r="U619" s="487"/>
      <c r="V619" s="487"/>
      <c r="W619" s="487"/>
      <c r="X619" s="487"/>
      <c r="Y619" s="487"/>
      <c r="Z619" s="488"/>
      <c r="AA619" s="438"/>
      <c r="AB619" s="439"/>
    </row>
    <row r="620" spans="2:28" s="31" customFormat="1" ht="11.25" customHeight="1">
      <c r="B620" s="505"/>
      <c r="C620" s="489"/>
      <c r="D620" s="490"/>
      <c r="E620" s="490"/>
      <c r="F620" s="490"/>
      <c r="G620" s="490"/>
      <c r="H620" s="490"/>
      <c r="I620" s="490"/>
      <c r="J620" s="490"/>
      <c r="K620" s="490"/>
      <c r="L620" s="490"/>
      <c r="M620" s="490"/>
      <c r="N620" s="490"/>
      <c r="O620" s="490"/>
      <c r="P620" s="490"/>
      <c r="Q620" s="490"/>
      <c r="R620" s="490"/>
      <c r="S620" s="490"/>
      <c r="T620" s="490"/>
      <c r="U620" s="490"/>
      <c r="V620" s="490"/>
      <c r="W620" s="490"/>
      <c r="X620" s="490"/>
      <c r="Y620" s="490"/>
      <c r="Z620" s="491"/>
      <c r="AA620" s="440"/>
      <c r="AB620" s="441"/>
    </row>
    <row r="621" spans="2:28" s="31" customFormat="1" ht="11.25" customHeight="1">
      <c r="B621" s="503" t="s">
        <v>173</v>
      </c>
      <c r="C621" s="483" t="s">
        <v>441</v>
      </c>
      <c r="D621" s="484"/>
      <c r="E621" s="484"/>
      <c r="F621" s="484"/>
      <c r="G621" s="484"/>
      <c r="H621" s="484"/>
      <c r="I621" s="484"/>
      <c r="J621" s="484"/>
      <c r="K621" s="484"/>
      <c r="L621" s="484"/>
      <c r="M621" s="484"/>
      <c r="N621" s="484"/>
      <c r="O621" s="484"/>
      <c r="P621" s="484"/>
      <c r="Q621" s="484"/>
      <c r="R621" s="484"/>
      <c r="S621" s="484"/>
      <c r="T621" s="484"/>
      <c r="U621" s="484"/>
      <c r="V621" s="484"/>
      <c r="W621" s="484"/>
      <c r="X621" s="484"/>
      <c r="Y621" s="484"/>
      <c r="Z621" s="485"/>
      <c r="AA621" s="436"/>
      <c r="AB621" s="437"/>
    </row>
    <row r="622" spans="2:28" s="31" customFormat="1" ht="11.25" customHeight="1">
      <c r="B622" s="504"/>
      <c r="C622" s="486"/>
      <c r="D622" s="487"/>
      <c r="E622" s="487"/>
      <c r="F622" s="487"/>
      <c r="G622" s="487"/>
      <c r="H622" s="487"/>
      <c r="I622" s="487"/>
      <c r="J622" s="487"/>
      <c r="K622" s="487"/>
      <c r="L622" s="487"/>
      <c r="M622" s="487"/>
      <c r="N622" s="487"/>
      <c r="O622" s="487"/>
      <c r="P622" s="487"/>
      <c r="Q622" s="487"/>
      <c r="R622" s="487"/>
      <c r="S622" s="487"/>
      <c r="T622" s="487"/>
      <c r="U622" s="487"/>
      <c r="V622" s="487"/>
      <c r="W622" s="487"/>
      <c r="X622" s="487"/>
      <c r="Y622" s="487"/>
      <c r="Z622" s="488"/>
      <c r="AA622" s="438"/>
      <c r="AB622" s="439"/>
    </row>
    <row r="623" spans="2:28" s="31" customFormat="1" ht="11.25" customHeight="1">
      <c r="B623" s="504"/>
      <c r="C623" s="486"/>
      <c r="D623" s="487"/>
      <c r="E623" s="487"/>
      <c r="F623" s="487"/>
      <c r="G623" s="487"/>
      <c r="H623" s="487"/>
      <c r="I623" s="487"/>
      <c r="J623" s="487"/>
      <c r="K623" s="487"/>
      <c r="L623" s="487"/>
      <c r="M623" s="487"/>
      <c r="N623" s="487"/>
      <c r="O623" s="487"/>
      <c r="P623" s="487"/>
      <c r="Q623" s="487"/>
      <c r="R623" s="487"/>
      <c r="S623" s="487"/>
      <c r="T623" s="487"/>
      <c r="U623" s="487"/>
      <c r="V623" s="487"/>
      <c r="W623" s="487"/>
      <c r="X623" s="487"/>
      <c r="Y623" s="487"/>
      <c r="Z623" s="488"/>
      <c r="AA623" s="438"/>
      <c r="AB623" s="439"/>
    </row>
    <row r="624" spans="2:28" s="31" customFormat="1" ht="11.25" customHeight="1">
      <c r="B624" s="504"/>
      <c r="C624" s="486"/>
      <c r="D624" s="487"/>
      <c r="E624" s="487"/>
      <c r="F624" s="487"/>
      <c r="G624" s="487"/>
      <c r="H624" s="487"/>
      <c r="I624" s="487"/>
      <c r="J624" s="487"/>
      <c r="K624" s="487"/>
      <c r="L624" s="487"/>
      <c r="M624" s="487"/>
      <c r="N624" s="487"/>
      <c r="O624" s="487"/>
      <c r="P624" s="487"/>
      <c r="Q624" s="487"/>
      <c r="R624" s="487"/>
      <c r="S624" s="487"/>
      <c r="T624" s="487"/>
      <c r="U624" s="487"/>
      <c r="V624" s="487"/>
      <c r="W624" s="487"/>
      <c r="X624" s="487"/>
      <c r="Y624" s="487"/>
      <c r="Z624" s="488"/>
      <c r="AA624" s="438"/>
      <c r="AB624" s="439"/>
    </row>
    <row r="625" spans="1:28" s="31" customFormat="1" ht="11.25" customHeight="1">
      <c r="B625" s="504"/>
      <c r="C625" s="486"/>
      <c r="D625" s="487"/>
      <c r="E625" s="487"/>
      <c r="F625" s="487"/>
      <c r="G625" s="487"/>
      <c r="H625" s="487"/>
      <c r="I625" s="487"/>
      <c r="J625" s="487"/>
      <c r="K625" s="487"/>
      <c r="L625" s="487"/>
      <c r="M625" s="487"/>
      <c r="N625" s="487"/>
      <c r="O625" s="487"/>
      <c r="P625" s="487"/>
      <c r="Q625" s="487"/>
      <c r="R625" s="487"/>
      <c r="S625" s="487"/>
      <c r="T625" s="487"/>
      <c r="U625" s="487"/>
      <c r="V625" s="487"/>
      <c r="W625" s="487"/>
      <c r="X625" s="487"/>
      <c r="Y625" s="487"/>
      <c r="Z625" s="488"/>
      <c r="AA625" s="438"/>
      <c r="AB625" s="439"/>
    </row>
    <row r="626" spans="1:28" s="31" customFormat="1" ht="11.25" customHeight="1">
      <c r="B626" s="503" t="s">
        <v>174</v>
      </c>
      <c r="C626" s="483" t="s">
        <v>442</v>
      </c>
      <c r="D626" s="484"/>
      <c r="E626" s="484"/>
      <c r="F626" s="484"/>
      <c r="G626" s="484"/>
      <c r="H626" s="484"/>
      <c r="I626" s="484"/>
      <c r="J626" s="484"/>
      <c r="K626" s="484"/>
      <c r="L626" s="484"/>
      <c r="M626" s="484"/>
      <c r="N626" s="484"/>
      <c r="O626" s="484"/>
      <c r="P626" s="484"/>
      <c r="Q626" s="484"/>
      <c r="R626" s="484"/>
      <c r="S626" s="484"/>
      <c r="T626" s="484"/>
      <c r="U626" s="484"/>
      <c r="V626" s="484"/>
      <c r="W626" s="484"/>
      <c r="X626" s="484"/>
      <c r="Y626" s="484"/>
      <c r="Z626" s="485"/>
      <c r="AA626" s="436"/>
      <c r="AB626" s="437"/>
    </row>
    <row r="627" spans="1:28" s="31" customFormat="1" ht="11.25" customHeight="1">
      <c r="B627" s="504"/>
      <c r="C627" s="486"/>
      <c r="D627" s="487"/>
      <c r="E627" s="487"/>
      <c r="F627" s="487"/>
      <c r="G627" s="487"/>
      <c r="H627" s="487"/>
      <c r="I627" s="487"/>
      <c r="J627" s="487"/>
      <c r="K627" s="487"/>
      <c r="L627" s="487"/>
      <c r="M627" s="487"/>
      <c r="N627" s="487"/>
      <c r="O627" s="487"/>
      <c r="P627" s="487"/>
      <c r="Q627" s="487"/>
      <c r="R627" s="487"/>
      <c r="S627" s="487"/>
      <c r="T627" s="487"/>
      <c r="U627" s="487"/>
      <c r="V627" s="487"/>
      <c r="W627" s="487"/>
      <c r="X627" s="487"/>
      <c r="Y627" s="487"/>
      <c r="Z627" s="488"/>
      <c r="AA627" s="438"/>
      <c r="AB627" s="439"/>
    </row>
    <row r="628" spans="1:28" s="31" customFormat="1" ht="11.25" customHeight="1">
      <c r="B628" s="505"/>
      <c r="C628" s="489"/>
      <c r="D628" s="490"/>
      <c r="E628" s="490"/>
      <c r="F628" s="490"/>
      <c r="G628" s="490"/>
      <c r="H628" s="490"/>
      <c r="I628" s="490"/>
      <c r="J628" s="490"/>
      <c r="K628" s="490"/>
      <c r="L628" s="490"/>
      <c r="M628" s="490"/>
      <c r="N628" s="490"/>
      <c r="O628" s="490"/>
      <c r="P628" s="490"/>
      <c r="Q628" s="490"/>
      <c r="R628" s="490"/>
      <c r="S628" s="490"/>
      <c r="T628" s="490"/>
      <c r="U628" s="490"/>
      <c r="V628" s="490"/>
      <c r="W628" s="490"/>
      <c r="X628" s="490"/>
      <c r="Y628" s="490"/>
      <c r="Z628" s="491"/>
      <c r="AA628" s="440"/>
      <c r="AB628" s="441"/>
    </row>
    <row r="629" spans="1:28" s="31" customFormat="1" ht="11.25" customHeight="1">
      <c r="B629" s="503" t="s">
        <v>175</v>
      </c>
      <c r="C629" s="483" t="s">
        <v>443</v>
      </c>
      <c r="D629" s="484"/>
      <c r="E629" s="484"/>
      <c r="F629" s="484"/>
      <c r="G629" s="484"/>
      <c r="H629" s="484"/>
      <c r="I629" s="484"/>
      <c r="J629" s="484"/>
      <c r="K629" s="484"/>
      <c r="L629" s="484"/>
      <c r="M629" s="484"/>
      <c r="N629" s="484"/>
      <c r="O629" s="484"/>
      <c r="P629" s="484"/>
      <c r="Q629" s="484"/>
      <c r="R629" s="484"/>
      <c r="S629" s="484"/>
      <c r="T629" s="484"/>
      <c r="U629" s="484"/>
      <c r="V629" s="484"/>
      <c r="W629" s="484"/>
      <c r="X629" s="484"/>
      <c r="Y629" s="484"/>
      <c r="Z629" s="485"/>
      <c r="AA629" s="436"/>
      <c r="AB629" s="437"/>
    </row>
    <row r="630" spans="1:28" s="31" customFormat="1" ht="11.25" customHeight="1">
      <c r="B630" s="504"/>
      <c r="C630" s="486"/>
      <c r="D630" s="487"/>
      <c r="E630" s="487"/>
      <c r="F630" s="487"/>
      <c r="G630" s="487"/>
      <c r="H630" s="487"/>
      <c r="I630" s="487"/>
      <c r="J630" s="487"/>
      <c r="K630" s="487"/>
      <c r="L630" s="487"/>
      <c r="M630" s="487"/>
      <c r="N630" s="487"/>
      <c r="O630" s="487"/>
      <c r="P630" s="487"/>
      <c r="Q630" s="487"/>
      <c r="R630" s="487"/>
      <c r="S630" s="487"/>
      <c r="T630" s="487"/>
      <c r="U630" s="487"/>
      <c r="V630" s="487"/>
      <c r="W630" s="487"/>
      <c r="X630" s="487"/>
      <c r="Y630" s="487"/>
      <c r="Z630" s="488"/>
      <c r="AA630" s="438"/>
      <c r="AB630" s="439"/>
    </row>
    <row r="631" spans="1:28" s="31" customFormat="1" ht="11.25" customHeight="1">
      <c r="B631" s="505"/>
      <c r="C631" s="489"/>
      <c r="D631" s="490"/>
      <c r="E631" s="490"/>
      <c r="F631" s="490"/>
      <c r="G631" s="490"/>
      <c r="H631" s="490"/>
      <c r="I631" s="490"/>
      <c r="J631" s="490"/>
      <c r="K631" s="490"/>
      <c r="L631" s="490"/>
      <c r="M631" s="490"/>
      <c r="N631" s="490"/>
      <c r="O631" s="490"/>
      <c r="P631" s="490"/>
      <c r="Q631" s="490"/>
      <c r="R631" s="490"/>
      <c r="S631" s="490"/>
      <c r="T631" s="490"/>
      <c r="U631" s="490"/>
      <c r="V631" s="490"/>
      <c r="W631" s="490"/>
      <c r="X631" s="490"/>
      <c r="Y631" s="490"/>
      <c r="Z631" s="491"/>
      <c r="AA631" s="440"/>
      <c r="AB631" s="441"/>
    </row>
    <row r="632" spans="1:28" s="31" customFormat="1" ht="11.25" customHeight="1">
      <c r="B632" s="374"/>
      <c r="C632" s="69"/>
      <c r="D632" s="69"/>
      <c r="E632" s="69"/>
      <c r="F632" s="69"/>
      <c r="G632" s="69"/>
      <c r="H632" s="69"/>
      <c r="I632" s="69"/>
      <c r="J632" s="69"/>
      <c r="K632" s="69"/>
      <c r="L632" s="69"/>
      <c r="M632" s="69"/>
      <c r="N632" s="69"/>
      <c r="O632" s="69"/>
      <c r="P632" s="69"/>
      <c r="Q632" s="69"/>
      <c r="R632" s="69"/>
      <c r="S632" s="69"/>
      <c r="T632" s="69"/>
      <c r="U632" s="69"/>
      <c r="V632" s="69"/>
      <c r="W632" s="69"/>
      <c r="X632" s="69"/>
      <c r="Y632" s="69"/>
      <c r="Z632" s="69"/>
      <c r="AA632" s="47"/>
      <c r="AB632" s="47"/>
    </row>
    <row r="633" spans="1:28" s="31" customFormat="1" ht="15" customHeight="1">
      <c r="A633" s="35" t="s">
        <v>1063</v>
      </c>
      <c r="B633" s="374"/>
      <c r="C633" s="69"/>
      <c r="D633" s="69"/>
      <c r="E633" s="69"/>
      <c r="F633" s="69"/>
      <c r="G633" s="69"/>
      <c r="H633" s="69"/>
      <c r="I633" s="69"/>
      <c r="J633" s="69"/>
      <c r="K633" s="69"/>
      <c r="L633" s="69"/>
      <c r="M633" s="69"/>
      <c r="N633" s="69"/>
      <c r="O633" s="69"/>
      <c r="P633" s="69"/>
      <c r="Q633" s="69"/>
      <c r="R633" s="69"/>
      <c r="S633" s="69"/>
      <c r="T633" s="69"/>
      <c r="U633" s="69"/>
      <c r="V633" s="69"/>
      <c r="W633" s="69"/>
      <c r="X633" s="69"/>
      <c r="Y633" s="69"/>
      <c r="Z633" s="69"/>
      <c r="AA633" s="47"/>
      <c r="AB633" s="47"/>
    </row>
    <row r="634" spans="1:28" s="31" customFormat="1" ht="11.25" customHeight="1">
      <c r="A634" s="35"/>
      <c r="B634" s="503" t="s">
        <v>38</v>
      </c>
      <c r="C634" s="667" t="s">
        <v>444</v>
      </c>
      <c r="D634" s="668"/>
      <c r="E634" s="668"/>
      <c r="F634" s="668"/>
      <c r="G634" s="668"/>
      <c r="H634" s="668"/>
      <c r="I634" s="668"/>
      <c r="J634" s="668"/>
      <c r="K634" s="668"/>
      <c r="L634" s="668"/>
      <c r="M634" s="668"/>
      <c r="N634" s="668"/>
      <c r="O634" s="668"/>
      <c r="P634" s="668"/>
      <c r="Q634" s="668"/>
      <c r="R634" s="668"/>
      <c r="S634" s="668"/>
      <c r="T634" s="668"/>
      <c r="U634" s="668"/>
      <c r="V634" s="668"/>
      <c r="W634" s="668"/>
      <c r="X634" s="668"/>
      <c r="Y634" s="668"/>
      <c r="Z634" s="669"/>
      <c r="AA634" s="436"/>
      <c r="AB634" s="437"/>
    </row>
    <row r="635" spans="1:28" s="31" customFormat="1" ht="11.25" customHeight="1">
      <c r="A635" s="35"/>
      <c r="B635" s="504"/>
      <c r="C635" s="670"/>
      <c r="D635" s="671"/>
      <c r="E635" s="671"/>
      <c r="F635" s="671"/>
      <c r="G635" s="671"/>
      <c r="H635" s="671"/>
      <c r="I635" s="671"/>
      <c r="J635" s="671"/>
      <c r="K635" s="671"/>
      <c r="L635" s="671"/>
      <c r="M635" s="671"/>
      <c r="N635" s="671"/>
      <c r="O635" s="671"/>
      <c r="P635" s="671"/>
      <c r="Q635" s="671"/>
      <c r="R635" s="671"/>
      <c r="S635" s="671"/>
      <c r="T635" s="671"/>
      <c r="U635" s="671"/>
      <c r="V635" s="671"/>
      <c r="W635" s="671"/>
      <c r="X635" s="671"/>
      <c r="Y635" s="671"/>
      <c r="Z635" s="672"/>
      <c r="AA635" s="438"/>
      <c r="AB635" s="439"/>
    </row>
    <row r="636" spans="1:28" s="31" customFormat="1" ht="11.25" customHeight="1">
      <c r="A636" s="35"/>
      <c r="B636" s="504"/>
      <c r="C636" s="670"/>
      <c r="D636" s="671"/>
      <c r="E636" s="671"/>
      <c r="F636" s="671"/>
      <c r="G636" s="671"/>
      <c r="H636" s="671"/>
      <c r="I636" s="671"/>
      <c r="J636" s="671"/>
      <c r="K636" s="671"/>
      <c r="L636" s="671"/>
      <c r="M636" s="671"/>
      <c r="N636" s="671"/>
      <c r="O636" s="671"/>
      <c r="P636" s="671"/>
      <c r="Q636" s="671"/>
      <c r="R636" s="671"/>
      <c r="S636" s="671"/>
      <c r="T636" s="671"/>
      <c r="U636" s="671"/>
      <c r="V636" s="671"/>
      <c r="W636" s="671"/>
      <c r="X636" s="671"/>
      <c r="Y636" s="671"/>
      <c r="Z636" s="672"/>
      <c r="AA636" s="438"/>
      <c r="AB636" s="439"/>
    </row>
    <row r="637" spans="1:28" s="31" customFormat="1" ht="11.25" customHeight="1">
      <c r="A637" s="35"/>
      <c r="B637" s="504"/>
      <c r="C637" s="670"/>
      <c r="D637" s="671"/>
      <c r="E637" s="671"/>
      <c r="F637" s="671"/>
      <c r="G637" s="671"/>
      <c r="H637" s="671"/>
      <c r="I637" s="671"/>
      <c r="J637" s="671"/>
      <c r="K637" s="671"/>
      <c r="L637" s="671"/>
      <c r="M637" s="671"/>
      <c r="N637" s="671"/>
      <c r="O637" s="671"/>
      <c r="P637" s="671"/>
      <c r="Q637" s="671"/>
      <c r="R637" s="671"/>
      <c r="S637" s="671"/>
      <c r="T637" s="671"/>
      <c r="U637" s="671"/>
      <c r="V637" s="671"/>
      <c r="W637" s="671"/>
      <c r="X637" s="671"/>
      <c r="Y637" s="671"/>
      <c r="Z637" s="672"/>
      <c r="AA637" s="438"/>
      <c r="AB637" s="439"/>
    </row>
    <row r="638" spans="1:28" s="31" customFormat="1" ht="11.25" customHeight="1">
      <c r="A638" s="35"/>
      <c r="B638" s="505"/>
      <c r="C638" s="673"/>
      <c r="D638" s="674"/>
      <c r="E638" s="674"/>
      <c r="F638" s="674"/>
      <c r="G638" s="674"/>
      <c r="H638" s="674"/>
      <c r="I638" s="674"/>
      <c r="J638" s="674"/>
      <c r="K638" s="674"/>
      <c r="L638" s="674"/>
      <c r="M638" s="674"/>
      <c r="N638" s="674"/>
      <c r="O638" s="674"/>
      <c r="P638" s="674"/>
      <c r="Q638" s="674"/>
      <c r="R638" s="674"/>
      <c r="S638" s="674"/>
      <c r="T638" s="674"/>
      <c r="U638" s="674"/>
      <c r="V638" s="674"/>
      <c r="W638" s="674"/>
      <c r="X638" s="674"/>
      <c r="Y638" s="674"/>
      <c r="Z638" s="675"/>
      <c r="AA638" s="440"/>
      <c r="AB638" s="441"/>
    </row>
    <row r="639" spans="1:28" s="31" customFormat="1" ht="11.25" customHeight="1">
      <c r="A639" s="35"/>
      <c r="B639" s="503" t="s">
        <v>34</v>
      </c>
      <c r="C639" s="494" t="s">
        <v>445</v>
      </c>
      <c r="D639" s="495"/>
      <c r="E639" s="495"/>
      <c r="F639" s="495"/>
      <c r="G639" s="495"/>
      <c r="H639" s="495"/>
      <c r="I639" s="495"/>
      <c r="J639" s="495"/>
      <c r="K639" s="495"/>
      <c r="L639" s="495"/>
      <c r="M639" s="495"/>
      <c r="N639" s="495"/>
      <c r="O639" s="495"/>
      <c r="P639" s="495"/>
      <c r="Q639" s="495"/>
      <c r="R639" s="495"/>
      <c r="S639" s="495"/>
      <c r="T639" s="495"/>
      <c r="U639" s="495"/>
      <c r="V639" s="495"/>
      <c r="W639" s="495"/>
      <c r="X639" s="495"/>
      <c r="Y639" s="495"/>
      <c r="Z639" s="496"/>
      <c r="AA639" s="436"/>
      <c r="AB639" s="437"/>
    </row>
    <row r="640" spans="1:28" s="31" customFormat="1" ht="11.25" customHeight="1">
      <c r="A640" s="35"/>
      <c r="B640" s="504"/>
      <c r="C640" s="497"/>
      <c r="D640" s="498"/>
      <c r="E640" s="498"/>
      <c r="F640" s="498"/>
      <c r="G640" s="498"/>
      <c r="H640" s="498"/>
      <c r="I640" s="498"/>
      <c r="J640" s="498"/>
      <c r="K640" s="498"/>
      <c r="L640" s="498"/>
      <c r="M640" s="498"/>
      <c r="N640" s="498"/>
      <c r="O640" s="498"/>
      <c r="P640" s="498"/>
      <c r="Q640" s="498"/>
      <c r="R640" s="498"/>
      <c r="S640" s="498"/>
      <c r="T640" s="498"/>
      <c r="U640" s="498"/>
      <c r="V640" s="498"/>
      <c r="W640" s="498"/>
      <c r="X640" s="498"/>
      <c r="Y640" s="498"/>
      <c r="Z640" s="499"/>
      <c r="AA640" s="438"/>
      <c r="AB640" s="439"/>
    </row>
    <row r="641" spans="1:28" s="31" customFormat="1" ht="11.25" customHeight="1">
      <c r="A641" s="35"/>
      <c r="B641" s="505"/>
      <c r="C641" s="500"/>
      <c r="D641" s="501"/>
      <c r="E641" s="501"/>
      <c r="F641" s="501"/>
      <c r="G641" s="501"/>
      <c r="H641" s="501"/>
      <c r="I641" s="501"/>
      <c r="J641" s="501"/>
      <c r="K641" s="501"/>
      <c r="L641" s="501"/>
      <c r="M641" s="501"/>
      <c r="N641" s="501"/>
      <c r="O641" s="501"/>
      <c r="P641" s="501"/>
      <c r="Q641" s="501"/>
      <c r="R641" s="501"/>
      <c r="S641" s="501"/>
      <c r="T641" s="501"/>
      <c r="U641" s="501"/>
      <c r="V641" s="501"/>
      <c r="W641" s="501"/>
      <c r="X641" s="501"/>
      <c r="Y641" s="501"/>
      <c r="Z641" s="502"/>
      <c r="AA641" s="440"/>
      <c r="AB641" s="441"/>
    </row>
    <row r="642" spans="1:28" s="31" customFormat="1" ht="11.25" customHeight="1">
      <c r="A642" s="35"/>
      <c r="B642" s="503" t="s">
        <v>20</v>
      </c>
      <c r="C642" s="494" t="s">
        <v>446</v>
      </c>
      <c r="D642" s="495"/>
      <c r="E642" s="495"/>
      <c r="F642" s="495"/>
      <c r="G642" s="495"/>
      <c r="H642" s="495"/>
      <c r="I642" s="495"/>
      <c r="J642" s="495"/>
      <c r="K642" s="495"/>
      <c r="L642" s="495"/>
      <c r="M642" s="495"/>
      <c r="N642" s="495"/>
      <c r="O642" s="495"/>
      <c r="P642" s="495"/>
      <c r="Q642" s="495"/>
      <c r="R642" s="495"/>
      <c r="S642" s="495"/>
      <c r="T642" s="495"/>
      <c r="U642" s="495"/>
      <c r="V642" s="495"/>
      <c r="W642" s="495"/>
      <c r="X642" s="495"/>
      <c r="Y642" s="495"/>
      <c r="Z642" s="496"/>
      <c r="AA642" s="436"/>
      <c r="AB642" s="437"/>
    </row>
    <row r="643" spans="1:28" s="31" customFormat="1" ht="11.25" customHeight="1">
      <c r="A643" s="35"/>
      <c r="B643" s="504"/>
      <c r="C643" s="497"/>
      <c r="D643" s="498"/>
      <c r="E643" s="498"/>
      <c r="F643" s="498"/>
      <c r="G643" s="498"/>
      <c r="H643" s="498"/>
      <c r="I643" s="498"/>
      <c r="J643" s="498"/>
      <c r="K643" s="498"/>
      <c r="L643" s="498"/>
      <c r="M643" s="498"/>
      <c r="N643" s="498"/>
      <c r="O643" s="498"/>
      <c r="P643" s="498"/>
      <c r="Q643" s="498"/>
      <c r="R643" s="498"/>
      <c r="S643" s="498"/>
      <c r="T643" s="498"/>
      <c r="U643" s="498"/>
      <c r="V643" s="498"/>
      <c r="W643" s="498"/>
      <c r="X643" s="498"/>
      <c r="Y643" s="498"/>
      <c r="Z643" s="499"/>
      <c r="AA643" s="438"/>
      <c r="AB643" s="439"/>
    </row>
    <row r="644" spans="1:28" s="31" customFormat="1" ht="11.25" customHeight="1">
      <c r="A644" s="35"/>
      <c r="B644" s="505"/>
      <c r="C644" s="500"/>
      <c r="D644" s="501"/>
      <c r="E644" s="501"/>
      <c r="F644" s="501"/>
      <c r="G644" s="501"/>
      <c r="H644" s="501"/>
      <c r="I644" s="501"/>
      <c r="J644" s="501"/>
      <c r="K644" s="501"/>
      <c r="L644" s="501"/>
      <c r="M644" s="501"/>
      <c r="N644" s="501"/>
      <c r="O644" s="501"/>
      <c r="P644" s="501"/>
      <c r="Q644" s="501"/>
      <c r="R644" s="501"/>
      <c r="S644" s="501"/>
      <c r="T644" s="501"/>
      <c r="U644" s="501"/>
      <c r="V644" s="501"/>
      <c r="W644" s="501"/>
      <c r="X644" s="501"/>
      <c r="Y644" s="501"/>
      <c r="Z644" s="502"/>
      <c r="AA644" s="440"/>
      <c r="AB644" s="441"/>
    </row>
    <row r="645" spans="1:28" s="31" customFormat="1" ht="11.25" customHeight="1">
      <c r="A645" s="35"/>
      <c r="B645" s="503" t="s">
        <v>99</v>
      </c>
      <c r="C645" s="494" t="s">
        <v>447</v>
      </c>
      <c r="D645" s="495"/>
      <c r="E645" s="495"/>
      <c r="F645" s="495"/>
      <c r="G645" s="495"/>
      <c r="H645" s="495"/>
      <c r="I645" s="495"/>
      <c r="J645" s="495"/>
      <c r="K645" s="495"/>
      <c r="L645" s="495"/>
      <c r="M645" s="495"/>
      <c r="N645" s="495"/>
      <c r="O645" s="495"/>
      <c r="P645" s="495"/>
      <c r="Q645" s="495"/>
      <c r="R645" s="495"/>
      <c r="S645" s="495"/>
      <c r="T645" s="495"/>
      <c r="U645" s="495"/>
      <c r="V645" s="495"/>
      <c r="W645" s="495"/>
      <c r="X645" s="495"/>
      <c r="Y645" s="495"/>
      <c r="Z645" s="496"/>
      <c r="AA645" s="436"/>
      <c r="AB645" s="437"/>
    </row>
    <row r="646" spans="1:28" s="31" customFormat="1" ht="11.25" customHeight="1">
      <c r="A646" s="35"/>
      <c r="B646" s="504"/>
      <c r="C646" s="497"/>
      <c r="D646" s="498"/>
      <c r="E646" s="498"/>
      <c r="F646" s="498"/>
      <c r="G646" s="498"/>
      <c r="H646" s="498"/>
      <c r="I646" s="498"/>
      <c r="J646" s="498"/>
      <c r="K646" s="498"/>
      <c r="L646" s="498"/>
      <c r="M646" s="498"/>
      <c r="N646" s="498"/>
      <c r="O646" s="498"/>
      <c r="P646" s="498"/>
      <c r="Q646" s="498"/>
      <c r="R646" s="498"/>
      <c r="S646" s="498"/>
      <c r="T646" s="498"/>
      <c r="U646" s="498"/>
      <c r="V646" s="498"/>
      <c r="W646" s="498"/>
      <c r="X646" s="498"/>
      <c r="Y646" s="498"/>
      <c r="Z646" s="499"/>
      <c r="AA646" s="438"/>
      <c r="AB646" s="439"/>
    </row>
    <row r="647" spans="1:28" s="31" customFormat="1" ht="11.25" customHeight="1">
      <c r="A647" s="35"/>
      <c r="B647" s="505"/>
      <c r="C647" s="500"/>
      <c r="D647" s="501"/>
      <c r="E647" s="501"/>
      <c r="F647" s="501"/>
      <c r="G647" s="501"/>
      <c r="H647" s="501"/>
      <c r="I647" s="501"/>
      <c r="J647" s="501"/>
      <c r="K647" s="501"/>
      <c r="L647" s="501"/>
      <c r="M647" s="501"/>
      <c r="N647" s="501"/>
      <c r="O647" s="501"/>
      <c r="P647" s="501"/>
      <c r="Q647" s="501"/>
      <c r="R647" s="501"/>
      <c r="S647" s="501"/>
      <c r="T647" s="501"/>
      <c r="U647" s="501"/>
      <c r="V647" s="501"/>
      <c r="W647" s="501"/>
      <c r="X647" s="501"/>
      <c r="Y647" s="501"/>
      <c r="Z647" s="502"/>
      <c r="AA647" s="440"/>
      <c r="AB647" s="441"/>
    </row>
    <row r="648" spans="1:28" s="31" customFormat="1" ht="11.25" customHeight="1">
      <c r="A648" s="35"/>
      <c r="B648" s="503" t="s">
        <v>35</v>
      </c>
      <c r="C648" s="494" t="s">
        <v>448</v>
      </c>
      <c r="D648" s="495"/>
      <c r="E648" s="495"/>
      <c r="F648" s="495"/>
      <c r="G648" s="495"/>
      <c r="H648" s="495"/>
      <c r="I648" s="495"/>
      <c r="J648" s="495"/>
      <c r="K648" s="495"/>
      <c r="L648" s="495"/>
      <c r="M648" s="495"/>
      <c r="N648" s="495"/>
      <c r="O648" s="495"/>
      <c r="P648" s="495"/>
      <c r="Q648" s="495"/>
      <c r="R648" s="495"/>
      <c r="S648" s="495"/>
      <c r="T648" s="495"/>
      <c r="U648" s="495"/>
      <c r="V648" s="495"/>
      <c r="W648" s="495"/>
      <c r="X648" s="495"/>
      <c r="Y648" s="495"/>
      <c r="Z648" s="496"/>
      <c r="AA648" s="436"/>
      <c r="AB648" s="437"/>
    </row>
    <row r="649" spans="1:28" s="31" customFormat="1" ht="11.25" customHeight="1">
      <c r="A649" s="35"/>
      <c r="B649" s="504"/>
      <c r="C649" s="497"/>
      <c r="D649" s="498"/>
      <c r="E649" s="498"/>
      <c r="F649" s="498"/>
      <c r="G649" s="498"/>
      <c r="H649" s="498"/>
      <c r="I649" s="498"/>
      <c r="J649" s="498"/>
      <c r="K649" s="498"/>
      <c r="L649" s="498"/>
      <c r="M649" s="498"/>
      <c r="N649" s="498"/>
      <c r="O649" s="498"/>
      <c r="P649" s="498"/>
      <c r="Q649" s="498"/>
      <c r="R649" s="498"/>
      <c r="S649" s="498"/>
      <c r="T649" s="498"/>
      <c r="U649" s="498"/>
      <c r="V649" s="498"/>
      <c r="W649" s="498"/>
      <c r="X649" s="498"/>
      <c r="Y649" s="498"/>
      <c r="Z649" s="499"/>
      <c r="AA649" s="438"/>
      <c r="AB649" s="439"/>
    </row>
    <row r="650" spans="1:28" s="31" customFormat="1" ht="11.25" customHeight="1">
      <c r="A650" s="35"/>
      <c r="B650" s="505"/>
      <c r="C650" s="500"/>
      <c r="D650" s="501"/>
      <c r="E650" s="501"/>
      <c r="F650" s="501"/>
      <c r="G650" s="501"/>
      <c r="H650" s="501"/>
      <c r="I650" s="501"/>
      <c r="J650" s="501"/>
      <c r="K650" s="501"/>
      <c r="L650" s="501"/>
      <c r="M650" s="501"/>
      <c r="N650" s="501"/>
      <c r="O650" s="501"/>
      <c r="P650" s="501"/>
      <c r="Q650" s="501"/>
      <c r="R650" s="501"/>
      <c r="S650" s="501"/>
      <c r="T650" s="501"/>
      <c r="U650" s="501"/>
      <c r="V650" s="501"/>
      <c r="W650" s="501"/>
      <c r="X650" s="501"/>
      <c r="Y650" s="501"/>
      <c r="Z650" s="502"/>
      <c r="AA650" s="440"/>
      <c r="AB650" s="441"/>
    </row>
    <row r="651" spans="1:28" s="31" customFormat="1" ht="11.25" customHeight="1">
      <c r="A651" s="35"/>
      <c r="B651" s="503" t="s">
        <v>21</v>
      </c>
      <c r="C651" s="494" t="s">
        <v>449</v>
      </c>
      <c r="D651" s="495"/>
      <c r="E651" s="495"/>
      <c r="F651" s="495"/>
      <c r="G651" s="495"/>
      <c r="H651" s="495"/>
      <c r="I651" s="495"/>
      <c r="J651" s="495"/>
      <c r="K651" s="495"/>
      <c r="L651" s="495"/>
      <c r="M651" s="495"/>
      <c r="N651" s="495"/>
      <c r="O651" s="495"/>
      <c r="P651" s="495"/>
      <c r="Q651" s="495"/>
      <c r="R651" s="495"/>
      <c r="S651" s="495"/>
      <c r="T651" s="495"/>
      <c r="U651" s="495"/>
      <c r="V651" s="495"/>
      <c r="W651" s="495"/>
      <c r="X651" s="495"/>
      <c r="Y651" s="495"/>
      <c r="Z651" s="496"/>
      <c r="AA651" s="436"/>
      <c r="AB651" s="437"/>
    </row>
    <row r="652" spans="1:28" s="31" customFormat="1" ht="11.25" customHeight="1">
      <c r="A652" s="35"/>
      <c r="B652" s="504"/>
      <c r="C652" s="497"/>
      <c r="D652" s="498"/>
      <c r="E652" s="498"/>
      <c r="F652" s="498"/>
      <c r="G652" s="498"/>
      <c r="H652" s="498"/>
      <c r="I652" s="498"/>
      <c r="J652" s="498"/>
      <c r="K652" s="498"/>
      <c r="L652" s="498"/>
      <c r="M652" s="498"/>
      <c r="N652" s="498"/>
      <c r="O652" s="498"/>
      <c r="P652" s="498"/>
      <c r="Q652" s="498"/>
      <c r="R652" s="498"/>
      <c r="S652" s="498"/>
      <c r="T652" s="498"/>
      <c r="U652" s="498"/>
      <c r="V652" s="498"/>
      <c r="W652" s="498"/>
      <c r="X652" s="498"/>
      <c r="Y652" s="498"/>
      <c r="Z652" s="499"/>
      <c r="AA652" s="438"/>
      <c r="AB652" s="439"/>
    </row>
    <row r="653" spans="1:28" s="31" customFormat="1" ht="11.25" customHeight="1">
      <c r="A653" s="35"/>
      <c r="B653" s="505"/>
      <c r="C653" s="500"/>
      <c r="D653" s="501"/>
      <c r="E653" s="501"/>
      <c r="F653" s="501"/>
      <c r="G653" s="501"/>
      <c r="H653" s="501"/>
      <c r="I653" s="501"/>
      <c r="J653" s="501"/>
      <c r="K653" s="501"/>
      <c r="L653" s="501"/>
      <c r="M653" s="501"/>
      <c r="N653" s="501"/>
      <c r="O653" s="501"/>
      <c r="P653" s="501"/>
      <c r="Q653" s="501"/>
      <c r="R653" s="501"/>
      <c r="S653" s="501"/>
      <c r="T653" s="501"/>
      <c r="U653" s="501"/>
      <c r="V653" s="501"/>
      <c r="W653" s="501"/>
      <c r="X653" s="501"/>
      <c r="Y653" s="501"/>
      <c r="Z653" s="502"/>
      <c r="AA653" s="440"/>
      <c r="AB653" s="441"/>
    </row>
    <row r="654" spans="1:28" s="31" customFormat="1" ht="11.25" customHeight="1">
      <c r="A654" s="35"/>
      <c r="B654" s="503" t="s">
        <v>22</v>
      </c>
      <c r="C654" s="494" t="s">
        <v>450</v>
      </c>
      <c r="D654" s="495"/>
      <c r="E654" s="495"/>
      <c r="F654" s="495"/>
      <c r="G654" s="495"/>
      <c r="H654" s="495"/>
      <c r="I654" s="495"/>
      <c r="J654" s="495"/>
      <c r="K654" s="495"/>
      <c r="L654" s="495"/>
      <c r="M654" s="495"/>
      <c r="N654" s="495"/>
      <c r="O654" s="495"/>
      <c r="P654" s="495"/>
      <c r="Q654" s="495"/>
      <c r="R654" s="495"/>
      <c r="S654" s="495"/>
      <c r="T654" s="495"/>
      <c r="U654" s="495"/>
      <c r="V654" s="495"/>
      <c r="W654" s="495"/>
      <c r="X654" s="495"/>
      <c r="Y654" s="495"/>
      <c r="Z654" s="496"/>
      <c r="AA654" s="436"/>
      <c r="AB654" s="437"/>
    </row>
    <row r="655" spans="1:28" s="31" customFormat="1" ht="11.25" customHeight="1">
      <c r="A655" s="35"/>
      <c r="B655" s="504"/>
      <c r="C655" s="497"/>
      <c r="D655" s="498"/>
      <c r="E655" s="498"/>
      <c r="F655" s="498"/>
      <c r="G655" s="498"/>
      <c r="H655" s="498"/>
      <c r="I655" s="498"/>
      <c r="J655" s="498"/>
      <c r="K655" s="498"/>
      <c r="L655" s="498"/>
      <c r="M655" s="498"/>
      <c r="N655" s="498"/>
      <c r="O655" s="498"/>
      <c r="P655" s="498"/>
      <c r="Q655" s="498"/>
      <c r="R655" s="498"/>
      <c r="S655" s="498"/>
      <c r="T655" s="498"/>
      <c r="U655" s="498"/>
      <c r="V655" s="498"/>
      <c r="W655" s="498"/>
      <c r="X655" s="498"/>
      <c r="Y655" s="498"/>
      <c r="Z655" s="499"/>
      <c r="AA655" s="438"/>
      <c r="AB655" s="439"/>
    </row>
    <row r="656" spans="1:28" s="31" customFormat="1" ht="11.25" customHeight="1">
      <c r="A656" s="35"/>
      <c r="B656" s="505"/>
      <c r="C656" s="500"/>
      <c r="D656" s="501"/>
      <c r="E656" s="501"/>
      <c r="F656" s="501"/>
      <c r="G656" s="501"/>
      <c r="H656" s="501"/>
      <c r="I656" s="501"/>
      <c r="J656" s="501"/>
      <c r="K656" s="501"/>
      <c r="L656" s="501"/>
      <c r="M656" s="501"/>
      <c r="N656" s="501"/>
      <c r="O656" s="501"/>
      <c r="P656" s="501"/>
      <c r="Q656" s="501"/>
      <c r="R656" s="501"/>
      <c r="S656" s="501"/>
      <c r="T656" s="501"/>
      <c r="U656" s="501"/>
      <c r="V656" s="501"/>
      <c r="W656" s="501"/>
      <c r="X656" s="501"/>
      <c r="Y656" s="501"/>
      <c r="Z656" s="502"/>
      <c r="AA656" s="440"/>
      <c r="AB656" s="441"/>
    </row>
    <row r="657" spans="1:28" s="31" customFormat="1" ht="11.25" customHeight="1">
      <c r="A657" s="35"/>
      <c r="B657" s="503" t="s">
        <v>23</v>
      </c>
      <c r="C657" s="483" t="s">
        <v>451</v>
      </c>
      <c r="D657" s="484"/>
      <c r="E657" s="484"/>
      <c r="F657" s="484"/>
      <c r="G657" s="484"/>
      <c r="H657" s="484"/>
      <c r="I657" s="484"/>
      <c r="J657" s="484"/>
      <c r="K657" s="484"/>
      <c r="L657" s="484"/>
      <c r="M657" s="484"/>
      <c r="N657" s="484"/>
      <c r="O657" s="484"/>
      <c r="P657" s="484"/>
      <c r="Q657" s="484"/>
      <c r="R657" s="484"/>
      <c r="S657" s="484"/>
      <c r="T657" s="484"/>
      <c r="U657" s="484"/>
      <c r="V657" s="484"/>
      <c r="W657" s="484"/>
      <c r="X657" s="484"/>
      <c r="Y657" s="484"/>
      <c r="Z657" s="484"/>
      <c r="AA657" s="436"/>
      <c r="AB657" s="437"/>
    </row>
    <row r="658" spans="1:28" s="31" customFormat="1" ht="11.25" customHeight="1">
      <c r="A658" s="35"/>
      <c r="B658" s="504"/>
      <c r="C658" s="486"/>
      <c r="D658" s="487"/>
      <c r="E658" s="487"/>
      <c r="F658" s="487"/>
      <c r="G658" s="487"/>
      <c r="H658" s="487"/>
      <c r="I658" s="487"/>
      <c r="J658" s="487"/>
      <c r="K658" s="487"/>
      <c r="L658" s="487"/>
      <c r="M658" s="487"/>
      <c r="N658" s="487"/>
      <c r="O658" s="487"/>
      <c r="P658" s="487"/>
      <c r="Q658" s="487"/>
      <c r="R658" s="487"/>
      <c r="S658" s="487"/>
      <c r="T658" s="487"/>
      <c r="U658" s="487"/>
      <c r="V658" s="487"/>
      <c r="W658" s="487"/>
      <c r="X658" s="487"/>
      <c r="Y658" s="487"/>
      <c r="Z658" s="487"/>
      <c r="AA658" s="438"/>
      <c r="AB658" s="439"/>
    </row>
    <row r="659" spans="1:28" s="31" customFormat="1" ht="11.25" customHeight="1">
      <c r="A659" s="35"/>
      <c r="B659" s="505"/>
      <c r="C659" s="489"/>
      <c r="D659" s="490"/>
      <c r="E659" s="490"/>
      <c r="F659" s="490"/>
      <c r="G659" s="490"/>
      <c r="H659" s="490"/>
      <c r="I659" s="490"/>
      <c r="J659" s="490"/>
      <c r="K659" s="490"/>
      <c r="L659" s="490"/>
      <c r="M659" s="490"/>
      <c r="N659" s="490"/>
      <c r="O659" s="490"/>
      <c r="P659" s="490"/>
      <c r="Q659" s="490"/>
      <c r="R659" s="490"/>
      <c r="S659" s="490"/>
      <c r="T659" s="490"/>
      <c r="U659" s="490"/>
      <c r="V659" s="490"/>
      <c r="W659" s="490"/>
      <c r="X659" s="490"/>
      <c r="Y659" s="490"/>
      <c r="Z659" s="490"/>
      <c r="AA659" s="440"/>
      <c r="AB659" s="441"/>
    </row>
    <row r="660" spans="1:28" s="31" customFormat="1" ht="11.25" customHeight="1">
      <c r="B660" s="112"/>
      <c r="AA660" s="47"/>
      <c r="AB660" s="47"/>
    </row>
    <row r="661" spans="1:28" s="31" customFormat="1" ht="11.25" customHeight="1">
      <c r="B661" s="112"/>
      <c r="AA661" s="45"/>
      <c r="AB661" s="45"/>
    </row>
    <row r="662" spans="1:28" s="31" customFormat="1" ht="11.25" customHeight="1">
      <c r="B662" s="112"/>
      <c r="AA662" s="45"/>
      <c r="AB662" s="45"/>
    </row>
    <row r="663" spans="1:28" s="31" customFormat="1" ht="11.25" customHeight="1">
      <c r="B663" s="112"/>
      <c r="AA663" s="45"/>
      <c r="AB663" s="45"/>
    </row>
    <row r="664" spans="1:28" s="66" customFormat="1" ht="18" customHeight="1">
      <c r="A664" s="64" t="s">
        <v>39</v>
      </c>
      <c r="B664" s="375"/>
      <c r="C664" s="65"/>
      <c r="D664" s="65"/>
      <c r="AA664" s="67"/>
      <c r="AB664" s="67"/>
    </row>
    <row r="665" spans="1:28" s="2" customFormat="1" ht="11.25" customHeight="1">
      <c r="A665" s="34"/>
      <c r="B665" s="12"/>
      <c r="C665" s="19"/>
      <c r="D665" s="19"/>
      <c r="AA665" s="45"/>
      <c r="AB665" s="45"/>
    </row>
    <row r="666" spans="1:28" s="30" customFormat="1" ht="24">
      <c r="A666" s="35" t="s">
        <v>110</v>
      </c>
      <c r="B666" s="33"/>
      <c r="C666" s="29"/>
      <c r="D666" s="29"/>
      <c r="E666" s="29"/>
      <c r="F666" s="29"/>
      <c r="G666" s="29"/>
      <c r="H666" s="29"/>
      <c r="I666" s="29"/>
      <c r="AA666" s="45"/>
      <c r="AB666" s="45"/>
    </row>
    <row r="667" spans="1:28" s="31" customFormat="1" ht="11.25" customHeight="1">
      <c r="B667" s="442" t="s">
        <v>90</v>
      </c>
      <c r="C667" s="469" t="s">
        <v>1155</v>
      </c>
      <c r="D667" s="470"/>
      <c r="E667" s="470"/>
      <c r="F667" s="470"/>
      <c r="G667" s="470"/>
      <c r="H667" s="470"/>
      <c r="I667" s="470"/>
      <c r="J667" s="470"/>
      <c r="K667" s="470"/>
      <c r="L667" s="470"/>
      <c r="M667" s="470"/>
      <c r="N667" s="470"/>
      <c r="O667" s="470"/>
      <c r="P667" s="470"/>
      <c r="Q667" s="470"/>
      <c r="R667" s="470"/>
      <c r="S667" s="470"/>
      <c r="T667" s="470"/>
      <c r="U667" s="470"/>
      <c r="V667" s="470"/>
      <c r="W667" s="470"/>
      <c r="X667" s="470"/>
      <c r="Y667" s="470"/>
      <c r="Z667" s="471"/>
      <c r="AA667" s="436"/>
      <c r="AB667" s="437"/>
    </row>
    <row r="668" spans="1:28" s="31" customFormat="1" ht="11.25" customHeight="1">
      <c r="B668" s="443"/>
      <c r="C668" s="472"/>
      <c r="D668" s="473"/>
      <c r="E668" s="473"/>
      <c r="F668" s="473"/>
      <c r="G668" s="473"/>
      <c r="H668" s="473"/>
      <c r="I668" s="473"/>
      <c r="J668" s="473"/>
      <c r="K668" s="473"/>
      <c r="L668" s="473"/>
      <c r="M668" s="473"/>
      <c r="N668" s="473"/>
      <c r="O668" s="473"/>
      <c r="P668" s="473"/>
      <c r="Q668" s="473"/>
      <c r="R668" s="473"/>
      <c r="S668" s="473"/>
      <c r="T668" s="473"/>
      <c r="U668" s="473"/>
      <c r="V668" s="473"/>
      <c r="W668" s="473"/>
      <c r="X668" s="473"/>
      <c r="Y668" s="473"/>
      <c r="Z668" s="474"/>
      <c r="AA668" s="438"/>
      <c r="AB668" s="439"/>
    </row>
    <row r="669" spans="1:28" s="31" customFormat="1" ht="11.25" customHeight="1">
      <c r="B669" s="443"/>
      <c r="C669" s="472"/>
      <c r="D669" s="473"/>
      <c r="E669" s="473"/>
      <c r="F669" s="473"/>
      <c r="G669" s="473"/>
      <c r="H669" s="473"/>
      <c r="I669" s="473"/>
      <c r="J669" s="473"/>
      <c r="K669" s="473"/>
      <c r="L669" s="473"/>
      <c r="M669" s="473"/>
      <c r="N669" s="473"/>
      <c r="O669" s="473"/>
      <c r="P669" s="473"/>
      <c r="Q669" s="473"/>
      <c r="R669" s="473"/>
      <c r="S669" s="473"/>
      <c r="T669" s="473"/>
      <c r="U669" s="473"/>
      <c r="V669" s="473"/>
      <c r="W669" s="473"/>
      <c r="X669" s="473"/>
      <c r="Y669" s="473"/>
      <c r="Z669" s="474"/>
      <c r="AA669" s="438"/>
      <c r="AB669" s="439"/>
    </row>
    <row r="670" spans="1:28" s="31" customFormat="1" ht="11.25" customHeight="1">
      <c r="B670" s="443"/>
      <c r="C670" s="472"/>
      <c r="D670" s="473"/>
      <c r="E670" s="473"/>
      <c r="F670" s="473"/>
      <c r="G670" s="473"/>
      <c r="H670" s="473"/>
      <c r="I670" s="473"/>
      <c r="J670" s="473"/>
      <c r="K670" s="473"/>
      <c r="L670" s="473"/>
      <c r="M670" s="473"/>
      <c r="N670" s="473"/>
      <c r="O670" s="473"/>
      <c r="P670" s="473"/>
      <c r="Q670" s="473"/>
      <c r="R670" s="473"/>
      <c r="S670" s="473"/>
      <c r="T670" s="473"/>
      <c r="U670" s="473"/>
      <c r="V670" s="473"/>
      <c r="W670" s="473"/>
      <c r="X670" s="473"/>
      <c r="Y670" s="473"/>
      <c r="Z670" s="474"/>
      <c r="AA670" s="438"/>
      <c r="AB670" s="439"/>
    </row>
    <row r="671" spans="1:28" s="31" customFormat="1" ht="11.25" customHeight="1">
      <c r="B671" s="443"/>
      <c r="C671" s="472"/>
      <c r="D671" s="473"/>
      <c r="E671" s="473"/>
      <c r="F671" s="473"/>
      <c r="G671" s="473"/>
      <c r="H671" s="473"/>
      <c r="I671" s="473"/>
      <c r="J671" s="473"/>
      <c r="K671" s="473"/>
      <c r="L671" s="473"/>
      <c r="M671" s="473"/>
      <c r="N671" s="473"/>
      <c r="O671" s="473"/>
      <c r="P671" s="473"/>
      <c r="Q671" s="473"/>
      <c r="R671" s="473"/>
      <c r="S671" s="473"/>
      <c r="T671" s="473"/>
      <c r="U671" s="473"/>
      <c r="V671" s="473"/>
      <c r="W671" s="473"/>
      <c r="X671" s="473"/>
      <c r="Y671" s="473"/>
      <c r="Z671" s="474"/>
      <c r="AA671" s="438"/>
      <c r="AB671" s="439"/>
    </row>
    <row r="672" spans="1:28" s="31" customFormat="1" ht="11.25" customHeight="1">
      <c r="B672" s="443"/>
      <c r="C672" s="472"/>
      <c r="D672" s="473"/>
      <c r="E672" s="473"/>
      <c r="F672" s="473"/>
      <c r="G672" s="473"/>
      <c r="H672" s="473"/>
      <c r="I672" s="473"/>
      <c r="J672" s="473"/>
      <c r="K672" s="473"/>
      <c r="L672" s="473"/>
      <c r="M672" s="473"/>
      <c r="N672" s="473"/>
      <c r="O672" s="473"/>
      <c r="P672" s="473"/>
      <c r="Q672" s="473"/>
      <c r="R672" s="473"/>
      <c r="S672" s="473"/>
      <c r="T672" s="473"/>
      <c r="U672" s="473"/>
      <c r="V672" s="473"/>
      <c r="W672" s="473"/>
      <c r="X672" s="473"/>
      <c r="Y672" s="473"/>
      <c r="Z672" s="474"/>
      <c r="AA672" s="438"/>
      <c r="AB672" s="439"/>
    </row>
    <row r="673" spans="2:28" s="31" customFormat="1" ht="11.25" customHeight="1">
      <c r="B673" s="443"/>
      <c r="C673" s="472"/>
      <c r="D673" s="473"/>
      <c r="E673" s="473"/>
      <c r="F673" s="473"/>
      <c r="G673" s="473"/>
      <c r="H673" s="473"/>
      <c r="I673" s="473"/>
      <c r="J673" s="473"/>
      <c r="K673" s="473"/>
      <c r="L673" s="473"/>
      <c r="M673" s="473"/>
      <c r="N673" s="473"/>
      <c r="O673" s="473"/>
      <c r="P673" s="473"/>
      <c r="Q673" s="473"/>
      <c r="R673" s="473"/>
      <c r="S673" s="473"/>
      <c r="T673" s="473"/>
      <c r="U673" s="473"/>
      <c r="V673" s="473"/>
      <c r="W673" s="473"/>
      <c r="X673" s="473"/>
      <c r="Y673" s="473"/>
      <c r="Z673" s="474"/>
      <c r="AA673" s="438"/>
      <c r="AB673" s="439"/>
    </row>
    <row r="674" spans="2:28" s="31" customFormat="1" ht="11.25" customHeight="1">
      <c r="B674" s="443"/>
      <c r="C674" s="472"/>
      <c r="D674" s="473"/>
      <c r="E674" s="473"/>
      <c r="F674" s="473"/>
      <c r="G674" s="473"/>
      <c r="H674" s="473"/>
      <c r="I674" s="473"/>
      <c r="J674" s="473"/>
      <c r="K674" s="473"/>
      <c r="L674" s="473"/>
      <c r="M674" s="473"/>
      <c r="N674" s="473"/>
      <c r="O674" s="473"/>
      <c r="P674" s="473"/>
      <c r="Q674" s="473"/>
      <c r="R674" s="473"/>
      <c r="S674" s="473"/>
      <c r="T674" s="473"/>
      <c r="U674" s="473"/>
      <c r="V674" s="473"/>
      <c r="W674" s="473"/>
      <c r="X674" s="473"/>
      <c r="Y674" s="473"/>
      <c r="Z674" s="474"/>
      <c r="AA674" s="438"/>
      <c r="AB674" s="439"/>
    </row>
    <row r="675" spans="2:28" s="31" customFormat="1" ht="11.25" customHeight="1">
      <c r="B675" s="443"/>
      <c r="C675" s="472"/>
      <c r="D675" s="473"/>
      <c r="E675" s="473"/>
      <c r="F675" s="473"/>
      <c r="G675" s="473"/>
      <c r="H675" s="473"/>
      <c r="I675" s="473"/>
      <c r="J675" s="473"/>
      <c r="K675" s="473"/>
      <c r="L675" s="473"/>
      <c r="M675" s="473"/>
      <c r="N675" s="473"/>
      <c r="O675" s="473"/>
      <c r="P675" s="473"/>
      <c r="Q675" s="473"/>
      <c r="R675" s="473"/>
      <c r="S675" s="473"/>
      <c r="T675" s="473"/>
      <c r="U675" s="473"/>
      <c r="V675" s="473"/>
      <c r="W675" s="473"/>
      <c r="X675" s="473"/>
      <c r="Y675" s="473"/>
      <c r="Z675" s="474"/>
      <c r="AA675" s="438"/>
      <c r="AB675" s="439"/>
    </row>
    <row r="676" spans="2:28" s="31" customFormat="1" ht="11.25" customHeight="1">
      <c r="B676" s="443"/>
      <c r="C676" s="472"/>
      <c r="D676" s="473"/>
      <c r="E676" s="473"/>
      <c r="F676" s="473"/>
      <c r="G676" s="473"/>
      <c r="H676" s="473"/>
      <c r="I676" s="473"/>
      <c r="J676" s="473"/>
      <c r="K676" s="473"/>
      <c r="L676" s="473"/>
      <c r="M676" s="473"/>
      <c r="N676" s="473"/>
      <c r="O676" s="473"/>
      <c r="P676" s="473"/>
      <c r="Q676" s="473"/>
      <c r="R676" s="473"/>
      <c r="S676" s="473"/>
      <c r="T676" s="473"/>
      <c r="U676" s="473"/>
      <c r="V676" s="473"/>
      <c r="W676" s="473"/>
      <c r="X676" s="473"/>
      <c r="Y676" s="473"/>
      <c r="Z676" s="474"/>
      <c r="AA676" s="438"/>
      <c r="AB676" s="439"/>
    </row>
    <row r="677" spans="2:28" s="31" customFormat="1" ht="11.25" customHeight="1">
      <c r="B677" s="443"/>
      <c r="C677" s="472" t="s">
        <v>155</v>
      </c>
      <c r="D677" s="473"/>
      <c r="E677" s="473"/>
      <c r="F677" s="473"/>
      <c r="G677" s="473"/>
      <c r="H677" s="473"/>
      <c r="I677" s="473"/>
      <c r="J677" s="473"/>
      <c r="K677" s="473"/>
      <c r="L677" s="473"/>
      <c r="M677" s="473"/>
      <c r="N677" s="473"/>
      <c r="O677" s="473"/>
      <c r="P677" s="473"/>
      <c r="Q677" s="473"/>
      <c r="R677" s="473"/>
      <c r="S677" s="473"/>
      <c r="T677" s="473"/>
      <c r="U677" s="473"/>
      <c r="V677" s="473"/>
      <c r="W677" s="473"/>
      <c r="X677" s="473"/>
      <c r="Y677" s="473"/>
      <c r="Z677" s="474"/>
      <c r="AA677" s="438"/>
      <c r="AB677" s="439"/>
    </row>
    <row r="678" spans="2:28" s="31" customFormat="1" ht="15" customHeight="1">
      <c r="B678" s="443"/>
      <c r="C678" s="448" t="s">
        <v>1156</v>
      </c>
      <c r="D678" s="449"/>
      <c r="E678" s="449"/>
      <c r="F678" s="449"/>
      <c r="G678" s="449"/>
      <c r="H678" s="449"/>
      <c r="I678" s="449"/>
      <c r="J678" s="449"/>
      <c r="K678" s="449"/>
      <c r="L678" s="449"/>
      <c r="M678" s="449"/>
      <c r="N678" s="449"/>
      <c r="O678" s="449"/>
      <c r="P678" s="449"/>
      <c r="Q678" s="449"/>
      <c r="R678" s="449"/>
      <c r="S678" s="449"/>
      <c r="T678" s="449"/>
      <c r="U678" s="449"/>
      <c r="V678" s="449"/>
      <c r="W678" s="449"/>
      <c r="X678" s="449"/>
      <c r="Y678" s="449"/>
      <c r="Z678" s="450"/>
      <c r="AA678" s="438"/>
      <c r="AB678" s="439"/>
    </row>
    <row r="679" spans="2:28" s="31" customFormat="1" ht="15" customHeight="1">
      <c r="B679" s="443"/>
      <c r="C679" s="448" t="s">
        <v>161</v>
      </c>
      <c r="D679" s="506"/>
      <c r="E679" s="506"/>
      <c r="F679" s="506"/>
      <c r="G679" s="506"/>
      <c r="H679" s="506"/>
      <c r="I679" s="506"/>
      <c r="J679" s="506"/>
      <c r="K679" s="506"/>
      <c r="L679" s="506"/>
      <c r="M679" s="506"/>
      <c r="N679" s="506"/>
      <c r="O679" s="506"/>
      <c r="P679" s="506"/>
      <c r="Q679" s="506"/>
      <c r="R679" s="506"/>
      <c r="S679" s="506"/>
      <c r="T679" s="506"/>
      <c r="U679" s="506"/>
      <c r="V679" s="506"/>
      <c r="W679" s="506"/>
      <c r="X679" s="506"/>
      <c r="Y679" s="506"/>
      <c r="Z679" s="507"/>
      <c r="AA679" s="438"/>
      <c r="AB679" s="439"/>
    </row>
    <row r="680" spans="2:28" s="31" customFormat="1" ht="15" customHeight="1">
      <c r="B680" s="443"/>
      <c r="C680" s="448" t="s">
        <v>162</v>
      </c>
      <c r="D680" s="506"/>
      <c r="E680" s="506"/>
      <c r="F680" s="506"/>
      <c r="G680" s="506"/>
      <c r="H680" s="506"/>
      <c r="I680" s="506"/>
      <c r="J680" s="506"/>
      <c r="K680" s="506"/>
      <c r="L680" s="506"/>
      <c r="M680" s="506"/>
      <c r="N680" s="506"/>
      <c r="O680" s="506"/>
      <c r="P680" s="506"/>
      <c r="Q680" s="506"/>
      <c r="R680" s="506"/>
      <c r="S680" s="506"/>
      <c r="T680" s="506"/>
      <c r="U680" s="506"/>
      <c r="V680" s="506"/>
      <c r="W680" s="506"/>
      <c r="X680" s="506"/>
      <c r="Y680" s="506"/>
      <c r="Z680" s="507"/>
      <c r="AA680" s="438"/>
      <c r="AB680" s="439"/>
    </row>
    <row r="681" spans="2:28" s="31" customFormat="1" ht="15" customHeight="1">
      <c r="B681" s="443"/>
      <c r="C681" s="448" t="s">
        <v>163</v>
      </c>
      <c r="D681" s="449"/>
      <c r="E681" s="449"/>
      <c r="F681" s="449"/>
      <c r="G681" s="449"/>
      <c r="H681" s="449"/>
      <c r="I681" s="449"/>
      <c r="J681" s="449"/>
      <c r="K681" s="449"/>
      <c r="L681" s="449"/>
      <c r="M681" s="449"/>
      <c r="N681" s="449"/>
      <c r="O681" s="449"/>
      <c r="P681" s="449"/>
      <c r="Q681" s="449"/>
      <c r="R681" s="449"/>
      <c r="S681" s="449"/>
      <c r="T681" s="449"/>
      <c r="U681" s="449"/>
      <c r="V681" s="449"/>
      <c r="W681" s="449"/>
      <c r="X681" s="449"/>
      <c r="Y681" s="449"/>
      <c r="Z681" s="450"/>
      <c r="AA681" s="438"/>
      <c r="AB681" s="439"/>
    </row>
    <row r="682" spans="2:28" s="31" customFormat="1" ht="10.5" customHeight="1">
      <c r="B682" s="443"/>
      <c r="C682" s="472" t="s">
        <v>154</v>
      </c>
      <c r="D682" s="473"/>
      <c r="E682" s="473"/>
      <c r="F682" s="473"/>
      <c r="G682" s="473"/>
      <c r="H682" s="473"/>
      <c r="I682" s="473"/>
      <c r="J682" s="473"/>
      <c r="K682" s="473"/>
      <c r="L682" s="473"/>
      <c r="M682" s="473"/>
      <c r="N682" s="473"/>
      <c r="O682" s="473"/>
      <c r="P682" s="473"/>
      <c r="Q682" s="473"/>
      <c r="R682" s="473"/>
      <c r="S682" s="473"/>
      <c r="T682" s="473"/>
      <c r="U682" s="473"/>
      <c r="V682" s="473"/>
      <c r="W682" s="473"/>
      <c r="X682" s="473"/>
      <c r="Y682" s="473"/>
      <c r="Z682" s="474"/>
      <c r="AA682" s="438"/>
      <c r="AB682" s="439"/>
    </row>
    <row r="683" spans="2:28" s="31" customFormat="1" ht="15" customHeight="1">
      <c r="B683" s="443"/>
      <c r="C683" s="472" t="s">
        <v>164</v>
      </c>
      <c r="D683" s="473"/>
      <c r="E683" s="473"/>
      <c r="F683" s="473"/>
      <c r="G683" s="473"/>
      <c r="H683" s="473"/>
      <c r="I683" s="473"/>
      <c r="J683" s="473"/>
      <c r="K683" s="473"/>
      <c r="L683" s="473"/>
      <c r="M683" s="473"/>
      <c r="N683" s="473"/>
      <c r="O683" s="473"/>
      <c r="P683" s="473"/>
      <c r="Q683" s="473"/>
      <c r="R683" s="473"/>
      <c r="S683" s="473"/>
      <c r="T683" s="473"/>
      <c r="U683" s="473"/>
      <c r="V683" s="473"/>
      <c r="W683" s="473"/>
      <c r="X683" s="473"/>
      <c r="Y683" s="473"/>
      <c r="Z683" s="474"/>
      <c r="AA683" s="438"/>
      <c r="AB683" s="439"/>
    </row>
    <row r="684" spans="2:28" s="31" customFormat="1" ht="15" customHeight="1">
      <c r="B684" s="443"/>
      <c r="C684" s="472" t="s">
        <v>165</v>
      </c>
      <c r="D684" s="473"/>
      <c r="E684" s="473"/>
      <c r="F684" s="473"/>
      <c r="G684" s="473"/>
      <c r="H684" s="473"/>
      <c r="I684" s="473"/>
      <c r="J684" s="473"/>
      <c r="K684" s="473"/>
      <c r="L684" s="473"/>
      <c r="M684" s="473"/>
      <c r="N684" s="473"/>
      <c r="O684" s="473"/>
      <c r="P684" s="473"/>
      <c r="Q684" s="473"/>
      <c r="R684" s="473"/>
      <c r="S684" s="473"/>
      <c r="T684" s="473"/>
      <c r="U684" s="473"/>
      <c r="V684" s="473"/>
      <c r="W684" s="473"/>
      <c r="X684" s="473"/>
      <c r="Y684" s="473"/>
      <c r="Z684" s="474"/>
      <c r="AA684" s="438"/>
      <c r="AB684" s="439"/>
    </row>
    <row r="685" spans="2:28" s="31" customFormat="1" ht="15" customHeight="1">
      <c r="B685" s="443"/>
      <c r="C685" s="472" t="s">
        <v>166</v>
      </c>
      <c r="D685" s="473"/>
      <c r="E685" s="473"/>
      <c r="F685" s="473"/>
      <c r="G685" s="473"/>
      <c r="H685" s="473"/>
      <c r="I685" s="473"/>
      <c r="J685" s="473"/>
      <c r="K685" s="473"/>
      <c r="L685" s="473"/>
      <c r="M685" s="473"/>
      <c r="N685" s="473"/>
      <c r="O685" s="473"/>
      <c r="P685" s="473"/>
      <c r="Q685" s="473"/>
      <c r="R685" s="473"/>
      <c r="S685" s="473"/>
      <c r="T685" s="473"/>
      <c r="U685" s="473"/>
      <c r="V685" s="473"/>
      <c r="W685" s="473"/>
      <c r="X685" s="473"/>
      <c r="Y685" s="473"/>
      <c r="Z685" s="474"/>
      <c r="AA685" s="438"/>
      <c r="AB685" s="439"/>
    </row>
    <row r="686" spans="2:28" s="31" customFormat="1" ht="15" customHeight="1">
      <c r="B686" s="443"/>
      <c r="C686" s="645" t="s">
        <v>1157</v>
      </c>
      <c r="D686" s="646"/>
      <c r="E686" s="646"/>
      <c r="F686" s="646"/>
      <c r="G686" s="646"/>
      <c r="H686" s="646"/>
      <c r="I686" s="646"/>
      <c r="J686" s="646"/>
      <c r="K686" s="646"/>
      <c r="L686" s="646"/>
      <c r="M686" s="646"/>
      <c r="N686" s="646"/>
      <c r="O686" s="646"/>
      <c r="P686" s="646"/>
      <c r="Q686" s="646"/>
      <c r="R686" s="646"/>
      <c r="S686" s="646"/>
      <c r="T686" s="646"/>
      <c r="U686" s="646"/>
      <c r="V686" s="646"/>
      <c r="W686" s="646"/>
      <c r="X686" s="646"/>
      <c r="Y686" s="646"/>
      <c r="Z686" s="647"/>
      <c r="AA686" s="438"/>
      <c r="AB686" s="439"/>
    </row>
    <row r="687" spans="2:28" s="31" customFormat="1" ht="6" customHeight="1">
      <c r="B687" s="444"/>
      <c r="C687" s="844"/>
      <c r="D687" s="845"/>
      <c r="E687" s="845"/>
      <c r="F687" s="845"/>
      <c r="G687" s="845"/>
      <c r="H687" s="845"/>
      <c r="I687" s="845"/>
      <c r="J687" s="845"/>
      <c r="K687" s="845"/>
      <c r="L687" s="845"/>
      <c r="M687" s="845"/>
      <c r="N687" s="845"/>
      <c r="O687" s="845"/>
      <c r="P687" s="845"/>
      <c r="Q687" s="845"/>
      <c r="R687" s="845"/>
      <c r="S687" s="845"/>
      <c r="T687" s="845"/>
      <c r="U687" s="845"/>
      <c r="V687" s="845"/>
      <c r="W687" s="845"/>
      <c r="X687" s="845"/>
      <c r="Y687" s="845"/>
      <c r="Z687" s="846"/>
      <c r="AA687" s="440"/>
      <c r="AB687" s="441"/>
    </row>
    <row r="688" spans="2:28" s="31" customFormat="1" ht="11.25" customHeight="1">
      <c r="B688" s="442" t="s">
        <v>91</v>
      </c>
      <c r="C688" s="827" t="s">
        <v>452</v>
      </c>
      <c r="D688" s="828"/>
      <c r="E688" s="828"/>
      <c r="F688" s="828"/>
      <c r="G688" s="828"/>
      <c r="H688" s="828"/>
      <c r="I688" s="828"/>
      <c r="J688" s="828"/>
      <c r="K688" s="828"/>
      <c r="L688" s="828"/>
      <c r="M688" s="828"/>
      <c r="N688" s="828"/>
      <c r="O688" s="828"/>
      <c r="P688" s="828"/>
      <c r="Q688" s="828"/>
      <c r="R688" s="828"/>
      <c r="S688" s="828"/>
      <c r="T688" s="828"/>
      <c r="U688" s="828"/>
      <c r="V688" s="828"/>
      <c r="W688" s="828"/>
      <c r="X688" s="828"/>
      <c r="Y688" s="828"/>
      <c r="Z688" s="829"/>
      <c r="AA688" s="436"/>
      <c r="AB688" s="437"/>
    </row>
    <row r="689" spans="1:28" s="31" customFormat="1" ht="11.25" customHeight="1">
      <c r="B689" s="443"/>
      <c r="C689" s="830"/>
      <c r="D689" s="831"/>
      <c r="E689" s="831"/>
      <c r="F689" s="831"/>
      <c r="G689" s="831"/>
      <c r="H689" s="831"/>
      <c r="I689" s="831"/>
      <c r="J689" s="831"/>
      <c r="K689" s="831"/>
      <c r="L689" s="831"/>
      <c r="M689" s="831"/>
      <c r="N689" s="831"/>
      <c r="O689" s="831"/>
      <c r="P689" s="831"/>
      <c r="Q689" s="831"/>
      <c r="R689" s="831"/>
      <c r="S689" s="831"/>
      <c r="T689" s="831"/>
      <c r="U689" s="831"/>
      <c r="V689" s="831"/>
      <c r="W689" s="831"/>
      <c r="X689" s="831"/>
      <c r="Y689" s="831"/>
      <c r="Z689" s="832"/>
      <c r="AA689" s="438"/>
      <c r="AB689" s="439"/>
    </row>
    <row r="690" spans="1:28" s="31" customFormat="1" ht="11.25" customHeight="1">
      <c r="B690" s="444"/>
      <c r="C690" s="833"/>
      <c r="D690" s="834"/>
      <c r="E690" s="834"/>
      <c r="F690" s="834"/>
      <c r="G690" s="834"/>
      <c r="H690" s="834"/>
      <c r="I690" s="834"/>
      <c r="J690" s="834"/>
      <c r="K690" s="834"/>
      <c r="L690" s="834"/>
      <c r="M690" s="834"/>
      <c r="N690" s="834"/>
      <c r="O690" s="834"/>
      <c r="P690" s="834"/>
      <c r="Q690" s="834"/>
      <c r="R690" s="834"/>
      <c r="S690" s="834"/>
      <c r="T690" s="834"/>
      <c r="U690" s="834"/>
      <c r="V690" s="834"/>
      <c r="W690" s="834"/>
      <c r="X690" s="834"/>
      <c r="Y690" s="834"/>
      <c r="Z690" s="835"/>
      <c r="AA690" s="440"/>
      <c r="AB690" s="441"/>
    </row>
    <row r="691" spans="1:28" s="48" customFormat="1" ht="11.25" customHeight="1">
      <c r="A691"/>
      <c r="B691" s="442" t="s">
        <v>92</v>
      </c>
      <c r="C691" s="448" t="s">
        <v>453</v>
      </c>
      <c r="D691" s="449"/>
      <c r="E691" s="449"/>
      <c r="F691" s="449"/>
      <c r="G691" s="449"/>
      <c r="H691" s="449"/>
      <c r="I691" s="449"/>
      <c r="J691" s="449"/>
      <c r="K691" s="449"/>
      <c r="L691" s="449"/>
      <c r="M691" s="449"/>
      <c r="N691" s="449"/>
      <c r="O691" s="449"/>
      <c r="P691" s="449"/>
      <c r="Q691" s="449"/>
      <c r="R691" s="449"/>
      <c r="S691" s="449"/>
      <c r="T691" s="449"/>
      <c r="U691" s="449"/>
      <c r="V691" s="449"/>
      <c r="W691" s="449"/>
      <c r="X691" s="449"/>
      <c r="Y691" s="449"/>
      <c r="Z691" s="450"/>
      <c r="AA691" s="436"/>
      <c r="AB691" s="437"/>
    </row>
    <row r="692" spans="1:28" s="31" customFormat="1" ht="11.25" customHeight="1">
      <c r="A692" s="2"/>
      <c r="B692" s="443"/>
      <c r="C692" s="448"/>
      <c r="D692" s="449"/>
      <c r="E692" s="449"/>
      <c r="F692" s="449"/>
      <c r="G692" s="449"/>
      <c r="H692" s="449"/>
      <c r="I692" s="449"/>
      <c r="J692" s="449"/>
      <c r="K692" s="449"/>
      <c r="L692" s="449"/>
      <c r="M692" s="449"/>
      <c r="N692" s="449"/>
      <c r="O692" s="449"/>
      <c r="P692" s="449"/>
      <c r="Q692" s="449"/>
      <c r="R692" s="449"/>
      <c r="S692" s="449"/>
      <c r="T692" s="449"/>
      <c r="U692" s="449"/>
      <c r="V692" s="449"/>
      <c r="W692" s="449"/>
      <c r="X692" s="449"/>
      <c r="Y692" s="449"/>
      <c r="Z692" s="450"/>
      <c r="AA692" s="438"/>
      <c r="AB692" s="439"/>
    </row>
    <row r="693" spans="1:28" s="31" customFormat="1" ht="11.25" customHeight="1">
      <c r="A693" s="2"/>
      <c r="B693" s="443"/>
      <c r="C693" s="448"/>
      <c r="D693" s="449"/>
      <c r="E693" s="449"/>
      <c r="F693" s="449"/>
      <c r="G693" s="449"/>
      <c r="H693" s="449"/>
      <c r="I693" s="449"/>
      <c r="J693" s="449"/>
      <c r="K693" s="449"/>
      <c r="L693" s="449"/>
      <c r="M693" s="449"/>
      <c r="N693" s="449"/>
      <c r="O693" s="449"/>
      <c r="P693" s="449"/>
      <c r="Q693" s="449"/>
      <c r="R693" s="449"/>
      <c r="S693" s="449"/>
      <c r="T693" s="449"/>
      <c r="U693" s="449"/>
      <c r="V693" s="449"/>
      <c r="W693" s="449"/>
      <c r="X693" s="449"/>
      <c r="Y693" s="449"/>
      <c r="Z693" s="450"/>
      <c r="AA693" s="438"/>
      <c r="AB693" s="439"/>
    </row>
    <row r="694" spans="1:28" s="31" customFormat="1" ht="11.25" customHeight="1">
      <c r="A694" s="2"/>
      <c r="B694" s="443"/>
      <c r="C694" s="448"/>
      <c r="D694" s="449"/>
      <c r="E694" s="449"/>
      <c r="F694" s="449"/>
      <c r="G694" s="449"/>
      <c r="H694" s="449"/>
      <c r="I694" s="449"/>
      <c r="J694" s="449"/>
      <c r="K694" s="449"/>
      <c r="L694" s="449"/>
      <c r="M694" s="449"/>
      <c r="N694" s="449"/>
      <c r="O694" s="449"/>
      <c r="P694" s="449"/>
      <c r="Q694" s="449"/>
      <c r="R694" s="449"/>
      <c r="S694" s="449"/>
      <c r="T694" s="449"/>
      <c r="U694" s="449"/>
      <c r="V694" s="449"/>
      <c r="W694" s="449"/>
      <c r="X694" s="449"/>
      <c r="Y694" s="449"/>
      <c r="Z694" s="450"/>
      <c r="AA694" s="438"/>
      <c r="AB694" s="439"/>
    </row>
    <row r="695" spans="1:28" s="31" customFormat="1" ht="15" customHeight="1">
      <c r="A695" s="2"/>
      <c r="B695" s="443"/>
      <c r="C695" s="448" t="s">
        <v>1158</v>
      </c>
      <c r="D695" s="449"/>
      <c r="E695" s="449"/>
      <c r="F695" s="449"/>
      <c r="G695" s="449"/>
      <c r="H695" s="449"/>
      <c r="I695" s="449"/>
      <c r="J695" s="449"/>
      <c r="K695" s="449"/>
      <c r="L695" s="449"/>
      <c r="M695" s="449"/>
      <c r="N695" s="449"/>
      <c r="O695" s="449"/>
      <c r="P695" s="449"/>
      <c r="Q695" s="449"/>
      <c r="R695" s="449"/>
      <c r="S695" s="449"/>
      <c r="T695" s="449"/>
      <c r="U695" s="449"/>
      <c r="V695" s="449"/>
      <c r="W695" s="449"/>
      <c r="X695" s="449"/>
      <c r="Y695" s="449"/>
      <c r="Z695" s="450"/>
      <c r="AA695" s="438"/>
      <c r="AB695" s="439"/>
    </row>
    <row r="696" spans="1:28" s="31" customFormat="1" ht="15" customHeight="1">
      <c r="A696" s="2"/>
      <c r="B696" s="443"/>
      <c r="C696" s="676" t="s">
        <v>1159</v>
      </c>
      <c r="D696" s="677"/>
      <c r="E696" s="677"/>
      <c r="F696" s="677"/>
      <c r="G696" s="677"/>
      <c r="H696" s="677"/>
      <c r="I696" s="677"/>
      <c r="J696" s="677"/>
      <c r="K696" s="677"/>
      <c r="L696" s="677"/>
      <c r="M696" s="677"/>
      <c r="N696" s="677"/>
      <c r="O696" s="677"/>
      <c r="P696" s="677"/>
      <c r="Q696" s="677"/>
      <c r="R696" s="677"/>
      <c r="S696" s="677"/>
      <c r="T696" s="677"/>
      <c r="U696" s="677"/>
      <c r="V696" s="677"/>
      <c r="W696" s="677"/>
      <c r="X696" s="677"/>
      <c r="Y696" s="677"/>
      <c r="Z696" s="678"/>
      <c r="AA696" s="438"/>
      <c r="AB696" s="439"/>
    </row>
    <row r="697" spans="1:28" s="31" customFormat="1" ht="15" customHeight="1">
      <c r="A697" s="2"/>
      <c r="B697" s="443"/>
      <c r="C697" s="676" t="s">
        <v>1160</v>
      </c>
      <c r="D697" s="677"/>
      <c r="E697" s="677"/>
      <c r="F697" s="677"/>
      <c r="G697" s="677"/>
      <c r="H697" s="677"/>
      <c r="I697" s="677"/>
      <c r="J697" s="677"/>
      <c r="K697" s="677"/>
      <c r="L697" s="677"/>
      <c r="M697" s="677"/>
      <c r="N697" s="677"/>
      <c r="O697" s="677"/>
      <c r="P697" s="677"/>
      <c r="Q697" s="677"/>
      <c r="R697" s="677"/>
      <c r="S697" s="677"/>
      <c r="T697" s="677"/>
      <c r="U697" s="677"/>
      <c r="V697" s="677"/>
      <c r="W697" s="677"/>
      <c r="X697" s="677"/>
      <c r="Y697" s="677"/>
      <c r="Z697" s="678"/>
      <c r="AA697" s="438"/>
      <c r="AB697" s="439"/>
    </row>
    <row r="698" spans="1:28" s="31" customFormat="1" ht="15" customHeight="1">
      <c r="B698" s="443"/>
      <c r="C698" s="676" t="s">
        <v>1161</v>
      </c>
      <c r="D698" s="677"/>
      <c r="E698" s="677"/>
      <c r="F698" s="677"/>
      <c r="G698" s="677"/>
      <c r="H698" s="677"/>
      <c r="I698" s="677"/>
      <c r="J698" s="677"/>
      <c r="K698" s="677"/>
      <c r="L698" s="677"/>
      <c r="M698" s="677"/>
      <c r="N698" s="677"/>
      <c r="O698" s="677"/>
      <c r="P698" s="677"/>
      <c r="Q698" s="677"/>
      <c r="R698" s="677"/>
      <c r="S698" s="677"/>
      <c r="T698" s="677"/>
      <c r="U698" s="677"/>
      <c r="V698" s="677"/>
      <c r="W698" s="677"/>
      <c r="X698" s="677"/>
      <c r="Y698" s="677"/>
      <c r="Z698" s="678"/>
      <c r="AA698" s="438"/>
      <c r="AB698" s="439"/>
    </row>
    <row r="699" spans="1:28" s="31" customFormat="1" ht="15" customHeight="1">
      <c r="B699" s="443"/>
      <c r="C699" s="125" t="s">
        <v>167</v>
      </c>
      <c r="D699" s="358"/>
      <c r="E699" s="358"/>
      <c r="F699" s="358"/>
      <c r="G699" s="358"/>
      <c r="H699" s="358"/>
      <c r="I699" s="358"/>
      <c r="J699" s="358"/>
      <c r="K699" s="358"/>
      <c r="L699" s="358"/>
      <c r="M699" s="358"/>
      <c r="N699" s="358"/>
      <c r="O699" s="358"/>
      <c r="P699" s="358"/>
      <c r="Q699" s="358"/>
      <c r="R699" s="358"/>
      <c r="S699" s="358"/>
      <c r="T699" s="358"/>
      <c r="U699" s="358"/>
      <c r="V699" s="358"/>
      <c r="W699" s="358"/>
      <c r="X699" s="358"/>
      <c r="Y699" s="358"/>
      <c r="Z699" s="359"/>
      <c r="AA699" s="438"/>
      <c r="AB699" s="439"/>
    </row>
    <row r="700" spans="1:28" s="31" customFormat="1" ht="7.5" customHeight="1">
      <c r="B700" s="443"/>
      <c r="C700" s="125"/>
      <c r="D700" s="358"/>
      <c r="E700" s="358"/>
      <c r="F700" s="358"/>
      <c r="G700" s="358"/>
      <c r="H700" s="358"/>
      <c r="I700" s="358"/>
      <c r="J700" s="358"/>
      <c r="K700" s="358"/>
      <c r="L700" s="358"/>
      <c r="M700" s="358"/>
      <c r="N700" s="358"/>
      <c r="O700" s="358"/>
      <c r="P700" s="358"/>
      <c r="Q700" s="358"/>
      <c r="R700" s="358"/>
      <c r="S700" s="358"/>
      <c r="T700" s="358"/>
      <c r="U700" s="358"/>
      <c r="V700" s="358"/>
      <c r="W700" s="358"/>
      <c r="X700" s="358"/>
      <c r="Y700" s="358"/>
      <c r="Z700" s="359"/>
      <c r="AA700" s="438"/>
      <c r="AB700" s="439"/>
    </row>
    <row r="701" spans="1:28" s="31" customFormat="1" ht="15" customHeight="1">
      <c r="B701" s="443"/>
      <c r="C701" s="448" t="s">
        <v>454</v>
      </c>
      <c r="D701" s="449"/>
      <c r="E701" s="449"/>
      <c r="F701" s="449"/>
      <c r="G701" s="449"/>
      <c r="H701" s="449"/>
      <c r="I701" s="449"/>
      <c r="J701" s="449"/>
      <c r="K701" s="449"/>
      <c r="L701" s="449"/>
      <c r="M701" s="449"/>
      <c r="N701" s="449"/>
      <c r="O701" s="449"/>
      <c r="P701" s="449"/>
      <c r="Q701" s="449"/>
      <c r="R701" s="449"/>
      <c r="S701" s="449"/>
      <c r="T701" s="449"/>
      <c r="U701" s="449"/>
      <c r="V701" s="449"/>
      <c r="W701" s="449"/>
      <c r="X701" s="449"/>
      <c r="Y701" s="449"/>
      <c r="Z701" s="450"/>
      <c r="AA701" s="438"/>
      <c r="AB701" s="439"/>
    </row>
    <row r="702" spans="1:28" s="31" customFormat="1" ht="15" customHeight="1">
      <c r="B702" s="443"/>
      <c r="C702" s="448"/>
      <c r="D702" s="449"/>
      <c r="E702" s="449"/>
      <c r="F702" s="449"/>
      <c r="G702" s="449"/>
      <c r="H702" s="449"/>
      <c r="I702" s="449"/>
      <c r="J702" s="449"/>
      <c r="K702" s="449"/>
      <c r="L702" s="449"/>
      <c r="M702" s="449"/>
      <c r="N702" s="449"/>
      <c r="O702" s="449"/>
      <c r="P702" s="449"/>
      <c r="Q702" s="449"/>
      <c r="R702" s="449"/>
      <c r="S702" s="449"/>
      <c r="T702" s="449"/>
      <c r="U702" s="449"/>
      <c r="V702" s="449"/>
      <c r="W702" s="449"/>
      <c r="X702" s="449"/>
      <c r="Y702" s="449"/>
      <c r="Z702" s="450"/>
      <c r="AA702" s="438"/>
      <c r="AB702" s="439"/>
    </row>
    <row r="703" spans="1:28" s="31" customFormat="1" ht="15" customHeight="1">
      <c r="B703" s="443"/>
      <c r="C703" s="448"/>
      <c r="D703" s="449"/>
      <c r="E703" s="449"/>
      <c r="F703" s="449"/>
      <c r="G703" s="449"/>
      <c r="H703" s="449"/>
      <c r="I703" s="449"/>
      <c r="J703" s="449"/>
      <c r="K703" s="449"/>
      <c r="L703" s="449"/>
      <c r="M703" s="449"/>
      <c r="N703" s="449"/>
      <c r="O703" s="449"/>
      <c r="P703" s="449"/>
      <c r="Q703" s="449"/>
      <c r="R703" s="449"/>
      <c r="S703" s="449"/>
      <c r="T703" s="449"/>
      <c r="U703" s="449"/>
      <c r="V703" s="449"/>
      <c r="W703" s="449"/>
      <c r="X703" s="449"/>
      <c r="Y703" s="449"/>
      <c r="Z703" s="450"/>
      <c r="AA703" s="438"/>
      <c r="AB703" s="439"/>
    </row>
    <row r="704" spans="1:28" s="31" customFormat="1" ht="15" customHeight="1">
      <c r="B704" s="443"/>
      <c r="C704" s="448"/>
      <c r="D704" s="449"/>
      <c r="E704" s="449"/>
      <c r="F704" s="449"/>
      <c r="G704" s="449"/>
      <c r="H704" s="449"/>
      <c r="I704" s="449"/>
      <c r="J704" s="449"/>
      <c r="K704" s="449"/>
      <c r="L704" s="449"/>
      <c r="M704" s="449"/>
      <c r="N704" s="449"/>
      <c r="O704" s="449"/>
      <c r="P704" s="449"/>
      <c r="Q704" s="449"/>
      <c r="R704" s="449"/>
      <c r="S704" s="449"/>
      <c r="T704" s="449"/>
      <c r="U704" s="449"/>
      <c r="V704" s="449"/>
      <c r="W704" s="449"/>
      <c r="X704" s="449"/>
      <c r="Y704" s="449"/>
      <c r="Z704" s="450"/>
      <c r="AA704" s="438"/>
      <c r="AB704" s="439"/>
    </row>
    <row r="705" spans="2:28" s="31" customFormat="1" ht="15" customHeight="1">
      <c r="B705" s="443"/>
      <c r="C705" s="448"/>
      <c r="D705" s="449"/>
      <c r="E705" s="449"/>
      <c r="F705" s="449"/>
      <c r="G705" s="449"/>
      <c r="H705" s="449"/>
      <c r="I705" s="449"/>
      <c r="J705" s="449"/>
      <c r="K705" s="449"/>
      <c r="L705" s="449"/>
      <c r="M705" s="449"/>
      <c r="N705" s="449"/>
      <c r="O705" s="449"/>
      <c r="P705" s="449"/>
      <c r="Q705" s="449"/>
      <c r="R705" s="449"/>
      <c r="S705" s="449"/>
      <c r="T705" s="449"/>
      <c r="U705" s="449"/>
      <c r="V705" s="449"/>
      <c r="W705" s="449"/>
      <c r="X705" s="449"/>
      <c r="Y705" s="449"/>
      <c r="Z705" s="450"/>
      <c r="AA705" s="438"/>
      <c r="AB705" s="439"/>
    </row>
    <row r="706" spans="2:28" s="31" customFormat="1" ht="15" customHeight="1">
      <c r="B706" s="443"/>
      <c r="C706" s="448"/>
      <c r="D706" s="449"/>
      <c r="E706" s="449"/>
      <c r="F706" s="449"/>
      <c r="G706" s="449"/>
      <c r="H706" s="449"/>
      <c r="I706" s="449"/>
      <c r="J706" s="449"/>
      <c r="K706" s="449"/>
      <c r="L706" s="449"/>
      <c r="M706" s="449"/>
      <c r="N706" s="449"/>
      <c r="O706" s="449"/>
      <c r="P706" s="449"/>
      <c r="Q706" s="449"/>
      <c r="R706" s="449"/>
      <c r="S706" s="449"/>
      <c r="T706" s="449"/>
      <c r="U706" s="449"/>
      <c r="V706" s="449"/>
      <c r="W706" s="449"/>
      <c r="X706" s="449"/>
      <c r="Y706" s="449"/>
      <c r="Z706" s="450"/>
      <c r="AA706" s="438"/>
      <c r="AB706" s="439"/>
    </row>
    <row r="707" spans="2:28" s="31" customFormat="1" ht="15" customHeight="1">
      <c r="B707" s="443"/>
      <c r="C707" s="448"/>
      <c r="D707" s="449"/>
      <c r="E707" s="449"/>
      <c r="F707" s="449"/>
      <c r="G707" s="449"/>
      <c r="H707" s="449"/>
      <c r="I707" s="449"/>
      <c r="J707" s="449"/>
      <c r="K707" s="449"/>
      <c r="L707" s="449"/>
      <c r="M707" s="449"/>
      <c r="N707" s="449"/>
      <c r="O707" s="449"/>
      <c r="P707" s="449"/>
      <c r="Q707" s="449"/>
      <c r="R707" s="449"/>
      <c r="S707" s="449"/>
      <c r="T707" s="449"/>
      <c r="U707" s="449"/>
      <c r="V707" s="449"/>
      <c r="W707" s="449"/>
      <c r="X707" s="449"/>
      <c r="Y707" s="449"/>
      <c r="Z707" s="450"/>
      <c r="AA707" s="438"/>
      <c r="AB707" s="439"/>
    </row>
    <row r="708" spans="2:28" s="31" customFormat="1" ht="15" customHeight="1">
      <c r="B708" s="443"/>
      <c r="C708" s="448"/>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50"/>
      <c r="AA708" s="438"/>
      <c r="AB708" s="439"/>
    </row>
    <row r="709" spans="2:28" s="31" customFormat="1" ht="15" customHeight="1">
      <c r="B709" s="443"/>
      <c r="C709" s="448"/>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50"/>
      <c r="AA709" s="438"/>
      <c r="AB709" s="439"/>
    </row>
    <row r="710" spans="2:28" s="31" customFormat="1" ht="15" customHeight="1">
      <c r="B710" s="443"/>
      <c r="C710" s="448"/>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50"/>
      <c r="AA710" s="438"/>
      <c r="AB710" s="439"/>
    </row>
    <row r="711" spans="2:28" s="31" customFormat="1" ht="15" customHeight="1">
      <c r="B711" s="443"/>
      <c r="C711" s="448"/>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50"/>
      <c r="AA711" s="438"/>
      <c r="AB711" s="439"/>
    </row>
    <row r="712" spans="2:28" s="31" customFormat="1" ht="15" customHeight="1">
      <c r="B712" s="443"/>
      <c r="C712" s="448"/>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50"/>
      <c r="AA712" s="438"/>
      <c r="AB712" s="439"/>
    </row>
    <row r="713" spans="2:28" s="31" customFormat="1" ht="15" customHeight="1">
      <c r="B713" s="443"/>
      <c r="C713" s="448"/>
      <c r="D713" s="449"/>
      <c r="E713" s="449"/>
      <c r="F713" s="449"/>
      <c r="G713" s="449"/>
      <c r="H713" s="449"/>
      <c r="I713" s="449"/>
      <c r="J713" s="449"/>
      <c r="K713" s="449"/>
      <c r="L713" s="449"/>
      <c r="M713" s="449"/>
      <c r="N713" s="449"/>
      <c r="O713" s="449"/>
      <c r="P713" s="449"/>
      <c r="Q713" s="449"/>
      <c r="R713" s="449"/>
      <c r="S713" s="449"/>
      <c r="T713" s="449"/>
      <c r="U713" s="449"/>
      <c r="V713" s="449"/>
      <c r="W713" s="449"/>
      <c r="X713" s="449"/>
      <c r="Y713" s="449"/>
      <c r="Z713" s="450"/>
      <c r="AA713" s="438"/>
      <c r="AB713" s="439"/>
    </row>
    <row r="714" spans="2:28" s="31" customFormat="1" ht="15" customHeight="1">
      <c r="B714" s="443"/>
      <c r="C714" s="448" t="s">
        <v>1162</v>
      </c>
      <c r="D714" s="449"/>
      <c r="E714" s="449"/>
      <c r="F714" s="449"/>
      <c r="G714" s="449"/>
      <c r="H714" s="449"/>
      <c r="I714" s="449"/>
      <c r="J714" s="449"/>
      <c r="K714" s="449"/>
      <c r="L714" s="449"/>
      <c r="M714" s="449"/>
      <c r="N714" s="449"/>
      <c r="O714" s="449"/>
      <c r="P714" s="449"/>
      <c r="Q714" s="449"/>
      <c r="R714" s="449"/>
      <c r="S714" s="449"/>
      <c r="T714" s="449"/>
      <c r="U714" s="449"/>
      <c r="V714" s="449"/>
      <c r="W714" s="449"/>
      <c r="X714" s="449"/>
      <c r="Y714" s="449"/>
      <c r="Z714" s="450"/>
      <c r="AA714" s="438"/>
      <c r="AB714" s="439"/>
    </row>
    <row r="715" spans="2:28" s="31" customFormat="1" ht="15" customHeight="1">
      <c r="B715" s="443"/>
      <c r="C715" s="676" t="s">
        <v>1159</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8"/>
      <c r="AA715" s="438"/>
      <c r="AB715" s="439"/>
    </row>
    <row r="716" spans="2:28" s="31" customFormat="1" ht="15" customHeight="1">
      <c r="B716" s="443"/>
      <c r="C716" s="676" t="s">
        <v>1163</v>
      </c>
      <c r="D716" s="677"/>
      <c r="E716" s="677"/>
      <c r="F716" s="677"/>
      <c r="G716" s="677"/>
      <c r="H716" s="677"/>
      <c r="I716" s="677"/>
      <c r="J716" s="677"/>
      <c r="K716" s="677"/>
      <c r="L716" s="677"/>
      <c r="M716" s="677"/>
      <c r="N716" s="677"/>
      <c r="O716" s="677"/>
      <c r="P716" s="677"/>
      <c r="Q716" s="677"/>
      <c r="R716" s="677"/>
      <c r="S716" s="677"/>
      <c r="T716" s="677"/>
      <c r="U716" s="677"/>
      <c r="V716" s="677"/>
      <c r="W716" s="677"/>
      <c r="X716" s="677"/>
      <c r="Y716" s="677"/>
      <c r="Z716" s="678"/>
      <c r="AA716" s="438"/>
      <c r="AB716" s="439"/>
    </row>
    <row r="717" spans="2:28" s="31" customFormat="1" ht="15" customHeight="1">
      <c r="B717" s="443"/>
      <c r="C717" s="676" t="s">
        <v>1164</v>
      </c>
      <c r="D717" s="677"/>
      <c r="E717" s="677"/>
      <c r="F717" s="677"/>
      <c r="G717" s="677"/>
      <c r="H717" s="677"/>
      <c r="I717" s="677"/>
      <c r="J717" s="677"/>
      <c r="K717" s="677"/>
      <c r="L717" s="677"/>
      <c r="M717" s="677"/>
      <c r="N717" s="677"/>
      <c r="O717" s="677"/>
      <c r="P717" s="677"/>
      <c r="Q717" s="677"/>
      <c r="R717" s="677"/>
      <c r="S717" s="677"/>
      <c r="T717" s="677"/>
      <c r="U717" s="677"/>
      <c r="V717" s="677"/>
      <c r="W717" s="677"/>
      <c r="X717" s="677"/>
      <c r="Y717" s="677"/>
      <c r="Z717" s="678"/>
      <c r="AA717" s="438"/>
      <c r="AB717" s="439"/>
    </row>
    <row r="718" spans="2:28" s="31" customFormat="1" ht="15" customHeight="1">
      <c r="B718" s="443"/>
      <c r="C718" s="448" t="s">
        <v>190</v>
      </c>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50"/>
      <c r="AA718" s="438"/>
      <c r="AB718" s="439"/>
    </row>
    <row r="719" spans="2:28" s="31" customFormat="1" ht="6" customHeight="1">
      <c r="B719" s="444"/>
      <c r="C719" s="352"/>
      <c r="D719" s="358"/>
      <c r="E719" s="358"/>
      <c r="F719" s="358"/>
      <c r="G719" s="358"/>
      <c r="H719" s="358"/>
      <c r="I719" s="358"/>
      <c r="J719" s="358"/>
      <c r="K719" s="358"/>
      <c r="L719" s="358"/>
      <c r="M719" s="358"/>
      <c r="N719" s="358"/>
      <c r="O719" s="358"/>
      <c r="P719" s="358"/>
      <c r="Q719" s="358"/>
      <c r="R719" s="358"/>
      <c r="S719" s="358"/>
      <c r="T719" s="358"/>
      <c r="U719" s="358"/>
      <c r="V719" s="358"/>
      <c r="W719" s="358"/>
      <c r="X719" s="358"/>
      <c r="Y719" s="358"/>
      <c r="Z719" s="359"/>
      <c r="AA719" s="440"/>
      <c r="AB719" s="441"/>
    </row>
    <row r="720" spans="2:28" s="31" customFormat="1" ht="11.25" customHeight="1">
      <c r="B720" s="442" t="s">
        <v>99</v>
      </c>
      <c r="C720" s="445" t="s">
        <v>455</v>
      </c>
      <c r="D720" s="446"/>
      <c r="E720" s="446"/>
      <c r="F720" s="446"/>
      <c r="G720" s="446"/>
      <c r="H720" s="446"/>
      <c r="I720" s="446"/>
      <c r="J720" s="446"/>
      <c r="K720" s="446"/>
      <c r="L720" s="446"/>
      <c r="M720" s="446"/>
      <c r="N720" s="446"/>
      <c r="O720" s="446"/>
      <c r="P720" s="446"/>
      <c r="Q720" s="446"/>
      <c r="R720" s="446"/>
      <c r="S720" s="446"/>
      <c r="T720" s="446"/>
      <c r="U720" s="446"/>
      <c r="V720" s="446"/>
      <c r="W720" s="446"/>
      <c r="X720" s="446"/>
      <c r="Y720" s="446"/>
      <c r="Z720" s="447"/>
      <c r="AA720" s="436"/>
      <c r="AB720" s="437"/>
    </row>
    <row r="721" spans="1:28" s="31" customFormat="1" ht="11.25" customHeight="1">
      <c r="B721" s="444"/>
      <c r="C721" s="451"/>
      <c r="D721" s="452"/>
      <c r="E721" s="452"/>
      <c r="F721" s="452"/>
      <c r="G721" s="452"/>
      <c r="H721" s="452"/>
      <c r="I721" s="452"/>
      <c r="J721" s="452"/>
      <c r="K721" s="452"/>
      <c r="L721" s="452"/>
      <c r="M721" s="452"/>
      <c r="N721" s="452"/>
      <c r="O721" s="452"/>
      <c r="P721" s="452"/>
      <c r="Q721" s="452"/>
      <c r="R721" s="452"/>
      <c r="S721" s="452"/>
      <c r="T721" s="452"/>
      <c r="U721" s="452"/>
      <c r="V721" s="452"/>
      <c r="W721" s="452"/>
      <c r="X721" s="452"/>
      <c r="Y721" s="452"/>
      <c r="Z721" s="453"/>
      <c r="AA721" s="440"/>
      <c r="AB721" s="441"/>
    </row>
    <row r="722" spans="1:28" s="31" customFormat="1" ht="11.25" customHeight="1">
      <c r="B722" s="442" t="s">
        <v>35</v>
      </c>
      <c r="C722" s="445" t="s">
        <v>456</v>
      </c>
      <c r="D722" s="446"/>
      <c r="E722" s="446"/>
      <c r="F722" s="446"/>
      <c r="G722" s="446"/>
      <c r="H722" s="446"/>
      <c r="I722" s="446"/>
      <c r="J722" s="446"/>
      <c r="K722" s="446"/>
      <c r="L722" s="446"/>
      <c r="M722" s="446"/>
      <c r="N722" s="446"/>
      <c r="O722" s="446"/>
      <c r="P722" s="446"/>
      <c r="Q722" s="446"/>
      <c r="R722" s="446"/>
      <c r="S722" s="446"/>
      <c r="T722" s="446"/>
      <c r="U722" s="446"/>
      <c r="V722" s="446"/>
      <c r="W722" s="446"/>
      <c r="X722" s="446"/>
      <c r="Y722" s="446"/>
      <c r="Z722" s="447"/>
      <c r="AA722" s="436"/>
      <c r="AB722" s="437"/>
    </row>
    <row r="723" spans="1:28" s="31" customFormat="1" ht="11.25" customHeight="1">
      <c r="B723" s="444"/>
      <c r="C723" s="451"/>
      <c r="D723" s="452"/>
      <c r="E723" s="452"/>
      <c r="F723" s="452"/>
      <c r="G723" s="452"/>
      <c r="H723" s="452"/>
      <c r="I723" s="452"/>
      <c r="J723" s="452"/>
      <c r="K723" s="452"/>
      <c r="L723" s="452"/>
      <c r="M723" s="452"/>
      <c r="N723" s="452"/>
      <c r="O723" s="452"/>
      <c r="P723" s="452"/>
      <c r="Q723" s="452"/>
      <c r="R723" s="452"/>
      <c r="S723" s="452"/>
      <c r="T723" s="452"/>
      <c r="U723" s="452"/>
      <c r="V723" s="452"/>
      <c r="W723" s="452"/>
      <c r="X723" s="452"/>
      <c r="Y723" s="452"/>
      <c r="Z723" s="453"/>
      <c r="AA723" s="440"/>
      <c r="AB723" s="441"/>
    </row>
    <row r="724" spans="1:28" s="31" customFormat="1" ht="11.25" customHeight="1">
      <c r="B724" s="112"/>
      <c r="C724" s="69"/>
      <c r="D724" s="69"/>
      <c r="E724" s="69"/>
      <c r="F724" s="69"/>
      <c r="G724" s="69"/>
      <c r="H724" s="69"/>
      <c r="I724" s="69"/>
      <c r="J724" s="69"/>
      <c r="K724" s="69"/>
      <c r="L724" s="69"/>
      <c r="M724" s="69"/>
      <c r="N724" s="69"/>
      <c r="O724" s="69"/>
      <c r="P724" s="69"/>
      <c r="Q724" s="69"/>
      <c r="R724" s="69"/>
      <c r="S724" s="69"/>
      <c r="T724" s="69"/>
      <c r="U724" s="69"/>
      <c r="V724" s="69"/>
      <c r="W724" s="69"/>
      <c r="X724" s="69"/>
      <c r="Y724" s="69"/>
      <c r="Z724" s="69"/>
      <c r="AA724" s="47"/>
      <c r="AB724" s="47"/>
    </row>
    <row r="725" spans="1:28" s="31" customFormat="1" ht="24">
      <c r="A725" s="35" t="s">
        <v>177</v>
      </c>
      <c r="B725" s="7"/>
      <c r="C725" s="29"/>
      <c r="D725" s="29"/>
      <c r="E725" s="29"/>
      <c r="F725" s="29"/>
      <c r="G725" s="29"/>
      <c r="H725" s="29"/>
      <c r="I725" s="29"/>
      <c r="J725" s="30"/>
      <c r="K725" s="30"/>
      <c r="L725" s="30"/>
      <c r="M725" s="30"/>
      <c r="N725" s="30"/>
      <c r="O725" s="30"/>
      <c r="P725" s="30"/>
      <c r="Q725" s="30"/>
      <c r="R725" s="30"/>
      <c r="S725" s="30"/>
      <c r="T725" s="30"/>
      <c r="U725" s="30"/>
      <c r="V725" s="30"/>
      <c r="W725" s="30"/>
      <c r="X725" s="30"/>
      <c r="Y725" s="30"/>
      <c r="Z725" s="30"/>
      <c r="AA725" s="45"/>
      <c r="AB725" s="45"/>
    </row>
    <row r="726" spans="1:28" s="31" customFormat="1" ht="11.25" customHeight="1">
      <c r="B726" s="442" t="s">
        <v>90</v>
      </c>
      <c r="C726" s="445" t="s">
        <v>457</v>
      </c>
      <c r="D726" s="446"/>
      <c r="E726" s="446"/>
      <c r="F726" s="446"/>
      <c r="G726" s="446"/>
      <c r="H726" s="446"/>
      <c r="I726" s="446"/>
      <c r="J726" s="446"/>
      <c r="K726" s="446"/>
      <c r="L726" s="446"/>
      <c r="M726" s="446"/>
      <c r="N726" s="446"/>
      <c r="O726" s="446"/>
      <c r="P726" s="446"/>
      <c r="Q726" s="446"/>
      <c r="R726" s="446"/>
      <c r="S726" s="446"/>
      <c r="T726" s="446"/>
      <c r="U726" s="446"/>
      <c r="V726" s="446"/>
      <c r="W726" s="446"/>
      <c r="X726" s="446"/>
      <c r="Y726" s="446"/>
      <c r="Z726" s="447"/>
      <c r="AA726" s="436"/>
      <c r="AB726" s="437"/>
    </row>
    <row r="727" spans="1:28" s="31" customFormat="1" ht="11.25" customHeight="1">
      <c r="B727" s="443"/>
      <c r="C727" s="448"/>
      <c r="D727" s="449"/>
      <c r="E727" s="449"/>
      <c r="F727" s="449"/>
      <c r="G727" s="449"/>
      <c r="H727" s="449"/>
      <c r="I727" s="449"/>
      <c r="J727" s="449"/>
      <c r="K727" s="449"/>
      <c r="L727" s="449"/>
      <c r="M727" s="449"/>
      <c r="N727" s="449"/>
      <c r="O727" s="449"/>
      <c r="P727" s="449"/>
      <c r="Q727" s="449"/>
      <c r="R727" s="449"/>
      <c r="S727" s="449"/>
      <c r="T727" s="449"/>
      <c r="U727" s="449"/>
      <c r="V727" s="449"/>
      <c r="W727" s="449"/>
      <c r="X727" s="449"/>
      <c r="Y727" s="449"/>
      <c r="Z727" s="450"/>
      <c r="AA727" s="438"/>
      <c r="AB727" s="439"/>
    </row>
    <row r="728" spans="1:28" s="31" customFormat="1" ht="11.25" customHeight="1">
      <c r="B728" s="443"/>
      <c r="C728" s="448"/>
      <c r="D728" s="449"/>
      <c r="E728" s="449"/>
      <c r="F728" s="449"/>
      <c r="G728" s="449"/>
      <c r="H728" s="449"/>
      <c r="I728" s="449"/>
      <c r="J728" s="449"/>
      <c r="K728" s="449"/>
      <c r="L728" s="449"/>
      <c r="M728" s="449"/>
      <c r="N728" s="449"/>
      <c r="O728" s="449"/>
      <c r="P728" s="449"/>
      <c r="Q728" s="449"/>
      <c r="R728" s="449"/>
      <c r="S728" s="449"/>
      <c r="T728" s="449"/>
      <c r="U728" s="449"/>
      <c r="V728" s="449"/>
      <c r="W728" s="449"/>
      <c r="X728" s="449"/>
      <c r="Y728" s="449"/>
      <c r="Z728" s="450"/>
      <c r="AA728" s="438"/>
      <c r="AB728" s="439"/>
    </row>
    <row r="729" spans="1:28" s="31" customFormat="1" ht="11.25" customHeight="1">
      <c r="B729" s="444"/>
      <c r="C729" s="451"/>
      <c r="D729" s="452"/>
      <c r="E729" s="452"/>
      <c r="F729" s="452"/>
      <c r="G729" s="452"/>
      <c r="H729" s="452"/>
      <c r="I729" s="452"/>
      <c r="J729" s="452"/>
      <c r="K729" s="452"/>
      <c r="L729" s="452"/>
      <c r="M729" s="452"/>
      <c r="N729" s="452"/>
      <c r="O729" s="452"/>
      <c r="P729" s="452"/>
      <c r="Q729" s="452"/>
      <c r="R729" s="452"/>
      <c r="S729" s="452"/>
      <c r="T729" s="452"/>
      <c r="U729" s="452"/>
      <c r="V729" s="452"/>
      <c r="W729" s="452"/>
      <c r="X729" s="452"/>
      <c r="Y729" s="452"/>
      <c r="Z729" s="453"/>
      <c r="AA729" s="440"/>
      <c r="AB729" s="441"/>
    </row>
    <row r="730" spans="1:28" s="31" customFormat="1" ht="11.25" customHeight="1">
      <c r="B730" s="442" t="s">
        <v>91</v>
      </c>
      <c r="C730" s="445" t="s">
        <v>458</v>
      </c>
      <c r="D730" s="446"/>
      <c r="E730" s="446"/>
      <c r="F730" s="446"/>
      <c r="G730" s="446"/>
      <c r="H730" s="446"/>
      <c r="I730" s="446"/>
      <c r="J730" s="446"/>
      <c r="K730" s="446"/>
      <c r="L730" s="446"/>
      <c r="M730" s="446"/>
      <c r="N730" s="446"/>
      <c r="O730" s="446"/>
      <c r="P730" s="446"/>
      <c r="Q730" s="446"/>
      <c r="R730" s="446"/>
      <c r="S730" s="446"/>
      <c r="T730" s="446"/>
      <c r="U730" s="446"/>
      <c r="V730" s="446"/>
      <c r="W730" s="446"/>
      <c r="X730" s="446"/>
      <c r="Y730" s="446"/>
      <c r="Z730" s="447"/>
      <c r="AA730" s="436"/>
      <c r="AB730" s="437"/>
    </row>
    <row r="731" spans="1:28" s="31" customFormat="1" ht="11.25" customHeight="1">
      <c r="B731" s="443"/>
      <c r="C731" s="448"/>
      <c r="D731" s="449"/>
      <c r="E731" s="449"/>
      <c r="F731" s="449"/>
      <c r="G731" s="449"/>
      <c r="H731" s="449"/>
      <c r="I731" s="449"/>
      <c r="J731" s="449"/>
      <c r="K731" s="449"/>
      <c r="L731" s="449"/>
      <c r="M731" s="449"/>
      <c r="N731" s="449"/>
      <c r="O731" s="449"/>
      <c r="P731" s="449"/>
      <c r="Q731" s="449"/>
      <c r="R731" s="449"/>
      <c r="S731" s="449"/>
      <c r="T731" s="449"/>
      <c r="U731" s="449"/>
      <c r="V731" s="449"/>
      <c r="W731" s="449"/>
      <c r="X731" s="449"/>
      <c r="Y731" s="449"/>
      <c r="Z731" s="450"/>
      <c r="AA731" s="438"/>
      <c r="AB731" s="439"/>
    </row>
    <row r="732" spans="1:28" s="31" customFormat="1" ht="11.25" customHeight="1">
      <c r="B732" s="443"/>
      <c r="C732" s="448"/>
      <c r="D732" s="449"/>
      <c r="E732" s="449"/>
      <c r="F732" s="449"/>
      <c r="G732" s="449"/>
      <c r="H732" s="449"/>
      <c r="I732" s="449"/>
      <c r="J732" s="449"/>
      <c r="K732" s="449"/>
      <c r="L732" s="449"/>
      <c r="M732" s="449"/>
      <c r="N732" s="449"/>
      <c r="O732" s="449"/>
      <c r="P732" s="449"/>
      <c r="Q732" s="449"/>
      <c r="R732" s="449"/>
      <c r="S732" s="449"/>
      <c r="T732" s="449"/>
      <c r="U732" s="449"/>
      <c r="V732" s="449"/>
      <c r="W732" s="449"/>
      <c r="X732" s="449"/>
      <c r="Y732" s="449"/>
      <c r="Z732" s="450"/>
      <c r="AA732" s="438"/>
      <c r="AB732" s="439"/>
    </row>
    <row r="733" spans="1:28" s="31" customFormat="1" ht="11.25" customHeight="1">
      <c r="B733" s="443"/>
      <c r="C733" s="448"/>
      <c r="D733" s="449"/>
      <c r="E733" s="449"/>
      <c r="F733" s="449"/>
      <c r="G733" s="449"/>
      <c r="H733" s="449"/>
      <c r="I733" s="449"/>
      <c r="J733" s="449"/>
      <c r="K733" s="449"/>
      <c r="L733" s="449"/>
      <c r="M733" s="449"/>
      <c r="N733" s="449"/>
      <c r="O733" s="449"/>
      <c r="P733" s="449"/>
      <c r="Q733" s="449"/>
      <c r="R733" s="449"/>
      <c r="S733" s="449"/>
      <c r="T733" s="449"/>
      <c r="U733" s="449"/>
      <c r="V733" s="449"/>
      <c r="W733" s="449"/>
      <c r="X733" s="449"/>
      <c r="Y733" s="449"/>
      <c r="Z733" s="450"/>
      <c r="AA733" s="438"/>
      <c r="AB733" s="439"/>
    </row>
    <row r="734" spans="1:28" s="31" customFormat="1" ht="11.25" customHeight="1">
      <c r="B734" s="443"/>
      <c r="C734" s="448"/>
      <c r="D734" s="449"/>
      <c r="E734" s="449"/>
      <c r="F734" s="449"/>
      <c r="G734" s="449"/>
      <c r="H734" s="449"/>
      <c r="I734" s="449"/>
      <c r="J734" s="449"/>
      <c r="K734" s="449"/>
      <c r="L734" s="449"/>
      <c r="M734" s="449"/>
      <c r="N734" s="449"/>
      <c r="O734" s="449"/>
      <c r="P734" s="449"/>
      <c r="Q734" s="449"/>
      <c r="R734" s="449"/>
      <c r="S734" s="449"/>
      <c r="T734" s="449"/>
      <c r="U734" s="449"/>
      <c r="V734" s="449"/>
      <c r="W734" s="449"/>
      <c r="X734" s="449"/>
      <c r="Y734" s="449"/>
      <c r="Z734" s="450"/>
      <c r="AA734" s="438"/>
      <c r="AB734" s="439"/>
    </row>
    <row r="735" spans="1:28" s="31" customFormat="1" ht="11.25" customHeight="1">
      <c r="B735" s="444"/>
      <c r="C735" s="451"/>
      <c r="D735" s="452"/>
      <c r="E735" s="452"/>
      <c r="F735" s="452"/>
      <c r="G735" s="452"/>
      <c r="H735" s="452"/>
      <c r="I735" s="452"/>
      <c r="J735" s="452"/>
      <c r="K735" s="452"/>
      <c r="L735" s="452"/>
      <c r="M735" s="452"/>
      <c r="N735" s="452"/>
      <c r="O735" s="452"/>
      <c r="P735" s="452"/>
      <c r="Q735" s="452"/>
      <c r="R735" s="452"/>
      <c r="S735" s="452"/>
      <c r="T735" s="452"/>
      <c r="U735" s="452"/>
      <c r="V735" s="452"/>
      <c r="W735" s="452"/>
      <c r="X735" s="452"/>
      <c r="Y735" s="452"/>
      <c r="Z735" s="453"/>
      <c r="AA735" s="440"/>
      <c r="AB735" s="441"/>
    </row>
    <row r="736" spans="1:28" s="31" customFormat="1" ht="11.25" customHeight="1">
      <c r="B736" s="442" t="s">
        <v>92</v>
      </c>
      <c r="C736" s="445" t="s">
        <v>460</v>
      </c>
      <c r="D736" s="446"/>
      <c r="E736" s="446"/>
      <c r="F736" s="446"/>
      <c r="G736" s="446"/>
      <c r="H736" s="446"/>
      <c r="I736" s="446"/>
      <c r="J736" s="446"/>
      <c r="K736" s="446"/>
      <c r="L736" s="446"/>
      <c r="M736" s="446"/>
      <c r="N736" s="446"/>
      <c r="O736" s="446"/>
      <c r="P736" s="446"/>
      <c r="Q736" s="446"/>
      <c r="R736" s="446"/>
      <c r="S736" s="446"/>
      <c r="T736" s="446"/>
      <c r="U736" s="446"/>
      <c r="V736" s="446"/>
      <c r="W736" s="446"/>
      <c r="X736" s="446"/>
      <c r="Y736" s="446"/>
      <c r="Z736" s="447"/>
      <c r="AA736" s="436"/>
      <c r="AB736" s="437"/>
    </row>
    <row r="737" spans="2:28" s="31" customFormat="1" ht="11.25" customHeight="1">
      <c r="B737" s="443"/>
      <c r="C737" s="448"/>
      <c r="D737" s="449"/>
      <c r="E737" s="449"/>
      <c r="F737" s="449"/>
      <c r="G737" s="449"/>
      <c r="H737" s="449"/>
      <c r="I737" s="449"/>
      <c r="J737" s="449"/>
      <c r="K737" s="449"/>
      <c r="L737" s="449"/>
      <c r="M737" s="449"/>
      <c r="N737" s="449"/>
      <c r="O737" s="449"/>
      <c r="P737" s="449"/>
      <c r="Q737" s="449"/>
      <c r="R737" s="449"/>
      <c r="S737" s="449"/>
      <c r="T737" s="449"/>
      <c r="U737" s="449"/>
      <c r="V737" s="449"/>
      <c r="W737" s="449"/>
      <c r="X737" s="449"/>
      <c r="Y737" s="449"/>
      <c r="Z737" s="450"/>
      <c r="AA737" s="438"/>
      <c r="AB737" s="439"/>
    </row>
    <row r="738" spans="2:28" s="31" customFormat="1" ht="11.25" customHeight="1">
      <c r="B738" s="443"/>
      <c r="C738" s="448"/>
      <c r="D738" s="449"/>
      <c r="E738" s="449"/>
      <c r="F738" s="449"/>
      <c r="G738" s="449"/>
      <c r="H738" s="449"/>
      <c r="I738" s="449"/>
      <c r="J738" s="449"/>
      <c r="K738" s="449"/>
      <c r="L738" s="449"/>
      <c r="M738" s="449"/>
      <c r="N738" s="449"/>
      <c r="O738" s="449"/>
      <c r="P738" s="449"/>
      <c r="Q738" s="449"/>
      <c r="R738" s="449"/>
      <c r="S738" s="449"/>
      <c r="T738" s="449"/>
      <c r="U738" s="449"/>
      <c r="V738" s="449"/>
      <c r="W738" s="449"/>
      <c r="X738" s="449"/>
      <c r="Y738" s="449"/>
      <c r="Z738" s="450"/>
      <c r="AA738" s="438"/>
      <c r="AB738" s="439"/>
    </row>
    <row r="739" spans="2:28" s="31" customFormat="1" ht="11.25" customHeight="1">
      <c r="B739" s="443"/>
      <c r="C739" s="448"/>
      <c r="D739" s="449"/>
      <c r="E739" s="449"/>
      <c r="F739" s="449"/>
      <c r="G739" s="449"/>
      <c r="H739" s="449"/>
      <c r="I739" s="449"/>
      <c r="J739" s="449"/>
      <c r="K739" s="449"/>
      <c r="L739" s="449"/>
      <c r="M739" s="449"/>
      <c r="N739" s="449"/>
      <c r="O739" s="449"/>
      <c r="P739" s="449"/>
      <c r="Q739" s="449"/>
      <c r="R739" s="449"/>
      <c r="S739" s="449"/>
      <c r="T739" s="449"/>
      <c r="U739" s="449"/>
      <c r="V739" s="449"/>
      <c r="W739" s="449"/>
      <c r="X739" s="449"/>
      <c r="Y739" s="449"/>
      <c r="Z739" s="450"/>
      <c r="AA739" s="438"/>
      <c r="AB739" s="439"/>
    </row>
    <row r="740" spans="2:28" s="31" customFormat="1" ht="11.25" customHeight="1">
      <c r="B740" s="443"/>
      <c r="C740" s="448"/>
      <c r="D740" s="449"/>
      <c r="E740" s="449"/>
      <c r="F740" s="449"/>
      <c r="G740" s="449"/>
      <c r="H740" s="449"/>
      <c r="I740" s="449"/>
      <c r="J740" s="449"/>
      <c r="K740" s="449"/>
      <c r="L740" s="449"/>
      <c r="M740" s="449"/>
      <c r="N740" s="449"/>
      <c r="O740" s="449"/>
      <c r="P740" s="449"/>
      <c r="Q740" s="449"/>
      <c r="R740" s="449"/>
      <c r="S740" s="449"/>
      <c r="T740" s="449"/>
      <c r="U740" s="449"/>
      <c r="V740" s="449"/>
      <c r="W740" s="449"/>
      <c r="X740" s="449"/>
      <c r="Y740" s="449"/>
      <c r="Z740" s="450"/>
      <c r="AA740" s="438"/>
      <c r="AB740" s="439"/>
    </row>
    <row r="741" spans="2:28" s="31" customFormat="1" ht="11.25" customHeight="1">
      <c r="B741" s="443"/>
      <c r="C741" s="448"/>
      <c r="D741" s="449"/>
      <c r="E741" s="449"/>
      <c r="F741" s="449"/>
      <c r="G741" s="449"/>
      <c r="H741" s="449"/>
      <c r="I741" s="449"/>
      <c r="J741" s="449"/>
      <c r="K741" s="449"/>
      <c r="L741" s="449"/>
      <c r="M741" s="449"/>
      <c r="N741" s="449"/>
      <c r="O741" s="449"/>
      <c r="P741" s="449"/>
      <c r="Q741" s="449"/>
      <c r="R741" s="449"/>
      <c r="S741" s="449"/>
      <c r="T741" s="449"/>
      <c r="U741" s="449"/>
      <c r="V741" s="449"/>
      <c r="W741" s="449"/>
      <c r="X741" s="449"/>
      <c r="Y741" s="449"/>
      <c r="Z741" s="450"/>
      <c r="AA741" s="438"/>
      <c r="AB741" s="439"/>
    </row>
    <row r="742" spans="2:28" s="31" customFormat="1" ht="11.25" customHeight="1">
      <c r="B742" s="443"/>
      <c r="C742" s="448"/>
      <c r="D742" s="449"/>
      <c r="E742" s="449"/>
      <c r="F742" s="449"/>
      <c r="G742" s="449"/>
      <c r="H742" s="449"/>
      <c r="I742" s="449"/>
      <c r="J742" s="449"/>
      <c r="K742" s="449"/>
      <c r="L742" s="449"/>
      <c r="M742" s="449"/>
      <c r="N742" s="449"/>
      <c r="O742" s="449"/>
      <c r="P742" s="449"/>
      <c r="Q742" s="449"/>
      <c r="R742" s="449"/>
      <c r="S742" s="449"/>
      <c r="T742" s="449"/>
      <c r="U742" s="449"/>
      <c r="V742" s="449"/>
      <c r="W742" s="449"/>
      <c r="X742" s="449"/>
      <c r="Y742" s="449"/>
      <c r="Z742" s="450"/>
      <c r="AA742" s="438"/>
      <c r="AB742" s="439"/>
    </row>
    <row r="743" spans="2:28" s="31" customFormat="1" ht="11.25" customHeight="1">
      <c r="B743" s="444"/>
      <c r="C743" s="451"/>
      <c r="D743" s="452"/>
      <c r="E743" s="452"/>
      <c r="F743" s="452"/>
      <c r="G743" s="452"/>
      <c r="H743" s="452"/>
      <c r="I743" s="452"/>
      <c r="J743" s="452"/>
      <c r="K743" s="452"/>
      <c r="L743" s="452"/>
      <c r="M743" s="452"/>
      <c r="N743" s="452"/>
      <c r="O743" s="452"/>
      <c r="P743" s="452"/>
      <c r="Q743" s="452"/>
      <c r="R743" s="452"/>
      <c r="S743" s="452"/>
      <c r="T743" s="452"/>
      <c r="U743" s="452"/>
      <c r="V743" s="452"/>
      <c r="W743" s="452"/>
      <c r="X743" s="452"/>
      <c r="Y743" s="452"/>
      <c r="Z743" s="453"/>
      <c r="AA743" s="440"/>
      <c r="AB743" s="441"/>
    </row>
    <row r="744" spans="2:28" s="31" customFormat="1" ht="11.25" customHeight="1">
      <c r="B744" s="442" t="s">
        <v>93</v>
      </c>
      <c r="C744" s="445" t="s">
        <v>459</v>
      </c>
      <c r="D744" s="446"/>
      <c r="E744" s="446"/>
      <c r="F744" s="446"/>
      <c r="G744" s="446"/>
      <c r="H744" s="446"/>
      <c r="I744" s="446"/>
      <c r="J744" s="446"/>
      <c r="K744" s="446"/>
      <c r="L744" s="446"/>
      <c r="M744" s="446"/>
      <c r="N744" s="446"/>
      <c r="O744" s="446"/>
      <c r="P744" s="446"/>
      <c r="Q744" s="446"/>
      <c r="R744" s="446"/>
      <c r="S744" s="446"/>
      <c r="T744" s="446"/>
      <c r="U744" s="446"/>
      <c r="V744" s="446"/>
      <c r="W744" s="446"/>
      <c r="X744" s="446"/>
      <c r="Y744" s="446"/>
      <c r="Z744" s="447"/>
      <c r="AA744" s="436"/>
      <c r="AB744" s="437"/>
    </row>
    <row r="745" spans="2:28" s="31" customFormat="1" ht="11.25" customHeight="1">
      <c r="B745" s="443"/>
      <c r="C745" s="448"/>
      <c r="D745" s="449"/>
      <c r="E745" s="449"/>
      <c r="F745" s="449"/>
      <c r="G745" s="449"/>
      <c r="H745" s="449"/>
      <c r="I745" s="449"/>
      <c r="J745" s="449"/>
      <c r="K745" s="449"/>
      <c r="L745" s="449"/>
      <c r="M745" s="449"/>
      <c r="N745" s="449"/>
      <c r="O745" s="449"/>
      <c r="P745" s="449"/>
      <c r="Q745" s="449"/>
      <c r="R745" s="449"/>
      <c r="S745" s="449"/>
      <c r="T745" s="449"/>
      <c r="U745" s="449"/>
      <c r="V745" s="449"/>
      <c r="W745" s="449"/>
      <c r="X745" s="449"/>
      <c r="Y745" s="449"/>
      <c r="Z745" s="450"/>
      <c r="AA745" s="438"/>
      <c r="AB745" s="439"/>
    </row>
    <row r="746" spans="2:28" s="31" customFormat="1" ht="11.25" customHeight="1">
      <c r="B746" s="443"/>
      <c r="C746" s="448"/>
      <c r="D746" s="449"/>
      <c r="E746" s="449"/>
      <c r="F746" s="449"/>
      <c r="G746" s="449"/>
      <c r="H746" s="449"/>
      <c r="I746" s="449"/>
      <c r="J746" s="449"/>
      <c r="K746" s="449"/>
      <c r="L746" s="449"/>
      <c r="M746" s="449"/>
      <c r="N746" s="449"/>
      <c r="O746" s="449"/>
      <c r="P746" s="449"/>
      <c r="Q746" s="449"/>
      <c r="R746" s="449"/>
      <c r="S746" s="449"/>
      <c r="T746" s="449"/>
      <c r="U746" s="449"/>
      <c r="V746" s="449"/>
      <c r="W746" s="449"/>
      <c r="X746" s="449"/>
      <c r="Y746" s="449"/>
      <c r="Z746" s="450"/>
      <c r="AA746" s="438"/>
      <c r="AB746" s="439"/>
    </row>
    <row r="747" spans="2:28" s="31" customFormat="1" ht="11.25" customHeight="1">
      <c r="B747" s="443"/>
      <c r="C747" s="448"/>
      <c r="D747" s="449"/>
      <c r="E747" s="449"/>
      <c r="F747" s="449"/>
      <c r="G747" s="449"/>
      <c r="H747" s="449"/>
      <c r="I747" s="449"/>
      <c r="J747" s="449"/>
      <c r="K747" s="449"/>
      <c r="L747" s="449"/>
      <c r="M747" s="449"/>
      <c r="N747" s="449"/>
      <c r="O747" s="449"/>
      <c r="P747" s="449"/>
      <c r="Q747" s="449"/>
      <c r="R747" s="449"/>
      <c r="S747" s="449"/>
      <c r="T747" s="449"/>
      <c r="U747" s="449"/>
      <c r="V747" s="449"/>
      <c r="W747" s="449"/>
      <c r="X747" s="449"/>
      <c r="Y747" s="449"/>
      <c r="Z747" s="450"/>
      <c r="AA747" s="438"/>
      <c r="AB747" s="439"/>
    </row>
    <row r="748" spans="2:28" s="31" customFormat="1" ht="11.25" customHeight="1">
      <c r="B748" s="444"/>
      <c r="C748" s="451"/>
      <c r="D748" s="452"/>
      <c r="E748" s="452"/>
      <c r="F748" s="452"/>
      <c r="G748" s="452"/>
      <c r="H748" s="452"/>
      <c r="I748" s="452"/>
      <c r="J748" s="452"/>
      <c r="K748" s="452"/>
      <c r="L748" s="452"/>
      <c r="M748" s="452"/>
      <c r="N748" s="452"/>
      <c r="O748" s="452"/>
      <c r="P748" s="452"/>
      <c r="Q748" s="452"/>
      <c r="R748" s="452"/>
      <c r="S748" s="452"/>
      <c r="T748" s="452"/>
      <c r="U748" s="452"/>
      <c r="V748" s="452"/>
      <c r="W748" s="452"/>
      <c r="X748" s="452"/>
      <c r="Y748" s="452"/>
      <c r="Z748" s="453"/>
      <c r="AA748" s="440"/>
      <c r="AB748" s="441"/>
    </row>
    <row r="749" spans="2:28" s="31" customFormat="1" ht="11.25" customHeight="1">
      <c r="B749" s="442" t="s">
        <v>94</v>
      </c>
      <c r="C749" s="445" t="s">
        <v>461</v>
      </c>
      <c r="D749" s="446"/>
      <c r="E749" s="446"/>
      <c r="F749" s="446"/>
      <c r="G749" s="446"/>
      <c r="H749" s="446"/>
      <c r="I749" s="446"/>
      <c r="J749" s="446"/>
      <c r="K749" s="446"/>
      <c r="L749" s="446"/>
      <c r="M749" s="446"/>
      <c r="N749" s="446"/>
      <c r="O749" s="446"/>
      <c r="P749" s="446"/>
      <c r="Q749" s="446"/>
      <c r="R749" s="446"/>
      <c r="S749" s="446"/>
      <c r="T749" s="446"/>
      <c r="U749" s="446"/>
      <c r="V749" s="446"/>
      <c r="W749" s="446"/>
      <c r="X749" s="446"/>
      <c r="Y749" s="446"/>
      <c r="Z749" s="447"/>
      <c r="AA749" s="436"/>
      <c r="AB749" s="437"/>
    </row>
    <row r="750" spans="2:28" s="31" customFormat="1" ht="11.25" customHeight="1">
      <c r="B750" s="443"/>
      <c r="C750" s="448"/>
      <c r="D750" s="449"/>
      <c r="E750" s="449"/>
      <c r="F750" s="449"/>
      <c r="G750" s="449"/>
      <c r="H750" s="449"/>
      <c r="I750" s="449"/>
      <c r="J750" s="449"/>
      <c r="K750" s="449"/>
      <c r="L750" s="449"/>
      <c r="M750" s="449"/>
      <c r="N750" s="449"/>
      <c r="O750" s="449"/>
      <c r="P750" s="449"/>
      <c r="Q750" s="449"/>
      <c r="R750" s="449"/>
      <c r="S750" s="449"/>
      <c r="T750" s="449"/>
      <c r="U750" s="449"/>
      <c r="V750" s="449"/>
      <c r="W750" s="449"/>
      <c r="X750" s="449"/>
      <c r="Y750" s="449"/>
      <c r="Z750" s="450"/>
      <c r="AA750" s="438"/>
      <c r="AB750" s="439"/>
    </row>
    <row r="751" spans="2:28" s="31" customFormat="1" ht="11.25" customHeight="1">
      <c r="B751" s="443"/>
      <c r="C751" s="448"/>
      <c r="D751" s="449"/>
      <c r="E751" s="449"/>
      <c r="F751" s="449"/>
      <c r="G751" s="449"/>
      <c r="H751" s="449"/>
      <c r="I751" s="449"/>
      <c r="J751" s="449"/>
      <c r="K751" s="449"/>
      <c r="L751" s="449"/>
      <c r="M751" s="449"/>
      <c r="N751" s="449"/>
      <c r="O751" s="449"/>
      <c r="P751" s="449"/>
      <c r="Q751" s="449"/>
      <c r="R751" s="449"/>
      <c r="S751" s="449"/>
      <c r="T751" s="449"/>
      <c r="U751" s="449"/>
      <c r="V751" s="449"/>
      <c r="W751" s="449"/>
      <c r="X751" s="449"/>
      <c r="Y751" s="449"/>
      <c r="Z751" s="450"/>
      <c r="AA751" s="438"/>
      <c r="AB751" s="439"/>
    </row>
    <row r="752" spans="2:28" s="31" customFormat="1" ht="11.25" customHeight="1">
      <c r="B752" s="443"/>
      <c r="C752" s="448"/>
      <c r="D752" s="449"/>
      <c r="E752" s="449"/>
      <c r="F752" s="449"/>
      <c r="G752" s="449"/>
      <c r="H752" s="449"/>
      <c r="I752" s="449"/>
      <c r="J752" s="449"/>
      <c r="K752" s="449"/>
      <c r="L752" s="449"/>
      <c r="M752" s="449"/>
      <c r="N752" s="449"/>
      <c r="O752" s="449"/>
      <c r="P752" s="449"/>
      <c r="Q752" s="449"/>
      <c r="R752" s="449"/>
      <c r="S752" s="449"/>
      <c r="T752" s="449"/>
      <c r="U752" s="449"/>
      <c r="V752" s="449"/>
      <c r="W752" s="449"/>
      <c r="X752" s="449"/>
      <c r="Y752" s="449"/>
      <c r="Z752" s="450"/>
      <c r="AA752" s="438"/>
      <c r="AB752" s="439"/>
    </row>
    <row r="753" spans="1:28" s="31" customFormat="1" ht="11.25" customHeight="1">
      <c r="B753" s="443"/>
      <c r="C753" s="448"/>
      <c r="D753" s="449"/>
      <c r="E753" s="449"/>
      <c r="F753" s="449"/>
      <c r="G753" s="449"/>
      <c r="H753" s="449"/>
      <c r="I753" s="449"/>
      <c r="J753" s="449"/>
      <c r="K753" s="449"/>
      <c r="L753" s="449"/>
      <c r="M753" s="449"/>
      <c r="N753" s="449"/>
      <c r="O753" s="449"/>
      <c r="P753" s="449"/>
      <c r="Q753" s="449"/>
      <c r="R753" s="449"/>
      <c r="S753" s="449"/>
      <c r="T753" s="449"/>
      <c r="U753" s="449"/>
      <c r="V753" s="449"/>
      <c r="W753" s="449"/>
      <c r="X753" s="449"/>
      <c r="Y753" s="449"/>
      <c r="Z753" s="450"/>
      <c r="AA753" s="438"/>
      <c r="AB753" s="439"/>
    </row>
    <row r="754" spans="1:28" s="31" customFormat="1" ht="11.25" customHeight="1">
      <c r="B754" s="442" t="s">
        <v>95</v>
      </c>
      <c r="C754" s="445" t="s">
        <v>462</v>
      </c>
      <c r="D754" s="446"/>
      <c r="E754" s="446"/>
      <c r="F754" s="446"/>
      <c r="G754" s="446"/>
      <c r="H754" s="446"/>
      <c r="I754" s="446"/>
      <c r="J754" s="446"/>
      <c r="K754" s="446"/>
      <c r="L754" s="446"/>
      <c r="M754" s="446"/>
      <c r="N754" s="446"/>
      <c r="O754" s="446"/>
      <c r="P754" s="446"/>
      <c r="Q754" s="446"/>
      <c r="R754" s="446"/>
      <c r="S754" s="446"/>
      <c r="T754" s="446"/>
      <c r="U754" s="446"/>
      <c r="V754" s="446"/>
      <c r="W754" s="446"/>
      <c r="X754" s="446"/>
      <c r="Y754" s="446"/>
      <c r="Z754" s="447"/>
      <c r="AA754" s="436"/>
      <c r="AB754" s="437"/>
    </row>
    <row r="755" spans="1:28" s="31" customFormat="1" ht="11.25" customHeight="1">
      <c r="B755" s="443"/>
      <c r="C755" s="448"/>
      <c r="D755" s="449"/>
      <c r="E755" s="449"/>
      <c r="F755" s="449"/>
      <c r="G755" s="449"/>
      <c r="H755" s="449"/>
      <c r="I755" s="449"/>
      <c r="J755" s="449"/>
      <c r="K755" s="449"/>
      <c r="L755" s="449"/>
      <c r="M755" s="449"/>
      <c r="N755" s="449"/>
      <c r="O755" s="449"/>
      <c r="P755" s="449"/>
      <c r="Q755" s="449"/>
      <c r="R755" s="449"/>
      <c r="S755" s="449"/>
      <c r="T755" s="449"/>
      <c r="U755" s="449"/>
      <c r="V755" s="449"/>
      <c r="W755" s="449"/>
      <c r="X755" s="449"/>
      <c r="Y755" s="449"/>
      <c r="Z755" s="450"/>
      <c r="AA755" s="438"/>
      <c r="AB755" s="439"/>
    </row>
    <row r="756" spans="1:28" s="31" customFormat="1" ht="11.25" customHeight="1">
      <c r="B756" s="444"/>
      <c r="C756" s="451"/>
      <c r="D756" s="452"/>
      <c r="E756" s="452"/>
      <c r="F756" s="452"/>
      <c r="G756" s="452"/>
      <c r="H756" s="452"/>
      <c r="I756" s="452"/>
      <c r="J756" s="452"/>
      <c r="K756" s="452"/>
      <c r="L756" s="452"/>
      <c r="M756" s="452"/>
      <c r="N756" s="452"/>
      <c r="O756" s="452"/>
      <c r="P756" s="452"/>
      <c r="Q756" s="452"/>
      <c r="R756" s="452"/>
      <c r="S756" s="452"/>
      <c r="T756" s="452"/>
      <c r="U756" s="452"/>
      <c r="V756" s="452"/>
      <c r="W756" s="452"/>
      <c r="X756" s="452"/>
      <c r="Y756" s="452"/>
      <c r="Z756" s="453"/>
      <c r="AA756" s="440"/>
      <c r="AB756" s="441"/>
    </row>
    <row r="757" spans="1:28" s="31" customFormat="1" ht="11.25" customHeight="1">
      <c r="B757" s="112"/>
      <c r="C757" s="72"/>
      <c r="D757" s="72"/>
      <c r="E757" s="72"/>
      <c r="F757" s="72"/>
      <c r="G757" s="72"/>
      <c r="H757" s="72"/>
      <c r="I757" s="72"/>
      <c r="J757" s="72"/>
      <c r="K757" s="72"/>
      <c r="L757" s="72"/>
      <c r="M757" s="72"/>
      <c r="N757" s="72"/>
      <c r="O757" s="72"/>
      <c r="P757" s="72"/>
      <c r="Q757" s="72"/>
      <c r="R757" s="72"/>
      <c r="S757" s="72"/>
      <c r="T757" s="72"/>
      <c r="U757" s="72"/>
      <c r="V757" s="72"/>
      <c r="W757" s="72"/>
      <c r="X757" s="72"/>
      <c r="Y757" s="72"/>
      <c r="Z757" s="72"/>
      <c r="AA757" s="47"/>
      <c r="AB757" s="47"/>
    </row>
    <row r="758" spans="1:28" s="31" customFormat="1" ht="24">
      <c r="A758" s="35" t="s">
        <v>45</v>
      </c>
      <c r="B758" s="33"/>
      <c r="C758" s="29"/>
      <c r="D758" s="29"/>
      <c r="E758" s="29"/>
      <c r="F758" s="29"/>
      <c r="G758" s="29"/>
      <c r="H758" s="29"/>
      <c r="I758" s="29"/>
      <c r="J758" s="30"/>
      <c r="K758" s="30"/>
      <c r="L758" s="30"/>
      <c r="M758" s="30"/>
      <c r="N758" s="30"/>
      <c r="O758" s="30"/>
      <c r="P758" s="30"/>
      <c r="Q758" s="30"/>
      <c r="R758" s="30"/>
      <c r="S758" s="30"/>
      <c r="T758" s="30"/>
      <c r="U758" s="30"/>
      <c r="V758" s="30"/>
      <c r="W758" s="30"/>
      <c r="X758" s="30"/>
      <c r="Y758" s="30"/>
      <c r="Z758" s="30"/>
      <c r="AA758" s="45"/>
      <c r="AB758" s="45"/>
    </row>
    <row r="759" spans="1:28" s="31" customFormat="1" ht="13.5" customHeight="1">
      <c r="B759" s="442" t="s">
        <v>90</v>
      </c>
      <c r="C759" s="445" t="s">
        <v>463</v>
      </c>
      <c r="D759" s="446"/>
      <c r="E759" s="446"/>
      <c r="F759" s="446"/>
      <c r="G759" s="446"/>
      <c r="H759" s="446"/>
      <c r="I759" s="446"/>
      <c r="J759" s="446"/>
      <c r="K759" s="446"/>
      <c r="L759" s="446"/>
      <c r="M759" s="446"/>
      <c r="N759" s="446"/>
      <c r="O759" s="446"/>
      <c r="P759" s="446"/>
      <c r="Q759" s="446"/>
      <c r="R759" s="446"/>
      <c r="S759" s="446"/>
      <c r="T759" s="446"/>
      <c r="U759" s="446"/>
      <c r="V759" s="446"/>
      <c r="W759" s="446"/>
      <c r="X759" s="446"/>
      <c r="Y759" s="446"/>
      <c r="Z759" s="447"/>
      <c r="AA759" s="436"/>
      <c r="AB759" s="437"/>
    </row>
    <row r="760" spans="1:28" s="31" customFormat="1" ht="13.5" customHeight="1">
      <c r="B760" s="443"/>
      <c r="C760" s="448"/>
      <c r="D760" s="449"/>
      <c r="E760" s="449"/>
      <c r="F760" s="449"/>
      <c r="G760" s="449"/>
      <c r="H760" s="449"/>
      <c r="I760" s="449"/>
      <c r="J760" s="449"/>
      <c r="K760" s="449"/>
      <c r="L760" s="449"/>
      <c r="M760" s="449"/>
      <c r="N760" s="449"/>
      <c r="O760" s="449"/>
      <c r="P760" s="449"/>
      <c r="Q760" s="449"/>
      <c r="R760" s="449"/>
      <c r="S760" s="449"/>
      <c r="T760" s="449"/>
      <c r="U760" s="449"/>
      <c r="V760" s="449"/>
      <c r="W760" s="449"/>
      <c r="X760" s="449"/>
      <c r="Y760" s="449"/>
      <c r="Z760" s="450"/>
      <c r="AA760" s="438"/>
      <c r="AB760" s="439"/>
    </row>
    <row r="761" spans="1:28" s="31" customFormat="1" ht="13.5" customHeight="1">
      <c r="B761" s="443"/>
      <c r="C761" s="448"/>
      <c r="D761" s="449"/>
      <c r="E761" s="449"/>
      <c r="F761" s="449"/>
      <c r="G761" s="449"/>
      <c r="H761" s="449"/>
      <c r="I761" s="449"/>
      <c r="J761" s="449"/>
      <c r="K761" s="449"/>
      <c r="L761" s="449"/>
      <c r="M761" s="449"/>
      <c r="N761" s="449"/>
      <c r="O761" s="449"/>
      <c r="P761" s="449"/>
      <c r="Q761" s="449"/>
      <c r="R761" s="449"/>
      <c r="S761" s="449"/>
      <c r="T761" s="449"/>
      <c r="U761" s="449"/>
      <c r="V761" s="449"/>
      <c r="W761" s="449"/>
      <c r="X761" s="449"/>
      <c r="Y761" s="449"/>
      <c r="Z761" s="450"/>
      <c r="AA761" s="438"/>
      <c r="AB761" s="439"/>
    </row>
    <row r="762" spans="1:28" s="31" customFormat="1" ht="11.25" customHeight="1">
      <c r="B762" s="443"/>
      <c r="C762" s="448"/>
      <c r="D762" s="449"/>
      <c r="E762" s="449"/>
      <c r="F762" s="449"/>
      <c r="G762" s="449"/>
      <c r="H762" s="449"/>
      <c r="I762" s="449"/>
      <c r="J762" s="449"/>
      <c r="K762" s="449"/>
      <c r="L762" s="449"/>
      <c r="M762" s="449"/>
      <c r="N762" s="449"/>
      <c r="O762" s="449"/>
      <c r="P762" s="449"/>
      <c r="Q762" s="449"/>
      <c r="R762" s="449"/>
      <c r="S762" s="449"/>
      <c r="T762" s="449"/>
      <c r="U762" s="449"/>
      <c r="V762" s="449"/>
      <c r="W762" s="449"/>
      <c r="X762" s="449"/>
      <c r="Y762" s="449"/>
      <c r="Z762" s="450"/>
      <c r="AA762" s="438"/>
      <c r="AB762" s="439"/>
    </row>
    <row r="763" spans="1:28" s="31" customFormat="1" ht="11.25" customHeight="1">
      <c r="B763" s="443"/>
      <c r="C763" s="448"/>
      <c r="D763" s="449"/>
      <c r="E763" s="449"/>
      <c r="F763" s="449"/>
      <c r="G763" s="449"/>
      <c r="H763" s="449"/>
      <c r="I763" s="449"/>
      <c r="J763" s="449"/>
      <c r="K763" s="449"/>
      <c r="L763" s="449"/>
      <c r="M763" s="449"/>
      <c r="N763" s="449"/>
      <c r="O763" s="449"/>
      <c r="P763" s="449"/>
      <c r="Q763" s="449"/>
      <c r="R763" s="449"/>
      <c r="S763" s="449"/>
      <c r="T763" s="449"/>
      <c r="U763" s="449"/>
      <c r="V763" s="449"/>
      <c r="W763" s="449"/>
      <c r="X763" s="449"/>
      <c r="Y763" s="449"/>
      <c r="Z763" s="450"/>
      <c r="AA763" s="438"/>
      <c r="AB763" s="439"/>
    </row>
    <row r="764" spans="1:28" s="31" customFormat="1" ht="11.25" customHeight="1">
      <c r="B764" s="443"/>
      <c r="C764" s="448"/>
      <c r="D764" s="449"/>
      <c r="E764" s="449"/>
      <c r="F764" s="449"/>
      <c r="G764" s="449"/>
      <c r="H764" s="449"/>
      <c r="I764" s="449"/>
      <c r="J764" s="449"/>
      <c r="K764" s="449"/>
      <c r="L764" s="449"/>
      <c r="M764" s="449"/>
      <c r="N764" s="449"/>
      <c r="O764" s="449"/>
      <c r="P764" s="449"/>
      <c r="Q764" s="449"/>
      <c r="R764" s="449"/>
      <c r="S764" s="449"/>
      <c r="T764" s="449"/>
      <c r="U764" s="449"/>
      <c r="V764" s="449"/>
      <c r="W764" s="449"/>
      <c r="X764" s="449"/>
      <c r="Y764" s="449"/>
      <c r="Z764" s="450"/>
      <c r="AA764" s="438"/>
      <c r="AB764" s="439"/>
    </row>
    <row r="765" spans="1:28" s="31" customFormat="1" ht="11.25" customHeight="1">
      <c r="B765" s="443"/>
      <c r="C765" s="448"/>
      <c r="D765" s="449"/>
      <c r="E765" s="449"/>
      <c r="F765" s="449"/>
      <c r="G765" s="449"/>
      <c r="H765" s="449"/>
      <c r="I765" s="449"/>
      <c r="J765" s="449"/>
      <c r="K765" s="449"/>
      <c r="L765" s="449"/>
      <c r="M765" s="449"/>
      <c r="N765" s="449"/>
      <c r="O765" s="449"/>
      <c r="P765" s="449"/>
      <c r="Q765" s="449"/>
      <c r="R765" s="449"/>
      <c r="S765" s="449"/>
      <c r="T765" s="449"/>
      <c r="U765" s="449"/>
      <c r="V765" s="449"/>
      <c r="W765" s="449"/>
      <c r="X765" s="449"/>
      <c r="Y765" s="449"/>
      <c r="Z765" s="450"/>
      <c r="AA765" s="438"/>
      <c r="AB765" s="439"/>
    </row>
    <row r="766" spans="1:28" s="31" customFormat="1" ht="11.25" customHeight="1">
      <c r="B766" s="443"/>
      <c r="C766" s="448"/>
      <c r="D766" s="449"/>
      <c r="E766" s="449"/>
      <c r="F766" s="449"/>
      <c r="G766" s="449"/>
      <c r="H766" s="449"/>
      <c r="I766" s="449"/>
      <c r="J766" s="449"/>
      <c r="K766" s="449"/>
      <c r="L766" s="449"/>
      <c r="M766" s="449"/>
      <c r="N766" s="449"/>
      <c r="O766" s="449"/>
      <c r="P766" s="449"/>
      <c r="Q766" s="449"/>
      <c r="R766" s="449"/>
      <c r="S766" s="449"/>
      <c r="T766" s="449"/>
      <c r="U766" s="449"/>
      <c r="V766" s="449"/>
      <c r="W766" s="449"/>
      <c r="X766" s="449"/>
      <c r="Y766" s="449"/>
      <c r="Z766" s="450"/>
      <c r="AA766" s="438"/>
      <c r="AB766" s="439"/>
    </row>
    <row r="767" spans="1:28" s="31" customFormat="1" ht="11.25" customHeight="1">
      <c r="B767" s="443"/>
      <c r="C767" s="448"/>
      <c r="D767" s="449"/>
      <c r="E767" s="449"/>
      <c r="F767" s="449"/>
      <c r="G767" s="449"/>
      <c r="H767" s="449"/>
      <c r="I767" s="449"/>
      <c r="J767" s="449"/>
      <c r="K767" s="449"/>
      <c r="L767" s="449"/>
      <c r="M767" s="449"/>
      <c r="N767" s="449"/>
      <c r="O767" s="449"/>
      <c r="P767" s="449"/>
      <c r="Q767" s="449"/>
      <c r="R767" s="449"/>
      <c r="S767" s="449"/>
      <c r="T767" s="449"/>
      <c r="U767" s="449"/>
      <c r="V767" s="449"/>
      <c r="W767" s="449"/>
      <c r="X767" s="449"/>
      <c r="Y767" s="449"/>
      <c r="Z767" s="450"/>
      <c r="AA767" s="438"/>
      <c r="AB767" s="439"/>
    </row>
    <row r="768" spans="1:28" s="31" customFormat="1" ht="11.25" customHeight="1">
      <c r="B768" s="443"/>
      <c r="C768" s="448"/>
      <c r="D768" s="449"/>
      <c r="E768" s="449"/>
      <c r="F768" s="449"/>
      <c r="G768" s="449"/>
      <c r="H768" s="449"/>
      <c r="I768" s="449"/>
      <c r="J768" s="449"/>
      <c r="K768" s="449"/>
      <c r="L768" s="449"/>
      <c r="M768" s="449"/>
      <c r="N768" s="449"/>
      <c r="O768" s="449"/>
      <c r="P768" s="449"/>
      <c r="Q768" s="449"/>
      <c r="R768" s="449"/>
      <c r="S768" s="449"/>
      <c r="T768" s="449"/>
      <c r="U768" s="449"/>
      <c r="V768" s="449"/>
      <c r="W768" s="449"/>
      <c r="X768" s="449"/>
      <c r="Y768" s="449"/>
      <c r="Z768" s="450"/>
      <c r="AA768" s="438"/>
      <c r="AB768" s="439"/>
    </row>
    <row r="769" spans="2:28" s="31" customFormat="1" ht="11.25" customHeight="1">
      <c r="B769" s="443"/>
      <c r="C769" s="448"/>
      <c r="D769" s="449"/>
      <c r="E769" s="449"/>
      <c r="F769" s="449"/>
      <c r="G769" s="449"/>
      <c r="H769" s="449"/>
      <c r="I769" s="449"/>
      <c r="J769" s="449"/>
      <c r="K769" s="449"/>
      <c r="L769" s="449"/>
      <c r="M769" s="449"/>
      <c r="N769" s="449"/>
      <c r="O769" s="449"/>
      <c r="P769" s="449"/>
      <c r="Q769" s="449"/>
      <c r="R769" s="449"/>
      <c r="S769" s="449"/>
      <c r="T769" s="449"/>
      <c r="U769" s="449"/>
      <c r="V769" s="449"/>
      <c r="W769" s="449"/>
      <c r="X769" s="449"/>
      <c r="Y769" s="449"/>
      <c r="Z769" s="450"/>
      <c r="AA769" s="438"/>
      <c r="AB769" s="439"/>
    </row>
    <row r="770" spans="2:28" s="31" customFormat="1" ht="11.25" customHeight="1">
      <c r="B770" s="443"/>
      <c r="C770" s="448"/>
      <c r="D770" s="449"/>
      <c r="E770" s="449"/>
      <c r="F770" s="449"/>
      <c r="G770" s="449"/>
      <c r="H770" s="449"/>
      <c r="I770" s="449"/>
      <c r="J770" s="449"/>
      <c r="K770" s="449"/>
      <c r="L770" s="449"/>
      <c r="M770" s="449"/>
      <c r="N770" s="449"/>
      <c r="O770" s="449"/>
      <c r="P770" s="449"/>
      <c r="Q770" s="449"/>
      <c r="R770" s="449"/>
      <c r="S770" s="449"/>
      <c r="T770" s="449"/>
      <c r="U770" s="449"/>
      <c r="V770" s="449"/>
      <c r="W770" s="449"/>
      <c r="X770" s="449"/>
      <c r="Y770" s="449"/>
      <c r="Z770" s="450"/>
      <c r="AA770" s="438"/>
      <c r="AB770" s="439"/>
    </row>
    <row r="771" spans="2:28" s="31" customFormat="1" ht="11.25" customHeight="1">
      <c r="B771" s="443"/>
      <c r="C771" s="448"/>
      <c r="D771" s="449"/>
      <c r="E771" s="449"/>
      <c r="F771" s="449"/>
      <c r="G771" s="449"/>
      <c r="H771" s="449"/>
      <c r="I771" s="449"/>
      <c r="J771" s="449"/>
      <c r="K771" s="449"/>
      <c r="L771" s="449"/>
      <c r="M771" s="449"/>
      <c r="N771" s="449"/>
      <c r="O771" s="449"/>
      <c r="P771" s="449"/>
      <c r="Q771" s="449"/>
      <c r="R771" s="449"/>
      <c r="S771" s="449"/>
      <c r="T771" s="449"/>
      <c r="U771" s="449"/>
      <c r="V771" s="449"/>
      <c r="W771" s="449"/>
      <c r="X771" s="449"/>
      <c r="Y771" s="449"/>
      <c r="Z771" s="450"/>
      <c r="AA771" s="438"/>
      <c r="AB771" s="439"/>
    </row>
    <row r="772" spans="2:28" s="31" customFormat="1" ht="11.25" customHeight="1">
      <c r="B772" s="443"/>
      <c r="C772" s="448"/>
      <c r="D772" s="449"/>
      <c r="E772" s="449"/>
      <c r="F772" s="449"/>
      <c r="G772" s="449"/>
      <c r="H772" s="449"/>
      <c r="I772" s="449"/>
      <c r="J772" s="449"/>
      <c r="K772" s="449"/>
      <c r="L772" s="449"/>
      <c r="M772" s="449"/>
      <c r="N772" s="449"/>
      <c r="O772" s="449"/>
      <c r="P772" s="449"/>
      <c r="Q772" s="449"/>
      <c r="R772" s="449"/>
      <c r="S772" s="449"/>
      <c r="T772" s="449"/>
      <c r="U772" s="449"/>
      <c r="V772" s="449"/>
      <c r="W772" s="449"/>
      <c r="X772" s="449"/>
      <c r="Y772" s="449"/>
      <c r="Z772" s="450"/>
      <c r="AA772" s="438"/>
      <c r="AB772" s="439"/>
    </row>
    <row r="773" spans="2:28" s="31" customFormat="1" ht="11.25" customHeight="1">
      <c r="B773" s="443"/>
      <c r="C773" s="448"/>
      <c r="D773" s="449"/>
      <c r="E773" s="449"/>
      <c r="F773" s="449"/>
      <c r="G773" s="449"/>
      <c r="H773" s="449"/>
      <c r="I773" s="449"/>
      <c r="J773" s="449"/>
      <c r="K773" s="449"/>
      <c r="L773" s="449"/>
      <c r="M773" s="449"/>
      <c r="N773" s="449"/>
      <c r="O773" s="449"/>
      <c r="P773" s="449"/>
      <c r="Q773" s="449"/>
      <c r="R773" s="449"/>
      <c r="S773" s="449"/>
      <c r="T773" s="449"/>
      <c r="U773" s="449"/>
      <c r="V773" s="449"/>
      <c r="W773" s="449"/>
      <c r="X773" s="449"/>
      <c r="Y773" s="449"/>
      <c r="Z773" s="450"/>
      <c r="AA773" s="438"/>
      <c r="AB773" s="439"/>
    </row>
    <row r="774" spans="2:28" s="31" customFormat="1" ht="11.25" customHeight="1">
      <c r="B774" s="443"/>
      <c r="C774" s="448"/>
      <c r="D774" s="449"/>
      <c r="E774" s="449"/>
      <c r="F774" s="449"/>
      <c r="G774" s="449"/>
      <c r="H774" s="449"/>
      <c r="I774" s="449"/>
      <c r="J774" s="449"/>
      <c r="K774" s="449"/>
      <c r="L774" s="449"/>
      <c r="M774" s="449"/>
      <c r="N774" s="449"/>
      <c r="O774" s="449"/>
      <c r="P774" s="449"/>
      <c r="Q774" s="449"/>
      <c r="R774" s="449"/>
      <c r="S774" s="449"/>
      <c r="T774" s="449"/>
      <c r="U774" s="449"/>
      <c r="V774" s="449"/>
      <c r="W774" s="449"/>
      <c r="X774" s="449"/>
      <c r="Y774" s="449"/>
      <c r="Z774" s="450"/>
      <c r="AA774" s="438"/>
      <c r="AB774" s="439"/>
    </row>
    <row r="775" spans="2:28" s="31" customFormat="1" ht="11.25" customHeight="1">
      <c r="B775" s="443"/>
      <c r="C775" s="448"/>
      <c r="D775" s="449"/>
      <c r="E775" s="449"/>
      <c r="F775" s="449"/>
      <c r="G775" s="449"/>
      <c r="H775" s="449"/>
      <c r="I775" s="449"/>
      <c r="J775" s="449"/>
      <c r="K775" s="449"/>
      <c r="L775" s="449"/>
      <c r="M775" s="449"/>
      <c r="N775" s="449"/>
      <c r="O775" s="449"/>
      <c r="P775" s="449"/>
      <c r="Q775" s="449"/>
      <c r="R775" s="449"/>
      <c r="S775" s="449"/>
      <c r="T775" s="449"/>
      <c r="U775" s="449"/>
      <c r="V775" s="449"/>
      <c r="W775" s="449"/>
      <c r="X775" s="449"/>
      <c r="Y775" s="449"/>
      <c r="Z775" s="450"/>
      <c r="AA775" s="438"/>
      <c r="AB775" s="439"/>
    </row>
    <row r="776" spans="2:28" s="31" customFormat="1" ht="11.25" customHeight="1">
      <c r="B776" s="443"/>
      <c r="C776" s="448"/>
      <c r="D776" s="449"/>
      <c r="E776" s="449"/>
      <c r="F776" s="449"/>
      <c r="G776" s="449"/>
      <c r="H776" s="449"/>
      <c r="I776" s="449"/>
      <c r="J776" s="449"/>
      <c r="K776" s="449"/>
      <c r="L776" s="449"/>
      <c r="M776" s="449"/>
      <c r="N776" s="449"/>
      <c r="O776" s="449"/>
      <c r="P776" s="449"/>
      <c r="Q776" s="449"/>
      <c r="R776" s="449"/>
      <c r="S776" s="449"/>
      <c r="T776" s="449"/>
      <c r="U776" s="449"/>
      <c r="V776" s="449"/>
      <c r="W776" s="449"/>
      <c r="X776" s="449"/>
      <c r="Y776" s="449"/>
      <c r="Z776" s="450"/>
      <c r="AA776" s="438"/>
      <c r="AB776" s="439"/>
    </row>
    <row r="777" spans="2:28" s="31" customFormat="1" ht="19.5" customHeight="1">
      <c r="B777" s="443"/>
      <c r="C777" s="448"/>
      <c r="D777" s="449"/>
      <c r="E777" s="449"/>
      <c r="F777" s="449"/>
      <c r="G777" s="449"/>
      <c r="H777" s="449"/>
      <c r="I777" s="449"/>
      <c r="J777" s="449"/>
      <c r="K777" s="449"/>
      <c r="L777" s="449"/>
      <c r="M777" s="449"/>
      <c r="N777" s="449"/>
      <c r="O777" s="449"/>
      <c r="P777" s="449"/>
      <c r="Q777" s="449"/>
      <c r="R777" s="449"/>
      <c r="S777" s="449"/>
      <c r="T777" s="449"/>
      <c r="U777" s="449"/>
      <c r="V777" s="449"/>
      <c r="W777" s="449"/>
      <c r="X777" s="449"/>
      <c r="Y777" s="449"/>
      <c r="Z777" s="450"/>
      <c r="AA777" s="438"/>
      <c r="AB777" s="439"/>
    </row>
    <row r="778" spans="2:28" s="31" customFormat="1" ht="18.75" customHeight="1">
      <c r="B778" s="443"/>
      <c r="C778" s="473" t="s">
        <v>1152</v>
      </c>
      <c r="D778" s="473"/>
      <c r="E778" s="473"/>
      <c r="F778" s="473"/>
      <c r="G778" s="473"/>
      <c r="H778" s="473"/>
      <c r="I778" s="473"/>
      <c r="J778" s="473"/>
      <c r="K778" s="473"/>
      <c r="L778" s="473"/>
      <c r="M778" s="473"/>
      <c r="N778" s="473"/>
      <c r="O778" s="473"/>
      <c r="P778" s="473"/>
      <c r="Q778" s="473"/>
      <c r="R778" s="473"/>
      <c r="S778" s="473"/>
      <c r="T778" s="473"/>
      <c r="U778" s="473"/>
      <c r="V778" s="473"/>
      <c r="W778" s="473"/>
      <c r="X778" s="473"/>
      <c r="Y778" s="473"/>
      <c r="Z778" s="473"/>
      <c r="AA778" s="438"/>
      <c r="AB778" s="439"/>
    </row>
    <row r="779" spans="2:28" s="31" customFormat="1" ht="18.75" customHeight="1">
      <c r="B779" s="443"/>
      <c r="C779" s="473" t="s">
        <v>1153</v>
      </c>
      <c r="D779" s="473"/>
      <c r="E779" s="473"/>
      <c r="F779" s="473"/>
      <c r="G779" s="473"/>
      <c r="H779" s="473"/>
      <c r="I779" s="473"/>
      <c r="J779" s="473"/>
      <c r="K779" s="473"/>
      <c r="L779" s="473"/>
      <c r="M779" s="473"/>
      <c r="N779" s="473"/>
      <c r="O779" s="473"/>
      <c r="P779" s="473"/>
      <c r="Q779" s="473"/>
      <c r="R779" s="473"/>
      <c r="S779" s="473"/>
      <c r="T779" s="473"/>
      <c r="U779" s="473"/>
      <c r="V779" s="473"/>
      <c r="W779" s="473"/>
      <c r="X779" s="473"/>
      <c r="Y779" s="473"/>
      <c r="Z779" s="473"/>
      <c r="AA779" s="438"/>
      <c r="AB779" s="439"/>
    </row>
    <row r="780" spans="2:28" s="31" customFormat="1" ht="18.75" customHeight="1">
      <c r="B780" s="444"/>
      <c r="C780" s="473" t="s">
        <v>1154</v>
      </c>
      <c r="D780" s="473"/>
      <c r="E780" s="473"/>
      <c r="F780" s="473"/>
      <c r="G780" s="473"/>
      <c r="H780" s="473"/>
      <c r="I780" s="473"/>
      <c r="J780" s="473"/>
      <c r="K780" s="473"/>
      <c r="L780" s="473"/>
      <c r="M780" s="473"/>
      <c r="N780" s="473"/>
      <c r="O780" s="473"/>
      <c r="P780" s="473"/>
      <c r="Q780" s="473"/>
      <c r="R780" s="473"/>
      <c r="S780" s="473"/>
      <c r="T780" s="473"/>
      <c r="U780" s="473"/>
      <c r="V780" s="473"/>
      <c r="W780" s="473"/>
      <c r="X780" s="473"/>
      <c r="Y780" s="473"/>
      <c r="Z780" s="473"/>
      <c r="AA780" s="440"/>
      <c r="AB780" s="441"/>
    </row>
    <row r="781" spans="2:28" s="31" customFormat="1" ht="21" customHeight="1">
      <c r="B781" s="442" t="s">
        <v>91</v>
      </c>
      <c r="C781" s="445" t="s">
        <v>464</v>
      </c>
      <c r="D781" s="446"/>
      <c r="E781" s="446"/>
      <c r="F781" s="446"/>
      <c r="G781" s="446"/>
      <c r="H781" s="446"/>
      <c r="I781" s="446"/>
      <c r="J781" s="446"/>
      <c r="K781" s="446"/>
      <c r="L781" s="446"/>
      <c r="M781" s="446"/>
      <c r="N781" s="446"/>
      <c r="O781" s="446"/>
      <c r="P781" s="446"/>
      <c r="Q781" s="446"/>
      <c r="R781" s="446"/>
      <c r="S781" s="446"/>
      <c r="T781" s="446"/>
      <c r="U781" s="446"/>
      <c r="V781" s="446"/>
      <c r="W781" s="446"/>
      <c r="X781" s="446"/>
      <c r="Y781" s="446"/>
      <c r="Z781" s="447"/>
      <c r="AA781" s="436"/>
      <c r="AB781" s="437"/>
    </row>
    <row r="782" spans="2:28" s="31" customFormat="1" ht="24" customHeight="1">
      <c r="B782" s="444"/>
      <c r="C782" s="451"/>
      <c r="D782" s="452"/>
      <c r="E782" s="452"/>
      <c r="F782" s="452"/>
      <c r="G782" s="452"/>
      <c r="H782" s="452"/>
      <c r="I782" s="452"/>
      <c r="J782" s="452"/>
      <c r="K782" s="452"/>
      <c r="L782" s="452"/>
      <c r="M782" s="452"/>
      <c r="N782" s="452"/>
      <c r="O782" s="452"/>
      <c r="P782" s="452"/>
      <c r="Q782" s="452"/>
      <c r="R782" s="452"/>
      <c r="S782" s="452"/>
      <c r="T782" s="452"/>
      <c r="U782" s="452"/>
      <c r="V782" s="452"/>
      <c r="W782" s="452"/>
      <c r="X782" s="452"/>
      <c r="Y782" s="452"/>
      <c r="Z782" s="453"/>
      <c r="AA782" s="440"/>
      <c r="AB782" s="441"/>
    </row>
    <row r="783" spans="2:28" s="31" customFormat="1" ht="21" customHeight="1">
      <c r="B783" s="442" t="s">
        <v>92</v>
      </c>
      <c r="C783" s="445" t="s">
        <v>255</v>
      </c>
      <c r="D783" s="446"/>
      <c r="E783" s="446"/>
      <c r="F783" s="446"/>
      <c r="G783" s="446"/>
      <c r="H783" s="446"/>
      <c r="I783" s="446"/>
      <c r="J783" s="446"/>
      <c r="K783" s="446"/>
      <c r="L783" s="446"/>
      <c r="M783" s="446"/>
      <c r="N783" s="446"/>
      <c r="O783" s="446"/>
      <c r="P783" s="446"/>
      <c r="Q783" s="446"/>
      <c r="R783" s="446"/>
      <c r="S783" s="446"/>
      <c r="T783" s="446"/>
      <c r="U783" s="446"/>
      <c r="V783" s="446"/>
      <c r="W783" s="446"/>
      <c r="X783" s="446"/>
      <c r="Y783" s="446"/>
      <c r="Z783" s="447"/>
      <c r="AA783" s="436"/>
      <c r="AB783" s="437"/>
    </row>
    <row r="784" spans="2:28" s="31" customFormat="1" ht="18" customHeight="1">
      <c r="B784" s="443"/>
      <c r="C784" s="448"/>
      <c r="D784" s="449"/>
      <c r="E784" s="449"/>
      <c r="F784" s="449"/>
      <c r="G784" s="449"/>
      <c r="H784" s="449"/>
      <c r="I784" s="449"/>
      <c r="J784" s="449"/>
      <c r="K784" s="449"/>
      <c r="L784" s="449"/>
      <c r="M784" s="449"/>
      <c r="N784" s="449"/>
      <c r="O784" s="449"/>
      <c r="P784" s="449"/>
      <c r="Q784" s="449"/>
      <c r="R784" s="449"/>
      <c r="S784" s="449"/>
      <c r="T784" s="449"/>
      <c r="U784" s="449"/>
      <c r="V784" s="449"/>
      <c r="W784" s="449"/>
      <c r="X784" s="449"/>
      <c r="Y784" s="449"/>
      <c r="Z784" s="450"/>
      <c r="AA784" s="438"/>
      <c r="AB784" s="439"/>
    </row>
    <row r="785" spans="2:28" s="31" customFormat="1" ht="21" customHeight="1">
      <c r="B785" s="444"/>
      <c r="C785" s="451"/>
      <c r="D785" s="452"/>
      <c r="E785" s="452"/>
      <c r="F785" s="452"/>
      <c r="G785" s="452"/>
      <c r="H785" s="452"/>
      <c r="I785" s="452"/>
      <c r="J785" s="452"/>
      <c r="K785" s="452"/>
      <c r="L785" s="452"/>
      <c r="M785" s="452"/>
      <c r="N785" s="452"/>
      <c r="O785" s="452"/>
      <c r="P785" s="452"/>
      <c r="Q785" s="452"/>
      <c r="R785" s="452"/>
      <c r="S785" s="452"/>
      <c r="T785" s="452"/>
      <c r="U785" s="452"/>
      <c r="V785" s="452"/>
      <c r="W785" s="452"/>
      <c r="X785" s="452"/>
      <c r="Y785" s="452"/>
      <c r="Z785" s="453"/>
      <c r="AA785" s="440"/>
      <c r="AB785" s="441"/>
    </row>
    <row r="786" spans="2:28" s="31" customFormat="1" ht="11.25" customHeight="1">
      <c r="B786" s="442" t="s">
        <v>99</v>
      </c>
      <c r="C786" s="445" t="s">
        <v>465</v>
      </c>
      <c r="D786" s="446"/>
      <c r="E786" s="446"/>
      <c r="F786" s="446"/>
      <c r="G786" s="446"/>
      <c r="H786" s="446"/>
      <c r="I786" s="446"/>
      <c r="J786" s="446"/>
      <c r="K786" s="446"/>
      <c r="L786" s="446"/>
      <c r="M786" s="446"/>
      <c r="N786" s="446"/>
      <c r="O786" s="446"/>
      <c r="P786" s="446"/>
      <c r="Q786" s="446"/>
      <c r="R786" s="446"/>
      <c r="S786" s="446"/>
      <c r="T786" s="446"/>
      <c r="U786" s="446"/>
      <c r="V786" s="446"/>
      <c r="W786" s="446"/>
      <c r="X786" s="446"/>
      <c r="Y786" s="446"/>
      <c r="Z786" s="447"/>
      <c r="AA786" s="436"/>
      <c r="AB786" s="437"/>
    </row>
    <row r="787" spans="2:28" s="31" customFormat="1" ht="11.25" customHeight="1">
      <c r="B787" s="443"/>
      <c r="C787" s="448"/>
      <c r="D787" s="449"/>
      <c r="E787" s="449"/>
      <c r="F787" s="449"/>
      <c r="G787" s="449"/>
      <c r="H787" s="449"/>
      <c r="I787" s="449"/>
      <c r="J787" s="449"/>
      <c r="K787" s="449"/>
      <c r="L787" s="449"/>
      <c r="M787" s="449"/>
      <c r="N787" s="449"/>
      <c r="O787" s="449"/>
      <c r="P787" s="449"/>
      <c r="Q787" s="449"/>
      <c r="R787" s="449"/>
      <c r="S787" s="449"/>
      <c r="T787" s="449"/>
      <c r="U787" s="449"/>
      <c r="V787" s="449"/>
      <c r="W787" s="449"/>
      <c r="X787" s="449"/>
      <c r="Y787" s="449"/>
      <c r="Z787" s="450"/>
      <c r="AA787" s="438"/>
      <c r="AB787" s="439"/>
    </row>
    <row r="788" spans="2:28" s="31" customFormat="1" ht="11.25" customHeight="1">
      <c r="B788" s="443"/>
      <c r="C788" s="448"/>
      <c r="D788" s="449"/>
      <c r="E788" s="449"/>
      <c r="F788" s="449"/>
      <c r="G788" s="449"/>
      <c r="H788" s="449"/>
      <c r="I788" s="449"/>
      <c r="J788" s="449"/>
      <c r="K788" s="449"/>
      <c r="L788" s="449"/>
      <c r="M788" s="449"/>
      <c r="N788" s="449"/>
      <c r="O788" s="449"/>
      <c r="P788" s="449"/>
      <c r="Q788" s="449"/>
      <c r="R788" s="449"/>
      <c r="S788" s="449"/>
      <c r="T788" s="449"/>
      <c r="U788" s="449"/>
      <c r="V788" s="449"/>
      <c r="W788" s="449"/>
      <c r="X788" s="449"/>
      <c r="Y788" s="449"/>
      <c r="Z788" s="450"/>
      <c r="AA788" s="438"/>
      <c r="AB788" s="439"/>
    </row>
    <row r="789" spans="2:28" s="31" customFormat="1" ht="11.25" customHeight="1">
      <c r="B789" s="443"/>
      <c r="C789" s="448"/>
      <c r="D789" s="449"/>
      <c r="E789" s="449"/>
      <c r="F789" s="449"/>
      <c r="G789" s="449"/>
      <c r="H789" s="449"/>
      <c r="I789" s="449"/>
      <c r="J789" s="449"/>
      <c r="K789" s="449"/>
      <c r="L789" s="449"/>
      <c r="M789" s="449"/>
      <c r="N789" s="449"/>
      <c r="O789" s="449"/>
      <c r="P789" s="449"/>
      <c r="Q789" s="449"/>
      <c r="R789" s="449"/>
      <c r="S789" s="449"/>
      <c r="T789" s="449"/>
      <c r="U789" s="449"/>
      <c r="V789" s="449"/>
      <c r="W789" s="449"/>
      <c r="X789" s="449"/>
      <c r="Y789" s="449"/>
      <c r="Z789" s="450"/>
      <c r="AA789" s="438"/>
      <c r="AB789" s="439"/>
    </row>
    <row r="790" spans="2:28" s="31" customFormat="1" ht="11.25" customHeight="1">
      <c r="B790" s="443"/>
      <c r="C790" s="448"/>
      <c r="D790" s="449"/>
      <c r="E790" s="449"/>
      <c r="F790" s="449"/>
      <c r="G790" s="449"/>
      <c r="H790" s="449"/>
      <c r="I790" s="449"/>
      <c r="J790" s="449"/>
      <c r="K790" s="449"/>
      <c r="L790" s="449"/>
      <c r="M790" s="449"/>
      <c r="N790" s="449"/>
      <c r="O790" s="449"/>
      <c r="P790" s="449"/>
      <c r="Q790" s="449"/>
      <c r="R790" s="449"/>
      <c r="S790" s="449"/>
      <c r="T790" s="449"/>
      <c r="U790" s="449"/>
      <c r="V790" s="449"/>
      <c r="W790" s="449"/>
      <c r="X790" s="449"/>
      <c r="Y790" s="449"/>
      <c r="Z790" s="450"/>
      <c r="AA790" s="438"/>
      <c r="AB790" s="439"/>
    </row>
    <row r="791" spans="2:28" s="31" customFormat="1" ht="11.25" customHeight="1">
      <c r="B791" s="443"/>
      <c r="C791" s="448"/>
      <c r="D791" s="449"/>
      <c r="E791" s="449"/>
      <c r="F791" s="449"/>
      <c r="G791" s="449"/>
      <c r="H791" s="449"/>
      <c r="I791" s="449"/>
      <c r="J791" s="449"/>
      <c r="K791" s="449"/>
      <c r="L791" s="449"/>
      <c r="M791" s="449"/>
      <c r="N791" s="449"/>
      <c r="O791" s="449"/>
      <c r="P791" s="449"/>
      <c r="Q791" s="449"/>
      <c r="R791" s="449"/>
      <c r="S791" s="449"/>
      <c r="T791" s="449"/>
      <c r="U791" s="449"/>
      <c r="V791" s="449"/>
      <c r="W791" s="449"/>
      <c r="X791" s="449"/>
      <c r="Y791" s="449"/>
      <c r="Z791" s="450"/>
      <c r="AA791" s="438"/>
      <c r="AB791" s="439"/>
    </row>
    <row r="792" spans="2:28" s="31" customFormat="1" ht="11.25" customHeight="1">
      <c r="B792" s="443"/>
      <c r="C792" s="448"/>
      <c r="D792" s="449"/>
      <c r="E792" s="449"/>
      <c r="F792" s="449"/>
      <c r="G792" s="449"/>
      <c r="H792" s="449"/>
      <c r="I792" s="449"/>
      <c r="J792" s="449"/>
      <c r="K792" s="449"/>
      <c r="L792" s="449"/>
      <c r="M792" s="449"/>
      <c r="N792" s="449"/>
      <c r="O792" s="449"/>
      <c r="P792" s="449"/>
      <c r="Q792" s="449"/>
      <c r="R792" s="449"/>
      <c r="S792" s="449"/>
      <c r="T792" s="449"/>
      <c r="U792" s="449"/>
      <c r="V792" s="449"/>
      <c r="W792" s="449"/>
      <c r="X792" s="449"/>
      <c r="Y792" s="449"/>
      <c r="Z792" s="450"/>
      <c r="AA792" s="438"/>
      <c r="AB792" s="439"/>
    </row>
    <row r="793" spans="2:28" s="31" customFormat="1" ht="11.25" customHeight="1">
      <c r="B793" s="443"/>
      <c r="C793" s="448"/>
      <c r="D793" s="449"/>
      <c r="E793" s="449"/>
      <c r="F793" s="449"/>
      <c r="G793" s="449"/>
      <c r="H793" s="449"/>
      <c r="I793" s="449"/>
      <c r="J793" s="449"/>
      <c r="K793" s="449"/>
      <c r="L793" s="449"/>
      <c r="M793" s="449"/>
      <c r="N793" s="449"/>
      <c r="O793" s="449"/>
      <c r="P793" s="449"/>
      <c r="Q793" s="449"/>
      <c r="R793" s="449"/>
      <c r="S793" s="449"/>
      <c r="T793" s="449"/>
      <c r="U793" s="449"/>
      <c r="V793" s="449"/>
      <c r="W793" s="449"/>
      <c r="X793" s="449"/>
      <c r="Y793" s="449"/>
      <c r="Z793" s="450"/>
      <c r="AA793" s="438"/>
      <c r="AB793" s="439"/>
    </row>
    <row r="794" spans="2:28" s="31" customFormat="1" ht="11.25" customHeight="1">
      <c r="B794" s="443"/>
      <c r="C794" s="448"/>
      <c r="D794" s="449"/>
      <c r="E794" s="449"/>
      <c r="F794" s="449"/>
      <c r="G794" s="449"/>
      <c r="H794" s="449"/>
      <c r="I794" s="449"/>
      <c r="J794" s="449"/>
      <c r="K794" s="449"/>
      <c r="L794" s="449"/>
      <c r="M794" s="449"/>
      <c r="N794" s="449"/>
      <c r="O794" s="449"/>
      <c r="P794" s="449"/>
      <c r="Q794" s="449"/>
      <c r="R794" s="449"/>
      <c r="S794" s="449"/>
      <c r="T794" s="449"/>
      <c r="U794" s="449"/>
      <c r="V794" s="449"/>
      <c r="W794" s="449"/>
      <c r="X794" s="449"/>
      <c r="Y794" s="449"/>
      <c r="Z794" s="450"/>
      <c r="AA794" s="438"/>
      <c r="AB794" s="439"/>
    </row>
    <row r="795" spans="2:28" s="31" customFormat="1" ht="11.25" customHeight="1">
      <c r="B795" s="443"/>
      <c r="C795" s="448"/>
      <c r="D795" s="449"/>
      <c r="E795" s="449"/>
      <c r="F795" s="449"/>
      <c r="G795" s="449"/>
      <c r="H795" s="449"/>
      <c r="I795" s="449"/>
      <c r="J795" s="449"/>
      <c r="K795" s="449"/>
      <c r="L795" s="449"/>
      <c r="M795" s="449"/>
      <c r="N795" s="449"/>
      <c r="O795" s="449"/>
      <c r="P795" s="449"/>
      <c r="Q795" s="449"/>
      <c r="R795" s="449"/>
      <c r="S795" s="449"/>
      <c r="T795" s="449"/>
      <c r="U795" s="449"/>
      <c r="V795" s="449"/>
      <c r="W795" s="449"/>
      <c r="X795" s="449"/>
      <c r="Y795" s="449"/>
      <c r="Z795" s="450"/>
      <c r="AA795" s="438"/>
      <c r="AB795" s="439"/>
    </row>
    <row r="796" spans="2:28" s="31" customFormat="1" ht="11.25" customHeight="1">
      <c r="B796" s="443"/>
      <c r="C796" s="448"/>
      <c r="D796" s="449"/>
      <c r="E796" s="449"/>
      <c r="F796" s="449"/>
      <c r="G796" s="449"/>
      <c r="H796" s="449"/>
      <c r="I796" s="449"/>
      <c r="J796" s="449"/>
      <c r="K796" s="449"/>
      <c r="L796" s="449"/>
      <c r="M796" s="449"/>
      <c r="N796" s="449"/>
      <c r="O796" s="449"/>
      <c r="P796" s="449"/>
      <c r="Q796" s="449"/>
      <c r="R796" s="449"/>
      <c r="S796" s="449"/>
      <c r="T796" s="449"/>
      <c r="U796" s="449"/>
      <c r="V796" s="449"/>
      <c r="W796" s="449"/>
      <c r="X796" s="449"/>
      <c r="Y796" s="449"/>
      <c r="Z796" s="450"/>
      <c r="AA796" s="438"/>
      <c r="AB796" s="439"/>
    </row>
    <row r="797" spans="2:28" s="31" customFormat="1" ht="11.25" customHeight="1">
      <c r="B797" s="443"/>
      <c r="C797" s="448"/>
      <c r="D797" s="449"/>
      <c r="E797" s="449"/>
      <c r="F797" s="449"/>
      <c r="G797" s="449"/>
      <c r="H797" s="449"/>
      <c r="I797" s="449"/>
      <c r="J797" s="449"/>
      <c r="K797" s="449"/>
      <c r="L797" s="449"/>
      <c r="M797" s="449"/>
      <c r="N797" s="449"/>
      <c r="O797" s="449"/>
      <c r="P797" s="449"/>
      <c r="Q797" s="449"/>
      <c r="R797" s="449"/>
      <c r="S797" s="449"/>
      <c r="T797" s="449"/>
      <c r="U797" s="449"/>
      <c r="V797" s="449"/>
      <c r="W797" s="449"/>
      <c r="X797" s="449"/>
      <c r="Y797" s="449"/>
      <c r="Z797" s="450"/>
      <c r="AA797" s="438"/>
      <c r="AB797" s="439"/>
    </row>
    <row r="798" spans="2:28" s="31" customFormat="1" ht="11.25" customHeight="1">
      <c r="B798" s="443"/>
      <c r="C798" s="448"/>
      <c r="D798" s="449"/>
      <c r="E798" s="449"/>
      <c r="F798" s="449"/>
      <c r="G798" s="449"/>
      <c r="H798" s="449"/>
      <c r="I798" s="449"/>
      <c r="J798" s="449"/>
      <c r="K798" s="449"/>
      <c r="L798" s="449"/>
      <c r="M798" s="449"/>
      <c r="N798" s="449"/>
      <c r="O798" s="449"/>
      <c r="P798" s="449"/>
      <c r="Q798" s="449"/>
      <c r="R798" s="449"/>
      <c r="S798" s="449"/>
      <c r="T798" s="449"/>
      <c r="U798" s="449"/>
      <c r="V798" s="449"/>
      <c r="W798" s="449"/>
      <c r="X798" s="449"/>
      <c r="Y798" s="449"/>
      <c r="Z798" s="450"/>
      <c r="AA798" s="438"/>
      <c r="AB798" s="439"/>
    </row>
    <row r="799" spans="2:28" s="31" customFormat="1" ht="11.25" customHeight="1">
      <c r="B799" s="443"/>
      <c r="C799" s="448"/>
      <c r="D799" s="449"/>
      <c r="E799" s="449"/>
      <c r="F799" s="449"/>
      <c r="G799" s="449"/>
      <c r="H799" s="449"/>
      <c r="I799" s="449"/>
      <c r="J799" s="449"/>
      <c r="K799" s="449"/>
      <c r="L799" s="449"/>
      <c r="M799" s="449"/>
      <c r="N799" s="449"/>
      <c r="O799" s="449"/>
      <c r="P799" s="449"/>
      <c r="Q799" s="449"/>
      <c r="R799" s="449"/>
      <c r="S799" s="449"/>
      <c r="T799" s="449"/>
      <c r="U799" s="449"/>
      <c r="V799" s="449"/>
      <c r="W799" s="449"/>
      <c r="X799" s="449"/>
      <c r="Y799" s="449"/>
      <c r="Z799" s="450"/>
      <c r="AA799" s="438"/>
      <c r="AB799" s="439"/>
    </row>
    <row r="800" spans="2:28" s="31" customFormat="1" ht="11.25" customHeight="1">
      <c r="B800" s="443"/>
      <c r="C800" s="448"/>
      <c r="D800" s="449"/>
      <c r="E800" s="449"/>
      <c r="F800" s="449"/>
      <c r="G800" s="449"/>
      <c r="H800" s="449"/>
      <c r="I800" s="449"/>
      <c r="J800" s="449"/>
      <c r="K800" s="449"/>
      <c r="L800" s="449"/>
      <c r="M800" s="449"/>
      <c r="N800" s="449"/>
      <c r="O800" s="449"/>
      <c r="P800" s="449"/>
      <c r="Q800" s="449"/>
      <c r="R800" s="449"/>
      <c r="S800" s="449"/>
      <c r="T800" s="449"/>
      <c r="U800" s="449"/>
      <c r="V800" s="449"/>
      <c r="W800" s="449"/>
      <c r="X800" s="449"/>
      <c r="Y800" s="449"/>
      <c r="Z800" s="450"/>
      <c r="AA800" s="438"/>
      <c r="AB800" s="439"/>
    </row>
    <row r="801" spans="1:28" s="31" customFormat="1" ht="11.25" customHeight="1">
      <c r="B801" s="414" t="s">
        <v>35</v>
      </c>
      <c r="C801" s="462" t="s">
        <v>466</v>
      </c>
      <c r="D801" s="462"/>
      <c r="E801" s="462"/>
      <c r="F801" s="462"/>
      <c r="G801" s="462"/>
      <c r="H801" s="462"/>
      <c r="I801" s="462"/>
      <c r="J801" s="462"/>
      <c r="K801" s="462"/>
      <c r="L801" s="462"/>
      <c r="M801" s="462"/>
      <c r="N801" s="462"/>
      <c r="O801" s="462"/>
      <c r="P801" s="462"/>
      <c r="Q801" s="462"/>
      <c r="R801" s="462"/>
      <c r="S801" s="462"/>
      <c r="T801" s="462"/>
      <c r="U801" s="462"/>
      <c r="V801" s="462"/>
      <c r="W801" s="462"/>
      <c r="X801" s="462"/>
      <c r="Y801" s="462"/>
      <c r="Z801" s="462"/>
      <c r="AA801" s="454"/>
      <c r="AB801" s="454"/>
    </row>
    <row r="802" spans="1:28" s="31" customFormat="1" ht="11.25" customHeight="1">
      <c r="B802" s="414"/>
      <c r="C802" s="462"/>
      <c r="D802" s="462"/>
      <c r="E802" s="462"/>
      <c r="F802" s="462"/>
      <c r="G802" s="462"/>
      <c r="H802" s="462"/>
      <c r="I802" s="462"/>
      <c r="J802" s="462"/>
      <c r="K802" s="462"/>
      <c r="L802" s="462"/>
      <c r="M802" s="462"/>
      <c r="N802" s="462"/>
      <c r="O802" s="462"/>
      <c r="P802" s="462"/>
      <c r="Q802" s="462"/>
      <c r="R802" s="462"/>
      <c r="S802" s="462"/>
      <c r="T802" s="462"/>
      <c r="U802" s="462"/>
      <c r="V802" s="462"/>
      <c r="W802" s="462"/>
      <c r="X802" s="462"/>
      <c r="Y802" s="462"/>
      <c r="Z802" s="462"/>
      <c r="AA802" s="454"/>
      <c r="AB802" s="454"/>
    </row>
    <row r="803" spans="1:28" s="31" customFormat="1" ht="11.25" customHeight="1">
      <c r="B803" s="414"/>
      <c r="C803" s="462"/>
      <c r="D803" s="462"/>
      <c r="E803" s="462"/>
      <c r="F803" s="462"/>
      <c r="G803" s="462"/>
      <c r="H803" s="462"/>
      <c r="I803" s="462"/>
      <c r="J803" s="462"/>
      <c r="K803" s="462"/>
      <c r="L803" s="462"/>
      <c r="M803" s="462"/>
      <c r="N803" s="462"/>
      <c r="O803" s="462"/>
      <c r="P803" s="462"/>
      <c r="Q803" s="462"/>
      <c r="R803" s="462"/>
      <c r="S803" s="462"/>
      <c r="T803" s="462"/>
      <c r="U803" s="462"/>
      <c r="V803" s="462"/>
      <c r="W803" s="462"/>
      <c r="X803" s="462"/>
      <c r="Y803" s="462"/>
      <c r="Z803" s="462"/>
      <c r="AA803" s="454"/>
      <c r="AB803" s="454"/>
    </row>
    <row r="804" spans="1:28" s="30" customFormat="1" ht="24">
      <c r="A804" s="35" t="s">
        <v>111</v>
      </c>
      <c r="B804" s="33"/>
      <c r="C804" s="29"/>
      <c r="D804" s="29"/>
      <c r="E804" s="29"/>
      <c r="F804" s="29"/>
      <c r="G804" s="29"/>
      <c r="H804" s="29"/>
      <c r="I804" s="29"/>
      <c r="AA804" s="45"/>
      <c r="AB804" s="45"/>
    </row>
    <row r="805" spans="1:28" s="48" customFormat="1" ht="11.25" customHeight="1">
      <c r="A805" s="26"/>
      <c r="B805" s="442" t="s">
        <v>90</v>
      </c>
      <c r="C805" s="558" t="s">
        <v>467</v>
      </c>
      <c r="D805" s="559"/>
      <c r="E805" s="559"/>
      <c r="F805" s="559"/>
      <c r="G805" s="559"/>
      <c r="H805" s="559"/>
      <c r="I805" s="559"/>
      <c r="J805" s="559"/>
      <c r="K805" s="559"/>
      <c r="L805" s="559"/>
      <c r="M805" s="559"/>
      <c r="N805" s="559"/>
      <c r="O805" s="559"/>
      <c r="P805" s="559"/>
      <c r="Q805" s="559"/>
      <c r="R805" s="559"/>
      <c r="S805" s="559"/>
      <c r="T805" s="559"/>
      <c r="U805" s="559"/>
      <c r="V805" s="559"/>
      <c r="W805" s="559"/>
      <c r="X805" s="559"/>
      <c r="Y805" s="559"/>
      <c r="Z805" s="560"/>
      <c r="AA805" s="436"/>
      <c r="AB805" s="437"/>
    </row>
    <row r="806" spans="1:28" s="48" customFormat="1" ht="11.25" customHeight="1">
      <c r="A806" s="26"/>
      <c r="B806" s="443"/>
      <c r="C806" s="561"/>
      <c r="D806" s="562"/>
      <c r="E806" s="562"/>
      <c r="F806" s="562"/>
      <c r="G806" s="562"/>
      <c r="H806" s="562"/>
      <c r="I806" s="562"/>
      <c r="J806" s="562"/>
      <c r="K806" s="562"/>
      <c r="L806" s="562"/>
      <c r="M806" s="562"/>
      <c r="N806" s="562"/>
      <c r="O806" s="562"/>
      <c r="P806" s="562"/>
      <c r="Q806" s="562"/>
      <c r="R806" s="562"/>
      <c r="S806" s="562"/>
      <c r="T806" s="562"/>
      <c r="U806" s="562"/>
      <c r="V806" s="562"/>
      <c r="W806" s="562"/>
      <c r="X806" s="562"/>
      <c r="Y806" s="562"/>
      <c r="Z806" s="563"/>
      <c r="AA806" s="438"/>
      <c r="AB806" s="439"/>
    </row>
    <row r="807" spans="1:28" s="48" customFormat="1" ht="14.25">
      <c r="A807" s="26"/>
      <c r="B807" s="444"/>
      <c r="C807" s="636"/>
      <c r="D807" s="637"/>
      <c r="E807" s="637"/>
      <c r="F807" s="637"/>
      <c r="G807" s="637"/>
      <c r="H807" s="637"/>
      <c r="I807" s="637"/>
      <c r="J807" s="637"/>
      <c r="K807" s="637"/>
      <c r="L807" s="637"/>
      <c r="M807" s="637"/>
      <c r="N807" s="637"/>
      <c r="O807" s="637"/>
      <c r="P807" s="637"/>
      <c r="Q807" s="637"/>
      <c r="R807" s="637"/>
      <c r="S807" s="637"/>
      <c r="T807" s="637"/>
      <c r="U807" s="637"/>
      <c r="V807" s="637"/>
      <c r="W807" s="637"/>
      <c r="X807" s="637"/>
      <c r="Y807" s="637"/>
      <c r="Z807" s="638"/>
      <c r="AA807" s="440"/>
      <c r="AB807" s="441"/>
    </row>
    <row r="808" spans="1:28" s="48" customFormat="1" ht="11.25" customHeight="1">
      <c r="A808" s="26"/>
      <c r="B808" s="442" t="s">
        <v>91</v>
      </c>
      <c r="C808" s="445" t="s">
        <v>468</v>
      </c>
      <c r="D808" s="446"/>
      <c r="E808" s="446"/>
      <c r="F808" s="446"/>
      <c r="G808" s="446"/>
      <c r="H808" s="446"/>
      <c r="I808" s="446"/>
      <c r="J808" s="446"/>
      <c r="K808" s="446"/>
      <c r="L808" s="446"/>
      <c r="M808" s="446"/>
      <c r="N808" s="446"/>
      <c r="O808" s="446"/>
      <c r="P808" s="446"/>
      <c r="Q808" s="446"/>
      <c r="R808" s="446"/>
      <c r="S808" s="446"/>
      <c r="T808" s="446"/>
      <c r="U808" s="446"/>
      <c r="V808" s="446"/>
      <c r="W808" s="446"/>
      <c r="X808" s="446"/>
      <c r="Y808" s="446"/>
      <c r="Z808" s="447"/>
      <c r="AA808" s="436"/>
      <c r="AB808" s="437"/>
    </row>
    <row r="809" spans="1:28" s="48" customFormat="1" ht="11.25" customHeight="1">
      <c r="A809" s="26"/>
      <c r="B809" s="443"/>
      <c r="C809" s="448"/>
      <c r="D809" s="449"/>
      <c r="E809" s="449"/>
      <c r="F809" s="449"/>
      <c r="G809" s="449"/>
      <c r="H809" s="449"/>
      <c r="I809" s="449"/>
      <c r="J809" s="449"/>
      <c r="K809" s="449"/>
      <c r="L809" s="449"/>
      <c r="M809" s="449"/>
      <c r="N809" s="449"/>
      <c r="O809" s="449"/>
      <c r="P809" s="449"/>
      <c r="Q809" s="449"/>
      <c r="R809" s="449"/>
      <c r="S809" s="449"/>
      <c r="T809" s="449"/>
      <c r="U809" s="449"/>
      <c r="V809" s="449"/>
      <c r="W809" s="449"/>
      <c r="X809" s="449"/>
      <c r="Y809" s="449"/>
      <c r="Z809" s="450"/>
      <c r="AA809" s="438"/>
      <c r="AB809" s="439"/>
    </row>
    <row r="810" spans="1:28" s="48" customFormat="1" ht="11.25" customHeight="1">
      <c r="A810" s="26"/>
      <c r="B810" s="444"/>
      <c r="C810" s="451"/>
      <c r="D810" s="452"/>
      <c r="E810" s="452"/>
      <c r="F810" s="452"/>
      <c r="G810" s="452"/>
      <c r="H810" s="452"/>
      <c r="I810" s="452"/>
      <c r="J810" s="452"/>
      <c r="K810" s="452"/>
      <c r="L810" s="452"/>
      <c r="M810" s="452"/>
      <c r="N810" s="452"/>
      <c r="O810" s="452"/>
      <c r="P810" s="452"/>
      <c r="Q810" s="452"/>
      <c r="R810" s="452"/>
      <c r="S810" s="452"/>
      <c r="T810" s="452"/>
      <c r="U810" s="452"/>
      <c r="V810" s="452"/>
      <c r="W810" s="452"/>
      <c r="X810" s="452"/>
      <c r="Y810" s="452"/>
      <c r="Z810" s="453"/>
      <c r="AA810" s="440"/>
      <c r="AB810" s="441"/>
    </row>
    <row r="811" spans="1:28" s="48" customFormat="1" ht="11.25" customHeight="1">
      <c r="A811" s="26"/>
      <c r="B811" s="442" t="s">
        <v>92</v>
      </c>
      <c r="C811" s="445" t="s">
        <v>469</v>
      </c>
      <c r="D811" s="446"/>
      <c r="E811" s="446"/>
      <c r="F811" s="446"/>
      <c r="G811" s="446"/>
      <c r="H811" s="446"/>
      <c r="I811" s="446"/>
      <c r="J811" s="446"/>
      <c r="K811" s="446"/>
      <c r="L811" s="446"/>
      <c r="M811" s="446"/>
      <c r="N811" s="446"/>
      <c r="O811" s="446"/>
      <c r="P811" s="446"/>
      <c r="Q811" s="446"/>
      <c r="R811" s="446"/>
      <c r="S811" s="446"/>
      <c r="T811" s="446"/>
      <c r="U811" s="446"/>
      <c r="V811" s="446"/>
      <c r="W811" s="446"/>
      <c r="X811" s="446"/>
      <c r="Y811" s="446"/>
      <c r="Z811" s="447"/>
      <c r="AA811" s="436"/>
      <c r="AB811" s="437"/>
    </row>
    <row r="812" spans="1:28" s="48" customFormat="1" ht="11.25" customHeight="1">
      <c r="A812" s="26"/>
      <c r="B812" s="443"/>
      <c r="C812" s="448"/>
      <c r="D812" s="449"/>
      <c r="E812" s="449"/>
      <c r="F812" s="449"/>
      <c r="G812" s="449"/>
      <c r="H812" s="449"/>
      <c r="I812" s="449"/>
      <c r="J812" s="449"/>
      <c r="K812" s="449"/>
      <c r="L812" s="449"/>
      <c r="M812" s="449"/>
      <c r="N812" s="449"/>
      <c r="O812" s="449"/>
      <c r="P812" s="449"/>
      <c r="Q812" s="449"/>
      <c r="R812" s="449"/>
      <c r="S812" s="449"/>
      <c r="T812" s="449"/>
      <c r="U812" s="449"/>
      <c r="V812" s="449"/>
      <c r="W812" s="449"/>
      <c r="X812" s="449"/>
      <c r="Y812" s="449"/>
      <c r="Z812" s="450"/>
      <c r="AA812" s="438"/>
      <c r="AB812" s="439"/>
    </row>
    <row r="813" spans="1:28" s="48" customFormat="1" ht="11.25" customHeight="1">
      <c r="A813" s="26"/>
      <c r="B813" s="444"/>
      <c r="C813" s="451"/>
      <c r="D813" s="452"/>
      <c r="E813" s="452"/>
      <c r="F813" s="452"/>
      <c r="G813" s="452"/>
      <c r="H813" s="452"/>
      <c r="I813" s="452"/>
      <c r="J813" s="452"/>
      <c r="K813" s="452"/>
      <c r="L813" s="452"/>
      <c r="M813" s="452"/>
      <c r="N813" s="452"/>
      <c r="O813" s="452"/>
      <c r="P813" s="452"/>
      <c r="Q813" s="452"/>
      <c r="R813" s="452"/>
      <c r="S813" s="452"/>
      <c r="T813" s="452"/>
      <c r="U813" s="452"/>
      <c r="V813" s="452"/>
      <c r="W813" s="452"/>
      <c r="X813" s="452"/>
      <c r="Y813" s="452"/>
      <c r="Z813" s="453"/>
      <c r="AA813" s="440"/>
      <c r="AB813" s="441"/>
    </row>
    <row r="814" spans="1:28" s="48" customFormat="1" ht="11.25" customHeight="1">
      <c r="A814" s="26"/>
      <c r="B814" s="414" t="s">
        <v>99</v>
      </c>
      <c r="C814" s="469" t="s">
        <v>470</v>
      </c>
      <c r="D814" s="470"/>
      <c r="E814" s="470"/>
      <c r="F814" s="470"/>
      <c r="G814" s="470"/>
      <c r="H814" s="470"/>
      <c r="I814" s="470"/>
      <c r="J814" s="470"/>
      <c r="K814" s="470"/>
      <c r="L814" s="470"/>
      <c r="M814" s="470"/>
      <c r="N814" s="470"/>
      <c r="O814" s="470"/>
      <c r="P814" s="470"/>
      <c r="Q814" s="470"/>
      <c r="R814" s="470"/>
      <c r="S814" s="470"/>
      <c r="T814" s="470"/>
      <c r="U814" s="470"/>
      <c r="V814" s="470"/>
      <c r="W814" s="470"/>
      <c r="X814" s="470"/>
      <c r="Y814" s="470"/>
      <c r="Z814" s="471"/>
      <c r="AA814" s="454"/>
      <c r="AB814" s="454"/>
    </row>
    <row r="815" spans="1:28" s="48" customFormat="1" ht="11.25" customHeight="1">
      <c r="A815" s="26"/>
      <c r="B815" s="414"/>
      <c r="C815" s="472"/>
      <c r="D815" s="473"/>
      <c r="E815" s="473"/>
      <c r="F815" s="473"/>
      <c r="G815" s="473"/>
      <c r="H815" s="473"/>
      <c r="I815" s="473"/>
      <c r="J815" s="473"/>
      <c r="K815" s="473"/>
      <c r="L815" s="473"/>
      <c r="M815" s="473"/>
      <c r="N815" s="473"/>
      <c r="O815" s="473"/>
      <c r="P815" s="473"/>
      <c r="Q815" s="473"/>
      <c r="R815" s="473"/>
      <c r="S815" s="473"/>
      <c r="T815" s="473"/>
      <c r="U815" s="473"/>
      <c r="V815" s="473"/>
      <c r="W815" s="473"/>
      <c r="X815" s="473"/>
      <c r="Y815" s="473"/>
      <c r="Z815" s="474"/>
      <c r="AA815" s="454"/>
      <c r="AB815" s="454"/>
    </row>
    <row r="816" spans="1:28" s="48" customFormat="1" ht="11.25" customHeight="1">
      <c r="A816" s="26"/>
      <c r="B816" s="414"/>
      <c r="C816" s="475"/>
      <c r="D816" s="476"/>
      <c r="E816" s="476"/>
      <c r="F816" s="476"/>
      <c r="G816" s="476"/>
      <c r="H816" s="476"/>
      <c r="I816" s="476"/>
      <c r="J816" s="476"/>
      <c r="K816" s="476"/>
      <c r="L816" s="476"/>
      <c r="M816" s="476"/>
      <c r="N816" s="476"/>
      <c r="O816" s="476"/>
      <c r="P816" s="476"/>
      <c r="Q816" s="476"/>
      <c r="R816" s="476"/>
      <c r="S816" s="476"/>
      <c r="T816" s="476"/>
      <c r="U816" s="476"/>
      <c r="V816" s="476"/>
      <c r="W816" s="476"/>
      <c r="X816" s="476"/>
      <c r="Y816" s="476"/>
      <c r="Z816" s="477"/>
      <c r="AA816" s="454"/>
      <c r="AB816" s="454"/>
    </row>
    <row r="817" spans="1:31" s="48" customFormat="1" ht="11.25" customHeight="1">
      <c r="A817" s="26"/>
      <c r="B817" s="7"/>
      <c r="C817" s="69"/>
      <c r="D817" s="69"/>
      <c r="E817" s="69"/>
      <c r="F817" s="69"/>
      <c r="G817" s="69"/>
      <c r="H817" s="69"/>
      <c r="I817" s="69"/>
      <c r="J817" s="69"/>
      <c r="K817" s="69"/>
      <c r="L817" s="69"/>
      <c r="M817" s="69"/>
      <c r="N817" s="69"/>
      <c r="O817" s="69"/>
      <c r="P817" s="69"/>
      <c r="Q817" s="69"/>
      <c r="R817" s="69"/>
      <c r="S817" s="69"/>
      <c r="T817" s="69"/>
      <c r="U817" s="69"/>
      <c r="V817" s="69"/>
      <c r="W817" s="69"/>
      <c r="X817" s="69"/>
      <c r="Y817" s="69"/>
      <c r="Z817" s="69"/>
      <c r="AA817" s="47"/>
      <c r="AB817" s="47"/>
    </row>
    <row r="818" spans="1:31" s="48" customFormat="1" ht="24">
      <c r="A818" s="35" t="s">
        <v>176</v>
      </c>
      <c r="B818" s="33"/>
      <c r="C818" s="29"/>
      <c r="D818" s="29"/>
      <c r="E818" s="29"/>
      <c r="F818" s="29"/>
      <c r="G818" s="29"/>
      <c r="H818" s="29"/>
      <c r="I818" s="29"/>
      <c r="J818" s="30"/>
      <c r="K818" s="30"/>
      <c r="L818" s="30"/>
      <c r="M818" s="30"/>
      <c r="N818" s="30"/>
      <c r="O818" s="30"/>
      <c r="P818" s="30"/>
      <c r="Q818" s="30"/>
      <c r="R818" s="30"/>
      <c r="S818" s="30"/>
      <c r="T818" s="30"/>
      <c r="U818" s="30"/>
      <c r="V818" s="30"/>
      <c r="W818" s="30"/>
      <c r="X818" s="30"/>
      <c r="Y818" s="30"/>
      <c r="Z818" s="30"/>
      <c r="AA818" s="45"/>
      <c r="AB818" s="45"/>
    </row>
    <row r="819" spans="1:31" s="48" customFormat="1" ht="15" customHeight="1">
      <c r="A819" s="26"/>
      <c r="B819" s="442" t="s">
        <v>90</v>
      </c>
      <c r="C819" s="445" t="s">
        <v>471</v>
      </c>
      <c r="D819" s="446"/>
      <c r="E819" s="446"/>
      <c r="F819" s="446"/>
      <c r="G819" s="446"/>
      <c r="H819" s="446"/>
      <c r="I819" s="446"/>
      <c r="J819" s="446"/>
      <c r="K819" s="446"/>
      <c r="L819" s="446"/>
      <c r="M819" s="446"/>
      <c r="N819" s="446"/>
      <c r="O819" s="446"/>
      <c r="P819" s="446"/>
      <c r="Q819" s="446"/>
      <c r="R819" s="446"/>
      <c r="S819" s="446"/>
      <c r="T819" s="446"/>
      <c r="U819" s="446"/>
      <c r="V819" s="446"/>
      <c r="W819" s="446"/>
      <c r="X819" s="446"/>
      <c r="Y819" s="446"/>
      <c r="Z819" s="447"/>
      <c r="AA819" s="436"/>
      <c r="AB819" s="437"/>
    </row>
    <row r="820" spans="1:31" s="48" customFormat="1" ht="11.25" customHeight="1">
      <c r="A820" s="26"/>
      <c r="B820" s="443"/>
      <c r="C820" s="448"/>
      <c r="D820" s="449"/>
      <c r="E820" s="449"/>
      <c r="F820" s="449"/>
      <c r="G820" s="449"/>
      <c r="H820" s="449"/>
      <c r="I820" s="449"/>
      <c r="J820" s="449"/>
      <c r="K820" s="449"/>
      <c r="L820" s="449"/>
      <c r="M820" s="449"/>
      <c r="N820" s="449"/>
      <c r="O820" s="449"/>
      <c r="P820" s="449"/>
      <c r="Q820" s="449"/>
      <c r="R820" s="449"/>
      <c r="S820" s="449"/>
      <c r="T820" s="449"/>
      <c r="U820" s="449"/>
      <c r="V820" s="449"/>
      <c r="W820" s="449"/>
      <c r="X820" s="449"/>
      <c r="Y820" s="449"/>
      <c r="Z820" s="450"/>
      <c r="AA820" s="438"/>
      <c r="AB820" s="439"/>
    </row>
    <row r="821" spans="1:31" s="48" customFormat="1" ht="11.25" customHeight="1">
      <c r="A821" s="26"/>
      <c r="B821" s="443"/>
      <c r="C821" s="448"/>
      <c r="D821" s="449"/>
      <c r="E821" s="449"/>
      <c r="F821" s="449"/>
      <c r="G821" s="449"/>
      <c r="H821" s="449"/>
      <c r="I821" s="449"/>
      <c r="J821" s="449"/>
      <c r="K821" s="449"/>
      <c r="L821" s="449"/>
      <c r="M821" s="449"/>
      <c r="N821" s="449"/>
      <c r="O821" s="449"/>
      <c r="P821" s="449"/>
      <c r="Q821" s="449"/>
      <c r="R821" s="449"/>
      <c r="S821" s="449"/>
      <c r="T821" s="449"/>
      <c r="U821" s="449"/>
      <c r="V821" s="449"/>
      <c r="W821" s="449"/>
      <c r="X821" s="449"/>
      <c r="Y821" s="449"/>
      <c r="Z821" s="450"/>
      <c r="AA821" s="438"/>
      <c r="AB821" s="439"/>
    </row>
    <row r="822" spans="1:31" s="48" customFormat="1" ht="11.25" customHeight="1">
      <c r="A822" s="26"/>
      <c r="B822" s="443"/>
      <c r="C822" s="448"/>
      <c r="D822" s="449"/>
      <c r="E822" s="449"/>
      <c r="F822" s="449"/>
      <c r="G822" s="449"/>
      <c r="H822" s="449"/>
      <c r="I822" s="449"/>
      <c r="J822" s="449"/>
      <c r="K822" s="449"/>
      <c r="L822" s="449"/>
      <c r="M822" s="449"/>
      <c r="N822" s="449"/>
      <c r="O822" s="449"/>
      <c r="P822" s="449"/>
      <c r="Q822" s="449"/>
      <c r="R822" s="449"/>
      <c r="S822" s="449"/>
      <c r="T822" s="449"/>
      <c r="U822" s="449"/>
      <c r="V822" s="449"/>
      <c r="W822" s="449"/>
      <c r="X822" s="449"/>
      <c r="Y822" s="449"/>
      <c r="Z822" s="450"/>
      <c r="AA822" s="438"/>
      <c r="AB822" s="439"/>
    </row>
    <row r="823" spans="1:31" s="48" customFormat="1" ht="11.25" customHeight="1">
      <c r="A823" s="26"/>
      <c r="B823" s="443"/>
      <c r="C823" s="448"/>
      <c r="D823" s="449"/>
      <c r="E823" s="449"/>
      <c r="F823" s="449"/>
      <c r="G823" s="449"/>
      <c r="H823" s="449"/>
      <c r="I823" s="449"/>
      <c r="J823" s="449"/>
      <c r="K823" s="449"/>
      <c r="L823" s="449"/>
      <c r="M823" s="449"/>
      <c r="N823" s="449"/>
      <c r="O823" s="449"/>
      <c r="P823" s="449"/>
      <c r="Q823" s="449"/>
      <c r="R823" s="449"/>
      <c r="S823" s="449"/>
      <c r="T823" s="449"/>
      <c r="U823" s="449"/>
      <c r="V823" s="449"/>
      <c r="W823" s="449"/>
      <c r="X823" s="449"/>
      <c r="Y823" s="449"/>
      <c r="Z823" s="450"/>
      <c r="AA823" s="438"/>
      <c r="AB823" s="439"/>
    </row>
    <row r="824" spans="1:31" s="30" customFormat="1" ht="15" customHeight="1">
      <c r="A824" s="26"/>
      <c r="B824" s="443"/>
      <c r="C824" s="448"/>
      <c r="D824" s="449"/>
      <c r="E824" s="449"/>
      <c r="F824" s="449"/>
      <c r="G824" s="449"/>
      <c r="H824" s="449"/>
      <c r="I824" s="449"/>
      <c r="J824" s="449"/>
      <c r="K824" s="449"/>
      <c r="L824" s="449"/>
      <c r="M824" s="449"/>
      <c r="N824" s="449"/>
      <c r="O824" s="449"/>
      <c r="P824" s="449"/>
      <c r="Q824" s="449"/>
      <c r="R824" s="449"/>
      <c r="S824" s="449"/>
      <c r="T824" s="449"/>
      <c r="U824" s="449"/>
      <c r="V824" s="449"/>
      <c r="W824" s="449"/>
      <c r="X824" s="449"/>
      <c r="Y824" s="449"/>
      <c r="Z824" s="450"/>
      <c r="AA824" s="438"/>
      <c r="AB824" s="439"/>
    </row>
    <row r="825" spans="1:31" s="48" customFormat="1" ht="15" customHeight="1">
      <c r="A825" s="26"/>
      <c r="B825" s="444"/>
      <c r="C825" s="451"/>
      <c r="D825" s="452"/>
      <c r="E825" s="452"/>
      <c r="F825" s="452"/>
      <c r="G825" s="452"/>
      <c r="H825" s="452"/>
      <c r="I825" s="452"/>
      <c r="J825" s="452"/>
      <c r="K825" s="452"/>
      <c r="L825" s="452"/>
      <c r="M825" s="452"/>
      <c r="N825" s="452"/>
      <c r="O825" s="452"/>
      <c r="P825" s="452"/>
      <c r="Q825" s="452"/>
      <c r="R825" s="452"/>
      <c r="S825" s="452"/>
      <c r="T825" s="452"/>
      <c r="U825" s="452"/>
      <c r="V825" s="452"/>
      <c r="W825" s="452"/>
      <c r="X825" s="452"/>
      <c r="Y825" s="452"/>
      <c r="Z825" s="453"/>
      <c r="AA825" s="440"/>
      <c r="AB825" s="441"/>
      <c r="AE825" s="111"/>
    </row>
    <row r="826" spans="1:31" s="48" customFormat="1" ht="18" customHeight="1">
      <c r="A826" s="26"/>
      <c r="B826" s="442" t="s">
        <v>34</v>
      </c>
      <c r="C826" s="445" t="s">
        <v>472</v>
      </c>
      <c r="D826" s="446"/>
      <c r="E826" s="446"/>
      <c r="F826" s="446"/>
      <c r="G826" s="446"/>
      <c r="H826" s="446"/>
      <c r="I826" s="446"/>
      <c r="J826" s="446"/>
      <c r="K826" s="446"/>
      <c r="L826" s="446"/>
      <c r="M826" s="446"/>
      <c r="N826" s="446"/>
      <c r="O826" s="446"/>
      <c r="P826" s="446"/>
      <c r="Q826" s="446"/>
      <c r="R826" s="446"/>
      <c r="S826" s="446"/>
      <c r="T826" s="446"/>
      <c r="U826" s="446"/>
      <c r="V826" s="446"/>
      <c r="W826" s="446"/>
      <c r="X826" s="446"/>
      <c r="Y826" s="446"/>
      <c r="Z826" s="447"/>
      <c r="AA826" s="436"/>
      <c r="AB826" s="437"/>
      <c r="AE826" s="111"/>
    </row>
    <row r="827" spans="1:31" s="48" customFormat="1" ht="22.5" customHeight="1">
      <c r="A827" s="26"/>
      <c r="B827" s="443"/>
      <c r="C827" s="448"/>
      <c r="D827" s="449"/>
      <c r="E827" s="449"/>
      <c r="F827" s="449"/>
      <c r="G827" s="449"/>
      <c r="H827" s="449"/>
      <c r="I827" s="449"/>
      <c r="J827" s="449"/>
      <c r="K827" s="449"/>
      <c r="L827" s="449"/>
      <c r="M827" s="449"/>
      <c r="N827" s="449"/>
      <c r="O827" s="449"/>
      <c r="P827" s="449"/>
      <c r="Q827" s="449"/>
      <c r="R827" s="449"/>
      <c r="S827" s="449"/>
      <c r="T827" s="449"/>
      <c r="U827" s="449"/>
      <c r="V827" s="449"/>
      <c r="W827" s="449"/>
      <c r="X827" s="449"/>
      <c r="Y827" s="449"/>
      <c r="Z827" s="450"/>
      <c r="AA827" s="438"/>
      <c r="AB827" s="439"/>
      <c r="AE827" s="111"/>
    </row>
    <row r="828" spans="1:31" s="48" customFormat="1" ht="22.5" customHeight="1">
      <c r="A828" s="26"/>
      <c r="B828" s="443"/>
      <c r="C828" s="448"/>
      <c r="D828" s="449"/>
      <c r="E828" s="449"/>
      <c r="F828" s="449"/>
      <c r="G828" s="449"/>
      <c r="H828" s="449"/>
      <c r="I828" s="449"/>
      <c r="J828" s="449"/>
      <c r="K828" s="449"/>
      <c r="L828" s="449"/>
      <c r="M828" s="449"/>
      <c r="N828" s="449"/>
      <c r="O828" s="449"/>
      <c r="P828" s="449"/>
      <c r="Q828" s="449"/>
      <c r="R828" s="449"/>
      <c r="S828" s="449"/>
      <c r="T828" s="449"/>
      <c r="U828" s="449"/>
      <c r="V828" s="449"/>
      <c r="W828" s="449"/>
      <c r="X828" s="449"/>
      <c r="Y828" s="449"/>
      <c r="Z828" s="450"/>
      <c r="AA828" s="438"/>
      <c r="AB828" s="439"/>
      <c r="AE828" s="111"/>
    </row>
    <row r="829" spans="1:31" s="48" customFormat="1" ht="18" customHeight="1">
      <c r="A829" s="26"/>
      <c r="B829" s="443"/>
      <c r="C829" s="448"/>
      <c r="D829" s="449"/>
      <c r="E829" s="449"/>
      <c r="F829" s="449"/>
      <c r="G829" s="449"/>
      <c r="H829" s="449"/>
      <c r="I829" s="449"/>
      <c r="J829" s="449"/>
      <c r="K829" s="449"/>
      <c r="L829" s="449"/>
      <c r="M829" s="449"/>
      <c r="N829" s="449"/>
      <c r="O829" s="449"/>
      <c r="P829" s="449"/>
      <c r="Q829" s="449"/>
      <c r="R829" s="449"/>
      <c r="S829" s="449"/>
      <c r="T829" s="449"/>
      <c r="U829" s="449"/>
      <c r="V829" s="449"/>
      <c r="W829" s="449"/>
      <c r="X829" s="449"/>
      <c r="Y829" s="449"/>
      <c r="Z829" s="450"/>
      <c r="AA829" s="438"/>
      <c r="AB829" s="439"/>
      <c r="AE829" s="111"/>
    </row>
    <row r="830" spans="1:31" s="48" customFormat="1" ht="18" customHeight="1">
      <c r="A830" s="26"/>
      <c r="B830" s="443"/>
      <c r="C830" s="448"/>
      <c r="D830" s="449"/>
      <c r="E830" s="449"/>
      <c r="F830" s="449"/>
      <c r="G830" s="449"/>
      <c r="H830" s="449"/>
      <c r="I830" s="449"/>
      <c r="J830" s="449"/>
      <c r="K830" s="449"/>
      <c r="L830" s="449"/>
      <c r="M830" s="449"/>
      <c r="N830" s="449"/>
      <c r="O830" s="449"/>
      <c r="P830" s="449"/>
      <c r="Q830" s="449"/>
      <c r="R830" s="449"/>
      <c r="S830" s="449"/>
      <c r="T830" s="449"/>
      <c r="U830" s="449"/>
      <c r="V830" s="449"/>
      <c r="W830" s="449"/>
      <c r="X830" s="449"/>
      <c r="Y830" s="449"/>
      <c r="Z830" s="450"/>
      <c r="AA830" s="438"/>
      <c r="AB830" s="439"/>
      <c r="AE830" s="111"/>
    </row>
    <row r="831" spans="1:31" s="48" customFormat="1" ht="18" customHeight="1">
      <c r="A831" s="26"/>
      <c r="B831" s="444"/>
      <c r="C831" s="451"/>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3"/>
      <c r="AA831" s="440"/>
      <c r="AB831" s="441"/>
      <c r="AE831" s="111"/>
    </row>
    <row r="832" spans="1:31" s="48" customFormat="1" ht="15" customHeight="1">
      <c r="A832" s="26"/>
      <c r="B832" s="442" t="s">
        <v>20</v>
      </c>
      <c r="C832" s="445" t="s">
        <v>473</v>
      </c>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7"/>
      <c r="AA832" s="436"/>
      <c r="AB832" s="437"/>
      <c r="AE832" s="111"/>
    </row>
    <row r="833" spans="1:31" s="48" customFormat="1" ht="15" customHeight="1">
      <c r="A833" s="26"/>
      <c r="B833" s="443"/>
      <c r="C833" s="448"/>
      <c r="D833" s="449"/>
      <c r="E833" s="449"/>
      <c r="F833" s="449"/>
      <c r="G833" s="449"/>
      <c r="H833" s="449"/>
      <c r="I833" s="449"/>
      <c r="J833" s="449"/>
      <c r="K833" s="449"/>
      <c r="L833" s="449"/>
      <c r="M833" s="449"/>
      <c r="N833" s="449"/>
      <c r="O833" s="449"/>
      <c r="P833" s="449"/>
      <c r="Q833" s="449"/>
      <c r="R833" s="449"/>
      <c r="S833" s="449"/>
      <c r="T833" s="449"/>
      <c r="U833" s="449"/>
      <c r="V833" s="449"/>
      <c r="W833" s="449"/>
      <c r="X833" s="449"/>
      <c r="Y833" s="449"/>
      <c r="Z833" s="450"/>
      <c r="AA833" s="438"/>
      <c r="AB833" s="439"/>
      <c r="AE833" s="111"/>
    </row>
    <row r="834" spans="1:31" s="48" customFormat="1" ht="15" customHeight="1">
      <c r="A834" s="26"/>
      <c r="B834" s="443"/>
      <c r="C834" s="448"/>
      <c r="D834" s="449"/>
      <c r="E834" s="449"/>
      <c r="F834" s="449"/>
      <c r="G834" s="449"/>
      <c r="H834" s="449"/>
      <c r="I834" s="449"/>
      <c r="J834" s="449"/>
      <c r="K834" s="449"/>
      <c r="L834" s="449"/>
      <c r="M834" s="449"/>
      <c r="N834" s="449"/>
      <c r="O834" s="449"/>
      <c r="P834" s="449"/>
      <c r="Q834" s="449"/>
      <c r="R834" s="449"/>
      <c r="S834" s="449"/>
      <c r="T834" s="449"/>
      <c r="U834" s="449"/>
      <c r="V834" s="449"/>
      <c r="W834" s="449"/>
      <c r="X834" s="449"/>
      <c r="Y834" s="449"/>
      <c r="Z834" s="450"/>
      <c r="AA834" s="438"/>
      <c r="AB834" s="439"/>
      <c r="AE834" s="111"/>
    </row>
    <row r="835" spans="1:31" s="48" customFormat="1" ht="15" customHeight="1">
      <c r="A835" s="26"/>
      <c r="B835" s="443"/>
      <c r="C835" s="448"/>
      <c r="D835" s="449"/>
      <c r="E835" s="449"/>
      <c r="F835" s="449"/>
      <c r="G835" s="449"/>
      <c r="H835" s="449"/>
      <c r="I835" s="449"/>
      <c r="J835" s="449"/>
      <c r="K835" s="449"/>
      <c r="L835" s="449"/>
      <c r="M835" s="449"/>
      <c r="N835" s="449"/>
      <c r="O835" s="449"/>
      <c r="P835" s="449"/>
      <c r="Q835" s="449"/>
      <c r="R835" s="449"/>
      <c r="S835" s="449"/>
      <c r="T835" s="449"/>
      <c r="U835" s="449"/>
      <c r="V835" s="449"/>
      <c r="W835" s="449"/>
      <c r="X835" s="449"/>
      <c r="Y835" s="449"/>
      <c r="Z835" s="450"/>
      <c r="AA835" s="438"/>
      <c r="AB835" s="439"/>
      <c r="AE835" s="111"/>
    </row>
    <row r="836" spans="1:31" s="48" customFormat="1" ht="15" customHeight="1">
      <c r="A836" s="26"/>
      <c r="B836" s="444"/>
      <c r="C836" s="451"/>
      <c r="D836" s="452"/>
      <c r="E836" s="452"/>
      <c r="F836" s="452"/>
      <c r="G836" s="452"/>
      <c r="H836" s="452"/>
      <c r="I836" s="452"/>
      <c r="J836" s="452"/>
      <c r="K836" s="452"/>
      <c r="L836" s="452"/>
      <c r="M836" s="452"/>
      <c r="N836" s="452"/>
      <c r="O836" s="452"/>
      <c r="P836" s="452"/>
      <c r="Q836" s="452"/>
      <c r="R836" s="452"/>
      <c r="S836" s="452"/>
      <c r="T836" s="452"/>
      <c r="U836" s="452"/>
      <c r="V836" s="452"/>
      <c r="W836" s="452"/>
      <c r="X836" s="452"/>
      <c r="Y836" s="452"/>
      <c r="Z836" s="453"/>
      <c r="AA836" s="440"/>
      <c r="AB836" s="441"/>
      <c r="AE836" s="111"/>
    </row>
    <row r="837" spans="1:31" s="48" customFormat="1" ht="15.75" customHeight="1">
      <c r="A837" s="26"/>
      <c r="B837" s="442" t="s">
        <v>93</v>
      </c>
      <c r="C837" s="445" t="s">
        <v>474</v>
      </c>
      <c r="D837" s="446"/>
      <c r="E837" s="446"/>
      <c r="F837" s="446"/>
      <c r="G837" s="446"/>
      <c r="H837" s="446"/>
      <c r="I837" s="446"/>
      <c r="J837" s="446"/>
      <c r="K837" s="446"/>
      <c r="L837" s="446"/>
      <c r="M837" s="446"/>
      <c r="N837" s="446"/>
      <c r="O837" s="446"/>
      <c r="P837" s="446"/>
      <c r="Q837" s="446"/>
      <c r="R837" s="446"/>
      <c r="S837" s="446"/>
      <c r="T837" s="446"/>
      <c r="U837" s="446"/>
      <c r="V837" s="446"/>
      <c r="W837" s="446"/>
      <c r="X837" s="446"/>
      <c r="Y837" s="446"/>
      <c r="Z837" s="447"/>
      <c r="AA837" s="436"/>
      <c r="AB837" s="437"/>
      <c r="AE837" s="111"/>
    </row>
    <row r="838" spans="1:31" s="48" customFormat="1" ht="11.25" customHeight="1">
      <c r="A838" s="26"/>
      <c r="B838" s="443"/>
      <c r="C838" s="448"/>
      <c r="D838" s="449"/>
      <c r="E838" s="449"/>
      <c r="F838" s="449"/>
      <c r="G838" s="449"/>
      <c r="H838" s="449"/>
      <c r="I838" s="449"/>
      <c r="J838" s="449"/>
      <c r="K838" s="449"/>
      <c r="L838" s="449"/>
      <c r="M838" s="449"/>
      <c r="N838" s="449"/>
      <c r="O838" s="449"/>
      <c r="P838" s="449"/>
      <c r="Q838" s="449"/>
      <c r="R838" s="449"/>
      <c r="S838" s="449"/>
      <c r="T838" s="449"/>
      <c r="U838" s="449"/>
      <c r="V838" s="449"/>
      <c r="W838" s="449"/>
      <c r="X838" s="449"/>
      <c r="Y838" s="449"/>
      <c r="Z838" s="450"/>
      <c r="AA838" s="438"/>
      <c r="AB838" s="439"/>
      <c r="AE838" s="111"/>
    </row>
    <row r="839" spans="1:31" s="48" customFormat="1" ht="15" customHeight="1">
      <c r="A839" s="26"/>
      <c r="B839" s="443"/>
      <c r="C839" s="448"/>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50"/>
      <c r="AA839" s="438"/>
      <c r="AB839" s="439"/>
    </row>
    <row r="840" spans="1:31" s="48" customFormat="1" ht="11.25" customHeight="1">
      <c r="A840" s="26"/>
      <c r="B840" s="444"/>
      <c r="C840" s="451"/>
      <c r="D840" s="452"/>
      <c r="E840" s="452"/>
      <c r="F840" s="452"/>
      <c r="G840" s="452"/>
      <c r="H840" s="452"/>
      <c r="I840" s="452"/>
      <c r="J840" s="452"/>
      <c r="K840" s="452"/>
      <c r="L840" s="452"/>
      <c r="M840" s="452"/>
      <c r="N840" s="452"/>
      <c r="O840" s="452"/>
      <c r="P840" s="452"/>
      <c r="Q840" s="452"/>
      <c r="R840" s="452"/>
      <c r="S840" s="452"/>
      <c r="T840" s="452"/>
      <c r="U840" s="452"/>
      <c r="V840" s="452"/>
      <c r="W840" s="452"/>
      <c r="X840" s="452"/>
      <c r="Y840" s="452"/>
      <c r="Z840" s="453"/>
      <c r="AA840" s="440"/>
      <c r="AB840" s="441"/>
    </row>
    <row r="841" spans="1:31" s="48" customFormat="1" ht="11.25" customHeight="1">
      <c r="A841" s="26"/>
      <c r="B841" s="442" t="s">
        <v>94</v>
      </c>
      <c r="C841" s="445" t="s">
        <v>475</v>
      </c>
      <c r="D841" s="446"/>
      <c r="E841" s="446"/>
      <c r="F841" s="446"/>
      <c r="G841" s="446"/>
      <c r="H841" s="446"/>
      <c r="I841" s="446"/>
      <c r="J841" s="446"/>
      <c r="K841" s="446"/>
      <c r="L841" s="446"/>
      <c r="M841" s="446"/>
      <c r="N841" s="446"/>
      <c r="O841" s="446"/>
      <c r="P841" s="446"/>
      <c r="Q841" s="446"/>
      <c r="R841" s="446"/>
      <c r="S841" s="446"/>
      <c r="T841" s="446"/>
      <c r="U841" s="446"/>
      <c r="V841" s="446"/>
      <c r="W841" s="446"/>
      <c r="X841" s="446"/>
      <c r="Y841" s="446"/>
      <c r="Z841" s="447"/>
      <c r="AA841" s="436"/>
      <c r="AB841" s="437"/>
    </row>
    <row r="842" spans="1:31" s="48" customFormat="1" ht="11.25" customHeight="1">
      <c r="A842" s="26"/>
      <c r="B842" s="443"/>
      <c r="C842" s="448"/>
      <c r="D842" s="449"/>
      <c r="E842" s="449"/>
      <c r="F842" s="449"/>
      <c r="G842" s="449"/>
      <c r="H842" s="449"/>
      <c r="I842" s="449"/>
      <c r="J842" s="449"/>
      <c r="K842" s="449"/>
      <c r="L842" s="449"/>
      <c r="M842" s="449"/>
      <c r="N842" s="449"/>
      <c r="O842" s="449"/>
      <c r="P842" s="449"/>
      <c r="Q842" s="449"/>
      <c r="R842" s="449"/>
      <c r="S842" s="449"/>
      <c r="T842" s="449"/>
      <c r="U842" s="449"/>
      <c r="V842" s="449"/>
      <c r="W842" s="449"/>
      <c r="X842" s="449"/>
      <c r="Y842" s="449"/>
      <c r="Z842" s="450"/>
      <c r="AA842" s="438"/>
      <c r="AB842" s="439"/>
    </row>
    <row r="843" spans="1:31" s="48" customFormat="1" ht="11.25" customHeight="1">
      <c r="A843" s="26"/>
      <c r="B843" s="443"/>
      <c r="C843" s="448"/>
      <c r="D843" s="449"/>
      <c r="E843" s="449"/>
      <c r="F843" s="449"/>
      <c r="G843" s="449"/>
      <c r="H843" s="449"/>
      <c r="I843" s="449"/>
      <c r="J843" s="449"/>
      <c r="K843" s="449"/>
      <c r="L843" s="449"/>
      <c r="M843" s="449"/>
      <c r="N843" s="449"/>
      <c r="O843" s="449"/>
      <c r="P843" s="449"/>
      <c r="Q843" s="449"/>
      <c r="R843" s="449"/>
      <c r="S843" s="449"/>
      <c r="T843" s="449"/>
      <c r="U843" s="449"/>
      <c r="V843" s="449"/>
      <c r="W843" s="449"/>
      <c r="X843" s="449"/>
      <c r="Y843" s="449"/>
      <c r="Z843" s="450"/>
      <c r="AA843" s="438"/>
      <c r="AB843" s="439"/>
    </row>
    <row r="844" spans="1:31" s="48" customFormat="1" ht="11.25" customHeight="1">
      <c r="A844" s="26"/>
      <c r="B844" s="443"/>
      <c r="C844" s="448"/>
      <c r="D844" s="449"/>
      <c r="E844" s="449"/>
      <c r="F844" s="449"/>
      <c r="G844" s="449"/>
      <c r="H844" s="449"/>
      <c r="I844" s="449"/>
      <c r="J844" s="449"/>
      <c r="K844" s="449"/>
      <c r="L844" s="449"/>
      <c r="M844" s="449"/>
      <c r="N844" s="449"/>
      <c r="O844" s="449"/>
      <c r="P844" s="449"/>
      <c r="Q844" s="449"/>
      <c r="R844" s="449"/>
      <c r="S844" s="449"/>
      <c r="T844" s="449"/>
      <c r="U844" s="449"/>
      <c r="V844" s="449"/>
      <c r="W844" s="449"/>
      <c r="X844" s="449"/>
      <c r="Y844" s="449"/>
      <c r="Z844" s="450"/>
      <c r="AA844" s="438"/>
      <c r="AB844" s="439"/>
    </row>
    <row r="845" spans="1:31" s="48" customFormat="1" ht="11.25" customHeight="1">
      <c r="A845" s="26"/>
      <c r="B845" s="443"/>
      <c r="C845" s="448"/>
      <c r="D845" s="449"/>
      <c r="E845" s="449"/>
      <c r="F845" s="449"/>
      <c r="G845" s="449"/>
      <c r="H845" s="449"/>
      <c r="I845" s="449"/>
      <c r="J845" s="449"/>
      <c r="K845" s="449"/>
      <c r="L845" s="449"/>
      <c r="M845" s="449"/>
      <c r="N845" s="449"/>
      <c r="O845" s="449"/>
      <c r="P845" s="449"/>
      <c r="Q845" s="449"/>
      <c r="R845" s="449"/>
      <c r="S845" s="449"/>
      <c r="T845" s="449"/>
      <c r="U845" s="449"/>
      <c r="V845" s="449"/>
      <c r="W845" s="449"/>
      <c r="X845" s="449"/>
      <c r="Y845" s="449"/>
      <c r="Z845" s="450"/>
      <c r="AA845" s="438"/>
      <c r="AB845" s="439"/>
    </row>
    <row r="846" spans="1:31" s="48" customFormat="1" ht="11.25" customHeight="1">
      <c r="A846" s="26"/>
      <c r="B846" s="444"/>
      <c r="C846" s="451"/>
      <c r="D846" s="452"/>
      <c r="E846" s="452"/>
      <c r="F846" s="452"/>
      <c r="G846" s="452"/>
      <c r="H846" s="452"/>
      <c r="I846" s="452"/>
      <c r="J846" s="452"/>
      <c r="K846" s="452"/>
      <c r="L846" s="452"/>
      <c r="M846" s="452"/>
      <c r="N846" s="452"/>
      <c r="O846" s="452"/>
      <c r="P846" s="452"/>
      <c r="Q846" s="452"/>
      <c r="R846" s="452"/>
      <c r="S846" s="452"/>
      <c r="T846" s="452"/>
      <c r="U846" s="452"/>
      <c r="V846" s="452"/>
      <c r="W846" s="452"/>
      <c r="X846" s="452"/>
      <c r="Y846" s="452"/>
      <c r="Z846" s="453"/>
      <c r="AA846" s="440"/>
      <c r="AB846" s="441"/>
    </row>
    <row r="847" spans="1:31" s="48" customFormat="1" ht="11.25" customHeight="1">
      <c r="A847" s="26"/>
      <c r="B847" s="442" t="s">
        <v>95</v>
      </c>
      <c r="C847" s="445" t="s">
        <v>476</v>
      </c>
      <c r="D847" s="446"/>
      <c r="E847" s="446"/>
      <c r="F847" s="446"/>
      <c r="G847" s="446"/>
      <c r="H847" s="446"/>
      <c r="I847" s="446"/>
      <c r="J847" s="446"/>
      <c r="K847" s="446"/>
      <c r="L847" s="446"/>
      <c r="M847" s="446"/>
      <c r="N847" s="446"/>
      <c r="O847" s="446"/>
      <c r="P847" s="446"/>
      <c r="Q847" s="446"/>
      <c r="R847" s="446"/>
      <c r="S847" s="446"/>
      <c r="T847" s="446"/>
      <c r="U847" s="446"/>
      <c r="V847" s="446"/>
      <c r="W847" s="446"/>
      <c r="X847" s="446"/>
      <c r="Y847" s="446"/>
      <c r="Z847" s="447"/>
      <c r="AA847" s="436"/>
      <c r="AB847" s="437"/>
    </row>
    <row r="848" spans="1:31" s="48" customFormat="1" ht="11.25" customHeight="1">
      <c r="A848" s="26"/>
      <c r="B848" s="443"/>
      <c r="C848" s="448"/>
      <c r="D848" s="449"/>
      <c r="E848" s="449"/>
      <c r="F848" s="449"/>
      <c r="G848" s="449"/>
      <c r="H848" s="449"/>
      <c r="I848" s="449"/>
      <c r="J848" s="449"/>
      <c r="K848" s="449"/>
      <c r="L848" s="449"/>
      <c r="M848" s="449"/>
      <c r="N848" s="449"/>
      <c r="O848" s="449"/>
      <c r="P848" s="449"/>
      <c r="Q848" s="449"/>
      <c r="R848" s="449"/>
      <c r="S848" s="449"/>
      <c r="T848" s="449"/>
      <c r="U848" s="449"/>
      <c r="V848" s="449"/>
      <c r="W848" s="449"/>
      <c r="X848" s="449"/>
      <c r="Y848" s="449"/>
      <c r="Z848" s="450"/>
      <c r="AA848" s="438"/>
      <c r="AB848" s="439"/>
    </row>
    <row r="849" spans="1:28" s="48" customFormat="1" ht="11.25" customHeight="1">
      <c r="A849" s="26"/>
      <c r="B849" s="444"/>
      <c r="C849" s="448"/>
      <c r="D849" s="449"/>
      <c r="E849" s="449"/>
      <c r="F849" s="449"/>
      <c r="G849" s="449"/>
      <c r="H849" s="449"/>
      <c r="I849" s="449"/>
      <c r="J849" s="449"/>
      <c r="K849" s="449"/>
      <c r="L849" s="449"/>
      <c r="M849" s="449"/>
      <c r="N849" s="449"/>
      <c r="O849" s="449"/>
      <c r="P849" s="449"/>
      <c r="Q849" s="449"/>
      <c r="R849" s="449"/>
      <c r="S849" s="449"/>
      <c r="T849" s="449"/>
      <c r="U849" s="449"/>
      <c r="V849" s="449"/>
      <c r="W849" s="449"/>
      <c r="X849" s="449"/>
      <c r="Y849" s="449"/>
      <c r="Z849" s="450"/>
      <c r="AA849" s="440"/>
      <c r="AB849" s="441"/>
    </row>
    <row r="850" spans="1:28" s="48" customFormat="1" ht="11.25" customHeight="1">
      <c r="A850" s="26"/>
      <c r="B850" s="442" t="s">
        <v>22</v>
      </c>
      <c r="C850" s="445" t="s">
        <v>477</v>
      </c>
      <c r="D850" s="446"/>
      <c r="E850" s="446"/>
      <c r="F850" s="446"/>
      <c r="G850" s="446"/>
      <c r="H850" s="446"/>
      <c r="I850" s="446"/>
      <c r="J850" s="446"/>
      <c r="K850" s="446"/>
      <c r="L850" s="446"/>
      <c r="M850" s="446"/>
      <c r="N850" s="446"/>
      <c r="O850" s="446"/>
      <c r="P850" s="446"/>
      <c r="Q850" s="446"/>
      <c r="R850" s="446"/>
      <c r="S850" s="446"/>
      <c r="T850" s="446"/>
      <c r="U850" s="446"/>
      <c r="V850" s="446"/>
      <c r="W850" s="446"/>
      <c r="X850" s="446"/>
      <c r="Y850" s="446"/>
      <c r="Z850" s="447"/>
      <c r="AA850" s="436"/>
      <c r="AB850" s="437"/>
    </row>
    <row r="851" spans="1:28" s="48" customFormat="1" ht="11.25" customHeight="1">
      <c r="A851" s="26"/>
      <c r="B851" s="443"/>
      <c r="C851" s="448"/>
      <c r="D851" s="449"/>
      <c r="E851" s="449"/>
      <c r="F851" s="449"/>
      <c r="G851" s="449"/>
      <c r="H851" s="449"/>
      <c r="I851" s="449"/>
      <c r="J851" s="449"/>
      <c r="K851" s="449"/>
      <c r="L851" s="449"/>
      <c r="M851" s="449"/>
      <c r="N851" s="449"/>
      <c r="O851" s="449"/>
      <c r="P851" s="449"/>
      <c r="Q851" s="449"/>
      <c r="R851" s="449"/>
      <c r="S851" s="449"/>
      <c r="T851" s="449"/>
      <c r="U851" s="449"/>
      <c r="V851" s="449"/>
      <c r="W851" s="449"/>
      <c r="X851" s="449"/>
      <c r="Y851" s="449"/>
      <c r="Z851" s="450"/>
      <c r="AA851" s="438"/>
      <c r="AB851" s="439"/>
    </row>
    <row r="852" spans="1:28" s="48" customFormat="1" ht="11.25" customHeight="1">
      <c r="A852" s="26"/>
      <c r="B852" s="444"/>
      <c r="C852" s="451"/>
      <c r="D852" s="452"/>
      <c r="E852" s="452"/>
      <c r="F852" s="452"/>
      <c r="G852" s="452"/>
      <c r="H852" s="452"/>
      <c r="I852" s="452"/>
      <c r="J852" s="452"/>
      <c r="K852" s="452"/>
      <c r="L852" s="452"/>
      <c r="M852" s="452"/>
      <c r="N852" s="452"/>
      <c r="O852" s="452"/>
      <c r="P852" s="452"/>
      <c r="Q852" s="452"/>
      <c r="R852" s="452"/>
      <c r="S852" s="452"/>
      <c r="T852" s="452"/>
      <c r="U852" s="452"/>
      <c r="V852" s="452"/>
      <c r="W852" s="452"/>
      <c r="X852" s="452"/>
      <c r="Y852" s="452"/>
      <c r="Z852" s="453"/>
      <c r="AA852" s="440"/>
      <c r="AB852" s="441"/>
    </row>
    <row r="853" spans="1:28" s="30" customFormat="1" ht="11.25" customHeight="1">
      <c r="A853" s="28"/>
      <c r="B853" s="33"/>
      <c r="C853" s="29"/>
      <c r="D853" s="29"/>
      <c r="E853" s="29"/>
      <c r="F853" s="29"/>
      <c r="G853" s="29"/>
      <c r="H853" s="29"/>
      <c r="I853" s="29"/>
      <c r="AA853" s="45"/>
      <c r="AB853" s="45"/>
    </row>
    <row r="854" spans="1:28" s="30" customFormat="1" ht="24">
      <c r="A854" s="35" t="s">
        <v>191</v>
      </c>
      <c r="B854" s="33"/>
      <c r="C854" s="29"/>
      <c r="D854" s="29"/>
      <c r="E854" s="29"/>
      <c r="F854" s="29"/>
      <c r="G854" s="29"/>
      <c r="H854" s="29"/>
      <c r="I854" s="29"/>
      <c r="AA854" s="45"/>
      <c r="AB854" s="45"/>
    </row>
    <row r="855" spans="1:28" s="48" customFormat="1" ht="11.25" customHeight="1">
      <c r="A855" s="26"/>
      <c r="B855" s="442" t="s">
        <v>90</v>
      </c>
      <c r="C855" s="445" t="s">
        <v>478</v>
      </c>
      <c r="D855" s="446"/>
      <c r="E855" s="446"/>
      <c r="F855" s="446"/>
      <c r="G855" s="446"/>
      <c r="H855" s="446"/>
      <c r="I855" s="446"/>
      <c r="J855" s="446"/>
      <c r="K855" s="446"/>
      <c r="L855" s="446"/>
      <c r="M855" s="446"/>
      <c r="N855" s="446"/>
      <c r="O855" s="446"/>
      <c r="P855" s="446"/>
      <c r="Q855" s="446"/>
      <c r="R855" s="446"/>
      <c r="S855" s="446"/>
      <c r="T855" s="446"/>
      <c r="U855" s="446"/>
      <c r="V855" s="446"/>
      <c r="W855" s="446"/>
      <c r="X855" s="446"/>
      <c r="Y855" s="446"/>
      <c r="Z855" s="447"/>
      <c r="AA855" s="436"/>
      <c r="AB855" s="437"/>
    </row>
    <row r="856" spans="1:28" s="48" customFormat="1" ht="11.25" customHeight="1">
      <c r="A856" s="26"/>
      <c r="B856" s="443"/>
      <c r="C856" s="448"/>
      <c r="D856" s="449"/>
      <c r="E856" s="449"/>
      <c r="F856" s="449"/>
      <c r="G856" s="449"/>
      <c r="H856" s="449"/>
      <c r="I856" s="449"/>
      <c r="J856" s="449"/>
      <c r="K856" s="449"/>
      <c r="L856" s="449"/>
      <c r="M856" s="449"/>
      <c r="N856" s="449"/>
      <c r="O856" s="449"/>
      <c r="P856" s="449"/>
      <c r="Q856" s="449"/>
      <c r="R856" s="449"/>
      <c r="S856" s="449"/>
      <c r="T856" s="449"/>
      <c r="U856" s="449"/>
      <c r="V856" s="449"/>
      <c r="W856" s="449"/>
      <c r="X856" s="449"/>
      <c r="Y856" s="449"/>
      <c r="Z856" s="450"/>
      <c r="AA856" s="438"/>
      <c r="AB856" s="439"/>
    </row>
    <row r="857" spans="1:28" s="48" customFormat="1" ht="11.25" customHeight="1">
      <c r="A857" s="26"/>
      <c r="B857" s="443"/>
      <c r="C857" s="448"/>
      <c r="D857" s="449"/>
      <c r="E857" s="449"/>
      <c r="F857" s="449"/>
      <c r="G857" s="449"/>
      <c r="H857" s="449"/>
      <c r="I857" s="449"/>
      <c r="J857" s="449"/>
      <c r="K857" s="449"/>
      <c r="L857" s="449"/>
      <c r="M857" s="449"/>
      <c r="N857" s="449"/>
      <c r="O857" s="449"/>
      <c r="P857" s="449"/>
      <c r="Q857" s="449"/>
      <c r="R857" s="449"/>
      <c r="S857" s="449"/>
      <c r="T857" s="449"/>
      <c r="U857" s="449"/>
      <c r="V857" s="449"/>
      <c r="W857" s="449"/>
      <c r="X857" s="449"/>
      <c r="Y857" s="449"/>
      <c r="Z857" s="450"/>
      <c r="AA857" s="438"/>
      <c r="AB857" s="439"/>
    </row>
    <row r="858" spans="1:28" s="48" customFormat="1" ht="11.25" customHeight="1">
      <c r="A858" s="26"/>
      <c r="B858" s="443"/>
      <c r="C858" s="448"/>
      <c r="D858" s="449"/>
      <c r="E858" s="449"/>
      <c r="F858" s="449"/>
      <c r="G858" s="449"/>
      <c r="H858" s="449"/>
      <c r="I858" s="449"/>
      <c r="J858" s="449"/>
      <c r="K858" s="449"/>
      <c r="L858" s="449"/>
      <c r="M858" s="449"/>
      <c r="N858" s="449"/>
      <c r="O858" s="449"/>
      <c r="P858" s="449"/>
      <c r="Q858" s="449"/>
      <c r="R858" s="449"/>
      <c r="S858" s="449"/>
      <c r="T858" s="449"/>
      <c r="U858" s="449"/>
      <c r="V858" s="449"/>
      <c r="W858" s="449"/>
      <c r="X858" s="449"/>
      <c r="Y858" s="449"/>
      <c r="Z858" s="450"/>
      <c r="AA858" s="438"/>
      <c r="AB858" s="439"/>
    </row>
    <row r="859" spans="1:28" s="31" customFormat="1" ht="11.25" customHeight="1">
      <c r="A859" s="2"/>
      <c r="B859" s="443"/>
      <c r="C859" s="448"/>
      <c r="D859" s="449"/>
      <c r="E859" s="449"/>
      <c r="F859" s="449"/>
      <c r="G859" s="449"/>
      <c r="H859" s="449"/>
      <c r="I859" s="449"/>
      <c r="J859" s="449"/>
      <c r="K859" s="449"/>
      <c r="L859" s="449"/>
      <c r="M859" s="449"/>
      <c r="N859" s="449"/>
      <c r="O859" s="449"/>
      <c r="P859" s="449"/>
      <c r="Q859" s="449"/>
      <c r="R859" s="449"/>
      <c r="S859" s="449"/>
      <c r="T859" s="449"/>
      <c r="U859" s="449"/>
      <c r="V859" s="449"/>
      <c r="W859" s="449"/>
      <c r="X859" s="449"/>
      <c r="Y859" s="449"/>
      <c r="Z859" s="450"/>
      <c r="AA859" s="438"/>
      <c r="AB859" s="439"/>
    </row>
    <row r="860" spans="1:28" s="31" customFormat="1" ht="11.25" customHeight="1">
      <c r="A860" s="2"/>
      <c r="B860" s="443"/>
      <c r="C860" s="448"/>
      <c r="D860" s="449"/>
      <c r="E860" s="449"/>
      <c r="F860" s="449"/>
      <c r="G860" s="449"/>
      <c r="H860" s="449"/>
      <c r="I860" s="449"/>
      <c r="J860" s="449"/>
      <c r="K860" s="449"/>
      <c r="L860" s="449"/>
      <c r="M860" s="449"/>
      <c r="N860" s="449"/>
      <c r="O860" s="449"/>
      <c r="P860" s="449"/>
      <c r="Q860" s="449"/>
      <c r="R860" s="449"/>
      <c r="S860" s="449"/>
      <c r="T860" s="449"/>
      <c r="U860" s="449"/>
      <c r="V860" s="449"/>
      <c r="W860" s="449"/>
      <c r="X860" s="449"/>
      <c r="Y860" s="449"/>
      <c r="Z860" s="450"/>
      <c r="AA860" s="438"/>
      <c r="AB860" s="439"/>
    </row>
    <row r="861" spans="1:28" s="31" customFormat="1" ht="13.5" customHeight="1">
      <c r="A861" s="2"/>
      <c r="B861" s="442" t="s">
        <v>91</v>
      </c>
      <c r="C861" s="469" t="s">
        <v>479</v>
      </c>
      <c r="D861" s="470"/>
      <c r="E861" s="470"/>
      <c r="F861" s="470"/>
      <c r="G861" s="470"/>
      <c r="H861" s="470"/>
      <c r="I861" s="470"/>
      <c r="J861" s="470"/>
      <c r="K861" s="470"/>
      <c r="L861" s="470"/>
      <c r="M861" s="470"/>
      <c r="N861" s="470"/>
      <c r="O861" s="470"/>
      <c r="P861" s="470"/>
      <c r="Q861" s="470"/>
      <c r="R861" s="470"/>
      <c r="S861" s="470"/>
      <c r="T861" s="470"/>
      <c r="U861" s="470"/>
      <c r="V861" s="470"/>
      <c r="W861" s="470"/>
      <c r="X861" s="470"/>
      <c r="Y861" s="470"/>
      <c r="Z861" s="471"/>
      <c r="AA861" s="454"/>
      <c r="AB861" s="454"/>
    </row>
    <row r="862" spans="1:28" s="31" customFormat="1" ht="13.5" customHeight="1">
      <c r="A862" s="2"/>
      <c r="B862" s="443"/>
      <c r="C862" s="472"/>
      <c r="D862" s="473"/>
      <c r="E862" s="473"/>
      <c r="F862" s="473"/>
      <c r="G862" s="473"/>
      <c r="H862" s="473"/>
      <c r="I862" s="473"/>
      <c r="J862" s="473"/>
      <c r="K862" s="473"/>
      <c r="L862" s="473"/>
      <c r="M862" s="473"/>
      <c r="N862" s="473"/>
      <c r="O862" s="473"/>
      <c r="P862" s="473"/>
      <c r="Q862" s="473"/>
      <c r="R862" s="473"/>
      <c r="S862" s="473"/>
      <c r="T862" s="473"/>
      <c r="U862" s="473"/>
      <c r="V862" s="473"/>
      <c r="W862" s="473"/>
      <c r="X862" s="473"/>
      <c r="Y862" s="473"/>
      <c r="Z862" s="474"/>
      <c r="AA862" s="454"/>
      <c r="AB862" s="454"/>
    </row>
    <row r="863" spans="1:28" s="31" customFormat="1" ht="13.5" customHeight="1">
      <c r="A863" s="2"/>
      <c r="B863" s="444"/>
      <c r="C863" s="475"/>
      <c r="D863" s="476"/>
      <c r="E863" s="476"/>
      <c r="F863" s="476"/>
      <c r="G863" s="476"/>
      <c r="H863" s="476"/>
      <c r="I863" s="476"/>
      <c r="J863" s="476"/>
      <c r="K863" s="476"/>
      <c r="L863" s="476"/>
      <c r="M863" s="476"/>
      <c r="N863" s="476"/>
      <c r="O863" s="476"/>
      <c r="P863" s="476"/>
      <c r="Q863" s="476"/>
      <c r="R863" s="476"/>
      <c r="S863" s="476"/>
      <c r="T863" s="476"/>
      <c r="U863" s="476"/>
      <c r="V863" s="476"/>
      <c r="W863" s="476"/>
      <c r="X863" s="476"/>
      <c r="Y863" s="476"/>
      <c r="Z863" s="477"/>
      <c r="AA863" s="454"/>
      <c r="AB863" s="454"/>
    </row>
    <row r="864" spans="1:28" s="48" customFormat="1" ht="11.25" customHeight="1">
      <c r="A864" s="26"/>
      <c r="B864" s="442" t="s">
        <v>92</v>
      </c>
      <c r="C864" s="445" t="s">
        <v>480</v>
      </c>
      <c r="D864" s="446"/>
      <c r="E864" s="446"/>
      <c r="F864" s="446"/>
      <c r="G864" s="446"/>
      <c r="H864" s="446"/>
      <c r="I864" s="446"/>
      <c r="J864" s="446"/>
      <c r="K864" s="446"/>
      <c r="L864" s="446"/>
      <c r="M864" s="446"/>
      <c r="N864" s="446"/>
      <c r="O864" s="446"/>
      <c r="P864" s="446"/>
      <c r="Q864" s="446"/>
      <c r="R864" s="446"/>
      <c r="S864" s="446"/>
      <c r="T864" s="446"/>
      <c r="U864" s="446"/>
      <c r="V864" s="446"/>
      <c r="W864" s="446"/>
      <c r="X864" s="446"/>
      <c r="Y864" s="446"/>
      <c r="Z864" s="447"/>
      <c r="AA864" s="436"/>
      <c r="AB864" s="437"/>
    </row>
    <row r="865" spans="1:28" s="48" customFormat="1" ht="11.25" customHeight="1">
      <c r="A865" s="26"/>
      <c r="B865" s="443"/>
      <c r="C865" s="448"/>
      <c r="D865" s="449"/>
      <c r="E865" s="449"/>
      <c r="F865" s="449"/>
      <c r="G865" s="449"/>
      <c r="H865" s="449"/>
      <c r="I865" s="449"/>
      <c r="J865" s="449"/>
      <c r="K865" s="449"/>
      <c r="L865" s="449"/>
      <c r="M865" s="449"/>
      <c r="N865" s="449"/>
      <c r="O865" s="449"/>
      <c r="P865" s="449"/>
      <c r="Q865" s="449"/>
      <c r="R865" s="449"/>
      <c r="S865" s="449"/>
      <c r="T865" s="449"/>
      <c r="U865" s="449"/>
      <c r="V865" s="449"/>
      <c r="W865" s="449"/>
      <c r="X865" s="449"/>
      <c r="Y865" s="449"/>
      <c r="Z865" s="450"/>
      <c r="AA865" s="438"/>
      <c r="AB865" s="439"/>
    </row>
    <row r="866" spans="1:28" s="48" customFormat="1" ht="11.25" customHeight="1">
      <c r="A866" s="26"/>
      <c r="B866" s="444"/>
      <c r="C866" s="451"/>
      <c r="D866" s="452"/>
      <c r="E866" s="452"/>
      <c r="F866" s="452"/>
      <c r="G866" s="452"/>
      <c r="H866" s="452"/>
      <c r="I866" s="452"/>
      <c r="J866" s="452"/>
      <c r="K866" s="452"/>
      <c r="L866" s="452"/>
      <c r="M866" s="452"/>
      <c r="N866" s="452"/>
      <c r="O866" s="452"/>
      <c r="P866" s="452"/>
      <c r="Q866" s="452"/>
      <c r="R866" s="452"/>
      <c r="S866" s="452"/>
      <c r="T866" s="452"/>
      <c r="U866" s="452"/>
      <c r="V866" s="452"/>
      <c r="W866" s="452"/>
      <c r="X866" s="452"/>
      <c r="Y866" s="452"/>
      <c r="Z866" s="453"/>
      <c r="AA866" s="440"/>
      <c r="AB866" s="441"/>
    </row>
    <row r="867" spans="1:28" s="48" customFormat="1" ht="11.25" customHeight="1">
      <c r="A867" s="26"/>
      <c r="B867" s="442" t="s">
        <v>93</v>
      </c>
      <c r="C867" s="445" t="s">
        <v>481</v>
      </c>
      <c r="D867" s="446"/>
      <c r="E867" s="446"/>
      <c r="F867" s="446"/>
      <c r="G867" s="446"/>
      <c r="H867" s="446"/>
      <c r="I867" s="446"/>
      <c r="J867" s="446"/>
      <c r="K867" s="446"/>
      <c r="L867" s="446"/>
      <c r="M867" s="446"/>
      <c r="N867" s="446"/>
      <c r="O867" s="446"/>
      <c r="P867" s="446"/>
      <c r="Q867" s="446"/>
      <c r="R867" s="446"/>
      <c r="S867" s="446"/>
      <c r="T867" s="446"/>
      <c r="U867" s="446"/>
      <c r="V867" s="446"/>
      <c r="W867" s="446"/>
      <c r="X867" s="446"/>
      <c r="Y867" s="446"/>
      <c r="Z867" s="447"/>
      <c r="AA867" s="436"/>
      <c r="AB867" s="437"/>
    </row>
    <row r="868" spans="1:28" s="48" customFormat="1" ht="11.25" customHeight="1">
      <c r="A868" s="26"/>
      <c r="B868" s="443"/>
      <c r="C868" s="448"/>
      <c r="D868" s="449"/>
      <c r="E868" s="449"/>
      <c r="F868" s="449"/>
      <c r="G868" s="449"/>
      <c r="H868" s="449"/>
      <c r="I868" s="449"/>
      <c r="J868" s="449"/>
      <c r="K868" s="449"/>
      <c r="L868" s="449"/>
      <c r="M868" s="449"/>
      <c r="N868" s="449"/>
      <c r="O868" s="449"/>
      <c r="P868" s="449"/>
      <c r="Q868" s="449"/>
      <c r="R868" s="449"/>
      <c r="S868" s="449"/>
      <c r="T868" s="449"/>
      <c r="U868" s="449"/>
      <c r="V868" s="449"/>
      <c r="W868" s="449"/>
      <c r="X868" s="449"/>
      <c r="Y868" s="449"/>
      <c r="Z868" s="450"/>
      <c r="AA868" s="438"/>
      <c r="AB868" s="439"/>
    </row>
    <row r="869" spans="1:28" s="31" customFormat="1" ht="11.25" customHeight="1">
      <c r="B869" s="444"/>
      <c r="C869" s="451"/>
      <c r="D869" s="452"/>
      <c r="E869" s="452"/>
      <c r="F869" s="452"/>
      <c r="G869" s="452"/>
      <c r="H869" s="452"/>
      <c r="I869" s="452"/>
      <c r="J869" s="452"/>
      <c r="K869" s="452"/>
      <c r="L869" s="452"/>
      <c r="M869" s="452"/>
      <c r="N869" s="452"/>
      <c r="O869" s="452"/>
      <c r="P869" s="452"/>
      <c r="Q869" s="452"/>
      <c r="R869" s="452"/>
      <c r="S869" s="452"/>
      <c r="T869" s="452"/>
      <c r="U869" s="452"/>
      <c r="V869" s="452"/>
      <c r="W869" s="452"/>
      <c r="X869" s="452"/>
      <c r="Y869" s="452"/>
      <c r="Z869" s="453"/>
      <c r="AA869" s="440"/>
      <c r="AB869" s="441"/>
    </row>
    <row r="870" spans="1:28" s="48" customFormat="1" ht="11.25" customHeight="1">
      <c r="A870"/>
      <c r="B870" s="442" t="s">
        <v>35</v>
      </c>
      <c r="C870" s="445" t="s">
        <v>488</v>
      </c>
      <c r="D870" s="446"/>
      <c r="E870" s="446"/>
      <c r="F870" s="446"/>
      <c r="G870" s="446"/>
      <c r="H870" s="446"/>
      <c r="I870" s="446"/>
      <c r="J870" s="446"/>
      <c r="K870" s="446"/>
      <c r="L870" s="446"/>
      <c r="M870" s="446"/>
      <c r="N870" s="446"/>
      <c r="O870" s="446"/>
      <c r="P870" s="446"/>
      <c r="Q870" s="446"/>
      <c r="R870" s="446"/>
      <c r="S870" s="446"/>
      <c r="T870" s="446"/>
      <c r="U870" s="446"/>
      <c r="V870" s="446"/>
      <c r="W870" s="446"/>
      <c r="X870" s="446"/>
      <c r="Y870" s="446"/>
      <c r="Z870" s="447"/>
      <c r="AA870" s="436"/>
      <c r="AB870" s="437"/>
    </row>
    <row r="871" spans="1:28" s="48" customFormat="1" ht="11.25" customHeight="1">
      <c r="A871"/>
      <c r="B871" s="443"/>
      <c r="C871" s="448"/>
      <c r="D871" s="449"/>
      <c r="E871" s="449"/>
      <c r="F871" s="449"/>
      <c r="G871" s="449"/>
      <c r="H871" s="449"/>
      <c r="I871" s="449"/>
      <c r="J871" s="449"/>
      <c r="K871" s="449"/>
      <c r="L871" s="449"/>
      <c r="M871" s="449"/>
      <c r="N871" s="449"/>
      <c r="O871" s="449"/>
      <c r="P871" s="449"/>
      <c r="Q871" s="449"/>
      <c r="R871" s="449"/>
      <c r="S871" s="449"/>
      <c r="T871" s="449"/>
      <c r="U871" s="449"/>
      <c r="V871" s="449"/>
      <c r="W871" s="449"/>
      <c r="X871" s="449"/>
      <c r="Y871" s="449"/>
      <c r="Z871" s="450"/>
      <c r="AA871" s="438"/>
      <c r="AB871" s="439"/>
    </row>
    <row r="872" spans="1:28" s="31" customFormat="1" ht="11.25" customHeight="1">
      <c r="B872" s="444"/>
      <c r="C872" s="451"/>
      <c r="D872" s="452"/>
      <c r="E872" s="452"/>
      <c r="F872" s="452"/>
      <c r="G872" s="452"/>
      <c r="H872" s="452"/>
      <c r="I872" s="452"/>
      <c r="J872" s="452"/>
      <c r="K872" s="452"/>
      <c r="L872" s="452"/>
      <c r="M872" s="452"/>
      <c r="N872" s="452"/>
      <c r="O872" s="452"/>
      <c r="P872" s="452"/>
      <c r="Q872" s="452"/>
      <c r="R872" s="452"/>
      <c r="S872" s="452"/>
      <c r="T872" s="452"/>
      <c r="U872" s="452"/>
      <c r="V872" s="452"/>
      <c r="W872" s="452"/>
      <c r="X872" s="452"/>
      <c r="Y872" s="452"/>
      <c r="Z872" s="453"/>
      <c r="AA872" s="440"/>
      <c r="AB872" s="441"/>
    </row>
    <row r="873" spans="1:28" s="31" customFormat="1" ht="11.25" customHeight="1">
      <c r="B873" s="7"/>
      <c r="C873" s="69"/>
      <c r="D873" s="69"/>
      <c r="E873" s="69"/>
      <c r="F873" s="69"/>
      <c r="G873" s="69"/>
      <c r="H873" s="69"/>
      <c r="I873" s="69"/>
      <c r="J873" s="69"/>
      <c r="K873" s="69"/>
      <c r="L873" s="69"/>
      <c r="M873" s="69"/>
      <c r="N873" s="69"/>
      <c r="O873" s="69"/>
      <c r="P873" s="69"/>
      <c r="Q873" s="69"/>
      <c r="R873" s="69"/>
      <c r="S873" s="69"/>
      <c r="T873" s="69"/>
      <c r="U873" s="69"/>
      <c r="V873" s="69"/>
      <c r="W873" s="69"/>
      <c r="X873" s="69"/>
      <c r="Y873" s="69"/>
      <c r="Z873" s="69"/>
      <c r="AA873" s="47"/>
      <c r="AB873" s="47"/>
    </row>
    <row r="874" spans="1:28" s="31" customFormat="1" ht="24">
      <c r="A874" s="139" t="s">
        <v>193</v>
      </c>
      <c r="B874" s="7"/>
      <c r="C874" s="69"/>
      <c r="D874" s="69"/>
      <c r="E874" s="69"/>
      <c r="F874" s="69"/>
      <c r="G874" s="69"/>
      <c r="H874" s="69"/>
      <c r="I874" s="69"/>
      <c r="J874" s="69"/>
      <c r="K874" s="69"/>
      <c r="L874" s="69"/>
      <c r="M874" s="69"/>
      <c r="N874" s="69"/>
      <c r="O874" s="69"/>
      <c r="P874" s="69"/>
      <c r="Q874" s="69"/>
      <c r="R874" s="69"/>
      <c r="S874" s="69"/>
      <c r="T874" s="69"/>
      <c r="U874" s="69"/>
      <c r="V874" s="69"/>
      <c r="W874" s="69"/>
      <c r="X874" s="69"/>
      <c r="Y874" s="69"/>
      <c r="Z874" s="69"/>
      <c r="AA874" s="47"/>
      <c r="AB874" s="47"/>
    </row>
    <row r="875" spans="1:28" s="31" customFormat="1" ht="11.25" customHeight="1">
      <c r="B875" s="442" t="s">
        <v>185</v>
      </c>
      <c r="C875" s="445" t="s">
        <v>1202</v>
      </c>
      <c r="D875" s="446"/>
      <c r="E875" s="446"/>
      <c r="F875" s="446"/>
      <c r="G875" s="446"/>
      <c r="H875" s="446"/>
      <c r="I875" s="446"/>
      <c r="J875" s="446"/>
      <c r="K875" s="446"/>
      <c r="L875" s="446"/>
      <c r="M875" s="446"/>
      <c r="N875" s="446"/>
      <c r="O875" s="446"/>
      <c r="P875" s="446"/>
      <c r="Q875" s="446"/>
      <c r="R875" s="446"/>
      <c r="S875" s="446"/>
      <c r="T875" s="446"/>
      <c r="U875" s="446"/>
      <c r="V875" s="446"/>
      <c r="W875" s="446"/>
      <c r="X875" s="446"/>
      <c r="Y875" s="446"/>
      <c r="Z875" s="447"/>
      <c r="AA875" s="436"/>
      <c r="AB875" s="437"/>
    </row>
    <row r="876" spans="1:28" s="31" customFormat="1" ht="11.25" customHeight="1">
      <c r="B876" s="443"/>
      <c r="C876" s="448"/>
      <c r="D876" s="449"/>
      <c r="E876" s="449"/>
      <c r="F876" s="449"/>
      <c r="G876" s="449"/>
      <c r="H876" s="449"/>
      <c r="I876" s="449"/>
      <c r="J876" s="449"/>
      <c r="K876" s="449"/>
      <c r="L876" s="449"/>
      <c r="M876" s="449"/>
      <c r="N876" s="449"/>
      <c r="O876" s="449"/>
      <c r="P876" s="449"/>
      <c r="Q876" s="449"/>
      <c r="R876" s="449"/>
      <c r="S876" s="449"/>
      <c r="T876" s="449"/>
      <c r="U876" s="449"/>
      <c r="V876" s="449"/>
      <c r="W876" s="449"/>
      <c r="X876" s="449"/>
      <c r="Y876" s="449"/>
      <c r="Z876" s="450"/>
      <c r="AA876" s="438"/>
      <c r="AB876" s="439"/>
    </row>
    <row r="877" spans="1:28" s="31" customFormat="1" ht="11.25" customHeight="1">
      <c r="B877" s="443"/>
      <c r="C877" s="448"/>
      <c r="D877" s="449"/>
      <c r="E877" s="449"/>
      <c r="F877" s="449"/>
      <c r="G877" s="449"/>
      <c r="H877" s="449"/>
      <c r="I877" s="449"/>
      <c r="J877" s="449"/>
      <c r="K877" s="449"/>
      <c r="L877" s="449"/>
      <c r="M877" s="449"/>
      <c r="N877" s="449"/>
      <c r="O877" s="449"/>
      <c r="P877" s="449"/>
      <c r="Q877" s="449"/>
      <c r="R877" s="449"/>
      <c r="S877" s="449"/>
      <c r="T877" s="449"/>
      <c r="U877" s="449"/>
      <c r="V877" s="449"/>
      <c r="W877" s="449"/>
      <c r="X877" s="449"/>
      <c r="Y877" s="449"/>
      <c r="Z877" s="450"/>
      <c r="AA877" s="438"/>
      <c r="AB877" s="439"/>
    </row>
    <row r="878" spans="1:28" s="31" customFormat="1" ht="11.25" customHeight="1">
      <c r="B878" s="444"/>
      <c r="C878" s="451"/>
      <c r="D878" s="452"/>
      <c r="E878" s="452"/>
      <c r="F878" s="452"/>
      <c r="G878" s="452"/>
      <c r="H878" s="452"/>
      <c r="I878" s="452"/>
      <c r="J878" s="452"/>
      <c r="K878" s="452"/>
      <c r="L878" s="452"/>
      <c r="M878" s="452"/>
      <c r="N878" s="452"/>
      <c r="O878" s="452"/>
      <c r="P878" s="452"/>
      <c r="Q878" s="452"/>
      <c r="R878" s="452"/>
      <c r="S878" s="452"/>
      <c r="T878" s="452"/>
      <c r="U878" s="452"/>
      <c r="V878" s="452"/>
      <c r="W878" s="452"/>
      <c r="X878" s="452"/>
      <c r="Y878" s="452"/>
      <c r="Z878" s="453"/>
      <c r="AA878" s="440"/>
      <c r="AB878" s="441"/>
    </row>
    <row r="879" spans="1:28" s="31" customFormat="1" ht="11.25" customHeight="1">
      <c r="B879" s="7"/>
      <c r="C879" s="69"/>
      <c r="D879" s="69"/>
      <c r="E879" s="69"/>
      <c r="F879" s="69"/>
      <c r="G879" s="69"/>
      <c r="H879" s="69"/>
      <c r="I879" s="69"/>
      <c r="J879" s="69"/>
      <c r="K879" s="69"/>
      <c r="L879" s="69"/>
      <c r="M879" s="69"/>
      <c r="N879" s="69"/>
      <c r="O879" s="69"/>
      <c r="P879" s="69"/>
      <c r="Q879" s="69"/>
      <c r="R879" s="69"/>
      <c r="S879" s="69"/>
      <c r="T879" s="69"/>
      <c r="U879" s="69"/>
      <c r="V879" s="69"/>
      <c r="W879" s="69"/>
      <c r="X879" s="69"/>
      <c r="Y879" s="69"/>
      <c r="Z879" s="69"/>
      <c r="AA879" s="47"/>
      <c r="AB879" s="47"/>
    </row>
    <row r="880" spans="1:28" s="31" customFormat="1" ht="24">
      <c r="A880" s="139" t="s">
        <v>1067</v>
      </c>
      <c r="B880" s="7"/>
      <c r="C880" s="69"/>
      <c r="D880" s="69"/>
      <c r="E880" s="69"/>
      <c r="F880" s="69"/>
      <c r="G880" s="69"/>
      <c r="H880" s="69"/>
      <c r="I880" s="69"/>
      <c r="J880" s="69"/>
      <c r="K880" s="69"/>
      <c r="L880" s="69"/>
      <c r="M880" s="69"/>
      <c r="N880" s="69"/>
      <c r="O880" s="69"/>
      <c r="P880" s="69"/>
      <c r="Q880" s="69"/>
      <c r="R880" s="69"/>
      <c r="S880" s="69"/>
      <c r="T880" s="69"/>
      <c r="U880" s="69"/>
      <c r="V880" s="69"/>
      <c r="W880" s="69"/>
      <c r="X880" s="69"/>
      <c r="Y880" s="69"/>
      <c r="Z880" s="69"/>
      <c r="AA880" s="47"/>
      <c r="AB880" s="47"/>
    </row>
    <row r="881" spans="1:28" s="31" customFormat="1" ht="11.25" customHeight="1">
      <c r="B881" s="442" t="s">
        <v>185</v>
      </c>
      <c r="C881" s="445" t="s">
        <v>1203</v>
      </c>
      <c r="D881" s="446"/>
      <c r="E881" s="446"/>
      <c r="F881" s="446"/>
      <c r="G881" s="446"/>
      <c r="H881" s="446"/>
      <c r="I881" s="446"/>
      <c r="J881" s="446"/>
      <c r="K881" s="446"/>
      <c r="L881" s="446"/>
      <c r="M881" s="446"/>
      <c r="N881" s="446"/>
      <c r="O881" s="446"/>
      <c r="P881" s="446"/>
      <c r="Q881" s="446"/>
      <c r="R881" s="446"/>
      <c r="S881" s="446"/>
      <c r="T881" s="446"/>
      <c r="U881" s="446"/>
      <c r="V881" s="446"/>
      <c r="W881" s="446"/>
      <c r="X881" s="446"/>
      <c r="Y881" s="446"/>
      <c r="Z881" s="447"/>
      <c r="AA881" s="436"/>
      <c r="AB881" s="437"/>
    </row>
    <row r="882" spans="1:28" s="31" customFormat="1" ht="11.25" customHeight="1">
      <c r="B882" s="443"/>
      <c r="C882" s="448"/>
      <c r="D882" s="449"/>
      <c r="E882" s="449"/>
      <c r="F882" s="449"/>
      <c r="G882" s="449"/>
      <c r="H882" s="449"/>
      <c r="I882" s="449"/>
      <c r="J882" s="449"/>
      <c r="K882" s="449"/>
      <c r="L882" s="449"/>
      <c r="M882" s="449"/>
      <c r="N882" s="449"/>
      <c r="O882" s="449"/>
      <c r="P882" s="449"/>
      <c r="Q882" s="449"/>
      <c r="R882" s="449"/>
      <c r="S882" s="449"/>
      <c r="T882" s="449"/>
      <c r="U882" s="449"/>
      <c r="V882" s="449"/>
      <c r="W882" s="449"/>
      <c r="X882" s="449"/>
      <c r="Y882" s="449"/>
      <c r="Z882" s="450"/>
      <c r="AA882" s="438"/>
      <c r="AB882" s="439"/>
    </row>
    <row r="883" spans="1:28" s="31" customFormat="1" ht="11.25" customHeight="1">
      <c r="B883" s="443"/>
      <c r="C883" s="448"/>
      <c r="D883" s="449"/>
      <c r="E883" s="449"/>
      <c r="F883" s="449"/>
      <c r="G883" s="449"/>
      <c r="H883" s="449"/>
      <c r="I883" s="449"/>
      <c r="J883" s="449"/>
      <c r="K883" s="449"/>
      <c r="L883" s="449"/>
      <c r="M883" s="449"/>
      <c r="N883" s="449"/>
      <c r="O883" s="449"/>
      <c r="P883" s="449"/>
      <c r="Q883" s="449"/>
      <c r="R883" s="449"/>
      <c r="S883" s="449"/>
      <c r="T883" s="449"/>
      <c r="U883" s="449"/>
      <c r="V883" s="449"/>
      <c r="W883" s="449"/>
      <c r="X883" s="449"/>
      <c r="Y883" s="449"/>
      <c r="Z883" s="450"/>
      <c r="AA883" s="438"/>
      <c r="AB883" s="439"/>
    </row>
    <row r="884" spans="1:28" s="31" customFormat="1" ht="26.25" customHeight="1">
      <c r="B884" s="444"/>
      <c r="C884" s="451"/>
      <c r="D884" s="452"/>
      <c r="E884" s="452"/>
      <c r="F884" s="452"/>
      <c r="G884" s="452"/>
      <c r="H884" s="452"/>
      <c r="I884" s="452"/>
      <c r="J884" s="452"/>
      <c r="K884" s="452"/>
      <c r="L884" s="452"/>
      <c r="M884" s="452"/>
      <c r="N884" s="452"/>
      <c r="O884" s="452"/>
      <c r="P884" s="452"/>
      <c r="Q884" s="452"/>
      <c r="R884" s="452"/>
      <c r="S884" s="452"/>
      <c r="T884" s="452"/>
      <c r="U884" s="452"/>
      <c r="V884" s="452"/>
      <c r="W884" s="452"/>
      <c r="X884" s="452"/>
      <c r="Y884" s="452"/>
      <c r="Z884" s="453"/>
      <c r="AA884" s="440"/>
      <c r="AB884" s="441"/>
    </row>
    <row r="885" spans="1:28" s="31" customFormat="1" ht="11.25" customHeight="1">
      <c r="B885" s="7"/>
      <c r="C885" s="69"/>
      <c r="D885" s="69"/>
      <c r="E885" s="69"/>
      <c r="F885" s="69"/>
      <c r="G885" s="69"/>
      <c r="H885" s="69"/>
      <c r="I885" s="69"/>
      <c r="J885" s="69"/>
      <c r="K885" s="69"/>
      <c r="L885" s="69"/>
      <c r="M885" s="69"/>
      <c r="N885" s="69"/>
      <c r="O885" s="69"/>
      <c r="P885" s="69"/>
      <c r="Q885" s="69"/>
      <c r="R885" s="69"/>
      <c r="S885" s="69"/>
      <c r="T885" s="69"/>
      <c r="U885" s="69"/>
      <c r="V885" s="69"/>
      <c r="W885" s="69"/>
      <c r="X885" s="69"/>
      <c r="Y885" s="69"/>
      <c r="Z885" s="69"/>
      <c r="AA885" s="47"/>
      <c r="AB885" s="47"/>
    </row>
    <row r="886" spans="1:28" s="30" customFormat="1" ht="24">
      <c r="A886" s="35" t="s">
        <v>192</v>
      </c>
      <c r="B886" s="33"/>
      <c r="C886" s="29"/>
      <c r="D886" s="29"/>
      <c r="E886" s="29"/>
      <c r="F886" s="29"/>
      <c r="G886" s="29"/>
      <c r="H886" s="29"/>
      <c r="I886" s="29"/>
      <c r="AA886" s="45"/>
      <c r="AB886" s="45"/>
    </row>
    <row r="887" spans="1:28" s="48" customFormat="1" ht="11.25" customHeight="1">
      <c r="A887" s="26"/>
      <c r="B887" s="525" t="s">
        <v>90</v>
      </c>
      <c r="C887" s="445" t="s">
        <v>482</v>
      </c>
      <c r="D887" s="446"/>
      <c r="E887" s="446"/>
      <c r="F887" s="446"/>
      <c r="G887" s="446"/>
      <c r="H887" s="446"/>
      <c r="I887" s="446"/>
      <c r="J887" s="446"/>
      <c r="K887" s="446"/>
      <c r="L887" s="446"/>
      <c r="M887" s="446"/>
      <c r="N887" s="446"/>
      <c r="O887" s="446"/>
      <c r="P887" s="446"/>
      <c r="Q887" s="446"/>
      <c r="R887" s="446"/>
      <c r="S887" s="446"/>
      <c r="T887" s="446"/>
      <c r="U887" s="446"/>
      <c r="V887" s="446"/>
      <c r="W887" s="446"/>
      <c r="X887" s="446"/>
      <c r="Y887" s="446"/>
      <c r="Z887" s="447"/>
      <c r="AA887" s="436"/>
      <c r="AB887" s="649"/>
    </row>
    <row r="888" spans="1:28" s="48" customFormat="1" ht="11.25" customHeight="1">
      <c r="A888" s="26"/>
      <c r="B888" s="526"/>
      <c r="C888" s="448"/>
      <c r="D888" s="449"/>
      <c r="E888" s="449"/>
      <c r="F888" s="449"/>
      <c r="G888" s="449"/>
      <c r="H888" s="449"/>
      <c r="I888" s="449"/>
      <c r="J888" s="449"/>
      <c r="K888" s="449"/>
      <c r="L888" s="449"/>
      <c r="M888" s="449"/>
      <c r="N888" s="449"/>
      <c r="O888" s="449"/>
      <c r="P888" s="449"/>
      <c r="Q888" s="449"/>
      <c r="R888" s="449"/>
      <c r="S888" s="449"/>
      <c r="T888" s="449"/>
      <c r="U888" s="449"/>
      <c r="V888" s="449"/>
      <c r="W888" s="449"/>
      <c r="X888" s="449"/>
      <c r="Y888" s="449"/>
      <c r="Z888" s="450"/>
      <c r="AA888" s="438"/>
      <c r="AB888" s="651"/>
    </row>
    <row r="889" spans="1:28" s="48" customFormat="1" ht="11.25" customHeight="1">
      <c r="A889" s="26"/>
      <c r="B889" s="526"/>
      <c r="C889" s="448"/>
      <c r="D889" s="449"/>
      <c r="E889" s="449"/>
      <c r="F889" s="449"/>
      <c r="G889" s="449"/>
      <c r="H889" s="449"/>
      <c r="I889" s="449"/>
      <c r="J889" s="449"/>
      <c r="K889" s="449"/>
      <c r="L889" s="449"/>
      <c r="M889" s="449"/>
      <c r="N889" s="449"/>
      <c r="O889" s="449"/>
      <c r="P889" s="449"/>
      <c r="Q889" s="449"/>
      <c r="R889" s="449"/>
      <c r="S889" s="449"/>
      <c r="T889" s="449"/>
      <c r="U889" s="449"/>
      <c r="V889" s="449"/>
      <c r="W889" s="449"/>
      <c r="X889" s="449"/>
      <c r="Y889" s="449"/>
      <c r="Z889" s="450"/>
      <c r="AA889" s="438"/>
      <c r="AB889" s="651"/>
    </row>
    <row r="890" spans="1:28" s="48" customFormat="1" ht="11.25" customHeight="1">
      <c r="A890" s="26"/>
      <c r="B890" s="526"/>
      <c r="C890" s="448"/>
      <c r="D890" s="449"/>
      <c r="E890" s="449"/>
      <c r="F890" s="449"/>
      <c r="G890" s="449"/>
      <c r="H890" s="449"/>
      <c r="I890" s="449"/>
      <c r="J890" s="449"/>
      <c r="K890" s="449"/>
      <c r="L890" s="449"/>
      <c r="M890" s="449"/>
      <c r="N890" s="449"/>
      <c r="O890" s="449"/>
      <c r="P890" s="449"/>
      <c r="Q890" s="449"/>
      <c r="R890" s="449"/>
      <c r="S890" s="449"/>
      <c r="T890" s="449"/>
      <c r="U890" s="449"/>
      <c r="V890" s="449"/>
      <c r="W890" s="449"/>
      <c r="X890" s="449"/>
      <c r="Y890" s="449"/>
      <c r="Z890" s="450"/>
      <c r="AA890" s="438"/>
      <c r="AB890" s="651"/>
    </row>
    <row r="891" spans="1:28" s="48" customFormat="1" ht="11.25" customHeight="1">
      <c r="A891" s="26"/>
      <c r="B891" s="639"/>
      <c r="C891" s="448"/>
      <c r="D891" s="449"/>
      <c r="E891" s="449"/>
      <c r="F891" s="449"/>
      <c r="G891" s="449"/>
      <c r="H891" s="449"/>
      <c r="I891" s="449"/>
      <c r="J891" s="449"/>
      <c r="K891" s="449"/>
      <c r="L891" s="449"/>
      <c r="M891" s="449"/>
      <c r="N891" s="449"/>
      <c r="O891" s="449"/>
      <c r="P891" s="449"/>
      <c r="Q891" s="449"/>
      <c r="R891" s="449"/>
      <c r="S891" s="449"/>
      <c r="T891" s="449"/>
      <c r="U891" s="449"/>
      <c r="V891" s="449"/>
      <c r="W891" s="449"/>
      <c r="X891" s="449"/>
      <c r="Y891" s="449"/>
      <c r="Z891" s="450"/>
      <c r="AA891" s="650"/>
      <c r="AB891" s="651"/>
    </row>
    <row r="892" spans="1:28" s="48" customFormat="1" ht="11.25" customHeight="1">
      <c r="A892" s="26"/>
      <c r="B892" s="640"/>
      <c r="C892" s="448"/>
      <c r="D892" s="449"/>
      <c r="E892" s="449"/>
      <c r="F892" s="449"/>
      <c r="G892" s="449"/>
      <c r="H892" s="449"/>
      <c r="I892" s="449"/>
      <c r="J892" s="449"/>
      <c r="K892" s="449"/>
      <c r="L892" s="449"/>
      <c r="M892" s="449"/>
      <c r="N892" s="449"/>
      <c r="O892" s="449"/>
      <c r="P892" s="449"/>
      <c r="Q892" s="449"/>
      <c r="R892" s="449"/>
      <c r="S892" s="449"/>
      <c r="T892" s="449"/>
      <c r="U892" s="449"/>
      <c r="V892" s="449"/>
      <c r="W892" s="449"/>
      <c r="X892" s="449"/>
      <c r="Y892" s="449"/>
      <c r="Z892" s="450"/>
      <c r="AA892" s="652"/>
      <c r="AB892" s="653"/>
    </row>
    <row r="893" spans="1:28" s="48" customFormat="1" ht="11.25" customHeight="1">
      <c r="A893" s="26"/>
      <c r="B893" s="525" t="s">
        <v>34</v>
      </c>
      <c r="C893" s="445" t="s">
        <v>483</v>
      </c>
      <c r="D893" s="446"/>
      <c r="E893" s="446"/>
      <c r="F893" s="446"/>
      <c r="G893" s="446"/>
      <c r="H893" s="446"/>
      <c r="I893" s="446"/>
      <c r="J893" s="446"/>
      <c r="K893" s="446"/>
      <c r="L893" s="446"/>
      <c r="M893" s="446"/>
      <c r="N893" s="446"/>
      <c r="O893" s="446"/>
      <c r="P893" s="446"/>
      <c r="Q893" s="446"/>
      <c r="R893" s="446"/>
      <c r="S893" s="446"/>
      <c r="T893" s="446"/>
      <c r="U893" s="446"/>
      <c r="V893" s="446"/>
      <c r="W893" s="446"/>
      <c r="X893" s="446"/>
      <c r="Y893" s="446"/>
      <c r="Z893" s="447"/>
      <c r="AA893" s="436"/>
      <c r="AB893" s="649"/>
    </row>
    <row r="894" spans="1:28" s="48" customFormat="1" ht="11.25" customHeight="1">
      <c r="A894" s="26"/>
      <c r="B894" s="639"/>
      <c r="C894" s="448"/>
      <c r="D894" s="449"/>
      <c r="E894" s="449"/>
      <c r="F894" s="449"/>
      <c r="G894" s="449"/>
      <c r="H894" s="449"/>
      <c r="I894" s="449"/>
      <c r="J894" s="449"/>
      <c r="K894" s="449"/>
      <c r="L894" s="449"/>
      <c r="M894" s="449"/>
      <c r="N894" s="449"/>
      <c r="O894" s="449"/>
      <c r="P894" s="449"/>
      <c r="Q894" s="449"/>
      <c r="R894" s="449"/>
      <c r="S894" s="449"/>
      <c r="T894" s="449"/>
      <c r="U894" s="449"/>
      <c r="V894" s="449"/>
      <c r="W894" s="449"/>
      <c r="X894" s="449"/>
      <c r="Y894" s="449"/>
      <c r="Z894" s="450"/>
      <c r="AA894" s="650"/>
      <c r="AB894" s="651"/>
    </row>
    <row r="895" spans="1:28" s="48" customFormat="1" ht="11.25" customHeight="1">
      <c r="A895" s="26"/>
      <c r="B895" s="639"/>
      <c r="C895" s="448"/>
      <c r="D895" s="449"/>
      <c r="E895" s="449"/>
      <c r="F895" s="449"/>
      <c r="G895" s="449"/>
      <c r="H895" s="449"/>
      <c r="I895" s="449"/>
      <c r="J895" s="449"/>
      <c r="K895" s="449"/>
      <c r="L895" s="449"/>
      <c r="M895" s="449"/>
      <c r="N895" s="449"/>
      <c r="O895" s="449"/>
      <c r="P895" s="449"/>
      <c r="Q895" s="449"/>
      <c r="R895" s="449"/>
      <c r="S895" s="449"/>
      <c r="T895" s="449"/>
      <c r="U895" s="449"/>
      <c r="V895" s="449"/>
      <c r="W895" s="449"/>
      <c r="X895" s="449"/>
      <c r="Y895" s="449"/>
      <c r="Z895" s="450"/>
      <c r="AA895" s="650"/>
      <c r="AB895" s="651"/>
    </row>
    <row r="896" spans="1:28" s="48" customFormat="1" ht="11.25" customHeight="1">
      <c r="A896" s="26"/>
      <c r="B896" s="640"/>
      <c r="C896" s="448"/>
      <c r="D896" s="449"/>
      <c r="E896" s="449"/>
      <c r="F896" s="449"/>
      <c r="G896" s="449"/>
      <c r="H896" s="449"/>
      <c r="I896" s="449"/>
      <c r="J896" s="449"/>
      <c r="K896" s="449"/>
      <c r="L896" s="449"/>
      <c r="M896" s="449"/>
      <c r="N896" s="449"/>
      <c r="O896" s="449"/>
      <c r="P896" s="449"/>
      <c r="Q896" s="449"/>
      <c r="R896" s="449"/>
      <c r="S896" s="449"/>
      <c r="T896" s="449"/>
      <c r="U896" s="449"/>
      <c r="V896" s="449"/>
      <c r="W896" s="449"/>
      <c r="X896" s="449"/>
      <c r="Y896" s="449"/>
      <c r="Z896" s="450"/>
      <c r="AA896" s="652"/>
      <c r="AB896" s="653"/>
    </row>
    <row r="897" spans="1:28" s="48" customFormat="1" ht="11.25" customHeight="1">
      <c r="A897" s="26"/>
      <c r="B897" s="525" t="s">
        <v>20</v>
      </c>
      <c r="C897" s="445" t="s">
        <v>484</v>
      </c>
      <c r="D897" s="446"/>
      <c r="E897" s="446"/>
      <c r="F897" s="446"/>
      <c r="G897" s="446"/>
      <c r="H897" s="446"/>
      <c r="I897" s="446"/>
      <c r="J897" s="446"/>
      <c r="K897" s="446"/>
      <c r="L897" s="446"/>
      <c r="M897" s="446"/>
      <c r="N897" s="446"/>
      <c r="O897" s="446"/>
      <c r="P897" s="446"/>
      <c r="Q897" s="446"/>
      <c r="R897" s="446"/>
      <c r="S897" s="446"/>
      <c r="T897" s="446"/>
      <c r="U897" s="446"/>
      <c r="V897" s="446"/>
      <c r="W897" s="446"/>
      <c r="X897" s="446"/>
      <c r="Y897" s="446"/>
      <c r="Z897" s="447"/>
      <c r="AA897" s="648"/>
      <c r="AB897" s="649"/>
    </row>
    <row r="898" spans="1:28" s="48" customFormat="1" ht="11.25" customHeight="1">
      <c r="A898" s="26"/>
      <c r="B898" s="526"/>
      <c r="C898" s="448"/>
      <c r="D898" s="449"/>
      <c r="E898" s="449"/>
      <c r="F898" s="449"/>
      <c r="G898" s="449"/>
      <c r="H898" s="449"/>
      <c r="I898" s="449"/>
      <c r="J898" s="449"/>
      <c r="K898" s="449"/>
      <c r="L898" s="449"/>
      <c r="M898" s="449"/>
      <c r="N898" s="449"/>
      <c r="O898" s="449"/>
      <c r="P898" s="449"/>
      <c r="Q898" s="449"/>
      <c r="R898" s="449"/>
      <c r="S898" s="449"/>
      <c r="T898" s="449"/>
      <c r="U898" s="449"/>
      <c r="V898" s="449"/>
      <c r="W898" s="449"/>
      <c r="X898" s="449"/>
      <c r="Y898" s="449"/>
      <c r="Z898" s="450"/>
      <c r="AA898" s="650"/>
      <c r="AB898" s="651"/>
    </row>
    <row r="899" spans="1:28" s="48" customFormat="1" ht="14.25">
      <c r="A899" s="26"/>
      <c r="B899" s="527"/>
      <c r="C899" s="451"/>
      <c r="D899" s="452"/>
      <c r="E899" s="452"/>
      <c r="F899" s="452"/>
      <c r="G899" s="452"/>
      <c r="H899" s="452"/>
      <c r="I899" s="452"/>
      <c r="J899" s="452"/>
      <c r="K899" s="452"/>
      <c r="L899" s="452"/>
      <c r="M899" s="452"/>
      <c r="N899" s="452"/>
      <c r="O899" s="452"/>
      <c r="P899" s="452"/>
      <c r="Q899" s="452"/>
      <c r="R899" s="452"/>
      <c r="S899" s="452"/>
      <c r="T899" s="452"/>
      <c r="U899" s="452"/>
      <c r="V899" s="452"/>
      <c r="W899" s="452"/>
      <c r="X899" s="452"/>
      <c r="Y899" s="452"/>
      <c r="Z899" s="453"/>
      <c r="AA899" s="652"/>
      <c r="AB899" s="653"/>
    </row>
    <row r="900" spans="1:28" s="48" customFormat="1" ht="11.25" customHeight="1">
      <c r="A900" s="26"/>
      <c r="B900" s="525" t="s">
        <v>99</v>
      </c>
      <c r="C900" s="445" t="s">
        <v>485</v>
      </c>
      <c r="D900" s="446"/>
      <c r="E900" s="446"/>
      <c r="F900" s="446"/>
      <c r="G900" s="446"/>
      <c r="H900" s="446"/>
      <c r="I900" s="446"/>
      <c r="J900" s="446"/>
      <c r="K900" s="446"/>
      <c r="L900" s="446"/>
      <c r="M900" s="446"/>
      <c r="N900" s="446"/>
      <c r="O900" s="446"/>
      <c r="P900" s="446"/>
      <c r="Q900" s="446"/>
      <c r="R900" s="446"/>
      <c r="S900" s="446"/>
      <c r="T900" s="446"/>
      <c r="U900" s="446"/>
      <c r="V900" s="446"/>
      <c r="W900" s="446"/>
      <c r="X900" s="446"/>
      <c r="Y900" s="446"/>
      <c r="Z900" s="447"/>
      <c r="AA900" s="436"/>
      <c r="AB900" s="649"/>
    </row>
    <row r="901" spans="1:28" s="48" customFormat="1" ht="11.25" customHeight="1">
      <c r="A901" s="26"/>
      <c r="B901" s="526"/>
      <c r="C901" s="448"/>
      <c r="D901" s="449"/>
      <c r="E901" s="449"/>
      <c r="F901" s="449"/>
      <c r="G901" s="449"/>
      <c r="H901" s="449"/>
      <c r="I901" s="449"/>
      <c r="J901" s="449"/>
      <c r="K901" s="449"/>
      <c r="L901" s="449"/>
      <c r="M901" s="449"/>
      <c r="N901" s="449"/>
      <c r="O901" s="449"/>
      <c r="P901" s="449"/>
      <c r="Q901" s="449"/>
      <c r="R901" s="449"/>
      <c r="S901" s="449"/>
      <c r="T901" s="449"/>
      <c r="U901" s="449"/>
      <c r="V901" s="449"/>
      <c r="W901" s="449"/>
      <c r="X901" s="449"/>
      <c r="Y901" s="449"/>
      <c r="Z901" s="450"/>
      <c r="AA901" s="438"/>
      <c r="AB901" s="651"/>
    </row>
    <row r="902" spans="1:28" s="48" customFormat="1" ht="11.25" customHeight="1">
      <c r="A902" s="26"/>
      <c r="B902" s="527"/>
      <c r="C902" s="448"/>
      <c r="D902" s="449"/>
      <c r="E902" s="449"/>
      <c r="F902" s="449"/>
      <c r="G902" s="449"/>
      <c r="H902" s="449"/>
      <c r="I902" s="449"/>
      <c r="J902" s="449"/>
      <c r="K902" s="449"/>
      <c r="L902" s="449"/>
      <c r="M902" s="449"/>
      <c r="N902" s="449"/>
      <c r="O902" s="449"/>
      <c r="P902" s="449"/>
      <c r="Q902" s="449"/>
      <c r="R902" s="449"/>
      <c r="S902" s="449"/>
      <c r="T902" s="449"/>
      <c r="U902" s="449"/>
      <c r="V902" s="449"/>
      <c r="W902" s="449"/>
      <c r="X902" s="449"/>
      <c r="Y902" s="449"/>
      <c r="Z902" s="450"/>
      <c r="AA902" s="652"/>
      <c r="AB902" s="653"/>
    </row>
    <row r="903" spans="1:28" s="48" customFormat="1" ht="11.25" customHeight="1">
      <c r="A903" s="26"/>
      <c r="B903" s="525" t="s">
        <v>35</v>
      </c>
      <c r="C903" s="445" t="s">
        <v>486</v>
      </c>
      <c r="D903" s="446"/>
      <c r="E903" s="446"/>
      <c r="F903" s="446"/>
      <c r="G903" s="446"/>
      <c r="H903" s="446"/>
      <c r="I903" s="446"/>
      <c r="J903" s="446"/>
      <c r="K903" s="446"/>
      <c r="L903" s="446"/>
      <c r="M903" s="446"/>
      <c r="N903" s="446"/>
      <c r="O903" s="446"/>
      <c r="P903" s="446"/>
      <c r="Q903" s="446"/>
      <c r="R903" s="446"/>
      <c r="S903" s="446"/>
      <c r="T903" s="446"/>
      <c r="U903" s="446"/>
      <c r="V903" s="446"/>
      <c r="W903" s="446"/>
      <c r="X903" s="446"/>
      <c r="Y903" s="446"/>
      <c r="Z903" s="447"/>
      <c r="AA903" s="436"/>
      <c r="AB903" s="649"/>
    </row>
    <row r="904" spans="1:28" s="48" customFormat="1" ht="11.25" customHeight="1">
      <c r="A904" s="26"/>
      <c r="B904" s="526"/>
      <c r="C904" s="448"/>
      <c r="D904" s="449"/>
      <c r="E904" s="449"/>
      <c r="F904" s="449"/>
      <c r="G904" s="449"/>
      <c r="H904" s="449"/>
      <c r="I904" s="449"/>
      <c r="J904" s="449"/>
      <c r="K904" s="449"/>
      <c r="L904" s="449"/>
      <c r="M904" s="449"/>
      <c r="N904" s="449"/>
      <c r="O904" s="449"/>
      <c r="P904" s="449"/>
      <c r="Q904" s="449"/>
      <c r="R904" s="449"/>
      <c r="S904" s="449"/>
      <c r="T904" s="449"/>
      <c r="U904" s="449"/>
      <c r="V904" s="449"/>
      <c r="W904" s="449"/>
      <c r="X904" s="449"/>
      <c r="Y904" s="449"/>
      <c r="Z904" s="450"/>
      <c r="AA904" s="650"/>
      <c r="AB904" s="651"/>
    </row>
    <row r="905" spans="1:28" s="48" customFormat="1" ht="11.25" customHeight="1">
      <c r="A905" s="26"/>
      <c r="B905" s="527"/>
      <c r="C905" s="451"/>
      <c r="D905" s="452"/>
      <c r="E905" s="452"/>
      <c r="F905" s="452"/>
      <c r="G905" s="452"/>
      <c r="H905" s="452"/>
      <c r="I905" s="452"/>
      <c r="J905" s="452"/>
      <c r="K905" s="452"/>
      <c r="L905" s="452"/>
      <c r="M905" s="452"/>
      <c r="N905" s="452"/>
      <c r="O905" s="452"/>
      <c r="P905" s="452"/>
      <c r="Q905" s="452"/>
      <c r="R905" s="452"/>
      <c r="S905" s="452"/>
      <c r="T905" s="452"/>
      <c r="U905" s="452"/>
      <c r="V905" s="452"/>
      <c r="W905" s="452"/>
      <c r="X905" s="452"/>
      <c r="Y905" s="452"/>
      <c r="Z905" s="453"/>
      <c r="AA905" s="652"/>
      <c r="AB905" s="653"/>
    </row>
    <row r="906" spans="1:28" s="48" customFormat="1" ht="11.25" customHeight="1">
      <c r="A906" s="26"/>
      <c r="B906" s="547" t="s">
        <v>21</v>
      </c>
      <c r="C906" s="462" t="s">
        <v>1204</v>
      </c>
      <c r="D906" s="462"/>
      <c r="E906" s="462"/>
      <c r="F906" s="462"/>
      <c r="G906" s="462"/>
      <c r="H906" s="462"/>
      <c r="I906" s="462"/>
      <c r="J906" s="462"/>
      <c r="K906" s="462"/>
      <c r="L906" s="462"/>
      <c r="M906" s="462"/>
      <c r="N906" s="462"/>
      <c r="O906" s="462"/>
      <c r="P906" s="462"/>
      <c r="Q906" s="462"/>
      <c r="R906" s="462"/>
      <c r="S906" s="462"/>
      <c r="T906" s="462"/>
      <c r="U906" s="462"/>
      <c r="V906" s="462"/>
      <c r="W906" s="462"/>
      <c r="X906" s="462"/>
      <c r="Y906" s="462"/>
      <c r="Z906" s="462"/>
      <c r="AA906" s="635"/>
      <c r="AB906" s="635"/>
    </row>
    <row r="907" spans="1:28" s="48" customFormat="1" ht="11.25" customHeight="1">
      <c r="A907" s="26"/>
      <c r="B907" s="547"/>
      <c r="C907" s="462"/>
      <c r="D907" s="462"/>
      <c r="E907" s="462"/>
      <c r="F907" s="462"/>
      <c r="G907" s="462"/>
      <c r="H907" s="462"/>
      <c r="I907" s="462"/>
      <c r="J907" s="462"/>
      <c r="K907" s="462"/>
      <c r="L907" s="462"/>
      <c r="M907" s="462"/>
      <c r="N907" s="462"/>
      <c r="O907" s="462"/>
      <c r="P907" s="462"/>
      <c r="Q907" s="462"/>
      <c r="R907" s="462"/>
      <c r="S907" s="462"/>
      <c r="T907" s="462"/>
      <c r="U907" s="462"/>
      <c r="V907" s="462"/>
      <c r="W907" s="462"/>
      <c r="X907" s="462"/>
      <c r="Y907" s="462"/>
      <c r="Z907" s="462"/>
      <c r="AA907" s="635"/>
      <c r="AB907" s="635"/>
    </row>
    <row r="908" spans="1:28" s="48" customFormat="1" ht="11.25" customHeight="1">
      <c r="A908" s="26"/>
      <c r="B908" s="547"/>
      <c r="C908" s="462"/>
      <c r="D908" s="462"/>
      <c r="E908" s="462"/>
      <c r="F908" s="462"/>
      <c r="G908" s="462"/>
      <c r="H908" s="462"/>
      <c r="I908" s="462"/>
      <c r="J908" s="462"/>
      <c r="K908" s="462"/>
      <c r="L908" s="462"/>
      <c r="M908" s="462"/>
      <c r="N908" s="462"/>
      <c r="O908" s="462"/>
      <c r="P908" s="462"/>
      <c r="Q908" s="462"/>
      <c r="R908" s="462"/>
      <c r="S908" s="462"/>
      <c r="T908" s="462"/>
      <c r="U908" s="462"/>
      <c r="V908" s="462"/>
      <c r="W908" s="462"/>
      <c r="X908" s="462"/>
      <c r="Y908" s="462"/>
      <c r="Z908" s="462"/>
      <c r="AA908" s="635"/>
      <c r="AB908" s="635"/>
    </row>
    <row r="909" spans="1:28" s="48" customFormat="1" ht="11.25" customHeight="1">
      <c r="A909" s="26"/>
      <c r="B909" s="547"/>
      <c r="C909" s="462"/>
      <c r="D909" s="462"/>
      <c r="E909" s="462"/>
      <c r="F909" s="462"/>
      <c r="G909" s="462"/>
      <c r="H909" s="462"/>
      <c r="I909" s="462"/>
      <c r="J909" s="462"/>
      <c r="K909" s="462"/>
      <c r="L909" s="462"/>
      <c r="M909" s="462"/>
      <c r="N909" s="462"/>
      <c r="O909" s="462"/>
      <c r="P909" s="462"/>
      <c r="Q909" s="462"/>
      <c r="R909" s="462"/>
      <c r="S909" s="462"/>
      <c r="T909" s="462"/>
      <c r="U909" s="462"/>
      <c r="V909" s="462"/>
      <c r="W909" s="462"/>
      <c r="X909" s="462"/>
      <c r="Y909" s="462"/>
      <c r="Z909" s="462"/>
      <c r="AA909" s="635"/>
      <c r="AB909" s="635"/>
    </row>
    <row r="910" spans="1:28" s="48" customFormat="1" ht="11.25" customHeight="1">
      <c r="A910" s="26"/>
      <c r="B910" s="525" t="s">
        <v>22</v>
      </c>
      <c r="C910" s="445" t="s">
        <v>487</v>
      </c>
      <c r="D910" s="446"/>
      <c r="E910" s="446"/>
      <c r="F910" s="446"/>
      <c r="G910" s="446"/>
      <c r="H910" s="446"/>
      <c r="I910" s="446"/>
      <c r="J910" s="446"/>
      <c r="K910" s="446"/>
      <c r="L910" s="446"/>
      <c r="M910" s="446"/>
      <c r="N910" s="446"/>
      <c r="O910" s="446"/>
      <c r="P910" s="446"/>
      <c r="Q910" s="446"/>
      <c r="R910" s="446"/>
      <c r="S910" s="446"/>
      <c r="T910" s="446"/>
      <c r="U910" s="446"/>
      <c r="V910" s="446"/>
      <c r="W910" s="446"/>
      <c r="X910" s="446"/>
      <c r="Y910" s="446"/>
      <c r="Z910" s="447"/>
      <c r="AA910" s="436"/>
      <c r="AB910" s="649"/>
    </row>
    <row r="911" spans="1:28" s="48" customFormat="1" ht="11.25" customHeight="1">
      <c r="A911" s="26"/>
      <c r="B911" s="526"/>
      <c r="C911" s="448"/>
      <c r="D911" s="449"/>
      <c r="E911" s="449"/>
      <c r="F911" s="449"/>
      <c r="G911" s="449"/>
      <c r="H911" s="449"/>
      <c r="I911" s="449"/>
      <c r="J911" s="449"/>
      <c r="K911" s="449"/>
      <c r="L911" s="449"/>
      <c r="M911" s="449"/>
      <c r="N911" s="449"/>
      <c r="O911" s="449"/>
      <c r="P911" s="449"/>
      <c r="Q911" s="449"/>
      <c r="R911" s="449"/>
      <c r="S911" s="449"/>
      <c r="T911" s="449"/>
      <c r="U911" s="449"/>
      <c r="V911" s="449"/>
      <c r="W911" s="449"/>
      <c r="X911" s="449"/>
      <c r="Y911" s="449"/>
      <c r="Z911" s="450"/>
      <c r="AA911" s="650"/>
      <c r="AB911" s="651"/>
    </row>
    <row r="912" spans="1:28" s="48" customFormat="1" ht="11.25" customHeight="1">
      <c r="A912" s="26"/>
      <c r="B912" s="526"/>
      <c r="C912" s="448"/>
      <c r="D912" s="449"/>
      <c r="E912" s="449"/>
      <c r="F912" s="449"/>
      <c r="G912" s="449"/>
      <c r="H912" s="449"/>
      <c r="I912" s="449"/>
      <c r="J912" s="449"/>
      <c r="K912" s="449"/>
      <c r="L912" s="449"/>
      <c r="M912" s="449"/>
      <c r="N912" s="449"/>
      <c r="O912" s="449"/>
      <c r="P912" s="449"/>
      <c r="Q912" s="449"/>
      <c r="R912" s="449"/>
      <c r="S912" s="449"/>
      <c r="T912" s="449"/>
      <c r="U912" s="449"/>
      <c r="V912" s="449"/>
      <c r="W912" s="449"/>
      <c r="X912" s="449"/>
      <c r="Y912" s="449"/>
      <c r="Z912" s="450"/>
      <c r="AA912" s="650"/>
      <c r="AB912" s="651"/>
    </row>
    <row r="913" spans="1:28" s="48" customFormat="1" ht="11.25" customHeight="1">
      <c r="A913" s="26"/>
      <c r="B913" s="527"/>
      <c r="C913" s="451"/>
      <c r="D913" s="452"/>
      <c r="E913" s="452"/>
      <c r="F913" s="452"/>
      <c r="G913" s="452"/>
      <c r="H913" s="452"/>
      <c r="I913" s="452"/>
      <c r="J913" s="452"/>
      <c r="K913" s="452"/>
      <c r="L913" s="452"/>
      <c r="M913" s="452"/>
      <c r="N913" s="452"/>
      <c r="O913" s="452"/>
      <c r="P913" s="452"/>
      <c r="Q913" s="452"/>
      <c r="R913" s="452"/>
      <c r="S913" s="452"/>
      <c r="T913" s="452"/>
      <c r="U913" s="452"/>
      <c r="V913" s="452"/>
      <c r="W913" s="452"/>
      <c r="X913" s="452"/>
      <c r="Y913" s="452"/>
      <c r="Z913" s="453"/>
      <c r="AA913" s="652"/>
      <c r="AB913" s="653"/>
    </row>
    <row r="914" spans="1:28" s="48" customFormat="1" ht="11.25" customHeight="1">
      <c r="A914" s="26"/>
      <c r="B914" s="525" t="s">
        <v>23</v>
      </c>
      <c r="C914" s="445" t="s">
        <v>489</v>
      </c>
      <c r="D914" s="446"/>
      <c r="E914" s="446"/>
      <c r="F914" s="446"/>
      <c r="G914" s="446"/>
      <c r="H914" s="446"/>
      <c r="I914" s="446"/>
      <c r="J914" s="446"/>
      <c r="K914" s="446"/>
      <c r="L914" s="446"/>
      <c r="M914" s="446"/>
      <c r="N914" s="446"/>
      <c r="O914" s="446"/>
      <c r="P914" s="446"/>
      <c r="Q914" s="446"/>
      <c r="R914" s="446"/>
      <c r="S914" s="446"/>
      <c r="T914" s="446"/>
      <c r="U914" s="446"/>
      <c r="V914" s="446"/>
      <c r="W914" s="446"/>
      <c r="X914" s="446"/>
      <c r="Y914" s="446"/>
      <c r="Z914" s="447"/>
      <c r="AA914" s="436"/>
      <c r="AB914" s="649"/>
    </row>
    <row r="915" spans="1:28" s="48" customFormat="1" ht="11.25" customHeight="1">
      <c r="A915" s="26"/>
      <c r="B915" s="526"/>
      <c r="C915" s="448"/>
      <c r="D915" s="449"/>
      <c r="E915" s="449"/>
      <c r="F915" s="449"/>
      <c r="G915" s="449"/>
      <c r="H915" s="449"/>
      <c r="I915" s="449"/>
      <c r="J915" s="449"/>
      <c r="K915" s="449"/>
      <c r="L915" s="449"/>
      <c r="M915" s="449"/>
      <c r="N915" s="449"/>
      <c r="O915" s="449"/>
      <c r="P915" s="449"/>
      <c r="Q915" s="449"/>
      <c r="R915" s="449"/>
      <c r="S915" s="449"/>
      <c r="T915" s="449"/>
      <c r="U915" s="449"/>
      <c r="V915" s="449"/>
      <c r="W915" s="449"/>
      <c r="X915" s="449"/>
      <c r="Y915" s="449"/>
      <c r="Z915" s="450"/>
      <c r="AA915" s="650"/>
      <c r="AB915" s="651"/>
    </row>
    <row r="916" spans="1:28" s="48" customFormat="1" ht="11.25" customHeight="1">
      <c r="A916" s="26"/>
      <c r="B916" s="527"/>
      <c r="C916" s="451"/>
      <c r="D916" s="452"/>
      <c r="E916" s="452"/>
      <c r="F916" s="452"/>
      <c r="G916" s="452"/>
      <c r="H916" s="452"/>
      <c r="I916" s="452"/>
      <c r="J916" s="452"/>
      <c r="K916" s="452"/>
      <c r="L916" s="452"/>
      <c r="M916" s="452"/>
      <c r="N916" s="452"/>
      <c r="O916" s="452"/>
      <c r="P916" s="452"/>
      <c r="Q916" s="452"/>
      <c r="R916" s="452"/>
      <c r="S916" s="452"/>
      <c r="T916" s="452"/>
      <c r="U916" s="452"/>
      <c r="V916" s="452"/>
      <c r="W916" s="452"/>
      <c r="X916" s="452"/>
      <c r="Y916" s="452"/>
      <c r="Z916" s="453"/>
      <c r="AA916" s="652"/>
      <c r="AB916" s="653"/>
    </row>
    <row r="917" spans="1:28" s="48" customFormat="1" ht="11.25" customHeight="1">
      <c r="A917" s="26"/>
      <c r="B917" s="7"/>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c r="AA917" s="126"/>
      <c r="AB917" s="126"/>
    </row>
    <row r="918" spans="1:28" s="48" customFormat="1" ht="14.25">
      <c r="A918" s="35" t="s">
        <v>194</v>
      </c>
      <c r="B918" s="7"/>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c r="AA918" s="126"/>
      <c r="AB918" s="126"/>
    </row>
    <row r="919" spans="1:28" s="48" customFormat="1" ht="11.25" customHeight="1">
      <c r="A919" s="26"/>
      <c r="B919" s="525" t="s">
        <v>38</v>
      </c>
      <c r="C919" s="445" t="s">
        <v>490</v>
      </c>
      <c r="D919" s="446"/>
      <c r="E919" s="446"/>
      <c r="F919" s="446"/>
      <c r="G919" s="446"/>
      <c r="H919" s="446"/>
      <c r="I919" s="446"/>
      <c r="J919" s="446"/>
      <c r="K919" s="446"/>
      <c r="L919" s="446"/>
      <c r="M919" s="446"/>
      <c r="N919" s="446"/>
      <c r="O919" s="446"/>
      <c r="P919" s="446"/>
      <c r="Q919" s="446"/>
      <c r="R919" s="446"/>
      <c r="S919" s="446"/>
      <c r="T919" s="446"/>
      <c r="U919" s="446"/>
      <c r="V919" s="446"/>
      <c r="W919" s="446"/>
      <c r="X919" s="446"/>
      <c r="Y919" s="446"/>
      <c r="Z919" s="447"/>
      <c r="AA919" s="648"/>
      <c r="AB919" s="649"/>
    </row>
    <row r="920" spans="1:28" s="48" customFormat="1" ht="11.25" customHeight="1">
      <c r="A920" s="26"/>
      <c r="B920" s="526"/>
      <c r="C920" s="448"/>
      <c r="D920" s="449"/>
      <c r="E920" s="449"/>
      <c r="F920" s="449"/>
      <c r="G920" s="449"/>
      <c r="H920" s="449"/>
      <c r="I920" s="449"/>
      <c r="J920" s="449"/>
      <c r="K920" s="449"/>
      <c r="L920" s="449"/>
      <c r="M920" s="449"/>
      <c r="N920" s="449"/>
      <c r="O920" s="449"/>
      <c r="P920" s="449"/>
      <c r="Q920" s="449"/>
      <c r="R920" s="449"/>
      <c r="S920" s="449"/>
      <c r="T920" s="449"/>
      <c r="U920" s="449"/>
      <c r="V920" s="449"/>
      <c r="W920" s="449"/>
      <c r="X920" s="449"/>
      <c r="Y920" s="449"/>
      <c r="Z920" s="450"/>
      <c r="AA920" s="650"/>
      <c r="AB920" s="651"/>
    </row>
    <row r="921" spans="1:28" s="48" customFormat="1" ht="11.25" customHeight="1">
      <c r="A921" s="26"/>
      <c r="B921" s="527"/>
      <c r="C921" s="451"/>
      <c r="D921" s="452"/>
      <c r="E921" s="452"/>
      <c r="F921" s="452"/>
      <c r="G921" s="452"/>
      <c r="H921" s="452"/>
      <c r="I921" s="452"/>
      <c r="J921" s="452"/>
      <c r="K921" s="452"/>
      <c r="L921" s="452"/>
      <c r="M921" s="452"/>
      <c r="N921" s="452"/>
      <c r="O921" s="452"/>
      <c r="P921" s="452"/>
      <c r="Q921" s="452"/>
      <c r="R921" s="452"/>
      <c r="S921" s="452"/>
      <c r="T921" s="452"/>
      <c r="U921" s="452"/>
      <c r="V921" s="452"/>
      <c r="W921" s="452"/>
      <c r="X921" s="452"/>
      <c r="Y921" s="452"/>
      <c r="Z921" s="453"/>
      <c r="AA921" s="652"/>
      <c r="AB921" s="653"/>
    </row>
    <row r="922" spans="1:28" s="48" customFormat="1" ht="11.25" customHeight="1">
      <c r="A922" s="26"/>
      <c r="B922" s="525" t="s">
        <v>34</v>
      </c>
      <c r="C922" s="445" t="s">
        <v>491</v>
      </c>
      <c r="D922" s="446"/>
      <c r="E922" s="446"/>
      <c r="F922" s="446"/>
      <c r="G922" s="446"/>
      <c r="H922" s="446"/>
      <c r="I922" s="446"/>
      <c r="J922" s="446"/>
      <c r="K922" s="446"/>
      <c r="L922" s="446"/>
      <c r="M922" s="446"/>
      <c r="N922" s="446"/>
      <c r="O922" s="446"/>
      <c r="P922" s="446"/>
      <c r="Q922" s="446"/>
      <c r="R922" s="446"/>
      <c r="S922" s="446"/>
      <c r="T922" s="446"/>
      <c r="U922" s="446"/>
      <c r="V922" s="446"/>
      <c r="W922" s="446"/>
      <c r="X922" s="446"/>
      <c r="Y922" s="446"/>
      <c r="Z922" s="447"/>
      <c r="AA922" s="648"/>
      <c r="AB922" s="649"/>
    </row>
    <row r="923" spans="1:28" s="48" customFormat="1" ht="11.25" customHeight="1">
      <c r="A923" s="26"/>
      <c r="B923" s="526"/>
      <c r="C923" s="448"/>
      <c r="D923" s="449"/>
      <c r="E923" s="449"/>
      <c r="F923" s="449"/>
      <c r="G923" s="449"/>
      <c r="H923" s="449"/>
      <c r="I923" s="449"/>
      <c r="J923" s="449"/>
      <c r="K923" s="449"/>
      <c r="L923" s="449"/>
      <c r="M923" s="449"/>
      <c r="N923" s="449"/>
      <c r="O923" s="449"/>
      <c r="P923" s="449"/>
      <c r="Q923" s="449"/>
      <c r="R923" s="449"/>
      <c r="S923" s="449"/>
      <c r="T923" s="449"/>
      <c r="U923" s="449"/>
      <c r="V923" s="449"/>
      <c r="W923" s="449"/>
      <c r="X923" s="449"/>
      <c r="Y923" s="449"/>
      <c r="Z923" s="450"/>
      <c r="AA923" s="650"/>
      <c r="AB923" s="651"/>
    </row>
    <row r="924" spans="1:28" s="48" customFormat="1" ht="11.25" customHeight="1">
      <c r="A924" s="26"/>
      <c r="B924" s="526"/>
      <c r="C924" s="448"/>
      <c r="D924" s="449"/>
      <c r="E924" s="449"/>
      <c r="F924" s="449"/>
      <c r="G924" s="449"/>
      <c r="H924" s="449"/>
      <c r="I924" s="449"/>
      <c r="J924" s="449"/>
      <c r="K924" s="449"/>
      <c r="L924" s="449"/>
      <c r="M924" s="449"/>
      <c r="N924" s="449"/>
      <c r="O924" s="449"/>
      <c r="P924" s="449"/>
      <c r="Q924" s="449"/>
      <c r="R924" s="449"/>
      <c r="S924" s="449"/>
      <c r="T924" s="449"/>
      <c r="U924" s="449"/>
      <c r="V924" s="449"/>
      <c r="W924" s="449"/>
      <c r="X924" s="449"/>
      <c r="Y924" s="449"/>
      <c r="Z924" s="450"/>
      <c r="AA924" s="650"/>
      <c r="AB924" s="651"/>
    </row>
    <row r="925" spans="1:28" s="48" customFormat="1" ht="11.25" customHeight="1">
      <c r="A925" s="26"/>
      <c r="B925" s="526"/>
      <c r="C925" s="448"/>
      <c r="D925" s="449"/>
      <c r="E925" s="449"/>
      <c r="F925" s="449"/>
      <c r="G925" s="449"/>
      <c r="H925" s="449"/>
      <c r="I925" s="449"/>
      <c r="J925" s="449"/>
      <c r="K925" s="449"/>
      <c r="L925" s="449"/>
      <c r="M925" s="449"/>
      <c r="N925" s="449"/>
      <c r="O925" s="449"/>
      <c r="P925" s="449"/>
      <c r="Q925" s="449"/>
      <c r="R925" s="449"/>
      <c r="S925" s="449"/>
      <c r="T925" s="449"/>
      <c r="U925" s="449"/>
      <c r="V925" s="449"/>
      <c r="W925" s="449"/>
      <c r="X925" s="449"/>
      <c r="Y925" s="449"/>
      <c r="Z925" s="450"/>
      <c r="AA925" s="650"/>
      <c r="AB925" s="651"/>
    </row>
    <row r="926" spans="1:28" s="48" customFormat="1" ht="11.25" customHeight="1">
      <c r="A926" s="26"/>
      <c r="B926" s="527"/>
      <c r="C926" s="451"/>
      <c r="D926" s="452"/>
      <c r="E926" s="452"/>
      <c r="F926" s="452"/>
      <c r="G926" s="452"/>
      <c r="H926" s="452"/>
      <c r="I926" s="452"/>
      <c r="J926" s="452"/>
      <c r="K926" s="452"/>
      <c r="L926" s="452"/>
      <c r="M926" s="452"/>
      <c r="N926" s="452"/>
      <c r="O926" s="452"/>
      <c r="P926" s="452"/>
      <c r="Q926" s="452"/>
      <c r="R926" s="452"/>
      <c r="S926" s="452"/>
      <c r="T926" s="452"/>
      <c r="U926" s="452"/>
      <c r="V926" s="452"/>
      <c r="W926" s="452"/>
      <c r="X926" s="452"/>
      <c r="Y926" s="452"/>
      <c r="Z926" s="453"/>
      <c r="AA926" s="652"/>
      <c r="AB926" s="653"/>
    </row>
    <row r="927" spans="1:28" s="48" customFormat="1" ht="11.25" customHeight="1">
      <c r="A927" s="26"/>
      <c r="B927" s="525" t="s">
        <v>20</v>
      </c>
      <c r="C927" s="445" t="s">
        <v>492</v>
      </c>
      <c r="D927" s="446"/>
      <c r="E927" s="446"/>
      <c r="F927" s="446"/>
      <c r="G927" s="446"/>
      <c r="H927" s="446"/>
      <c r="I927" s="446"/>
      <c r="J927" s="446"/>
      <c r="K927" s="446"/>
      <c r="L927" s="446"/>
      <c r="M927" s="446"/>
      <c r="N927" s="446"/>
      <c r="O927" s="446"/>
      <c r="P927" s="446"/>
      <c r="Q927" s="446"/>
      <c r="R927" s="446"/>
      <c r="S927" s="446"/>
      <c r="T927" s="446"/>
      <c r="U927" s="446"/>
      <c r="V927" s="446"/>
      <c r="W927" s="446"/>
      <c r="X927" s="446"/>
      <c r="Y927" s="446"/>
      <c r="Z927" s="447"/>
      <c r="AA927" s="648"/>
      <c r="AB927" s="649"/>
    </row>
    <row r="928" spans="1:28" s="48" customFormat="1" ht="11.25" customHeight="1">
      <c r="A928" s="26"/>
      <c r="B928" s="526"/>
      <c r="C928" s="448"/>
      <c r="D928" s="449"/>
      <c r="E928" s="449"/>
      <c r="F928" s="449"/>
      <c r="G928" s="449"/>
      <c r="H928" s="449"/>
      <c r="I928" s="449"/>
      <c r="J928" s="449"/>
      <c r="K928" s="449"/>
      <c r="L928" s="449"/>
      <c r="M928" s="449"/>
      <c r="N928" s="449"/>
      <c r="O928" s="449"/>
      <c r="P928" s="449"/>
      <c r="Q928" s="449"/>
      <c r="R928" s="449"/>
      <c r="S928" s="449"/>
      <c r="T928" s="449"/>
      <c r="U928" s="449"/>
      <c r="V928" s="449"/>
      <c r="W928" s="449"/>
      <c r="X928" s="449"/>
      <c r="Y928" s="449"/>
      <c r="Z928" s="450"/>
      <c r="AA928" s="650"/>
      <c r="AB928" s="651"/>
    </row>
    <row r="929" spans="1:28" s="48" customFormat="1" ht="11.25" customHeight="1">
      <c r="A929" s="26"/>
      <c r="B929" s="526"/>
      <c r="C929" s="448"/>
      <c r="D929" s="449"/>
      <c r="E929" s="449"/>
      <c r="F929" s="449"/>
      <c r="G929" s="449"/>
      <c r="H929" s="449"/>
      <c r="I929" s="449"/>
      <c r="J929" s="449"/>
      <c r="K929" s="449"/>
      <c r="L929" s="449"/>
      <c r="M929" s="449"/>
      <c r="N929" s="449"/>
      <c r="O929" s="449"/>
      <c r="P929" s="449"/>
      <c r="Q929" s="449"/>
      <c r="R929" s="449"/>
      <c r="S929" s="449"/>
      <c r="T929" s="449"/>
      <c r="U929" s="449"/>
      <c r="V929" s="449"/>
      <c r="W929" s="449"/>
      <c r="X929" s="449"/>
      <c r="Y929" s="449"/>
      <c r="Z929" s="450"/>
      <c r="AA929" s="650"/>
      <c r="AB929" s="651"/>
    </row>
    <row r="930" spans="1:28" s="48" customFormat="1" ht="11.25" customHeight="1">
      <c r="A930" s="26"/>
      <c r="B930" s="527"/>
      <c r="C930" s="451"/>
      <c r="D930" s="452"/>
      <c r="E930" s="452"/>
      <c r="F930" s="452"/>
      <c r="G930" s="452"/>
      <c r="H930" s="452"/>
      <c r="I930" s="452"/>
      <c r="J930" s="452"/>
      <c r="K930" s="452"/>
      <c r="L930" s="452"/>
      <c r="M930" s="452"/>
      <c r="N930" s="452"/>
      <c r="O930" s="452"/>
      <c r="P930" s="452"/>
      <c r="Q930" s="452"/>
      <c r="R930" s="452"/>
      <c r="S930" s="452"/>
      <c r="T930" s="452"/>
      <c r="U930" s="452"/>
      <c r="V930" s="452"/>
      <c r="W930" s="452"/>
      <c r="X930" s="452"/>
      <c r="Y930" s="452"/>
      <c r="Z930" s="453"/>
      <c r="AA930" s="652"/>
      <c r="AB930" s="653"/>
    </row>
    <row r="931" spans="1:28" s="48" customFormat="1" ht="11.25" customHeight="1">
      <c r="A931" s="26"/>
      <c r="B931" s="7"/>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c r="AA931" s="126"/>
      <c r="AB931" s="126"/>
    </row>
    <row r="932" spans="1:28" s="48" customFormat="1" ht="14.25">
      <c r="A932" s="35" t="s">
        <v>195</v>
      </c>
      <c r="B932" s="7"/>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6"/>
      <c r="AB932" s="126"/>
    </row>
    <row r="933" spans="1:28" s="48" customFormat="1" ht="11.25" customHeight="1">
      <c r="A933" s="26"/>
      <c r="B933" s="525" t="s">
        <v>185</v>
      </c>
      <c r="C933" s="445" t="s">
        <v>493</v>
      </c>
      <c r="D933" s="446"/>
      <c r="E933" s="446"/>
      <c r="F933" s="446"/>
      <c r="G933" s="446"/>
      <c r="H933" s="446"/>
      <c r="I933" s="446"/>
      <c r="J933" s="446"/>
      <c r="K933" s="446"/>
      <c r="L933" s="446"/>
      <c r="M933" s="446"/>
      <c r="N933" s="446"/>
      <c r="O933" s="446"/>
      <c r="P933" s="446"/>
      <c r="Q933" s="446"/>
      <c r="R933" s="446"/>
      <c r="S933" s="446"/>
      <c r="T933" s="446"/>
      <c r="U933" s="446"/>
      <c r="V933" s="446"/>
      <c r="W933" s="446"/>
      <c r="X933" s="446"/>
      <c r="Y933" s="446"/>
      <c r="Z933" s="447"/>
      <c r="AA933" s="648"/>
      <c r="AB933" s="649"/>
    </row>
    <row r="934" spans="1:28" s="48" customFormat="1" ht="11.25" customHeight="1">
      <c r="A934" s="26"/>
      <c r="B934" s="527"/>
      <c r="C934" s="451"/>
      <c r="D934" s="452"/>
      <c r="E934" s="452"/>
      <c r="F934" s="452"/>
      <c r="G934" s="452"/>
      <c r="H934" s="452"/>
      <c r="I934" s="452"/>
      <c r="J934" s="452"/>
      <c r="K934" s="452"/>
      <c r="L934" s="452"/>
      <c r="M934" s="452"/>
      <c r="N934" s="452"/>
      <c r="O934" s="452"/>
      <c r="P934" s="452"/>
      <c r="Q934" s="452"/>
      <c r="R934" s="452"/>
      <c r="S934" s="452"/>
      <c r="T934" s="452"/>
      <c r="U934" s="452"/>
      <c r="V934" s="452"/>
      <c r="W934" s="452"/>
      <c r="X934" s="452"/>
      <c r="Y934" s="452"/>
      <c r="Z934" s="453"/>
      <c r="AA934" s="652"/>
      <c r="AB934" s="653"/>
    </row>
    <row r="935" spans="1:28" s="48" customFormat="1" ht="11.25" customHeight="1">
      <c r="A935" s="26"/>
      <c r="B935" s="525" t="s">
        <v>36</v>
      </c>
      <c r="C935" s="445" t="s">
        <v>1068</v>
      </c>
      <c r="D935" s="446"/>
      <c r="E935" s="446"/>
      <c r="F935" s="446"/>
      <c r="G935" s="446"/>
      <c r="H935" s="446"/>
      <c r="I935" s="446"/>
      <c r="J935" s="446"/>
      <c r="K935" s="446"/>
      <c r="L935" s="446"/>
      <c r="M935" s="446"/>
      <c r="N935" s="446"/>
      <c r="O935" s="446"/>
      <c r="P935" s="446"/>
      <c r="Q935" s="446"/>
      <c r="R935" s="446"/>
      <c r="S935" s="446"/>
      <c r="T935" s="446"/>
      <c r="U935" s="446"/>
      <c r="V935" s="446"/>
      <c r="W935" s="446"/>
      <c r="X935" s="446"/>
      <c r="Y935" s="446"/>
      <c r="Z935" s="447"/>
      <c r="AA935" s="648"/>
      <c r="AB935" s="649"/>
    </row>
    <row r="936" spans="1:28" s="48" customFormat="1" ht="11.25" customHeight="1">
      <c r="A936" s="26"/>
      <c r="B936" s="527"/>
      <c r="C936" s="451"/>
      <c r="D936" s="452"/>
      <c r="E936" s="452"/>
      <c r="F936" s="452"/>
      <c r="G936" s="452"/>
      <c r="H936" s="452"/>
      <c r="I936" s="452"/>
      <c r="J936" s="452"/>
      <c r="K936" s="452"/>
      <c r="L936" s="452"/>
      <c r="M936" s="452"/>
      <c r="N936" s="452"/>
      <c r="O936" s="452"/>
      <c r="P936" s="452"/>
      <c r="Q936" s="452"/>
      <c r="R936" s="452"/>
      <c r="S936" s="452"/>
      <c r="T936" s="452"/>
      <c r="U936" s="452"/>
      <c r="V936" s="452"/>
      <c r="W936" s="452"/>
      <c r="X936" s="452"/>
      <c r="Y936" s="452"/>
      <c r="Z936" s="453"/>
      <c r="AA936" s="652"/>
      <c r="AB936" s="653"/>
    </row>
    <row r="937" spans="1:28" s="48" customFormat="1" ht="11.25" customHeight="1">
      <c r="A937" s="26"/>
      <c r="B937" s="7"/>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c r="AA937" s="126"/>
      <c r="AB937" s="126"/>
    </row>
    <row r="938" spans="1:28" s="31" customFormat="1" ht="24">
      <c r="A938" s="35" t="s">
        <v>196</v>
      </c>
      <c r="B938" s="33"/>
      <c r="C938" s="29"/>
      <c r="D938" s="29"/>
      <c r="E938" s="29"/>
      <c r="F938" s="29"/>
      <c r="G938" s="29"/>
      <c r="H938" s="29"/>
      <c r="I938" s="29"/>
      <c r="J938" s="30"/>
      <c r="K938" s="30"/>
      <c r="L938" s="30"/>
      <c r="M938" s="30"/>
      <c r="N938" s="30"/>
      <c r="O938" s="30"/>
      <c r="P938" s="30"/>
      <c r="Q938" s="30"/>
      <c r="R938" s="30"/>
      <c r="S938" s="30"/>
      <c r="T938" s="30"/>
      <c r="U938" s="30"/>
      <c r="V938" s="30"/>
      <c r="W938" s="30"/>
      <c r="X938" s="30"/>
      <c r="Y938" s="30"/>
      <c r="Z938" s="30"/>
      <c r="AA938" s="45"/>
      <c r="AB938" s="45"/>
    </row>
    <row r="939" spans="1:28" s="31" customFormat="1" ht="11.25" customHeight="1">
      <c r="A939" s="26"/>
      <c r="B939" s="525" t="s">
        <v>90</v>
      </c>
      <c r="C939" s="445" t="s">
        <v>494</v>
      </c>
      <c r="D939" s="446"/>
      <c r="E939" s="446"/>
      <c r="F939" s="446"/>
      <c r="G939" s="446"/>
      <c r="H939" s="446"/>
      <c r="I939" s="446"/>
      <c r="J939" s="446"/>
      <c r="K939" s="446"/>
      <c r="L939" s="446"/>
      <c r="M939" s="446"/>
      <c r="N939" s="446"/>
      <c r="O939" s="446"/>
      <c r="P939" s="446"/>
      <c r="Q939" s="446"/>
      <c r="R939" s="446"/>
      <c r="S939" s="446"/>
      <c r="T939" s="446"/>
      <c r="U939" s="446"/>
      <c r="V939" s="446"/>
      <c r="W939" s="446"/>
      <c r="X939" s="446"/>
      <c r="Y939" s="446"/>
      <c r="Z939" s="447"/>
      <c r="AA939" s="436"/>
      <c r="AB939" s="437"/>
    </row>
    <row r="940" spans="1:28" s="31" customFormat="1" ht="11.25" customHeight="1">
      <c r="A940" s="2"/>
      <c r="B940" s="526"/>
      <c r="C940" s="448"/>
      <c r="D940" s="449"/>
      <c r="E940" s="449"/>
      <c r="F940" s="449"/>
      <c r="G940" s="449"/>
      <c r="H940" s="449"/>
      <c r="I940" s="449"/>
      <c r="J940" s="449"/>
      <c r="K940" s="449"/>
      <c r="L940" s="449"/>
      <c r="M940" s="449"/>
      <c r="N940" s="449"/>
      <c r="O940" s="449"/>
      <c r="P940" s="449"/>
      <c r="Q940" s="449"/>
      <c r="R940" s="449"/>
      <c r="S940" s="449"/>
      <c r="T940" s="449"/>
      <c r="U940" s="449"/>
      <c r="V940" s="449"/>
      <c r="W940" s="449"/>
      <c r="X940" s="449"/>
      <c r="Y940" s="449"/>
      <c r="Z940" s="450"/>
      <c r="AA940" s="438"/>
      <c r="AB940" s="439"/>
    </row>
    <row r="941" spans="1:28" s="31" customFormat="1" ht="11.25" customHeight="1">
      <c r="A941" s="2"/>
      <c r="B941" s="527"/>
      <c r="C941" s="451"/>
      <c r="D941" s="452"/>
      <c r="E941" s="452"/>
      <c r="F941" s="452"/>
      <c r="G941" s="452"/>
      <c r="H941" s="452"/>
      <c r="I941" s="452"/>
      <c r="J941" s="452"/>
      <c r="K941" s="452"/>
      <c r="L941" s="452"/>
      <c r="M941" s="452"/>
      <c r="N941" s="452"/>
      <c r="O941" s="452"/>
      <c r="P941" s="452"/>
      <c r="Q941" s="452"/>
      <c r="R941" s="452"/>
      <c r="S941" s="452"/>
      <c r="T941" s="452"/>
      <c r="U941" s="452"/>
      <c r="V941" s="452"/>
      <c r="W941" s="452"/>
      <c r="X941" s="452"/>
      <c r="Y941" s="452"/>
      <c r="Z941" s="453"/>
      <c r="AA941" s="440"/>
      <c r="AB941" s="441"/>
    </row>
    <row r="942" spans="1:28" s="31" customFormat="1" ht="11.25" customHeight="1">
      <c r="A942" s="2"/>
      <c r="B942" s="525" t="s">
        <v>91</v>
      </c>
      <c r="C942" s="445" t="s">
        <v>495</v>
      </c>
      <c r="D942" s="446"/>
      <c r="E942" s="446"/>
      <c r="F942" s="446"/>
      <c r="G942" s="446"/>
      <c r="H942" s="446"/>
      <c r="I942" s="446"/>
      <c r="J942" s="446"/>
      <c r="K942" s="446"/>
      <c r="L942" s="446"/>
      <c r="M942" s="446"/>
      <c r="N942" s="446"/>
      <c r="O942" s="446"/>
      <c r="P942" s="446"/>
      <c r="Q942" s="446"/>
      <c r="R942" s="446"/>
      <c r="S942" s="446"/>
      <c r="T942" s="446"/>
      <c r="U942" s="446"/>
      <c r="V942" s="446"/>
      <c r="W942" s="446"/>
      <c r="X942" s="446"/>
      <c r="Y942" s="446"/>
      <c r="Z942" s="447"/>
      <c r="AA942" s="436"/>
      <c r="AB942" s="437"/>
    </row>
    <row r="943" spans="1:28" s="31" customFormat="1" ht="11.25" customHeight="1">
      <c r="A943" s="2"/>
      <c r="B943" s="526"/>
      <c r="C943" s="448"/>
      <c r="D943" s="449"/>
      <c r="E943" s="449"/>
      <c r="F943" s="449"/>
      <c r="G943" s="449"/>
      <c r="H943" s="449"/>
      <c r="I943" s="449"/>
      <c r="J943" s="449"/>
      <c r="K943" s="449"/>
      <c r="L943" s="449"/>
      <c r="M943" s="449"/>
      <c r="N943" s="449"/>
      <c r="O943" s="449"/>
      <c r="P943" s="449"/>
      <c r="Q943" s="449"/>
      <c r="R943" s="449"/>
      <c r="S943" s="449"/>
      <c r="T943" s="449"/>
      <c r="U943" s="449"/>
      <c r="V943" s="449"/>
      <c r="W943" s="449"/>
      <c r="X943" s="449"/>
      <c r="Y943" s="449"/>
      <c r="Z943" s="450"/>
      <c r="AA943" s="438"/>
      <c r="AB943" s="439"/>
    </row>
    <row r="944" spans="1:28" s="31" customFormat="1" ht="11.25" customHeight="1">
      <c r="A944" s="2"/>
      <c r="B944" s="527"/>
      <c r="C944" s="451"/>
      <c r="D944" s="452"/>
      <c r="E944" s="452"/>
      <c r="F944" s="452"/>
      <c r="G944" s="452"/>
      <c r="H944" s="452"/>
      <c r="I944" s="452"/>
      <c r="J944" s="452"/>
      <c r="K944" s="452"/>
      <c r="L944" s="452"/>
      <c r="M944" s="452"/>
      <c r="N944" s="452"/>
      <c r="O944" s="452"/>
      <c r="P944" s="452"/>
      <c r="Q944" s="452"/>
      <c r="R944" s="452"/>
      <c r="S944" s="452"/>
      <c r="T944" s="452"/>
      <c r="U944" s="452"/>
      <c r="V944" s="452"/>
      <c r="W944" s="452"/>
      <c r="X944" s="452"/>
      <c r="Y944" s="452"/>
      <c r="Z944" s="453"/>
      <c r="AA944" s="440"/>
      <c r="AB944" s="441"/>
    </row>
    <row r="945" spans="1:28" s="31" customFormat="1" ht="11.25" customHeight="1">
      <c r="A945" s="2"/>
      <c r="B945" s="525" t="s">
        <v>92</v>
      </c>
      <c r="C945" s="445" t="s">
        <v>496</v>
      </c>
      <c r="D945" s="446"/>
      <c r="E945" s="446"/>
      <c r="F945" s="446"/>
      <c r="G945" s="446"/>
      <c r="H945" s="446"/>
      <c r="I945" s="446"/>
      <c r="J945" s="446"/>
      <c r="K945" s="446"/>
      <c r="L945" s="446"/>
      <c r="M945" s="446"/>
      <c r="N945" s="446"/>
      <c r="O945" s="446"/>
      <c r="P945" s="446"/>
      <c r="Q945" s="446"/>
      <c r="R945" s="446"/>
      <c r="S945" s="446"/>
      <c r="T945" s="446"/>
      <c r="U945" s="446"/>
      <c r="V945" s="446"/>
      <c r="W945" s="446"/>
      <c r="X945" s="446"/>
      <c r="Y945" s="446"/>
      <c r="Z945" s="447"/>
      <c r="AA945" s="436"/>
      <c r="AB945" s="437"/>
    </row>
    <row r="946" spans="1:28" s="31" customFormat="1" ht="11.25" customHeight="1">
      <c r="A946" s="2"/>
      <c r="B946" s="526"/>
      <c r="C946" s="448"/>
      <c r="D946" s="449"/>
      <c r="E946" s="449"/>
      <c r="F946" s="449"/>
      <c r="G946" s="449"/>
      <c r="H946" s="449"/>
      <c r="I946" s="449"/>
      <c r="J946" s="449"/>
      <c r="K946" s="449"/>
      <c r="L946" s="449"/>
      <c r="M946" s="449"/>
      <c r="N946" s="449"/>
      <c r="O946" s="449"/>
      <c r="P946" s="449"/>
      <c r="Q946" s="449"/>
      <c r="R946" s="449"/>
      <c r="S946" s="449"/>
      <c r="T946" s="449"/>
      <c r="U946" s="449"/>
      <c r="V946" s="449"/>
      <c r="W946" s="449"/>
      <c r="X946" s="449"/>
      <c r="Y946" s="449"/>
      <c r="Z946" s="450"/>
      <c r="AA946" s="438"/>
      <c r="AB946" s="439"/>
    </row>
    <row r="947" spans="1:28" s="31" customFormat="1" ht="11.25" customHeight="1">
      <c r="A947" s="2"/>
      <c r="B947" s="527"/>
      <c r="C947" s="451"/>
      <c r="D947" s="452"/>
      <c r="E947" s="452"/>
      <c r="F947" s="452"/>
      <c r="G947" s="452"/>
      <c r="H947" s="452"/>
      <c r="I947" s="452"/>
      <c r="J947" s="452"/>
      <c r="K947" s="452"/>
      <c r="L947" s="452"/>
      <c r="M947" s="452"/>
      <c r="N947" s="452"/>
      <c r="O947" s="452"/>
      <c r="P947" s="452"/>
      <c r="Q947" s="452"/>
      <c r="R947" s="452"/>
      <c r="S947" s="452"/>
      <c r="T947" s="452"/>
      <c r="U947" s="452"/>
      <c r="V947" s="452"/>
      <c r="W947" s="452"/>
      <c r="X947" s="452"/>
      <c r="Y947" s="452"/>
      <c r="Z947" s="453"/>
      <c r="AA947" s="440"/>
      <c r="AB947" s="441"/>
    </row>
    <row r="948" spans="1:28" ht="9.75" customHeight="1">
      <c r="A948" s="14"/>
      <c r="B948" s="22"/>
      <c r="C948" s="15"/>
      <c r="D948"/>
      <c r="E948"/>
      <c r="F948"/>
      <c r="G948"/>
      <c r="H948"/>
      <c r="I948"/>
      <c r="J948"/>
      <c r="K948"/>
      <c r="L948"/>
      <c r="M948"/>
      <c r="N948"/>
      <c r="O948"/>
      <c r="P948"/>
      <c r="Q948"/>
      <c r="R948"/>
      <c r="S948"/>
      <c r="T948"/>
      <c r="U948"/>
      <c r="V948"/>
      <c r="W948"/>
      <c r="X948"/>
      <c r="Y948"/>
      <c r="Z948"/>
      <c r="AA948" s="45"/>
      <c r="AB948" s="45"/>
    </row>
    <row r="949" spans="1:28" s="30" customFormat="1" ht="24">
      <c r="A949" s="35" t="s">
        <v>197</v>
      </c>
      <c r="B949" s="33"/>
      <c r="C949" s="29"/>
      <c r="D949" s="29"/>
      <c r="E949" s="29"/>
      <c r="F949" s="29"/>
      <c r="G949" s="29"/>
      <c r="H949" s="29"/>
      <c r="I949" s="29"/>
      <c r="AA949" s="45"/>
      <c r="AB949" s="45"/>
    </row>
    <row r="950" spans="1:28" s="48" customFormat="1" ht="11.25" customHeight="1">
      <c r="A950"/>
      <c r="B950" s="525" t="s">
        <v>90</v>
      </c>
      <c r="C950" s="445" t="s">
        <v>502</v>
      </c>
      <c r="D950" s="446"/>
      <c r="E950" s="446"/>
      <c r="F950" s="446"/>
      <c r="G950" s="446"/>
      <c r="H950" s="446"/>
      <c r="I950" s="446"/>
      <c r="J950" s="446"/>
      <c r="K950" s="446"/>
      <c r="L950" s="446"/>
      <c r="M950" s="446"/>
      <c r="N950" s="446"/>
      <c r="O950" s="446"/>
      <c r="P950" s="446"/>
      <c r="Q950" s="446"/>
      <c r="R950" s="446"/>
      <c r="S950" s="446"/>
      <c r="T950" s="446"/>
      <c r="U950" s="446"/>
      <c r="V950" s="446"/>
      <c r="W950" s="446"/>
      <c r="X950" s="446"/>
      <c r="Y950" s="446"/>
      <c r="Z950" s="447"/>
      <c r="AA950" s="436"/>
      <c r="AB950" s="437"/>
    </row>
    <row r="951" spans="1:28" s="48" customFormat="1" ht="11.25" customHeight="1">
      <c r="A951"/>
      <c r="B951" s="526"/>
      <c r="C951" s="448"/>
      <c r="D951" s="449"/>
      <c r="E951" s="449"/>
      <c r="F951" s="449"/>
      <c r="G951" s="449"/>
      <c r="H951" s="449"/>
      <c r="I951" s="449"/>
      <c r="J951" s="449"/>
      <c r="K951" s="449"/>
      <c r="L951" s="449"/>
      <c r="M951" s="449"/>
      <c r="N951" s="449"/>
      <c r="O951" s="449"/>
      <c r="P951" s="449"/>
      <c r="Q951" s="449"/>
      <c r="R951" s="449"/>
      <c r="S951" s="449"/>
      <c r="T951" s="449"/>
      <c r="U951" s="449"/>
      <c r="V951" s="449"/>
      <c r="W951" s="449"/>
      <c r="X951" s="449"/>
      <c r="Y951" s="449"/>
      <c r="Z951" s="450"/>
      <c r="AA951" s="438"/>
      <c r="AB951" s="439"/>
    </row>
    <row r="952" spans="1:28" s="48" customFormat="1" ht="11.25" customHeight="1">
      <c r="A952"/>
      <c r="B952" s="526"/>
      <c r="C952" s="448"/>
      <c r="D952" s="449"/>
      <c r="E952" s="449"/>
      <c r="F952" s="449"/>
      <c r="G952" s="449"/>
      <c r="H952" s="449"/>
      <c r="I952" s="449"/>
      <c r="J952" s="449"/>
      <c r="K952" s="449"/>
      <c r="L952" s="449"/>
      <c r="M952" s="449"/>
      <c r="N952" s="449"/>
      <c r="O952" s="449"/>
      <c r="P952" s="449"/>
      <c r="Q952" s="449"/>
      <c r="R952" s="449"/>
      <c r="S952" s="449"/>
      <c r="T952" s="449"/>
      <c r="U952" s="449"/>
      <c r="V952" s="449"/>
      <c r="W952" s="449"/>
      <c r="X952" s="449"/>
      <c r="Y952" s="449"/>
      <c r="Z952" s="450"/>
      <c r="AA952" s="438"/>
      <c r="AB952" s="439"/>
    </row>
    <row r="953" spans="1:28" s="48" customFormat="1" ht="11.25" customHeight="1">
      <c r="A953"/>
      <c r="B953" s="547" t="s">
        <v>36</v>
      </c>
      <c r="C953" s="492" t="s">
        <v>503</v>
      </c>
      <c r="D953" s="492"/>
      <c r="E953" s="492"/>
      <c r="F953" s="492"/>
      <c r="G953" s="492"/>
      <c r="H953" s="492"/>
      <c r="I953" s="492"/>
      <c r="J953" s="492"/>
      <c r="K953" s="492"/>
      <c r="L953" s="492"/>
      <c r="M953" s="492"/>
      <c r="N953" s="492"/>
      <c r="O953" s="492"/>
      <c r="P953" s="492"/>
      <c r="Q953" s="492"/>
      <c r="R953" s="492"/>
      <c r="S953" s="492"/>
      <c r="T953" s="492"/>
      <c r="U953" s="492"/>
      <c r="V953" s="492"/>
      <c r="W953" s="492"/>
      <c r="X953" s="492"/>
      <c r="Y953" s="492"/>
      <c r="Z953" s="492"/>
      <c r="AA953" s="454"/>
      <c r="AB953" s="454"/>
    </row>
    <row r="954" spans="1:28" s="48" customFormat="1" ht="11.25" customHeight="1">
      <c r="A954"/>
      <c r="B954" s="547"/>
      <c r="C954" s="492"/>
      <c r="D954" s="492"/>
      <c r="E954" s="492"/>
      <c r="F954" s="492"/>
      <c r="G954" s="492"/>
      <c r="H954" s="492"/>
      <c r="I954" s="492"/>
      <c r="J954" s="492"/>
      <c r="K954" s="492"/>
      <c r="L954" s="492"/>
      <c r="M954" s="492"/>
      <c r="N954" s="492"/>
      <c r="O954" s="492"/>
      <c r="P954" s="492"/>
      <c r="Q954" s="492"/>
      <c r="R954" s="492"/>
      <c r="S954" s="492"/>
      <c r="T954" s="492"/>
      <c r="U954" s="492"/>
      <c r="V954" s="492"/>
      <c r="W954" s="492"/>
      <c r="X954" s="492"/>
      <c r="Y954" s="492"/>
      <c r="Z954" s="492"/>
      <c r="AA954" s="454"/>
      <c r="AB954" s="454"/>
    </row>
    <row r="955" spans="1:28" s="48" customFormat="1" ht="11.25" customHeight="1">
      <c r="A955"/>
      <c r="B955" s="547"/>
      <c r="C955" s="492"/>
      <c r="D955" s="492"/>
      <c r="E955" s="492"/>
      <c r="F955" s="492"/>
      <c r="G955" s="492"/>
      <c r="H955" s="492"/>
      <c r="I955" s="492"/>
      <c r="J955" s="492"/>
      <c r="K955" s="492"/>
      <c r="L955" s="492"/>
      <c r="M955" s="492"/>
      <c r="N955" s="492"/>
      <c r="O955" s="492"/>
      <c r="P955" s="492"/>
      <c r="Q955" s="492"/>
      <c r="R955" s="492"/>
      <c r="S955" s="492"/>
      <c r="T955" s="492"/>
      <c r="U955" s="492"/>
      <c r="V955" s="492"/>
      <c r="W955" s="492"/>
      <c r="X955" s="492"/>
      <c r="Y955" s="492"/>
      <c r="Z955" s="492"/>
      <c r="AA955" s="454"/>
      <c r="AB955" s="454"/>
    </row>
    <row r="956" spans="1:28" ht="11.25" customHeight="1">
      <c r="A956" s="14"/>
      <c r="B956" s="22"/>
      <c r="C956" s="15"/>
      <c r="D956"/>
      <c r="E956"/>
      <c r="F956"/>
      <c r="G956"/>
      <c r="H956"/>
      <c r="I956"/>
      <c r="J956"/>
      <c r="K956"/>
      <c r="L956"/>
      <c r="M956"/>
      <c r="N956"/>
      <c r="O956"/>
      <c r="P956"/>
      <c r="Q956"/>
      <c r="R956"/>
      <c r="S956"/>
      <c r="T956"/>
      <c r="U956"/>
      <c r="V956"/>
      <c r="W956"/>
      <c r="X956"/>
      <c r="Y956"/>
      <c r="Z956"/>
      <c r="AA956" s="45"/>
      <c r="AB956" s="45"/>
    </row>
    <row r="957" spans="1:28" s="30" customFormat="1" ht="24">
      <c r="A957" s="35" t="s">
        <v>198</v>
      </c>
      <c r="B957" s="33"/>
      <c r="C957" s="29"/>
      <c r="D957" s="29"/>
      <c r="E957" s="29"/>
      <c r="F957" s="29"/>
      <c r="G957" s="29"/>
      <c r="H957" s="29"/>
      <c r="I957" s="29"/>
      <c r="AA957" s="45"/>
      <c r="AB957" s="45"/>
    </row>
    <row r="958" spans="1:28" s="48" customFormat="1" ht="11.25" customHeight="1">
      <c r="A958"/>
      <c r="B958" s="525" t="s">
        <v>90</v>
      </c>
      <c r="C958" s="445" t="s">
        <v>498</v>
      </c>
      <c r="D958" s="446"/>
      <c r="E958" s="446"/>
      <c r="F958" s="446"/>
      <c r="G958" s="446"/>
      <c r="H958" s="446"/>
      <c r="I958" s="446"/>
      <c r="J958" s="446"/>
      <c r="K958" s="446"/>
      <c r="L958" s="446"/>
      <c r="M958" s="446"/>
      <c r="N958" s="446"/>
      <c r="O958" s="446"/>
      <c r="P958" s="446"/>
      <c r="Q958" s="446"/>
      <c r="R958" s="446"/>
      <c r="S958" s="446"/>
      <c r="T958" s="446"/>
      <c r="U958" s="446"/>
      <c r="V958" s="446"/>
      <c r="W958" s="446"/>
      <c r="X958" s="446"/>
      <c r="Y958" s="446"/>
      <c r="Z958" s="447"/>
      <c r="AA958" s="436"/>
      <c r="AB958" s="437"/>
    </row>
    <row r="959" spans="1:28" s="48" customFormat="1" ht="11.25" customHeight="1">
      <c r="A959"/>
      <c r="B959" s="526"/>
      <c r="C959" s="448"/>
      <c r="D959" s="449"/>
      <c r="E959" s="449"/>
      <c r="F959" s="449"/>
      <c r="G959" s="449"/>
      <c r="H959" s="449"/>
      <c r="I959" s="449"/>
      <c r="J959" s="449"/>
      <c r="K959" s="449"/>
      <c r="L959" s="449"/>
      <c r="M959" s="449"/>
      <c r="N959" s="449"/>
      <c r="O959" s="449"/>
      <c r="P959" s="449"/>
      <c r="Q959" s="449"/>
      <c r="R959" s="449"/>
      <c r="S959" s="449"/>
      <c r="T959" s="449"/>
      <c r="U959" s="449"/>
      <c r="V959" s="449"/>
      <c r="W959" s="449"/>
      <c r="X959" s="449"/>
      <c r="Y959" s="449"/>
      <c r="Z959" s="450"/>
      <c r="AA959" s="438"/>
      <c r="AB959" s="439"/>
    </row>
    <row r="960" spans="1:28" s="48" customFormat="1" ht="11.25" customHeight="1">
      <c r="A960"/>
      <c r="B960" s="527"/>
      <c r="C960" s="451"/>
      <c r="D960" s="452"/>
      <c r="E960" s="452"/>
      <c r="F960" s="452"/>
      <c r="G960" s="452"/>
      <c r="H960" s="452"/>
      <c r="I960" s="452"/>
      <c r="J960" s="452"/>
      <c r="K960" s="452"/>
      <c r="L960" s="452"/>
      <c r="M960" s="452"/>
      <c r="N960" s="452"/>
      <c r="O960" s="452"/>
      <c r="P960" s="452"/>
      <c r="Q960" s="452"/>
      <c r="R960" s="452"/>
      <c r="S960" s="452"/>
      <c r="T960" s="452"/>
      <c r="U960" s="452"/>
      <c r="V960" s="452"/>
      <c r="W960" s="452"/>
      <c r="X960" s="452"/>
      <c r="Y960" s="452"/>
      <c r="Z960" s="453"/>
      <c r="AA960" s="440"/>
      <c r="AB960" s="441"/>
    </row>
    <row r="961" spans="1:28" s="48" customFormat="1" ht="11.25" customHeight="1">
      <c r="A961"/>
      <c r="B961" s="525" t="s">
        <v>91</v>
      </c>
      <c r="C961" s="445" t="s">
        <v>499</v>
      </c>
      <c r="D961" s="446"/>
      <c r="E961" s="446"/>
      <c r="F961" s="446"/>
      <c r="G961" s="446"/>
      <c r="H961" s="446"/>
      <c r="I961" s="446"/>
      <c r="J961" s="446"/>
      <c r="K961" s="446"/>
      <c r="L961" s="446"/>
      <c r="M961" s="446"/>
      <c r="N961" s="446"/>
      <c r="O961" s="446"/>
      <c r="P961" s="446"/>
      <c r="Q961" s="446"/>
      <c r="R961" s="446"/>
      <c r="S961" s="446"/>
      <c r="T961" s="446"/>
      <c r="U961" s="446"/>
      <c r="V961" s="446"/>
      <c r="W961" s="446"/>
      <c r="X961" s="446"/>
      <c r="Y961" s="446"/>
      <c r="Z961" s="447"/>
      <c r="AA961" s="436"/>
      <c r="AB961" s="437"/>
    </row>
    <row r="962" spans="1:28" s="48" customFormat="1" ht="11.25" customHeight="1">
      <c r="A962"/>
      <c r="B962" s="526"/>
      <c r="C962" s="448"/>
      <c r="D962" s="449"/>
      <c r="E962" s="449"/>
      <c r="F962" s="449"/>
      <c r="G962" s="449"/>
      <c r="H962" s="449"/>
      <c r="I962" s="449"/>
      <c r="J962" s="449"/>
      <c r="K962" s="449"/>
      <c r="L962" s="449"/>
      <c r="M962" s="449"/>
      <c r="N962" s="449"/>
      <c r="O962" s="449"/>
      <c r="P962" s="449"/>
      <c r="Q962" s="449"/>
      <c r="R962" s="449"/>
      <c r="S962" s="449"/>
      <c r="T962" s="449"/>
      <c r="U962" s="449"/>
      <c r="V962" s="449"/>
      <c r="W962" s="449"/>
      <c r="X962" s="449"/>
      <c r="Y962" s="449"/>
      <c r="Z962" s="450"/>
      <c r="AA962" s="438"/>
      <c r="AB962" s="439"/>
    </row>
    <row r="963" spans="1:28" s="48" customFormat="1" ht="11.25" customHeight="1">
      <c r="A963"/>
      <c r="B963" s="527"/>
      <c r="C963" s="451"/>
      <c r="D963" s="452"/>
      <c r="E963" s="452"/>
      <c r="F963" s="452"/>
      <c r="G963" s="452"/>
      <c r="H963" s="452"/>
      <c r="I963" s="452"/>
      <c r="J963" s="452"/>
      <c r="K963" s="452"/>
      <c r="L963" s="452"/>
      <c r="M963" s="452"/>
      <c r="N963" s="452"/>
      <c r="O963" s="452"/>
      <c r="P963" s="452"/>
      <c r="Q963" s="452"/>
      <c r="R963" s="452"/>
      <c r="S963" s="452"/>
      <c r="T963" s="452"/>
      <c r="U963" s="452"/>
      <c r="V963" s="452"/>
      <c r="W963" s="452"/>
      <c r="X963" s="452"/>
      <c r="Y963" s="452"/>
      <c r="Z963" s="453"/>
      <c r="AA963" s="440"/>
      <c r="AB963" s="441"/>
    </row>
    <row r="964" spans="1:28" s="48" customFormat="1" ht="11.25" customHeight="1">
      <c r="A964"/>
      <c r="B964" s="525" t="s">
        <v>92</v>
      </c>
      <c r="C964" s="462" t="s">
        <v>500</v>
      </c>
      <c r="D964" s="462"/>
      <c r="E964" s="462"/>
      <c r="F964" s="462"/>
      <c r="G964" s="462"/>
      <c r="H964" s="462"/>
      <c r="I964" s="462"/>
      <c r="J964" s="462"/>
      <c r="K964" s="462"/>
      <c r="L964" s="462"/>
      <c r="M964" s="462"/>
      <c r="N964" s="462"/>
      <c r="O964" s="462"/>
      <c r="P964" s="462"/>
      <c r="Q964" s="462"/>
      <c r="R964" s="462"/>
      <c r="S964" s="462"/>
      <c r="T964" s="462"/>
      <c r="U964" s="462"/>
      <c r="V964" s="462"/>
      <c r="W964" s="462"/>
      <c r="X964" s="462"/>
      <c r="Y964" s="462"/>
      <c r="Z964" s="462"/>
      <c r="AA964" s="436"/>
      <c r="AB964" s="437"/>
    </row>
    <row r="965" spans="1:28" s="48" customFormat="1" ht="11.25" customHeight="1">
      <c r="A965"/>
      <c r="B965" s="526"/>
      <c r="C965" s="462"/>
      <c r="D965" s="462"/>
      <c r="E965" s="462"/>
      <c r="F965" s="462"/>
      <c r="G965" s="462"/>
      <c r="H965" s="462"/>
      <c r="I965" s="462"/>
      <c r="J965" s="462"/>
      <c r="K965" s="462"/>
      <c r="L965" s="462"/>
      <c r="M965" s="462"/>
      <c r="N965" s="462"/>
      <c r="O965" s="462"/>
      <c r="P965" s="462"/>
      <c r="Q965" s="462"/>
      <c r="R965" s="462"/>
      <c r="S965" s="462"/>
      <c r="T965" s="462"/>
      <c r="U965" s="462"/>
      <c r="V965" s="462"/>
      <c r="W965" s="462"/>
      <c r="X965" s="462"/>
      <c r="Y965" s="462"/>
      <c r="Z965" s="462"/>
      <c r="AA965" s="438"/>
      <c r="AB965" s="439"/>
    </row>
    <row r="966" spans="1:28" s="48" customFormat="1" ht="11.25" customHeight="1">
      <c r="A966"/>
      <c r="B966" s="527"/>
      <c r="C966" s="462"/>
      <c r="D966" s="462"/>
      <c r="E966" s="462"/>
      <c r="F966" s="462"/>
      <c r="G966" s="462"/>
      <c r="H966" s="462"/>
      <c r="I966" s="462"/>
      <c r="J966" s="462"/>
      <c r="K966" s="462"/>
      <c r="L966" s="462"/>
      <c r="M966" s="462"/>
      <c r="N966" s="462"/>
      <c r="O966" s="462"/>
      <c r="P966" s="462"/>
      <c r="Q966" s="462"/>
      <c r="R966" s="462"/>
      <c r="S966" s="462"/>
      <c r="T966" s="462"/>
      <c r="U966" s="462"/>
      <c r="V966" s="462"/>
      <c r="W966" s="462"/>
      <c r="X966" s="462"/>
      <c r="Y966" s="462"/>
      <c r="Z966" s="462"/>
      <c r="AA966" s="440"/>
      <c r="AB966" s="441"/>
    </row>
    <row r="967" spans="1:28" s="48" customFormat="1" ht="11.25" customHeight="1">
      <c r="A967"/>
      <c r="B967" s="525" t="s">
        <v>93</v>
      </c>
      <c r="C967" s="462" t="s">
        <v>497</v>
      </c>
      <c r="D967" s="462"/>
      <c r="E967" s="462"/>
      <c r="F967" s="462"/>
      <c r="G967" s="462"/>
      <c r="H967" s="462"/>
      <c r="I967" s="462"/>
      <c r="J967" s="462"/>
      <c r="K967" s="462"/>
      <c r="L967" s="462"/>
      <c r="M967" s="462"/>
      <c r="N967" s="462"/>
      <c r="O967" s="462"/>
      <c r="P967" s="462"/>
      <c r="Q967" s="462"/>
      <c r="R967" s="462"/>
      <c r="S967" s="462"/>
      <c r="T967" s="462"/>
      <c r="U967" s="462"/>
      <c r="V967" s="462"/>
      <c r="W967" s="462"/>
      <c r="X967" s="462"/>
      <c r="Y967" s="462"/>
      <c r="Z967" s="462"/>
      <c r="AA967" s="454"/>
      <c r="AB967" s="454"/>
    </row>
    <row r="968" spans="1:28" s="31" customFormat="1" ht="11.25" customHeight="1">
      <c r="B968" s="526"/>
      <c r="C968" s="462"/>
      <c r="D968" s="462"/>
      <c r="E968" s="462"/>
      <c r="F968" s="462"/>
      <c r="G968" s="462"/>
      <c r="H968" s="462"/>
      <c r="I968" s="462"/>
      <c r="J968" s="462"/>
      <c r="K968" s="462"/>
      <c r="L968" s="462"/>
      <c r="M968" s="462"/>
      <c r="N968" s="462"/>
      <c r="O968" s="462"/>
      <c r="P968" s="462"/>
      <c r="Q968" s="462"/>
      <c r="R968" s="462"/>
      <c r="S968" s="462"/>
      <c r="T968" s="462"/>
      <c r="U968" s="462"/>
      <c r="V968" s="462"/>
      <c r="W968" s="462"/>
      <c r="X968" s="462"/>
      <c r="Y968" s="462"/>
      <c r="Z968" s="462"/>
      <c r="AA968" s="454"/>
      <c r="AB968" s="454"/>
    </row>
    <row r="969" spans="1:28" s="48" customFormat="1" ht="11.25" customHeight="1">
      <c r="A969"/>
      <c r="B969" s="527"/>
      <c r="C969" s="462"/>
      <c r="D969" s="462"/>
      <c r="E969" s="462"/>
      <c r="F969" s="462"/>
      <c r="G969" s="462"/>
      <c r="H969" s="462"/>
      <c r="I969" s="462"/>
      <c r="J969" s="462"/>
      <c r="K969" s="462"/>
      <c r="L969" s="462"/>
      <c r="M969" s="462"/>
      <c r="N969" s="462"/>
      <c r="O969" s="462"/>
      <c r="P969" s="462"/>
      <c r="Q969" s="462"/>
      <c r="R969" s="462"/>
      <c r="S969" s="462"/>
      <c r="T969" s="462"/>
      <c r="U969" s="462"/>
      <c r="V969" s="462"/>
      <c r="W969" s="462"/>
      <c r="X969" s="462"/>
      <c r="Y969" s="462"/>
      <c r="Z969" s="462"/>
      <c r="AA969" s="454"/>
      <c r="AB969" s="454"/>
    </row>
    <row r="970" spans="1:28" s="48" customFormat="1" ht="11.25" customHeight="1">
      <c r="A970"/>
      <c r="B970" s="525" t="s">
        <v>94</v>
      </c>
      <c r="C970" s="558" t="s">
        <v>501</v>
      </c>
      <c r="D970" s="559"/>
      <c r="E970" s="559"/>
      <c r="F970" s="559"/>
      <c r="G970" s="559"/>
      <c r="H970" s="559"/>
      <c r="I970" s="559"/>
      <c r="J970" s="559"/>
      <c r="K970" s="559"/>
      <c r="L970" s="559"/>
      <c r="M970" s="559"/>
      <c r="N970" s="559"/>
      <c r="O970" s="559"/>
      <c r="P970" s="559"/>
      <c r="Q970" s="559"/>
      <c r="R970" s="559"/>
      <c r="S970" s="559"/>
      <c r="T970" s="559"/>
      <c r="U970" s="559"/>
      <c r="V970" s="559"/>
      <c r="W970" s="559"/>
      <c r="X970" s="559"/>
      <c r="Y970" s="559"/>
      <c r="Z970" s="560"/>
      <c r="AA970" s="436"/>
      <c r="AB970" s="437"/>
    </row>
    <row r="971" spans="1:28" s="48" customFormat="1" ht="11.25" customHeight="1">
      <c r="A971"/>
      <c r="B971" s="526"/>
      <c r="C971" s="561"/>
      <c r="D971" s="562"/>
      <c r="E971" s="562"/>
      <c r="F971" s="562"/>
      <c r="G971" s="562"/>
      <c r="H971" s="562"/>
      <c r="I971" s="562"/>
      <c r="J971" s="562"/>
      <c r="K971" s="562"/>
      <c r="L971" s="562"/>
      <c r="M971" s="562"/>
      <c r="N971" s="562"/>
      <c r="O971" s="562"/>
      <c r="P971" s="562"/>
      <c r="Q971" s="562"/>
      <c r="R971" s="562"/>
      <c r="S971" s="562"/>
      <c r="T971" s="562"/>
      <c r="U971" s="562"/>
      <c r="V971" s="562"/>
      <c r="W971" s="562"/>
      <c r="X971" s="562"/>
      <c r="Y971" s="562"/>
      <c r="Z971" s="563"/>
      <c r="AA971" s="438"/>
      <c r="AB971" s="439"/>
    </row>
    <row r="972" spans="1:28" s="48" customFormat="1" ht="11.25" customHeight="1">
      <c r="A972"/>
      <c r="B972" s="527"/>
      <c r="C972" s="636"/>
      <c r="D972" s="637"/>
      <c r="E972" s="637"/>
      <c r="F972" s="637"/>
      <c r="G972" s="637"/>
      <c r="H972" s="637"/>
      <c r="I972" s="637"/>
      <c r="J972" s="637"/>
      <c r="K972" s="637"/>
      <c r="L972" s="637"/>
      <c r="M972" s="637"/>
      <c r="N972" s="637"/>
      <c r="O972" s="637"/>
      <c r="P972" s="637"/>
      <c r="Q972" s="637"/>
      <c r="R972" s="637"/>
      <c r="S972" s="637"/>
      <c r="T972" s="637"/>
      <c r="U972" s="637"/>
      <c r="V972" s="637"/>
      <c r="W972" s="637"/>
      <c r="X972" s="637"/>
      <c r="Y972" s="637"/>
      <c r="Z972" s="638"/>
      <c r="AA972" s="440"/>
      <c r="AB972" s="441"/>
    </row>
    <row r="973" spans="1:28" ht="11.25" customHeight="1">
      <c r="A973" s="14"/>
      <c r="B973" s="22"/>
      <c r="C973" s="32"/>
      <c r="D973"/>
      <c r="E973"/>
      <c r="F973"/>
      <c r="G973"/>
      <c r="H973"/>
      <c r="I973"/>
      <c r="J973"/>
      <c r="K973"/>
      <c r="L973"/>
      <c r="M973"/>
      <c r="N973"/>
      <c r="O973"/>
      <c r="P973"/>
      <c r="Q973"/>
      <c r="R973"/>
      <c r="S973"/>
      <c r="T973"/>
      <c r="U973"/>
      <c r="V973"/>
      <c r="W973"/>
      <c r="X973"/>
      <c r="Y973"/>
      <c r="Z973"/>
      <c r="AA973" s="45"/>
      <c r="AB973" s="45"/>
    </row>
    <row r="974" spans="1:28" s="30" customFormat="1" ht="24">
      <c r="A974" s="35" t="s">
        <v>199</v>
      </c>
      <c r="B974" s="33"/>
      <c r="C974" s="29"/>
      <c r="D974" s="29"/>
      <c r="E974" s="29"/>
      <c r="F974" s="29"/>
      <c r="G974" s="29"/>
      <c r="H974" s="29"/>
      <c r="I974" s="29"/>
      <c r="AA974" s="45"/>
      <c r="AB974" s="45"/>
    </row>
    <row r="975" spans="1:28" s="48" customFormat="1" ht="11.25" customHeight="1">
      <c r="A975" s="26"/>
      <c r="B975" s="525" t="s">
        <v>90</v>
      </c>
      <c r="C975" s="445" t="s">
        <v>504</v>
      </c>
      <c r="D975" s="446"/>
      <c r="E975" s="446"/>
      <c r="F975" s="446"/>
      <c r="G975" s="446"/>
      <c r="H975" s="446"/>
      <c r="I975" s="446"/>
      <c r="J975" s="446"/>
      <c r="K975" s="446"/>
      <c r="L975" s="446"/>
      <c r="M975" s="446"/>
      <c r="N975" s="446"/>
      <c r="O975" s="446"/>
      <c r="P975" s="446"/>
      <c r="Q975" s="446"/>
      <c r="R975" s="446"/>
      <c r="S975" s="446"/>
      <c r="T975" s="446"/>
      <c r="U975" s="446"/>
      <c r="V975" s="446"/>
      <c r="W975" s="446"/>
      <c r="X975" s="446"/>
      <c r="Y975" s="446"/>
      <c r="Z975" s="447"/>
      <c r="AA975" s="436"/>
      <c r="AB975" s="437"/>
    </row>
    <row r="976" spans="1:28" s="48" customFormat="1" ht="11.25" customHeight="1">
      <c r="A976"/>
      <c r="B976" s="526"/>
      <c r="C976" s="448"/>
      <c r="D976" s="449"/>
      <c r="E976" s="449"/>
      <c r="F976" s="449"/>
      <c r="G976" s="449"/>
      <c r="H976" s="449"/>
      <c r="I976" s="449"/>
      <c r="J976" s="449"/>
      <c r="K976" s="449"/>
      <c r="L976" s="449"/>
      <c r="M976" s="449"/>
      <c r="N976" s="449"/>
      <c r="O976" s="449"/>
      <c r="P976" s="449"/>
      <c r="Q976" s="449"/>
      <c r="R976" s="449"/>
      <c r="S976" s="449"/>
      <c r="T976" s="449"/>
      <c r="U976" s="449"/>
      <c r="V976" s="449"/>
      <c r="W976" s="449"/>
      <c r="X976" s="449"/>
      <c r="Y976" s="449"/>
      <c r="Z976" s="450"/>
      <c r="AA976" s="438"/>
      <c r="AB976" s="439"/>
    </row>
    <row r="977" spans="1:28" s="48" customFormat="1" ht="11.25" customHeight="1">
      <c r="A977"/>
      <c r="B977" s="526"/>
      <c r="C977" s="448"/>
      <c r="D977" s="449"/>
      <c r="E977" s="449"/>
      <c r="F977" s="449"/>
      <c r="G977" s="449"/>
      <c r="H977" s="449"/>
      <c r="I977" s="449"/>
      <c r="J977" s="449"/>
      <c r="K977" s="449"/>
      <c r="L977" s="449"/>
      <c r="M977" s="449"/>
      <c r="N977" s="449"/>
      <c r="O977" s="449"/>
      <c r="P977" s="449"/>
      <c r="Q977" s="449"/>
      <c r="R977" s="449"/>
      <c r="S977" s="449"/>
      <c r="T977" s="449"/>
      <c r="U977" s="449"/>
      <c r="V977" s="449"/>
      <c r="W977" s="449"/>
      <c r="X977" s="449"/>
      <c r="Y977" s="449"/>
      <c r="Z977" s="450"/>
      <c r="AA977" s="438"/>
      <c r="AB977" s="439"/>
    </row>
    <row r="978" spans="1:28" s="48" customFormat="1" ht="11.25" customHeight="1">
      <c r="A978"/>
      <c r="B978" s="526"/>
      <c r="C978" s="448"/>
      <c r="D978" s="449"/>
      <c r="E978" s="449"/>
      <c r="F978" s="449"/>
      <c r="G978" s="449"/>
      <c r="H978" s="449"/>
      <c r="I978" s="449"/>
      <c r="J978" s="449"/>
      <c r="K978" s="449"/>
      <c r="L978" s="449"/>
      <c r="M978" s="449"/>
      <c r="N978" s="449"/>
      <c r="O978" s="449"/>
      <c r="P978" s="449"/>
      <c r="Q978" s="449"/>
      <c r="R978" s="449"/>
      <c r="S978" s="449"/>
      <c r="T978" s="449"/>
      <c r="U978" s="449"/>
      <c r="V978" s="449"/>
      <c r="W978" s="449"/>
      <c r="X978" s="449"/>
      <c r="Y978" s="449"/>
      <c r="Z978" s="450"/>
      <c r="AA978" s="438"/>
      <c r="AB978" s="439"/>
    </row>
    <row r="979" spans="1:28" s="48" customFormat="1" ht="11.25" customHeight="1">
      <c r="A979"/>
      <c r="B979" s="526"/>
      <c r="C979" s="448"/>
      <c r="D979" s="449"/>
      <c r="E979" s="449"/>
      <c r="F979" s="449"/>
      <c r="G979" s="449"/>
      <c r="H979" s="449"/>
      <c r="I979" s="449"/>
      <c r="J979" s="449"/>
      <c r="K979" s="449"/>
      <c r="L979" s="449"/>
      <c r="M979" s="449"/>
      <c r="N979" s="449"/>
      <c r="O979" s="449"/>
      <c r="P979" s="449"/>
      <c r="Q979" s="449"/>
      <c r="R979" s="449"/>
      <c r="S979" s="449"/>
      <c r="T979" s="449"/>
      <c r="U979" s="449"/>
      <c r="V979" s="449"/>
      <c r="W979" s="449"/>
      <c r="X979" s="449"/>
      <c r="Y979" s="449"/>
      <c r="Z979" s="450"/>
      <c r="AA979" s="438"/>
      <c r="AB979" s="439"/>
    </row>
    <row r="980" spans="1:28" s="48" customFormat="1" ht="11.25" customHeight="1">
      <c r="A980"/>
      <c r="B980" s="526"/>
      <c r="C980" s="448"/>
      <c r="D980" s="449"/>
      <c r="E980" s="449"/>
      <c r="F980" s="449"/>
      <c r="G980" s="449"/>
      <c r="H980" s="449"/>
      <c r="I980" s="449"/>
      <c r="J980" s="449"/>
      <c r="K980" s="449"/>
      <c r="L980" s="449"/>
      <c r="M980" s="449"/>
      <c r="N980" s="449"/>
      <c r="O980" s="449"/>
      <c r="P980" s="449"/>
      <c r="Q980" s="449"/>
      <c r="R980" s="449"/>
      <c r="S980" s="449"/>
      <c r="T980" s="449"/>
      <c r="U980" s="449"/>
      <c r="V980" s="449"/>
      <c r="W980" s="449"/>
      <c r="X980" s="449"/>
      <c r="Y980" s="449"/>
      <c r="Z980" s="450"/>
      <c r="AA980" s="438"/>
      <c r="AB980" s="439"/>
    </row>
    <row r="981" spans="1:28" s="48" customFormat="1" ht="11.25" customHeight="1">
      <c r="A981"/>
      <c r="B981" s="547" t="s">
        <v>34</v>
      </c>
      <c r="C981" s="492" t="s">
        <v>505</v>
      </c>
      <c r="D981" s="492"/>
      <c r="E981" s="492"/>
      <c r="F981" s="492"/>
      <c r="G981" s="492"/>
      <c r="H981" s="492"/>
      <c r="I981" s="492"/>
      <c r="J981" s="492"/>
      <c r="K981" s="492"/>
      <c r="L981" s="492"/>
      <c r="M981" s="492"/>
      <c r="N981" s="492"/>
      <c r="O981" s="492"/>
      <c r="P981" s="492"/>
      <c r="Q981" s="492"/>
      <c r="R981" s="492"/>
      <c r="S981" s="492"/>
      <c r="T981" s="492"/>
      <c r="U981" s="492"/>
      <c r="V981" s="492"/>
      <c r="W981" s="492"/>
      <c r="X981" s="492"/>
      <c r="Y981" s="492"/>
      <c r="Z981" s="492"/>
      <c r="AA981" s="454"/>
      <c r="AB981" s="454"/>
    </row>
    <row r="982" spans="1:28" s="48" customFormat="1" ht="11.25" customHeight="1">
      <c r="A982"/>
      <c r="B982" s="547"/>
      <c r="C982" s="492"/>
      <c r="D982" s="492"/>
      <c r="E982" s="492"/>
      <c r="F982" s="492"/>
      <c r="G982" s="492"/>
      <c r="H982" s="492"/>
      <c r="I982" s="492"/>
      <c r="J982" s="492"/>
      <c r="K982" s="492"/>
      <c r="L982" s="492"/>
      <c r="M982" s="492"/>
      <c r="N982" s="492"/>
      <c r="O982" s="492"/>
      <c r="P982" s="492"/>
      <c r="Q982" s="492"/>
      <c r="R982" s="492"/>
      <c r="S982" s="492"/>
      <c r="T982" s="492"/>
      <c r="U982" s="492"/>
      <c r="V982" s="492"/>
      <c r="W982" s="492"/>
      <c r="X982" s="492"/>
      <c r="Y982" s="492"/>
      <c r="Z982" s="492"/>
      <c r="AA982" s="454"/>
      <c r="AB982" s="454"/>
    </row>
    <row r="983" spans="1:28" s="48" customFormat="1" ht="11.25" customHeight="1">
      <c r="A983"/>
      <c r="B983" s="547"/>
      <c r="C983" s="492"/>
      <c r="D983" s="492"/>
      <c r="E983" s="492"/>
      <c r="F983" s="492"/>
      <c r="G983" s="492"/>
      <c r="H983" s="492"/>
      <c r="I983" s="492"/>
      <c r="J983" s="492"/>
      <c r="K983" s="492"/>
      <c r="L983" s="492"/>
      <c r="M983" s="492"/>
      <c r="N983" s="492"/>
      <c r="O983" s="492"/>
      <c r="P983" s="492"/>
      <c r="Q983" s="492"/>
      <c r="R983" s="492"/>
      <c r="S983" s="492"/>
      <c r="T983" s="492"/>
      <c r="U983" s="492"/>
      <c r="V983" s="492"/>
      <c r="W983" s="492"/>
      <c r="X983" s="492"/>
      <c r="Y983" s="492"/>
      <c r="Z983" s="492"/>
      <c r="AA983" s="454"/>
      <c r="AB983" s="454"/>
    </row>
    <row r="984" spans="1:28" s="48" customFormat="1" ht="11.25" customHeight="1">
      <c r="A984"/>
      <c r="B984" s="547"/>
      <c r="C984" s="492"/>
      <c r="D984" s="492"/>
      <c r="E984" s="492"/>
      <c r="F984" s="492"/>
      <c r="G984" s="492"/>
      <c r="H984" s="492"/>
      <c r="I984" s="492"/>
      <c r="J984" s="492"/>
      <c r="K984" s="492"/>
      <c r="L984" s="492"/>
      <c r="M984" s="492"/>
      <c r="N984" s="492"/>
      <c r="O984" s="492"/>
      <c r="P984" s="492"/>
      <c r="Q984" s="492"/>
      <c r="R984" s="492"/>
      <c r="S984" s="492"/>
      <c r="T984" s="492"/>
      <c r="U984" s="492"/>
      <c r="V984" s="492"/>
      <c r="W984" s="492"/>
      <c r="X984" s="492"/>
      <c r="Y984" s="492"/>
      <c r="Z984" s="492"/>
      <c r="AA984" s="454"/>
      <c r="AB984" s="454"/>
    </row>
    <row r="985" spans="1:28" s="48" customFormat="1" ht="11.25" customHeight="1">
      <c r="A985"/>
      <c r="B985" s="547"/>
      <c r="C985" s="492"/>
      <c r="D985" s="492"/>
      <c r="E985" s="492"/>
      <c r="F985" s="492"/>
      <c r="G985" s="492"/>
      <c r="H985" s="492"/>
      <c r="I985" s="492"/>
      <c r="J985" s="492"/>
      <c r="K985" s="492"/>
      <c r="L985" s="492"/>
      <c r="M985" s="492"/>
      <c r="N985" s="492"/>
      <c r="O985" s="492"/>
      <c r="P985" s="492"/>
      <c r="Q985" s="492"/>
      <c r="R985" s="492"/>
      <c r="S985" s="492"/>
      <c r="T985" s="492"/>
      <c r="U985" s="492"/>
      <c r="V985" s="492"/>
      <c r="W985" s="492"/>
      <c r="X985" s="492"/>
      <c r="Y985" s="492"/>
      <c r="Z985" s="492"/>
      <c r="AA985" s="454"/>
      <c r="AB985" s="454"/>
    </row>
    <row r="986" spans="1:28" s="48" customFormat="1" ht="11.25" customHeight="1">
      <c r="A986" s="26"/>
      <c r="B986" s="525" t="s">
        <v>92</v>
      </c>
      <c r="C986" s="445" t="s">
        <v>506</v>
      </c>
      <c r="D986" s="446"/>
      <c r="E986" s="446"/>
      <c r="F986" s="446"/>
      <c r="G986" s="446"/>
      <c r="H986" s="446"/>
      <c r="I986" s="446"/>
      <c r="J986" s="446"/>
      <c r="K986" s="446"/>
      <c r="L986" s="446"/>
      <c r="M986" s="446"/>
      <c r="N986" s="446"/>
      <c r="O986" s="446"/>
      <c r="P986" s="446"/>
      <c r="Q986" s="446"/>
      <c r="R986" s="446"/>
      <c r="S986" s="446"/>
      <c r="T986" s="446"/>
      <c r="U986" s="446"/>
      <c r="V986" s="446"/>
      <c r="W986" s="446"/>
      <c r="X986" s="446"/>
      <c r="Y986" s="446"/>
      <c r="Z986" s="447"/>
      <c r="AA986" s="436"/>
      <c r="AB986" s="437"/>
    </row>
    <row r="987" spans="1:28" s="48" customFormat="1" ht="11.25" customHeight="1">
      <c r="A987"/>
      <c r="B987" s="526"/>
      <c r="C987" s="448"/>
      <c r="D987" s="449"/>
      <c r="E987" s="449"/>
      <c r="F987" s="449"/>
      <c r="G987" s="449"/>
      <c r="H987" s="449"/>
      <c r="I987" s="449"/>
      <c r="J987" s="449"/>
      <c r="K987" s="449"/>
      <c r="L987" s="449"/>
      <c r="M987" s="449"/>
      <c r="N987" s="449"/>
      <c r="O987" s="449"/>
      <c r="P987" s="449"/>
      <c r="Q987" s="449"/>
      <c r="R987" s="449"/>
      <c r="S987" s="449"/>
      <c r="T987" s="449"/>
      <c r="U987" s="449"/>
      <c r="V987" s="449"/>
      <c r="W987" s="449"/>
      <c r="X987" s="449"/>
      <c r="Y987" s="449"/>
      <c r="Z987" s="450"/>
      <c r="AA987" s="438"/>
      <c r="AB987" s="439"/>
    </row>
    <row r="988" spans="1:28" s="48" customFormat="1" ht="11.25" customHeight="1">
      <c r="A988"/>
      <c r="B988" s="526"/>
      <c r="C988" s="448"/>
      <c r="D988" s="449"/>
      <c r="E988" s="449"/>
      <c r="F988" s="449"/>
      <c r="G988" s="449"/>
      <c r="H988" s="449"/>
      <c r="I988" s="449"/>
      <c r="J988" s="449"/>
      <c r="K988" s="449"/>
      <c r="L988" s="449"/>
      <c r="M988" s="449"/>
      <c r="N988" s="449"/>
      <c r="O988" s="449"/>
      <c r="P988" s="449"/>
      <c r="Q988" s="449"/>
      <c r="R988" s="449"/>
      <c r="S988" s="449"/>
      <c r="T988" s="449"/>
      <c r="U988" s="449"/>
      <c r="V988" s="449"/>
      <c r="W988" s="449"/>
      <c r="X988" s="449"/>
      <c r="Y988" s="449"/>
      <c r="Z988" s="450"/>
      <c r="AA988" s="438"/>
      <c r="AB988" s="439"/>
    </row>
    <row r="989" spans="1:28" s="48" customFormat="1" ht="11.25" customHeight="1">
      <c r="A989"/>
      <c r="B989" s="526"/>
      <c r="C989" s="448"/>
      <c r="D989" s="449"/>
      <c r="E989" s="449"/>
      <c r="F989" s="449"/>
      <c r="G989" s="449"/>
      <c r="H989" s="449"/>
      <c r="I989" s="449"/>
      <c r="J989" s="449"/>
      <c r="K989" s="449"/>
      <c r="L989" s="449"/>
      <c r="M989" s="449"/>
      <c r="N989" s="449"/>
      <c r="O989" s="449"/>
      <c r="P989" s="449"/>
      <c r="Q989" s="449"/>
      <c r="R989" s="449"/>
      <c r="S989" s="449"/>
      <c r="T989" s="449"/>
      <c r="U989" s="449"/>
      <c r="V989" s="449"/>
      <c r="W989" s="449"/>
      <c r="X989" s="449"/>
      <c r="Y989" s="449"/>
      <c r="Z989" s="450"/>
      <c r="AA989" s="438"/>
      <c r="AB989" s="439"/>
    </row>
    <row r="990" spans="1:28" s="48" customFormat="1" ht="11.25" customHeight="1">
      <c r="A990"/>
      <c r="B990" s="526"/>
      <c r="C990" s="448"/>
      <c r="D990" s="449"/>
      <c r="E990" s="449"/>
      <c r="F990" s="449"/>
      <c r="G990" s="449"/>
      <c r="H990" s="449"/>
      <c r="I990" s="449"/>
      <c r="J990" s="449"/>
      <c r="K990" s="449"/>
      <c r="L990" s="449"/>
      <c r="M990" s="449"/>
      <c r="N990" s="449"/>
      <c r="O990" s="449"/>
      <c r="P990" s="449"/>
      <c r="Q990" s="449"/>
      <c r="R990" s="449"/>
      <c r="S990" s="449"/>
      <c r="T990" s="449"/>
      <c r="U990" s="449"/>
      <c r="V990" s="449"/>
      <c r="W990" s="449"/>
      <c r="X990" s="449"/>
      <c r="Y990" s="449"/>
      <c r="Z990" s="450"/>
      <c r="AA990" s="438"/>
      <c r="AB990" s="439"/>
    </row>
    <row r="991" spans="1:28" s="48" customFormat="1" ht="11.25" customHeight="1">
      <c r="A991"/>
      <c r="B991" s="547" t="s">
        <v>99</v>
      </c>
      <c r="C991" s="492" t="s">
        <v>507</v>
      </c>
      <c r="D991" s="492"/>
      <c r="E991" s="492"/>
      <c r="F991" s="492"/>
      <c r="G991" s="492"/>
      <c r="H991" s="492"/>
      <c r="I991" s="492"/>
      <c r="J991" s="492"/>
      <c r="K991" s="492"/>
      <c r="L991" s="492"/>
      <c r="M991" s="492"/>
      <c r="N991" s="492"/>
      <c r="O991" s="492"/>
      <c r="P991" s="492"/>
      <c r="Q991" s="492"/>
      <c r="R991" s="492"/>
      <c r="S991" s="492"/>
      <c r="T991" s="492"/>
      <c r="U991" s="492"/>
      <c r="V991" s="492"/>
      <c r="W991" s="492"/>
      <c r="X991" s="492"/>
      <c r="Y991" s="492"/>
      <c r="Z991" s="492"/>
      <c r="AA991" s="454"/>
      <c r="AB991" s="454"/>
    </row>
    <row r="992" spans="1:28" s="48" customFormat="1" ht="11.25" customHeight="1">
      <c r="A992"/>
      <c r="B992" s="547"/>
      <c r="C992" s="492"/>
      <c r="D992" s="492"/>
      <c r="E992" s="492"/>
      <c r="F992" s="492"/>
      <c r="G992" s="492"/>
      <c r="H992" s="492"/>
      <c r="I992" s="492"/>
      <c r="J992" s="492"/>
      <c r="K992" s="492"/>
      <c r="L992" s="492"/>
      <c r="M992" s="492"/>
      <c r="N992" s="492"/>
      <c r="O992" s="492"/>
      <c r="P992" s="492"/>
      <c r="Q992" s="492"/>
      <c r="R992" s="492"/>
      <c r="S992" s="492"/>
      <c r="T992" s="492"/>
      <c r="U992" s="492"/>
      <c r="V992" s="492"/>
      <c r="W992" s="492"/>
      <c r="X992" s="492"/>
      <c r="Y992" s="492"/>
      <c r="Z992" s="492"/>
      <c r="AA992" s="454"/>
      <c r="AB992" s="454"/>
    </row>
    <row r="993" spans="1:28" s="48" customFormat="1" ht="11.25" customHeight="1">
      <c r="A993"/>
      <c r="B993" s="547"/>
      <c r="C993" s="492"/>
      <c r="D993" s="492"/>
      <c r="E993" s="492"/>
      <c r="F993" s="492"/>
      <c r="G993" s="492"/>
      <c r="H993" s="492"/>
      <c r="I993" s="492"/>
      <c r="J993" s="492"/>
      <c r="K993" s="492"/>
      <c r="L993" s="492"/>
      <c r="M993" s="492"/>
      <c r="N993" s="492"/>
      <c r="O993" s="492"/>
      <c r="P993" s="492"/>
      <c r="Q993" s="492"/>
      <c r="R993" s="492"/>
      <c r="S993" s="492"/>
      <c r="T993" s="492"/>
      <c r="U993" s="492"/>
      <c r="V993" s="492"/>
      <c r="W993" s="492"/>
      <c r="X993" s="492"/>
      <c r="Y993" s="492"/>
      <c r="Z993" s="492"/>
      <c r="AA993" s="454"/>
      <c r="AB993" s="454"/>
    </row>
    <row r="994" spans="1:28" s="48" customFormat="1" ht="11.25" customHeight="1">
      <c r="A994"/>
      <c r="B994" s="547"/>
      <c r="C994" s="492"/>
      <c r="D994" s="492"/>
      <c r="E994" s="492"/>
      <c r="F994" s="492"/>
      <c r="G994" s="492"/>
      <c r="H994" s="492"/>
      <c r="I994" s="492"/>
      <c r="J994" s="492"/>
      <c r="K994" s="492"/>
      <c r="L994" s="492"/>
      <c r="M994" s="492"/>
      <c r="N994" s="492"/>
      <c r="O994" s="492"/>
      <c r="P994" s="492"/>
      <c r="Q994" s="492"/>
      <c r="R994" s="492"/>
      <c r="S994" s="492"/>
      <c r="T994" s="492"/>
      <c r="U994" s="492"/>
      <c r="V994" s="492"/>
      <c r="W994" s="492"/>
      <c r="X994" s="492"/>
      <c r="Y994" s="492"/>
      <c r="Z994" s="492"/>
      <c r="AA994" s="454"/>
      <c r="AB994" s="454"/>
    </row>
    <row r="995" spans="1:28" s="48" customFormat="1" ht="11.25" customHeight="1">
      <c r="A995"/>
      <c r="B995" s="547"/>
      <c r="C995" s="492"/>
      <c r="D995" s="492"/>
      <c r="E995" s="492"/>
      <c r="F995" s="492"/>
      <c r="G995" s="492"/>
      <c r="H995" s="492"/>
      <c r="I995" s="492"/>
      <c r="J995" s="492"/>
      <c r="K995" s="492"/>
      <c r="L995" s="492"/>
      <c r="M995" s="492"/>
      <c r="N995" s="492"/>
      <c r="O995" s="492"/>
      <c r="P995" s="492"/>
      <c r="Q995" s="492"/>
      <c r="R995" s="492"/>
      <c r="S995" s="492"/>
      <c r="T995" s="492"/>
      <c r="U995" s="492"/>
      <c r="V995" s="492"/>
      <c r="W995" s="492"/>
      <c r="X995" s="492"/>
      <c r="Y995" s="492"/>
      <c r="Z995" s="492"/>
      <c r="AA995" s="454"/>
      <c r="AB995" s="454"/>
    </row>
    <row r="996" spans="1:28" s="15" customFormat="1" ht="11.25" customHeight="1">
      <c r="B996" s="7"/>
      <c r="C996" s="69"/>
      <c r="D996" s="69"/>
      <c r="E996" s="69"/>
      <c r="F996" s="69"/>
      <c r="G996" s="69"/>
      <c r="H996" s="69"/>
      <c r="I996" s="69"/>
      <c r="J996" s="69"/>
      <c r="K996" s="69"/>
      <c r="L996" s="69"/>
      <c r="M996" s="69"/>
      <c r="N996" s="69"/>
      <c r="O996" s="69"/>
      <c r="P996" s="69"/>
      <c r="Q996" s="69"/>
      <c r="R996" s="69"/>
      <c r="S996" s="69"/>
      <c r="T996" s="69"/>
      <c r="U996" s="69"/>
      <c r="V996" s="69"/>
      <c r="W996" s="69"/>
      <c r="X996" s="69"/>
      <c r="Y996" s="69"/>
      <c r="Z996" s="69"/>
      <c r="AA996" s="47"/>
      <c r="AB996" s="47"/>
    </row>
    <row r="997" spans="1:28" s="30" customFormat="1" ht="24">
      <c r="A997" s="35" t="s">
        <v>200</v>
      </c>
      <c r="B997" s="33"/>
      <c r="C997" s="29"/>
      <c r="D997" s="29"/>
      <c r="E997" s="29"/>
      <c r="F997" s="29"/>
      <c r="G997" s="29"/>
      <c r="H997" s="29"/>
      <c r="I997" s="29"/>
      <c r="AA997" s="45"/>
      <c r="AB997" s="45"/>
    </row>
    <row r="998" spans="1:28" s="48" customFormat="1" ht="11.25" customHeight="1">
      <c r="A998"/>
      <c r="B998" s="525" t="s">
        <v>90</v>
      </c>
      <c r="C998" s="445" t="s">
        <v>508</v>
      </c>
      <c r="D998" s="446"/>
      <c r="E998" s="446"/>
      <c r="F998" s="446"/>
      <c r="G998" s="446"/>
      <c r="H998" s="446"/>
      <c r="I998" s="446"/>
      <c r="J998" s="446"/>
      <c r="K998" s="446"/>
      <c r="L998" s="446"/>
      <c r="M998" s="446"/>
      <c r="N998" s="446"/>
      <c r="O998" s="446"/>
      <c r="P998" s="446"/>
      <c r="Q998" s="446"/>
      <c r="R998" s="446"/>
      <c r="S998" s="446"/>
      <c r="T998" s="446"/>
      <c r="U998" s="446"/>
      <c r="V998" s="446"/>
      <c r="W998" s="446"/>
      <c r="X998" s="446"/>
      <c r="Y998" s="446"/>
      <c r="Z998" s="447"/>
      <c r="AA998" s="436"/>
      <c r="AB998" s="437"/>
    </row>
    <row r="999" spans="1:28" s="48" customFormat="1" ht="11.25" customHeight="1">
      <c r="A999"/>
      <c r="B999" s="526"/>
      <c r="C999" s="448"/>
      <c r="D999" s="449"/>
      <c r="E999" s="449"/>
      <c r="F999" s="449"/>
      <c r="G999" s="449"/>
      <c r="H999" s="449"/>
      <c r="I999" s="449"/>
      <c r="J999" s="449"/>
      <c r="K999" s="449"/>
      <c r="L999" s="449"/>
      <c r="M999" s="449"/>
      <c r="N999" s="449"/>
      <c r="O999" s="449"/>
      <c r="P999" s="449"/>
      <c r="Q999" s="449"/>
      <c r="R999" s="449"/>
      <c r="S999" s="449"/>
      <c r="T999" s="449"/>
      <c r="U999" s="449"/>
      <c r="V999" s="449"/>
      <c r="W999" s="449"/>
      <c r="X999" s="449"/>
      <c r="Y999" s="449"/>
      <c r="Z999" s="450"/>
      <c r="AA999" s="438"/>
      <c r="AB999" s="439"/>
    </row>
    <row r="1000" spans="1:28" s="48" customFormat="1" ht="11.25" customHeight="1">
      <c r="A1000"/>
      <c r="B1000" s="526"/>
      <c r="C1000" s="448"/>
      <c r="D1000" s="449"/>
      <c r="E1000" s="449"/>
      <c r="F1000" s="449"/>
      <c r="G1000" s="449"/>
      <c r="H1000" s="449"/>
      <c r="I1000" s="449"/>
      <c r="J1000" s="449"/>
      <c r="K1000" s="449"/>
      <c r="L1000" s="449"/>
      <c r="M1000" s="449"/>
      <c r="N1000" s="449"/>
      <c r="O1000" s="449"/>
      <c r="P1000" s="449"/>
      <c r="Q1000" s="449"/>
      <c r="R1000" s="449"/>
      <c r="S1000" s="449"/>
      <c r="T1000" s="449"/>
      <c r="U1000" s="449"/>
      <c r="V1000" s="449"/>
      <c r="W1000" s="449"/>
      <c r="X1000" s="449"/>
      <c r="Y1000" s="449"/>
      <c r="Z1000" s="450"/>
      <c r="AA1000" s="438"/>
      <c r="AB1000" s="439"/>
    </row>
    <row r="1001" spans="1:28" s="48" customFormat="1" ht="11.25" customHeight="1">
      <c r="A1001"/>
      <c r="B1001" s="525" t="s">
        <v>91</v>
      </c>
      <c r="C1001" s="528" t="s">
        <v>509</v>
      </c>
      <c r="D1001" s="529"/>
      <c r="E1001" s="529"/>
      <c r="F1001" s="529"/>
      <c r="G1001" s="529"/>
      <c r="H1001" s="529"/>
      <c r="I1001" s="529"/>
      <c r="J1001" s="529"/>
      <c r="K1001" s="529"/>
      <c r="L1001" s="529"/>
      <c r="M1001" s="529"/>
      <c r="N1001" s="529"/>
      <c r="O1001" s="529"/>
      <c r="P1001" s="529"/>
      <c r="Q1001" s="529"/>
      <c r="R1001" s="529"/>
      <c r="S1001" s="529"/>
      <c r="T1001" s="529"/>
      <c r="U1001" s="529"/>
      <c r="V1001" s="529"/>
      <c r="W1001" s="529"/>
      <c r="X1001" s="529"/>
      <c r="Y1001" s="529"/>
      <c r="Z1001" s="530"/>
      <c r="AA1001" s="436"/>
      <c r="AB1001" s="437"/>
    </row>
    <row r="1002" spans="1:28" s="48" customFormat="1" ht="11.25" customHeight="1">
      <c r="A1002"/>
      <c r="B1002" s="526"/>
      <c r="C1002" s="531"/>
      <c r="D1002" s="532"/>
      <c r="E1002" s="532"/>
      <c r="F1002" s="532"/>
      <c r="G1002" s="532"/>
      <c r="H1002" s="532"/>
      <c r="I1002" s="532"/>
      <c r="J1002" s="532"/>
      <c r="K1002" s="532"/>
      <c r="L1002" s="532"/>
      <c r="M1002" s="532"/>
      <c r="N1002" s="532"/>
      <c r="O1002" s="532"/>
      <c r="P1002" s="532"/>
      <c r="Q1002" s="532"/>
      <c r="R1002" s="532"/>
      <c r="S1002" s="532"/>
      <c r="T1002" s="532"/>
      <c r="U1002" s="532"/>
      <c r="V1002" s="532"/>
      <c r="W1002" s="532"/>
      <c r="X1002" s="532"/>
      <c r="Y1002" s="532"/>
      <c r="Z1002" s="533"/>
      <c r="AA1002" s="438"/>
      <c r="AB1002" s="439"/>
    </row>
    <row r="1003" spans="1:28" s="48" customFormat="1" ht="11.25" customHeight="1">
      <c r="A1003"/>
      <c r="B1003" s="527"/>
      <c r="C1003" s="534"/>
      <c r="D1003" s="535"/>
      <c r="E1003" s="535"/>
      <c r="F1003" s="535"/>
      <c r="G1003" s="535"/>
      <c r="H1003" s="535"/>
      <c r="I1003" s="535"/>
      <c r="J1003" s="535"/>
      <c r="K1003" s="535"/>
      <c r="L1003" s="535"/>
      <c r="M1003" s="535"/>
      <c r="N1003" s="535"/>
      <c r="O1003" s="535"/>
      <c r="P1003" s="535"/>
      <c r="Q1003" s="535"/>
      <c r="R1003" s="535"/>
      <c r="S1003" s="535"/>
      <c r="T1003" s="535"/>
      <c r="U1003" s="535"/>
      <c r="V1003" s="535"/>
      <c r="W1003" s="535"/>
      <c r="X1003" s="535"/>
      <c r="Y1003" s="535"/>
      <c r="Z1003" s="536"/>
      <c r="AA1003" s="440"/>
      <c r="AB1003" s="441"/>
    </row>
    <row r="1004" spans="1:28" s="48" customFormat="1" ht="11.25" customHeight="1">
      <c r="A1004"/>
      <c r="B1004" s="525" t="s">
        <v>92</v>
      </c>
      <c r="C1004" s="558" t="s">
        <v>510</v>
      </c>
      <c r="D1004" s="559"/>
      <c r="E1004" s="559"/>
      <c r="F1004" s="559"/>
      <c r="G1004" s="559"/>
      <c r="H1004" s="559"/>
      <c r="I1004" s="559"/>
      <c r="J1004" s="559"/>
      <c r="K1004" s="559"/>
      <c r="L1004" s="559"/>
      <c r="M1004" s="559"/>
      <c r="N1004" s="559"/>
      <c r="O1004" s="559"/>
      <c r="P1004" s="559"/>
      <c r="Q1004" s="559"/>
      <c r="R1004" s="559"/>
      <c r="S1004" s="559"/>
      <c r="T1004" s="559"/>
      <c r="U1004" s="559"/>
      <c r="V1004" s="559"/>
      <c r="W1004" s="559"/>
      <c r="X1004" s="559"/>
      <c r="Y1004" s="559"/>
      <c r="Z1004" s="560"/>
      <c r="AA1004" s="436"/>
      <c r="AB1004" s="437"/>
    </row>
    <row r="1005" spans="1:28" s="48" customFormat="1" ht="11.25" customHeight="1">
      <c r="A1005"/>
      <c r="B1005" s="526"/>
      <c r="C1005" s="561"/>
      <c r="D1005" s="562"/>
      <c r="E1005" s="562"/>
      <c r="F1005" s="562"/>
      <c r="G1005" s="562"/>
      <c r="H1005" s="562"/>
      <c r="I1005" s="562"/>
      <c r="J1005" s="562"/>
      <c r="K1005" s="562"/>
      <c r="L1005" s="562"/>
      <c r="M1005" s="562"/>
      <c r="N1005" s="562"/>
      <c r="O1005" s="562"/>
      <c r="P1005" s="562"/>
      <c r="Q1005" s="562"/>
      <c r="R1005" s="562"/>
      <c r="S1005" s="562"/>
      <c r="T1005" s="562"/>
      <c r="U1005" s="562"/>
      <c r="V1005" s="562"/>
      <c r="W1005" s="562"/>
      <c r="X1005" s="562"/>
      <c r="Y1005" s="562"/>
      <c r="Z1005" s="563"/>
      <c r="AA1005" s="438"/>
      <c r="AB1005" s="439"/>
    </row>
    <row r="1006" spans="1:28" s="48" customFormat="1" ht="11.25" customHeight="1">
      <c r="A1006"/>
      <c r="B1006" s="527"/>
      <c r="C1006" s="636"/>
      <c r="D1006" s="637"/>
      <c r="E1006" s="637"/>
      <c r="F1006" s="637"/>
      <c r="G1006" s="637"/>
      <c r="H1006" s="637"/>
      <c r="I1006" s="637"/>
      <c r="J1006" s="637"/>
      <c r="K1006" s="637"/>
      <c r="L1006" s="637"/>
      <c r="M1006" s="637"/>
      <c r="N1006" s="637"/>
      <c r="O1006" s="637"/>
      <c r="P1006" s="637"/>
      <c r="Q1006" s="637"/>
      <c r="R1006" s="637"/>
      <c r="S1006" s="637"/>
      <c r="T1006" s="637"/>
      <c r="U1006" s="637"/>
      <c r="V1006" s="637"/>
      <c r="W1006" s="637"/>
      <c r="X1006" s="637"/>
      <c r="Y1006" s="637"/>
      <c r="Z1006" s="638"/>
      <c r="AA1006" s="440"/>
      <c r="AB1006" s="441"/>
    </row>
    <row r="1007" spans="1:28" s="48" customFormat="1" ht="11.25" customHeight="1">
      <c r="A1007"/>
      <c r="B1007" s="525" t="s">
        <v>93</v>
      </c>
      <c r="C1007" s="558" t="s">
        <v>511</v>
      </c>
      <c r="D1007" s="559"/>
      <c r="E1007" s="559"/>
      <c r="F1007" s="559"/>
      <c r="G1007" s="559"/>
      <c r="H1007" s="559"/>
      <c r="I1007" s="559"/>
      <c r="J1007" s="559"/>
      <c r="K1007" s="559"/>
      <c r="L1007" s="559"/>
      <c r="M1007" s="559"/>
      <c r="N1007" s="559"/>
      <c r="O1007" s="559"/>
      <c r="P1007" s="559"/>
      <c r="Q1007" s="559"/>
      <c r="R1007" s="559"/>
      <c r="S1007" s="559"/>
      <c r="T1007" s="559"/>
      <c r="U1007" s="559"/>
      <c r="V1007" s="559"/>
      <c r="W1007" s="559"/>
      <c r="X1007" s="559"/>
      <c r="Y1007" s="559"/>
      <c r="Z1007" s="560"/>
      <c r="AA1007" s="436"/>
      <c r="AB1007" s="437"/>
    </row>
    <row r="1008" spans="1:28" s="48" customFormat="1" ht="11.25" customHeight="1">
      <c r="A1008"/>
      <c r="B1008" s="526"/>
      <c r="C1008" s="561"/>
      <c r="D1008" s="562"/>
      <c r="E1008" s="562"/>
      <c r="F1008" s="562"/>
      <c r="G1008" s="562"/>
      <c r="H1008" s="562"/>
      <c r="I1008" s="562"/>
      <c r="J1008" s="562"/>
      <c r="K1008" s="562"/>
      <c r="L1008" s="562"/>
      <c r="M1008" s="562"/>
      <c r="N1008" s="562"/>
      <c r="O1008" s="562"/>
      <c r="P1008" s="562"/>
      <c r="Q1008" s="562"/>
      <c r="R1008" s="562"/>
      <c r="S1008" s="562"/>
      <c r="T1008" s="562"/>
      <c r="U1008" s="562"/>
      <c r="V1008" s="562"/>
      <c r="W1008" s="562"/>
      <c r="X1008" s="562"/>
      <c r="Y1008" s="562"/>
      <c r="Z1008" s="563"/>
      <c r="AA1008" s="438"/>
      <c r="AB1008" s="439"/>
    </row>
    <row r="1009" spans="1:31" s="48" customFormat="1" ht="11.25" customHeight="1">
      <c r="A1009"/>
      <c r="B1009" s="527"/>
      <c r="C1009" s="636"/>
      <c r="D1009" s="637"/>
      <c r="E1009" s="637"/>
      <c r="F1009" s="637"/>
      <c r="G1009" s="637"/>
      <c r="H1009" s="637"/>
      <c r="I1009" s="637"/>
      <c r="J1009" s="637"/>
      <c r="K1009" s="637"/>
      <c r="L1009" s="637"/>
      <c r="M1009" s="637"/>
      <c r="N1009" s="637"/>
      <c r="O1009" s="637"/>
      <c r="P1009" s="637"/>
      <c r="Q1009" s="637"/>
      <c r="R1009" s="637"/>
      <c r="S1009" s="637"/>
      <c r="T1009" s="637"/>
      <c r="U1009" s="637"/>
      <c r="V1009" s="637"/>
      <c r="W1009" s="637"/>
      <c r="X1009" s="637"/>
      <c r="Y1009" s="637"/>
      <c r="Z1009" s="638"/>
      <c r="AA1009" s="440"/>
      <c r="AB1009" s="441"/>
    </row>
    <row r="1010" spans="1:31" s="48" customFormat="1" ht="11.25" customHeight="1">
      <c r="A1010"/>
      <c r="B1010" s="525" t="s">
        <v>94</v>
      </c>
      <c r="C1010" s="445" t="s">
        <v>512</v>
      </c>
      <c r="D1010" s="446"/>
      <c r="E1010" s="446"/>
      <c r="F1010" s="446"/>
      <c r="G1010" s="446"/>
      <c r="H1010" s="446"/>
      <c r="I1010" s="446"/>
      <c r="J1010" s="446"/>
      <c r="K1010" s="446"/>
      <c r="L1010" s="446"/>
      <c r="M1010" s="446"/>
      <c r="N1010" s="446"/>
      <c r="O1010" s="446"/>
      <c r="P1010" s="446"/>
      <c r="Q1010" s="446"/>
      <c r="R1010" s="446"/>
      <c r="S1010" s="446"/>
      <c r="T1010" s="446"/>
      <c r="U1010" s="446"/>
      <c r="V1010" s="446"/>
      <c r="W1010" s="446"/>
      <c r="X1010" s="446"/>
      <c r="Y1010" s="446"/>
      <c r="Z1010" s="447"/>
      <c r="AA1010" s="436"/>
      <c r="AB1010" s="437"/>
    </row>
    <row r="1011" spans="1:31" s="31" customFormat="1" ht="11.25" customHeight="1">
      <c r="B1011" s="526"/>
      <c r="C1011" s="448"/>
      <c r="D1011" s="449"/>
      <c r="E1011" s="449"/>
      <c r="F1011" s="449"/>
      <c r="G1011" s="449"/>
      <c r="H1011" s="449"/>
      <c r="I1011" s="449"/>
      <c r="J1011" s="449"/>
      <c r="K1011" s="449"/>
      <c r="L1011" s="449"/>
      <c r="M1011" s="449"/>
      <c r="N1011" s="449"/>
      <c r="O1011" s="449"/>
      <c r="P1011" s="449"/>
      <c r="Q1011" s="449"/>
      <c r="R1011" s="449"/>
      <c r="S1011" s="449"/>
      <c r="T1011" s="449"/>
      <c r="U1011" s="449"/>
      <c r="V1011" s="449"/>
      <c r="W1011" s="449"/>
      <c r="X1011" s="449"/>
      <c r="Y1011" s="449"/>
      <c r="Z1011" s="450"/>
      <c r="AA1011" s="438"/>
      <c r="AB1011" s="439"/>
    </row>
    <row r="1012" spans="1:31" s="31" customFormat="1" ht="11.25" customHeight="1">
      <c r="B1012" s="527"/>
      <c r="C1012" s="451"/>
      <c r="D1012" s="452"/>
      <c r="E1012" s="452"/>
      <c r="F1012" s="452"/>
      <c r="G1012" s="452"/>
      <c r="H1012" s="452"/>
      <c r="I1012" s="452"/>
      <c r="J1012" s="452"/>
      <c r="K1012" s="452"/>
      <c r="L1012" s="452"/>
      <c r="M1012" s="452"/>
      <c r="N1012" s="452"/>
      <c r="O1012" s="452"/>
      <c r="P1012" s="452"/>
      <c r="Q1012" s="452"/>
      <c r="R1012" s="452"/>
      <c r="S1012" s="452"/>
      <c r="T1012" s="452"/>
      <c r="U1012" s="452"/>
      <c r="V1012" s="452"/>
      <c r="W1012" s="452"/>
      <c r="X1012" s="452"/>
      <c r="Y1012" s="452"/>
      <c r="Z1012" s="453"/>
      <c r="AA1012" s="440"/>
      <c r="AB1012" s="441"/>
    </row>
    <row r="1013" spans="1:31" s="48" customFormat="1" ht="11.25" customHeight="1">
      <c r="A1013"/>
      <c r="B1013" s="525" t="s">
        <v>21</v>
      </c>
      <c r="C1013" s="445" t="s">
        <v>513</v>
      </c>
      <c r="D1013" s="446"/>
      <c r="E1013" s="446"/>
      <c r="F1013" s="446"/>
      <c r="G1013" s="446"/>
      <c r="H1013" s="446"/>
      <c r="I1013" s="446"/>
      <c r="J1013" s="446"/>
      <c r="K1013" s="446"/>
      <c r="L1013" s="446"/>
      <c r="M1013" s="446"/>
      <c r="N1013" s="446"/>
      <c r="O1013" s="446"/>
      <c r="P1013" s="446"/>
      <c r="Q1013" s="446"/>
      <c r="R1013" s="446"/>
      <c r="S1013" s="446"/>
      <c r="T1013" s="446"/>
      <c r="U1013" s="446"/>
      <c r="V1013" s="446"/>
      <c r="W1013" s="446"/>
      <c r="X1013" s="446"/>
      <c r="Y1013" s="446"/>
      <c r="Z1013" s="447"/>
      <c r="AA1013" s="436"/>
      <c r="AB1013" s="437"/>
    </row>
    <row r="1014" spans="1:31" s="48" customFormat="1" ht="11.25" customHeight="1">
      <c r="A1014"/>
      <c r="B1014" s="526"/>
      <c r="C1014" s="448"/>
      <c r="D1014" s="449"/>
      <c r="E1014" s="449"/>
      <c r="F1014" s="449"/>
      <c r="G1014" s="449"/>
      <c r="H1014" s="449"/>
      <c r="I1014" s="449"/>
      <c r="J1014" s="449"/>
      <c r="K1014" s="449"/>
      <c r="L1014" s="449"/>
      <c r="M1014" s="449"/>
      <c r="N1014" s="449"/>
      <c r="O1014" s="449"/>
      <c r="P1014" s="449"/>
      <c r="Q1014" s="449"/>
      <c r="R1014" s="449"/>
      <c r="S1014" s="449"/>
      <c r="T1014" s="449"/>
      <c r="U1014" s="449"/>
      <c r="V1014" s="449"/>
      <c r="W1014" s="449"/>
      <c r="X1014" s="449"/>
      <c r="Y1014" s="449"/>
      <c r="Z1014" s="450"/>
      <c r="AA1014" s="438"/>
      <c r="AB1014" s="439"/>
    </row>
    <row r="1015" spans="1:31" s="48" customFormat="1" ht="11.25" customHeight="1">
      <c r="A1015"/>
      <c r="B1015" s="527"/>
      <c r="C1015" s="451"/>
      <c r="D1015" s="452"/>
      <c r="E1015" s="452"/>
      <c r="F1015" s="452"/>
      <c r="G1015" s="452"/>
      <c r="H1015" s="452"/>
      <c r="I1015" s="452"/>
      <c r="J1015" s="452"/>
      <c r="K1015" s="452"/>
      <c r="L1015" s="452"/>
      <c r="M1015" s="452"/>
      <c r="N1015" s="452"/>
      <c r="O1015" s="452"/>
      <c r="P1015" s="452"/>
      <c r="Q1015" s="452"/>
      <c r="R1015" s="452"/>
      <c r="S1015" s="452"/>
      <c r="T1015" s="452"/>
      <c r="U1015" s="452"/>
      <c r="V1015" s="452"/>
      <c r="W1015" s="452"/>
      <c r="X1015" s="452"/>
      <c r="Y1015" s="452"/>
      <c r="Z1015" s="453"/>
      <c r="AA1015" s="440"/>
      <c r="AB1015" s="441"/>
    </row>
    <row r="1016" spans="1:31" s="48" customFormat="1" ht="11.25" customHeight="1">
      <c r="A1016" s="26"/>
      <c r="B1016" s="376"/>
      <c r="C1016" s="133"/>
      <c r="D1016" s="133"/>
      <c r="E1016" s="133"/>
      <c r="F1016" s="133"/>
      <c r="G1016" s="133"/>
      <c r="H1016" s="133"/>
      <c r="I1016" s="133"/>
      <c r="J1016" s="133"/>
      <c r="K1016" s="133"/>
      <c r="L1016" s="133"/>
      <c r="M1016" s="133"/>
      <c r="N1016" s="133"/>
      <c r="O1016" s="133"/>
      <c r="P1016" s="133"/>
      <c r="Q1016" s="133"/>
      <c r="R1016" s="133"/>
      <c r="S1016" s="133"/>
      <c r="T1016" s="133"/>
      <c r="U1016" s="133"/>
      <c r="V1016" s="133"/>
      <c r="W1016" s="133"/>
      <c r="X1016" s="133"/>
      <c r="Y1016" s="133"/>
      <c r="Z1016" s="133"/>
      <c r="AA1016" s="134"/>
      <c r="AB1016" s="134"/>
      <c r="AE1016" s="111"/>
    </row>
    <row r="1017" spans="1:31" s="30" customFormat="1" ht="24">
      <c r="A1017" s="35" t="s">
        <v>201</v>
      </c>
      <c r="B1017" s="33"/>
      <c r="C1017" s="29"/>
      <c r="D1017" s="29"/>
      <c r="E1017" s="29"/>
      <c r="F1017" s="29"/>
      <c r="G1017" s="29"/>
      <c r="H1017" s="29"/>
      <c r="I1017" s="29"/>
      <c r="AA1017" s="45"/>
      <c r="AB1017" s="45"/>
    </row>
    <row r="1018" spans="1:31" s="48" customFormat="1" ht="11.25" customHeight="1">
      <c r="A1018"/>
      <c r="B1018" s="525" t="s">
        <v>90</v>
      </c>
      <c r="C1018" s="445" t="s">
        <v>514</v>
      </c>
      <c r="D1018" s="446"/>
      <c r="E1018" s="446"/>
      <c r="F1018" s="446"/>
      <c r="G1018" s="446"/>
      <c r="H1018" s="446"/>
      <c r="I1018" s="446"/>
      <c r="J1018" s="446"/>
      <c r="K1018" s="446"/>
      <c r="L1018" s="446"/>
      <c r="M1018" s="446"/>
      <c r="N1018" s="446"/>
      <c r="O1018" s="446"/>
      <c r="P1018" s="446"/>
      <c r="Q1018" s="446"/>
      <c r="R1018" s="446"/>
      <c r="S1018" s="446"/>
      <c r="T1018" s="446"/>
      <c r="U1018" s="446"/>
      <c r="V1018" s="446"/>
      <c r="W1018" s="446"/>
      <c r="X1018" s="446"/>
      <c r="Y1018" s="446"/>
      <c r="Z1018" s="447"/>
      <c r="AA1018" s="436"/>
      <c r="AB1018" s="437"/>
    </row>
    <row r="1019" spans="1:31" s="48" customFormat="1" ht="11.25" customHeight="1">
      <c r="A1019"/>
      <c r="B1019" s="526"/>
      <c r="C1019" s="448"/>
      <c r="D1019" s="449"/>
      <c r="E1019" s="449"/>
      <c r="F1019" s="449"/>
      <c r="G1019" s="449"/>
      <c r="H1019" s="449"/>
      <c r="I1019" s="449"/>
      <c r="J1019" s="449"/>
      <c r="K1019" s="449"/>
      <c r="L1019" s="449"/>
      <c r="M1019" s="449"/>
      <c r="N1019" s="449"/>
      <c r="O1019" s="449"/>
      <c r="P1019" s="449"/>
      <c r="Q1019" s="449"/>
      <c r="R1019" s="449"/>
      <c r="S1019" s="449"/>
      <c r="T1019" s="449"/>
      <c r="U1019" s="449"/>
      <c r="V1019" s="449"/>
      <c r="W1019" s="449"/>
      <c r="X1019" s="449"/>
      <c r="Y1019" s="449"/>
      <c r="Z1019" s="450"/>
      <c r="AA1019" s="438"/>
      <c r="AB1019" s="439"/>
    </row>
    <row r="1020" spans="1:31" s="48" customFormat="1" ht="11.25" customHeight="1">
      <c r="A1020"/>
      <c r="B1020" s="526"/>
      <c r="C1020" s="448"/>
      <c r="D1020" s="449"/>
      <c r="E1020" s="449"/>
      <c r="F1020" s="449"/>
      <c r="G1020" s="449"/>
      <c r="H1020" s="449"/>
      <c r="I1020" s="449"/>
      <c r="J1020" s="449"/>
      <c r="K1020" s="449"/>
      <c r="L1020" s="449"/>
      <c r="M1020" s="449"/>
      <c r="N1020" s="449"/>
      <c r="O1020" s="449"/>
      <c r="P1020" s="449"/>
      <c r="Q1020" s="449"/>
      <c r="R1020" s="449"/>
      <c r="S1020" s="449"/>
      <c r="T1020" s="449"/>
      <c r="U1020" s="449"/>
      <c r="V1020" s="449"/>
      <c r="W1020" s="449"/>
      <c r="X1020" s="449"/>
      <c r="Y1020" s="449"/>
      <c r="Z1020" s="450"/>
      <c r="AA1020" s="438"/>
      <c r="AB1020" s="439"/>
    </row>
    <row r="1021" spans="1:31" s="48" customFormat="1" ht="11.25" customHeight="1">
      <c r="A1021"/>
      <c r="B1021" s="525" t="s">
        <v>91</v>
      </c>
      <c r="C1021" s="528" t="s">
        <v>515</v>
      </c>
      <c r="D1021" s="529"/>
      <c r="E1021" s="529"/>
      <c r="F1021" s="529"/>
      <c r="G1021" s="529"/>
      <c r="H1021" s="529"/>
      <c r="I1021" s="529"/>
      <c r="J1021" s="529"/>
      <c r="K1021" s="529"/>
      <c r="L1021" s="529"/>
      <c r="M1021" s="529"/>
      <c r="N1021" s="529"/>
      <c r="O1021" s="529"/>
      <c r="P1021" s="529"/>
      <c r="Q1021" s="529"/>
      <c r="R1021" s="529"/>
      <c r="S1021" s="529"/>
      <c r="T1021" s="529"/>
      <c r="U1021" s="529"/>
      <c r="V1021" s="529"/>
      <c r="W1021" s="529"/>
      <c r="X1021" s="529"/>
      <c r="Y1021" s="529"/>
      <c r="Z1021" s="530"/>
      <c r="AA1021" s="436"/>
      <c r="AB1021" s="437"/>
    </row>
    <row r="1022" spans="1:31" s="48" customFormat="1" ht="11.25" customHeight="1">
      <c r="A1022"/>
      <c r="B1022" s="526"/>
      <c r="C1022" s="531"/>
      <c r="D1022" s="532"/>
      <c r="E1022" s="532"/>
      <c r="F1022" s="532"/>
      <c r="G1022" s="532"/>
      <c r="H1022" s="532"/>
      <c r="I1022" s="532"/>
      <c r="J1022" s="532"/>
      <c r="K1022" s="532"/>
      <c r="L1022" s="532"/>
      <c r="M1022" s="532"/>
      <c r="N1022" s="532"/>
      <c r="O1022" s="532"/>
      <c r="P1022" s="532"/>
      <c r="Q1022" s="532"/>
      <c r="R1022" s="532"/>
      <c r="S1022" s="532"/>
      <c r="T1022" s="532"/>
      <c r="U1022" s="532"/>
      <c r="V1022" s="532"/>
      <c r="W1022" s="532"/>
      <c r="X1022" s="532"/>
      <c r="Y1022" s="532"/>
      <c r="Z1022" s="533"/>
      <c r="AA1022" s="438"/>
      <c r="AB1022" s="439"/>
    </row>
    <row r="1023" spans="1:31" s="48" customFormat="1" ht="11.25" customHeight="1">
      <c r="A1023"/>
      <c r="B1023" s="527"/>
      <c r="C1023" s="534"/>
      <c r="D1023" s="535"/>
      <c r="E1023" s="535"/>
      <c r="F1023" s="535"/>
      <c r="G1023" s="535"/>
      <c r="H1023" s="535"/>
      <c r="I1023" s="535"/>
      <c r="J1023" s="535"/>
      <c r="K1023" s="535"/>
      <c r="L1023" s="535"/>
      <c r="M1023" s="535"/>
      <c r="N1023" s="535"/>
      <c r="O1023" s="535"/>
      <c r="P1023" s="535"/>
      <c r="Q1023" s="535"/>
      <c r="R1023" s="535"/>
      <c r="S1023" s="535"/>
      <c r="T1023" s="535"/>
      <c r="U1023" s="535"/>
      <c r="V1023" s="535"/>
      <c r="W1023" s="535"/>
      <c r="X1023" s="535"/>
      <c r="Y1023" s="535"/>
      <c r="Z1023" s="536"/>
      <c r="AA1023" s="440"/>
      <c r="AB1023" s="441"/>
    </row>
    <row r="1024" spans="1:31" s="48" customFormat="1" ht="11.25" customHeight="1">
      <c r="A1024"/>
      <c r="B1024" s="525" t="s">
        <v>92</v>
      </c>
      <c r="C1024" s="558" t="s">
        <v>516</v>
      </c>
      <c r="D1024" s="559"/>
      <c r="E1024" s="559"/>
      <c r="F1024" s="559"/>
      <c r="G1024" s="559"/>
      <c r="H1024" s="559"/>
      <c r="I1024" s="559"/>
      <c r="J1024" s="559"/>
      <c r="K1024" s="559"/>
      <c r="L1024" s="559"/>
      <c r="M1024" s="559"/>
      <c r="N1024" s="559"/>
      <c r="O1024" s="559"/>
      <c r="P1024" s="559"/>
      <c r="Q1024" s="559"/>
      <c r="R1024" s="559"/>
      <c r="S1024" s="559"/>
      <c r="T1024" s="559"/>
      <c r="U1024" s="559"/>
      <c r="V1024" s="559"/>
      <c r="W1024" s="559"/>
      <c r="X1024" s="559"/>
      <c r="Y1024" s="559"/>
      <c r="Z1024" s="560"/>
      <c r="AA1024" s="436"/>
      <c r="AB1024" s="437"/>
    </row>
    <row r="1025" spans="1:28" s="48" customFormat="1" ht="11.25" customHeight="1">
      <c r="A1025"/>
      <c r="B1025" s="526"/>
      <c r="C1025" s="561"/>
      <c r="D1025" s="562"/>
      <c r="E1025" s="562"/>
      <c r="F1025" s="562"/>
      <c r="G1025" s="562"/>
      <c r="H1025" s="562"/>
      <c r="I1025" s="562"/>
      <c r="J1025" s="562"/>
      <c r="K1025" s="562"/>
      <c r="L1025" s="562"/>
      <c r="M1025" s="562"/>
      <c r="N1025" s="562"/>
      <c r="O1025" s="562"/>
      <c r="P1025" s="562"/>
      <c r="Q1025" s="562"/>
      <c r="R1025" s="562"/>
      <c r="S1025" s="562"/>
      <c r="T1025" s="562"/>
      <c r="U1025" s="562"/>
      <c r="V1025" s="562"/>
      <c r="W1025" s="562"/>
      <c r="X1025" s="562"/>
      <c r="Y1025" s="562"/>
      <c r="Z1025" s="563"/>
      <c r="AA1025" s="438"/>
      <c r="AB1025" s="439"/>
    </row>
    <row r="1026" spans="1:28" s="48" customFormat="1" ht="11.25" customHeight="1">
      <c r="A1026"/>
      <c r="B1026" s="527"/>
      <c r="C1026" s="636"/>
      <c r="D1026" s="637"/>
      <c r="E1026" s="637"/>
      <c r="F1026" s="637"/>
      <c r="G1026" s="637"/>
      <c r="H1026" s="637"/>
      <c r="I1026" s="637"/>
      <c r="J1026" s="637"/>
      <c r="K1026" s="637"/>
      <c r="L1026" s="637"/>
      <c r="M1026" s="637"/>
      <c r="N1026" s="637"/>
      <c r="O1026" s="637"/>
      <c r="P1026" s="637"/>
      <c r="Q1026" s="637"/>
      <c r="R1026" s="637"/>
      <c r="S1026" s="637"/>
      <c r="T1026" s="637"/>
      <c r="U1026" s="637"/>
      <c r="V1026" s="637"/>
      <c r="W1026" s="637"/>
      <c r="X1026" s="637"/>
      <c r="Y1026" s="637"/>
      <c r="Z1026" s="638"/>
      <c r="AA1026" s="440"/>
      <c r="AB1026" s="441"/>
    </row>
    <row r="1027" spans="1:28" s="48" customFormat="1" ht="11.25" customHeight="1">
      <c r="A1027"/>
      <c r="B1027" s="525" t="s">
        <v>93</v>
      </c>
      <c r="C1027" s="445" t="s">
        <v>517</v>
      </c>
      <c r="D1027" s="446"/>
      <c r="E1027" s="446"/>
      <c r="F1027" s="446"/>
      <c r="G1027" s="446"/>
      <c r="H1027" s="446"/>
      <c r="I1027" s="446"/>
      <c r="J1027" s="446"/>
      <c r="K1027" s="446"/>
      <c r="L1027" s="446"/>
      <c r="M1027" s="446"/>
      <c r="N1027" s="446"/>
      <c r="O1027" s="446"/>
      <c r="P1027" s="446"/>
      <c r="Q1027" s="446"/>
      <c r="R1027" s="446"/>
      <c r="S1027" s="446"/>
      <c r="T1027" s="446"/>
      <c r="U1027" s="446"/>
      <c r="V1027" s="446"/>
      <c r="W1027" s="446"/>
      <c r="X1027" s="446"/>
      <c r="Y1027" s="446"/>
      <c r="Z1027" s="447"/>
      <c r="AA1027" s="436"/>
      <c r="AB1027" s="437"/>
    </row>
    <row r="1028" spans="1:28" s="48" customFormat="1" ht="11.25" customHeight="1">
      <c r="A1028"/>
      <c r="B1028" s="526"/>
      <c r="C1028" s="448"/>
      <c r="D1028" s="449"/>
      <c r="E1028" s="449"/>
      <c r="F1028" s="449"/>
      <c r="G1028" s="449"/>
      <c r="H1028" s="449"/>
      <c r="I1028" s="449"/>
      <c r="J1028" s="449"/>
      <c r="K1028" s="449"/>
      <c r="L1028" s="449"/>
      <c r="M1028" s="449"/>
      <c r="N1028" s="449"/>
      <c r="O1028" s="449"/>
      <c r="P1028" s="449"/>
      <c r="Q1028" s="449"/>
      <c r="R1028" s="449"/>
      <c r="S1028" s="449"/>
      <c r="T1028" s="449"/>
      <c r="U1028" s="449"/>
      <c r="V1028" s="449"/>
      <c r="W1028" s="449"/>
      <c r="X1028" s="449"/>
      <c r="Y1028" s="449"/>
      <c r="Z1028" s="450"/>
      <c r="AA1028" s="438"/>
      <c r="AB1028" s="439"/>
    </row>
    <row r="1029" spans="1:28" s="31" customFormat="1" ht="11.25" customHeight="1">
      <c r="B1029" s="526"/>
      <c r="C1029" s="448"/>
      <c r="D1029" s="449"/>
      <c r="E1029" s="449"/>
      <c r="F1029" s="449"/>
      <c r="G1029" s="449"/>
      <c r="H1029" s="449"/>
      <c r="I1029" s="449"/>
      <c r="J1029" s="449"/>
      <c r="K1029" s="449"/>
      <c r="L1029" s="449"/>
      <c r="M1029" s="449"/>
      <c r="N1029" s="449"/>
      <c r="O1029" s="449"/>
      <c r="P1029" s="449"/>
      <c r="Q1029" s="449"/>
      <c r="R1029" s="449"/>
      <c r="S1029" s="449"/>
      <c r="T1029" s="449"/>
      <c r="U1029" s="449"/>
      <c r="V1029" s="449"/>
      <c r="W1029" s="449"/>
      <c r="X1029" s="449"/>
      <c r="Y1029" s="449"/>
      <c r="Z1029" s="450"/>
      <c r="AA1029" s="438"/>
      <c r="AB1029" s="439"/>
    </row>
    <row r="1030" spans="1:28" s="31" customFormat="1" ht="11.25" customHeight="1">
      <c r="B1030" s="527"/>
      <c r="C1030" s="451"/>
      <c r="D1030" s="452"/>
      <c r="E1030" s="452"/>
      <c r="F1030" s="452"/>
      <c r="G1030" s="452"/>
      <c r="H1030" s="452"/>
      <c r="I1030" s="452"/>
      <c r="J1030" s="452"/>
      <c r="K1030" s="452"/>
      <c r="L1030" s="452"/>
      <c r="M1030" s="452"/>
      <c r="N1030" s="452"/>
      <c r="O1030" s="452"/>
      <c r="P1030" s="452"/>
      <c r="Q1030" s="452"/>
      <c r="R1030" s="452"/>
      <c r="S1030" s="452"/>
      <c r="T1030" s="452"/>
      <c r="U1030" s="452"/>
      <c r="V1030" s="452"/>
      <c r="W1030" s="452"/>
      <c r="X1030" s="452"/>
      <c r="Y1030" s="452"/>
      <c r="Z1030" s="453"/>
      <c r="AA1030" s="440"/>
      <c r="AB1030" s="441"/>
    </row>
    <row r="1031" spans="1:28" s="48" customFormat="1" ht="11.25" customHeight="1">
      <c r="A1031"/>
      <c r="B1031" s="525" t="s">
        <v>35</v>
      </c>
      <c r="C1031" s="445" t="s">
        <v>518</v>
      </c>
      <c r="D1031" s="446"/>
      <c r="E1031" s="446"/>
      <c r="F1031" s="446"/>
      <c r="G1031" s="446"/>
      <c r="H1031" s="446"/>
      <c r="I1031" s="446"/>
      <c r="J1031" s="446"/>
      <c r="K1031" s="446"/>
      <c r="L1031" s="446"/>
      <c r="M1031" s="446"/>
      <c r="N1031" s="446"/>
      <c r="O1031" s="446"/>
      <c r="P1031" s="446"/>
      <c r="Q1031" s="446"/>
      <c r="R1031" s="446"/>
      <c r="S1031" s="446"/>
      <c r="T1031" s="446"/>
      <c r="U1031" s="446"/>
      <c r="V1031" s="446"/>
      <c r="W1031" s="446"/>
      <c r="X1031" s="446"/>
      <c r="Y1031" s="446"/>
      <c r="Z1031" s="447"/>
      <c r="AA1031" s="436"/>
      <c r="AB1031" s="437"/>
    </row>
    <row r="1032" spans="1:28" s="48" customFormat="1" ht="11.25" customHeight="1">
      <c r="A1032"/>
      <c r="B1032" s="526"/>
      <c r="C1032" s="448"/>
      <c r="D1032" s="449"/>
      <c r="E1032" s="449"/>
      <c r="F1032" s="449"/>
      <c r="G1032" s="449"/>
      <c r="H1032" s="449"/>
      <c r="I1032" s="449"/>
      <c r="J1032" s="449"/>
      <c r="K1032" s="449"/>
      <c r="L1032" s="449"/>
      <c r="M1032" s="449"/>
      <c r="N1032" s="449"/>
      <c r="O1032" s="449"/>
      <c r="P1032" s="449"/>
      <c r="Q1032" s="449"/>
      <c r="R1032" s="449"/>
      <c r="S1032" s="449"/>
      <c r="T1032" s="449"/>
      <c r="U1032" s="449"/>
      <c r="V1032" s="449"/>
      <c r="W1032" s="449"/>
      <c r="X1032" s="449"/>
      <c r="Y1032" s="449"/>
      <c r="Z1032" s="450"/>
      <c r="AA1032" s="438"/>
      <c r="AB1032" s="439"/>
    </row>
    <row r="1033" spans="1:28" s="48" customFormat="1" ht="11.25" customHeight="1">
      <c r="A1033"/>
      <c r="B1033" s="526"/>
      <c r="C1033" s="448"/>
      <c r="D1033" s="449"/>
      <c r="E1033" s="449"/>
      <c r="F1033" s="449"/>
      <c r="G1033" s="449"/>
      <c r="H1033" s="449"/>
      <c r="I1033" s="449"/>
      <c r="J1033" s="449"/>
      <c r="K1033" s="449"/>
      <c r="L1033" s="449"/>
      <c r="M1033" s="449"/>
      <c r="N1033" s="449"/>
      <c r="O1033" s="449"/>
      <c r="P1033" s="449"/>
      <c r="Q1033" s="449"/>
      <c r="R1033" s="449"/>
      <c r="S1033" s="449"/>
      <c r="T1033" s="449"/>
      <c r="U1033" s="449"/>
      <c r="V1033" s="449"/>
      <c r="W1033" s="449"/>
      <c r="X1033" s="449"/>
      <c r="Y1033" s="449"/>
      <c r="Z1033" s="450"/>
      <c r="AA1033" s="438"/>
      <c r="AB1033" s="439"/>
    </row>
    <row r="1034" spans="1:28" s="48" customFormat="1" ht="11.25" customHeight="1">
      <c r="A1034"/>
      <c r="B1034" s="526"/>
      <c r="C1034" s="448"/>
      <c r="D1034" s="449"/>
      <c r="E1034" s="449"/>
      <c r="F1034" s="449"/>
      <c r="G1034" s="449"/>
      <c r="H1034" s="449"/>
      <c r="I1034" s="449"/>
      <c r="J1034" s="449"/>
      <c r="K1034" s="449"/>
      <c r="L1034" s="449"/>
      <c r="M1034" s="449"/>
      <c r="N1034" s="449"/>
      <c r="O1034" s="449"/>
      <c r="P1034" s="449"/>
      <c r="Q1034" s="449"/>
      <c r="R1034" s="449"/>
      <c r="S1034" s="449"/>
      <c r="T1034" s="449"/>
      <c r="U1034" s="449"/>
      <c r="V1034" s="449"/>
      <c r="W1034" s="449"/>
      <c r="X1034" s="449"/>
      <c r="Y1034" s="449"/>
      <c r="Z1034" s="450"/>
      <c r="AA1034" s="438"/>
      <c r="AB1034" s="439"/>
    </row>
    <row r="1035" spans="1:28" s="48" customFormat="1" ht="11.25" customHeight="1">
      <c r="A1035"/>
      <c r="B1035" s="527"/>
      <c r="C1035" s="451"/>
      <c r="D1035" s="452"/>
      <c r="E1035" s="452"/>
      <c r="F1035" s="452"/>
      <c r="G1035" s="452"/>
      <c r="H1035" s="452"/>
      <c r="I1035" s="452"/>
      <c r="J1035" s="452"/>
      <c r="K1035" s="452"/>
      <c r="L1035" s="452"/>
      <c r="M1035" s="452"/>
      <c r="N1035" s="452"/>
      <c r="O1035" s="452"/>
      <c r="P1035" s="452"/>
      <c r="Q1035" s="452"/>
      <c r="R1035" s="452"/>
      <c r="S1035" s="452"/>
      <c r="T1035" s="452"/>
      <c r="U1035" s="452"/>
      <c r="V1035" s="452"/>
      <c r="W1035" s="452"/>
      <c r="X1035" s="452"/>
      <c r="Y1035" s="452"/>
      <c r="Z1035" s="453"/>
      <c r="AA1035" s="440"/>
      <c r="AB1035" s="441"/>
    </row>
    <row r="1036" spans="1:28" s="15" customFormat="1" ht="11.25" customHeight="1">
      <c r="B1036" s="22"/>
      <c r="AA1036" s="45"/>
      <c r="AB1036" s="45"/>
    </row>
    <row r="1037" spans="1:28" s="30" customFormat="1" ht="24">
      <c r="A1037" s="35" t="s">
        <v>202</v>
      </c>
      <c r="B1037" s="33"/>
      <c r="C1037" s="29"/>
      <c r="D1037" s="29"/>
      <c r="E1037" s="29"/>
      <c r="F1037" s="29"/>
      <c r="G1037" s="29"/>
      <c r="H1037" s="29"/>
      <c r="I1037" s="29"/>
      <c r="AA1037" s="45"/>
      <c r="AB1037" s="45"/>
    </row>
    <row r="1038" spans="1:28" s="48" customFormat="1" ht="11.25" customHeight="1">
      <c r="A1038" s="26"/>
      <c r="B1038" s="525" t="s">
        <v>90</v>
      </c>
      <c r="C1038" s="558" t="s">
        <v>519</v>
      </c>
      <c r="D1038" s="559"/>
      <c r="E1038" s="559"/>
      <c r="F1038" s="559"/>
      <c r="G1038" s="559"/>
      <c r="H1038" s="559"/>
      <c r="I1038" s="559"/>
      <c r="J1038" s="559"/>
      <c r="K1038" s="559"/>
      <c r="L1038" s="559"/>
      <c r="M1038" s="559"/>
      <c r="N1038" s="559"/>
      <c r="O1038" s="559"/>
      <c r="P1038" s="559"/>
      <c r="Q1038" s="559"/>
      <c r="R1038" s="559"/>
      <c r="S1038" s="559"/>
      <c r="T1038" s="559"/>
      <c r="U1038" s="559"/>
      <c r="V1038" s="559"/>
      <c r="W1038" s="559"/>
      <c r="X1038" s="559"/>
      <c r="Y1038" s="559"/>
      <c r="Z1038" s="560"/>
      <c r="AA1038" s="436"/>
      <c r="AB1038" s="437"/>
    </row>
    <row r="1039" spans="1:28" s="48" customFormat="1" ht="11.25" customHeight="1">
      <c r="A1039" s="26"/>
      <c r="B1039" s="526"/>
      <c r="C1039" s="561"/>
      <c r="D1039" s="562"/>
      <c r="E1039" s="562"/>
      <c r="F1039" s="562"/>
      <c r="G1039" s="562"/>
      <c r="H1039" s="562"/>
      <c r="I1039" s="562"/>
      <c r="J1039" s="562"/>
      <c r="K1039" s="562"/>
      <c r="L1039" s="562"/>
      <c r="M1039" s="562"/>
      <c r="N1039" s="562"/>
      <c r="O1039" s="562"/>
      <c r="P1039" s="562"/>
      <c r="Q1039" s="562"/>
      <c r="R1039" s="562"/>
      <c r="S1039" s="562"/>
      <c r="T1039" s="562"/>
      <c r="U1039" s="562"/>
      <c r="V1039" s="562"/>
      <c r="W1039" s="562"/>
      <c r="X1039" s="562"/>
      <c r="Y1039" s="562"/>
      <c r="Z1039" s="563"/>
      <c r="AA1039" s="438"/>
      <c r="AB1039" s="439"/>
    </row>
    <row r="1040" spans="1:28" s="48" customFormat="1" ht="11.25" customHeight="1">
      <c r="A1040" s="26"/>
      <c r="B1040" s="527"/>
      <c r="C1040" s="636"/>
      <c r="D1040" s="637"/>
      <c r="E1040" s="637"/>
      <c r="F1040" s="637"/>
      <c r="G1040" s="637"/>
      <c r="H1040" s="637"/>
      <c r="I1040" s="637"/>
      <c r="J1040" s="637"/>
      <c r="K1040" s="637"/>
      <c r="L1040" s="637"/>
      <c r="M1040" s="637"/>
      <c r="N1040" s="637"/>
      <c r="O1040" s="637"/>
      <c r="P1040" s="637"/>
      <c r="Q1040" s="637"/>
      <c r="R1040" s="637"/>
      <c r="S1040" s="637"/>
      <c r="T1040" s="637"/>
      <c r="U1040" s="637"/>
      <c r="V1040" s="637"/>
      <c r="W1040" s="637"/>
      <c r="X1040" s="637"/>
      <c r="Y1040" s="637"/>
      <c r="Z1040" s="638"/>
      <c r="AA1040" s="440"/>
      <c r="AB1040" s="441"/>
    </row>
    <row r="1041" spans="1:31" s="48" customFormat="1" ht="11.25" customHeight="1">
      <c r="A1041" s="26"/>
      <c r="B1041" s="525" t="s">
        <v>91</v>
      </c>
      <c r="C1041" s="445" t="s">
        <v>520</v>
      </c>
      <c r="D1041" s="446"/>
      <c r="E1041" s="446"/>
      <c r="F1041" s="446"/>
      <c r="G1041" s="446"/>
      <c r="H1041" s="446"/>
      <c r="I1041" s="446"/>
      <c r="J1041" s="446"/>
      <c r="K1041" s="446"/>
      <c r="L1041" s="446"/>
      <c r="M1041" s="446"/>
      <c r="N1041" s="446"/>
      <c r="O1041" s="446"/>
      <c r="P1041" s="446"/>
      <c r="Q1041" s="446"/>
      <c r="R1041" s="446"/>
      <c r="S1041" s="446"/>
      <c r="T1041" s="446"/>
      <c r="U1041" s="446"/>
      <c r="V1041" s="446"/>
      <c r="W1041" s="446"/>
      <c r="X1041" s="446"/>
      <c r="Y1041" s="446"/>
      <c r="Z1041" s="447"/>
      <c r="AA1041" s="436"/>
      <c r="AB1041" s="437"/>
    </row>
    <row r="1042" spans="1:31" s="48" customFormat="1" ht="11.25" customHeight="1">
      <c r="A1042" s="26"/>
      <c r="B1042" s="526"/>
      <c r="C1042" s="448"/>
      <c r="D1042" s="449"/>
      <c r="E1042" s="449"/>
      <c r="F1042" s="449"/>
      <c r="G1042" s="449"/>
      <c r="H1042" s="449"/>
      <c r="I1042" s="449"/>
      <c r="J1042" s="449"/>
      <c r="K1042" s="449"/>
      <c r="L1042" s="449"/>
      <c r="M1042" s="449"/>
      <c r="N1042" s="449"/>
      <c r="O1042" s="449"/>
      <c r="P1042" s="449"/>
      <c r="Q1042" s="449"/>
      <c r="R1042" s="449"/>
      <c r="S1042" s="449"/>
      <c r="T1042" s="449"/>
      <c r="U1042" s="449"/>
      <c r="V1042" s="449"/>
      <c r="W1042" s="449"/>
      <c r="X1042" s="449"/>
      <c r="Y1042" s="449"/>
      <c r="Z1042" s="450"/>
      <c r="AA1042" s="438"/>
      <c r="AB1042" s="439"/>
    </row>
    <row r="1043" spans="1:31" s="48" customFormat="1" ht="11.25" customHeight="1">
      <c r="A1043" s="26"/>
      <c r="B1043" s="526"/>
      <c r="C1043" s="448"/>
      <c r="D1043" s="449"/>
      <c r="E1043" s="449"/>
      <c r="F1043" s="449"/>
      <c r="G1043" s="449"/>
      <c r="H1043" s="449"/>
      <c r="I1043" s="449"/>
      <c r="J1043" s="449"/>
      <c r="K1043" s="449"/>
      <c r="L1043" s="449"/>
      <c r="M1043" s="449"/>
      <c r="N1043" s="449"/>
      <c r="O1043" s="449"/>
      <c r="P1043" s="449"/>
      <c r="Q1043" s="449"/>
      <c r="R1043" s="449"/>
      <c r="S1043" s="449"/>
      <c r="T1043" s="449"/>
      <c r="U1043" s="449"/>
      <c r="V1043" s="449"/>
      <c r="W1043" s="449"/>
      <c r="X1043" s="449"/>
      <c r="Y1043" s="449"/>
      <c r="Z1043" s="450"/>
      <c r="AA1043" s="438"/>
      <c r="AB1043" s="439"/>
    </row>
    <row r="1044" spans="1:31" s="48" customFormat="1" ht="11.25" customHeight="1">
      <c r="A1044" s="26"/>
      <c r="B1044" s="527"/>
      <c r="C1044" s="451"/>
      <c r="D1044" s="452"/>
      <c r="E1044" s="452"/>
      <c r="F1044" s="452"/>
      <c r="G1044" s="452"/>
      <c r="H1044" s="452"/>
      <c r="I1044" s="452"/>
      <c r="J1044" s="452"/>
      <c r="K1044" s="452"/>
      <c r="L1044" s="452"/>
      <c r="M1044" s="452"/>
      <c r="N1044" s="452"/>
      <c r="O1044" s="452"/>
      <c r="P1044" s="452"/>
      <c r="Q1044" s="452"/>
      <c r="R1044" s="452"/>
      <c r="S1044" s="452"/>
      <c r="T1044" s="452"/>
      <c r="U1044" s="452"/>
      <c r="V1044" s="452"/>
      <c r="W1044" s="452"/>
      <c r="X1044" s="452"/>
      <c r="Y1044" s="452"/>
      <c r="Z1044" s="453"/>
      <c r="AA1044" s="440"/>
      <c r="AB1044" s="441"/>
    </row>
    <row r="1045" spans="1:31" s="48" customFormat="1" ht="11.25" customHeight="1">
      <c r="A1045"/>
      <c r="B1045" s="525" t="s">
        <v>92</v>
      </c>
      <c r="C1045" s="445" t="s">
        <v>521</v>
      </c>
      <c r="D1045" s="446"/>
      <c r="E1045" s="446"/>
      <c r="F1045" s="446"/>
      <c r="G1045" s="446"/>
      <c r="H1045" s="446"/>
      <c r="I1045" s="446"/>
      <c r="J1045" s="446"/>
      <c r="K1045" s="446"/>
      <c r="L1045" s="446"/>
      <c r="M1045" s="446"/>
      <c r="N1045" s="446"/>
      <c r="O1045" s="446"/>
      <c r="P1045" s="446"/>
      <c r="Q1045" s="446"/>
      <c r="R1045" s="446"/>
      <c r="S1045" s="446"/>
      <c r="T1045" s="446"/>
      <c r="U1045" s="446"/>
      <c r="V1045" s="446"/>
      <c r="W1045" s="446"/>
      <c r="X1045" s="446"/>
      <c r="Y1045" s="446"/>
      <c r="Z1045" s="447"/>
      <c r="AA1045" s="436"/>
      <c r="AB1045" s="437"/>
    </row>
    <row r="1046" spans="1:31" s="48" customFormat="1" ht="11.25" customHeight="1">
      <c r="A1046"/>
      <c r="B1046" s="526"/>
      <c r="C1046" s="448"/>
      <c r="D1046" s="449"/>
      <c r="E1046" s="449"/>
      <c r="F1046" s="449"/>
      <c r="G1046" s="449"/>
      <c r="H1046" s="449"/>
      <c r="I1046" s="449"/>
      <c r="J1046" s="449"/>
      <c r="K1046" s="449"/>
      <c r="L1046" s="449"/>
      <c r="M1046" s="449"/>
      <c r="N1046" s="449"/>
      <c r="O1046" s="449"/>
      <c r="P1046" s="449"/>
      <c r="Q1046" s="449"/>
      <c r="R1046" s="449"/>
      <c r="S1046" s="449"/>
      <c r="T1046" s="449"/>
      <c r="U1046" s="449"/>
      <c r="V1046" s="449"/>
      <c r="W1046" s="449"/>
      <c r="X1046" s="449"/>
      <c r="Y1046" s="449"/>
      <c r="Z1046" s="450"/>
      <c r="AA1046" s="438"/>
      <c r="AB1046" s="439"/>
    </row>
    <row r="1047" spans="1:31" s="48" customFormat="1" ht="11.25" customHeight="1">
      <c r="A1047"/>
      <c r="B1047" s="527"/>
      <c r="C1047" s="451"/>
      <c r="D1047" s="452"/>
      <c r="E1047" s="452"/>
      <c r="F1047" s="452"/>
      <c r="G1047" s="452"/>
      <c r="H1047" s="452"/>
      <c r="I1047" s="452"/>
      <c r="J1047" s="452"/>
      <c r="K1047" s="452"/>
      <c r="L1047" s="452"/>
      <c r="M1047" s="452"/>
      <c r="N1047" s="452"/>
      <c r="O1047" s="452"/>
      <c r="P1047" s="452"/>
      <c r="Q1047" s="452"/>
      <c r="R1047" s="452"/>
      <c r="S1047" s="452"/>
      <c r="T1047" s="452"/>
      <c r="U1047" s="452"/>
      <c r="V1047" s="452"/>
      <c r="W1047" s="452"/>
      <c r="X1047" s="452"/>
      <c r="Y1047" s="452"/>
      <c r="Z1047" s="453"/>
      <c r="AA1047" s="440"/>
      <c r="AB1047" s="441"/>
    </row>
    <row r="1048" spans="1:31" s="48" customFormat="1" ht="11.25" customHeight="1">
      <c r="A1048" s="26"/>
      <c r="B1048" s="376"/>
      <c r="C1048" s="133"/>
      <c r="D1048" s="133"/>
      <c r="E1048" s="133"/>
      <c r="F1048" s="133"/>
      <c r="G1048" s="133"/>
      <c r="H1048" s="133"/>
      <c r="I1048" s="133"/>
      <c r="J1048" s="133"/>
      <c r="K1048" s="133"/>
      <c r="L1048" s="133"/>
      <c r="M1048" s="133"/>
      <c r="N1048" s="133"/>
      <c r="O1048" s="133"/>
      <c r="P1048" s="133"/>
      <c r="Q1048" s="133"/>
      <c r="R1048" s="133"/>
      <c r="S1048" s="133"/>
      <c r="T1048" s="133"/>
      <c r="U1048" s="133"/>
      <c r="V1048" s="133"/>
      <c r="W1048" s="133"/>
      <c r="X1048" s="133"/>
      <c r="Y1048" s="133"/>
      <c r="Z1048" s="133"/>
      <c r="AA1048" s="134"/>
      <c r="AB1048" s="134"/>
      <c r="AE1048" s="111"/>
    </row>
    <row r="1049" spans="1:31" s="48" customFormat="1" ht="24">
      <c r="A1049" s="35" t="s">
        <v>1071</v>
      </c>
      <c r="B1049" s="33"/>
      <c r="C1049" s="29"/>
      <c r="D1049" s="29"/>
      <c r="E1049" s="29"/>
      <c r="F1049" s="29"/>
      <c r="G1049" s="29"/>
      <c r="H1049" s="29"/>
      <c r="I1049" s="29"/>
      <c r="J1049" s="30"/>
      <c r="K1049" s="30"/>
      <c r="L1049" s="30"/>
      <c r="M1049" s="30"/>
      <c r="N1049" s="30"/>
      <c r="O1049" s="30"/>
      <c r="P1049" s="30"/>
      <c r="Q1049" s="30"/>
      <c r="R1049" s="30"/>
      <c r="S1049" s="30"/>
      <c r="T1049" s="30"/>
      <c r="U1049" s="30"/>
      <c r="V1049" s="30"/>
      <c r="W1049" s="30"/>
      <c r="X1049" s="30"/>
      <c r="Y1049" s="30"/>
      <c r="Z1049" s="30"/>
      <c r="AA1049" s="45"/>
      <c r="AB1049" s="45"/>
      <c r="AE1049" s="111"/>
    </row>
    <row r="1050" spans="1:31" s="48" customFormat="1" ht="11.25" customHeight="1">
      <c r="A1050" s="26"/>
      <c r="B1050" s="525" t="s">
        <v>90</v>
      </c>
      <c r="C1050" s="445" t="s">
        <v>1072</v>
      </c>
      <c r="D1050" s="446"/>
      <c r="E1050" s="446"/>
      <c r="F1050" s="446"/>
      <c r="G1050" s="446"/>
      <c r="H1050" s="446"/>
      <c r="I1050" s="446"/>
      <c r="J1050" s="446"/>
      <c r="K1050" s="446"/>
      <c r="L1050" s="446"/>
      <c r="M1050" s="446"/>
      <c r="N1050" s="446"/>
      <c r="O1050" s="446"/>
      <c r="P1050" s="446"/>
      <c r="Q1050" s="446"/>
      <c r="R1050" s="446"/>
      <c r="S1050" s="446"/>
      <c r="T1050" s="446"/>
      <c r="U1050" s="446"/>
      <c r="V1050" s="446"/>
      <c r="W1050" s="446"/>
      <c r="X1050" s="446"/>
      <c r="Y1050" s="446"/>
      <c r="Z1050" s="447"/>
      <c r="AA1050" s="436"/>
      <c r="AB1050" s="437"/>
      <c r="AE1050" s="111"/>
    </row>
    <row r="1051" spans="1:31" s="48" customFormat="1" ht="15.75" customHeight="1">
      <c r="A1051" s="26"/>
      <c r="B1051" s="526"/>
      <c r="C1051" s="448"/>
      <c r="D1051" s="449"/>
      <c r="E1051" s="449"/>
      <c r="F1051" s="449"/>
      <c r="G1051" s="449"/>
      <c r="H1051" s="449"/>
      <c r="I1051" s="449"/>
      <c r="J1051" s="449"/>
      <c r="K1051" s="449"/>
      <c r="L1051" s="449"/>
      <c r="M1051" s="449"/>
      <c r="N1051" s="449"/>
      <c r="O1051" s="449"/>
      <c r="P1051" s="449"/>
      <c r="Q1051" s="449"/>
      <c r="R1051" s="449"/>
      <c r="S1051" s="449"/>
      <c r="T1051" s="449"/>
      <c r="U1051" s="449"/>
      <c r="V1051" s="449"/>
      <c r="W1051" s="449"/>
      <c r="X1051" s="449"/>
      <c r="Y1051" s="449"/>
      <c r="Z1051" s="450"/>
      <c r="AA1051" s="438"/>
      <c r="AB1051" s="439"/>
    </row>
    <row r="1052" spans="1:31" s="48" customFormat="1" ht="11.25" customHeight="1">
      <c r="A1052" s="26"/>
      <c r="B1052" s="526"/>
      <c r="C1052" s="448"/>
      <c r="D1052" s="449"/>
      <c r="E1052" s="449"/>
      <c r="F1052" s="449"/>
      <c r="G1052" s="449"/>
      <c r="H1052" s="449"/>
      <c r="I1052" s="449"/>
      <c r="J1052" s="449"/>
      <c r="K1052" s="449"/>
      <c r="L1052" s="449"/>
      <c r="M1052" s="449"/>
      <c r="N1052" s="449"/>
      <c r="O1052" s="449"/>
      <c r="P1052" s="449"/>
      <c r="Q1052" s="449"/>
      <c r="R1052" s="449"/>
      <c r="S1052" s="449"/>
      <c r="T1052" s="449"/>
      <c r="U1052" s="449"/>
      <c r="V1052" s="449"/>
      <c r="W1052" s="449"/>
      <c r="X1052" s="449"/>
      <c r="Y1052" s="449"/>
      <c r="Z1052" s="450"/>
      <c r="AA1052" s="438"/>
      <c r="AB1052" s="439"/>
    </row>
    <row r="1053" spans="1:31" s="48" customFormat="1" ht="11.25" customHeight="1">
      <c r="A1053" s="26"/>
      <c r="B1053" s="526"/>
      <c r="C1053" s="448"/>
      <c r="D1053" s="449"/>
      <c r="E1053" s="449"/>
      <c r="F1053" s="449"/>
      <c r="G1053" s="449"/>
      <c r="H1053" s="449"/>
      <c r="I1053" s="449"/>
      <c r="J1053" s="449"/>
      <c r="K1053" s="449"/>
      <c r="L1053" s="449"/>
      <c r="M1053" s="449"/>
      <c r="N1053" s="449"/>
      <c r="O1053" s="449"/>
      <c r="P1053" s="449"/>
      <c r="Q1053" s="449"/>
      <c r="R1053" s="449"/>
      <c r="S1053" s="449"/>
      <c r="T1053" s="449"/>
      <c r="U1053" s="449"/>
      <c r="V1053" s="449"/>
      <c r="W1053" s="449"/>
      <c r="X1053" s="449"/>
      <c r="Y1053" s="449"/>
      <c r="Z1053" s="450"/>
      <c r="AA1053" s="438"/>
      <c r="AB1053" s="439"/>
    </row>
    <row r="1054" spans="1:31" s="48" customFormat="1" ht="11.25" customHeight="1">
      <c r="A1054" s="26"/>
      <c r="B1054" s="526"/>
      <c r="C1054" s="448"/>
      <c r="D1054" s="449"/>
      <c r="E1054" s="449"/>
      <c r="F1054" s="449"/>
      <c r="G1054" s="449"/>
      <c r="H1054" s="449"/>
      <c r="I1054" s="449"/>
      <c r="J1054" s="449"/>
      <c r="K1054" s="449"/>
      <c r="L1054" s="449"/>
      <c r="M1054" s="449"/>
      <c r="N1054" s="449"/>
      <c r="O1054" s="449"/>
      <c r="P1054" s="449"/>
      <c r="Q1054" s="449"/>
      <c r="R1054" s="449"/>
      <c r="S1054" s="449"/>
      <c r="T1054" s="449"/>
      <c r="U1054" s="449"/>
      <c r="V1054" s="449"/>
      <c r="W1054" s="449"/>
      <c r="X1054" s="449"/>
      <c r="Y1054" s="449"/>
      <c r="Z1054" s="450"/>
      <c r="AA1054" s="438"/>
      <c r="AB1054" s="439"/>
    </row>
    <row r="1055" spans="1:31" s="48" customFormat="1" ht="11.25" customHeight="1">
      <c r="A1055" s="26"/>
      <c r="B1055" s="526"/>
      <c r="C1055" s="448"/>
      <c r="D1055" s="449"/>
      <c r="E1055" s="449"/>
      <c r="F1055" s="449"/>
      <c r="G1055" s="449"/>
      <c r="H1055" s="449"/>
      <c r="I1055" s="449"/>
      <c r="J1055" s="449"/>
      <c r="K1055" s="449"/>
      <c r="L1055" s="449"/>
      <c r="M1055" s="449"/>
      <c r="N1055" s="449"/>
      <c r="O1055" s="449"/>
      <c r="P1055" s="449"/>
      <c r="Q1055" s="449"/>
      <c r="R1055" s="449"/>
      <c r="S1055" s="449"/>
      <c r="T1055" s="449"/>
      <c r="U1055" s="449"/>
      <c r="V1055" s="449"/>
      <c r="W1055" s="449"/>
      <c r="X1055" s="449"/>
      <c r="Y1055" s="449"/>
      <c r="Z1055" s="450"/>
      <c r="AA1055" s="438"/>
      <c r="AB1055" s="439"/>
    </row>
    <row r="1056" spans="1:31" s="48" customFormat="1" ht="11.25" customHeight="1">
      <c r="A1056" s="26"/>
      <c r="B1056" s="527"/>
      <c r="C1056" s="451"/>
      <c r="D1056" s="452"/>
      <c r="E1056" s="452"/>
      <c r="F1056" s="452"/>
      <c r="G1056" s="452"/>
      <c r="H1056" s="452"/>
      <c r="I1056" s="452"/>
      <c r="J1056" s="452"/>
      <c r="K1056" s="452"/>
      <c r="L1056" s="452"/>
      <c r="M1056" s="452"/>
      <c r="N1056" s="452"/>
      <c r="O1056" s="452"/>
      <c r="P1056" s="452"/>
      <c r="Q1056" s="452"/>
      <c r="R1056" s="452"/>
      <c r="S1056" s="452"/>
      <c r="T1056" s="452"/>
      <c r="U1056" s="452"/>
      <c r="V1056" s="452"/>
      <c r="W1056" s="452"/>
      <c r="X1056" s="452"/>
      <c r="Y1056" s="452"/>
      <c r="Z1056" s="453"/>
      <c r="AA1056" s="440"/>
      <c r="AB1056" s="441"/>
    </row>
    <row r="1057" spans="1:31" s="48" customFormat="1" ht="11.25" customHeight="1">
      <c r="A1057" s="26"/>
      <c r="B1057" s="525" t="s">
        <v>91</v>
      </c>
      <c r="C1057" s="445" t="s">
        <v>1073</v>
      </c>
      <c r="D1057" s="446"/>
      <c r="E1057" s="446"/>
      <c r="F1057" s="446"/>
      <c r="G1057" s="446"/>
      <c r="H1057" s="446"/>
      <c r="I1057" s="446"/>
      <c r="J1057" s="446"/>
      <c r="K1057" s="446"/>
      <c r="L1057" s="446"/>
      <c r="M1057" s="446"/>
      <c r="N1057" s="446"/>
      <c r="O1057" s="446"/>
      <c r="P1057" s="446"/>
      <c r="Q1057" s="446"/>
      <c r="R1057" s="446"/>
      <c r="S1057" s="446"/>
      <c r="T1057" s="446"/>
      <c r="U1057" s="446"/>
      <c r="V1057" s="446"/>
      <c r="W1057" s="446"/>
      <c r="X1057" s="446"/>
      <c r="Y1057" s="446"/>
      <c r="Z1057" s="447"/>
      <c r="AA1057" s="436"/>
      <c r="AB1057" s="437"/>
    </row>
    <row r="1058" spans="1:31" s="48" customFormat="1" ht="11.25" customHeight="1">
      <c r="A1058" s="26"/>
      <c r="B1058" s="526"/>
      <c r="C1058" s="448"/>
      <c r="D1058" s="449"/>
      <c r="E1058" s="449"/>
      <c r="F1058" s="449"/>
      <c r="G1058" s="449"/>
      <c r="H1058" s="449"/>
      <c r="I1058" s="449"/>
      <c r="J1058" s="449"/>
      <c r="K1058" s="449"/>
      <c r="L1058" s="449"/>
      <c r="M1058" s="449"/>
      <c r="N1058" s="449"/>
      <c r="O1058" s="449"/>
      <c r="P1058" s="449"/>
      <c r="Q1058" s="449"/>
      <c r="R1058" s="449"/>
      <c r="S1058" s="449"/>
      <c r="T1058" s="449"/>
      <c r="U1058" s="449"/>
      <c r="V1058" s="449"/>
      <c r="W1058" s="449"/>
      <c r="X1058" s="449"/>
      <c r="Y1058" s="449"/>
      <c r="Z1058" s="450"/>
      <c r="AA1058" s="438"/>
      <c r="AB1058" s="439"/>
      <c r="AE1058" s="111"/>
    </row>
    <row r="1059" spans="1:31" s="48" customFormat="1" ht="11.25" customHeight="1">
      <c r="A1059" s="26"/>
      <c r="B1059" s="527"/>
      <c r="C1059" s="451"/>
      <c r="D1059" s="452"/>
      <c r="E1059" s="452"/>
      <c r="F1059" s="452"/>
      <c r="G1059" s="452"/>
      <c r="H1059" s="452"/>
      <c r="I1059" s="452"/>
      <c r="J1059" s="452"/>
      <c r="K1059" s="452"/>
      <c r="L1059" s="452"/>
      <c r="M1059" s="452"/>
      <c r="N1059" s="452"/>
      <c r="O1059" s="452"/>
      <c r="P1059" s="452"/>
      <c r="Q1059" s="452"/>
      <c r="R1059" s="452"/>
      <c r="S1059" s="452"/>
      <c r="T1059" s="452"/>
      <c r="U1059" s="452"/>
      <c r="V1059" s="452"/>
      <c r="W1059" s="452"/>
      <c r="X1059" s="452"/>
      <c r="Y1059" s="452"/>
      <c r="Z1059" s="453"/>
      <c r="AA1059" s="440"/>
      <c r="AB1059" s="441"/>
    </row>
    <row r="1060" spans="1:31" s="48" customFormat="1" ht="11.25" customHeight="1">
      <c r="A1060" s="26"/>
      <c r="B1060" s="376"/>
      <c r="C1060" s="133"/>
      <c r="D1060" s="133"/>
      <c r="E1060" s="133"/>
      <c r="F1060" s="133"/>
      <c r="G1060" s="133"/>
      <c r="H1060" s="133"/>
      <c r="I1060" s="133"/>
      <c r="J1060" s="133"/>
      <c r="K1060" s="133"/>
      <c r="L1060" s="133"/>
      <c r="M1060" s="133"/>
      <c r="N1060" s="133"/>
      <c r="O1060" s="133"/>
      <c r="P1060" s="133"/>
      <c r="Q1060" s="133"/>
      <c r="R1060" s="133"/>
      <c r="S1060" s="133"/>
      <c r="T1060" s="133"/>
      <c r="U1060" s="133"/>
      <c r="V1060" s="133"/>
      <c r="W1060" s="133"/>
      <c r="X1060" s="133"/>
      <c r="Y1060" s="133"/>
      <c r="Z1060" s="133"/>
      <c r="AA1060" s="134"/>
      <c r="AB1060" s="134"/>
    </row>
    <row r="1061" spans="1:31" s="15" customFormat="1" ht="24">
      <c r="A1061" s="35" t="s">
        <v>1104</v>
      </c>
      <c r="B1061" s="33"/>
      <c r="C1061" s="29"/>
      <c r="D1061" s="29"/>
      <c r="E1061" s="29"/>
      <c r="F1061" s="29"/>
      <c r="G1061" s="29"/>
      <c r="H1061" s="29"/>
      <c r="I1061" s="29"/>
      <c r="J1061" s="30"/>
      <c r="K1061" s="30"/>
      <c r="L1061" s="30"/>
      <c r="M1061" s="30"/>
      <c r="N1061" s="30"/>
      <c r="O1061" s="30"/>
      <c r="P1061" s="30"/>
      <c r="Q1061" s="30"/>
      <c r="R1061" s="30"/>
      <c r="S1061" s="30"/>
      <c r="T1061" s="30"/>
      <c r="U1061" s="30"/>
      <c r="V1061" s="30"/>
      <c r="W1061" s="30"/>
      <c r="X1061" s="30"/>
      <c r="Y1061" s="30"/>
      <c r="Z1061" s="30"/>
      <c r="AA1061" s="45"/>
      <c r="AB1061" s="45"/>
    </row>
    <row r="1062" spans="1:31" s="30" customFormat="1" ht="15" customHeight="1">
      <c r="A1062" s="26"/>
      <c r="B1062" s="525" t="s">
        <v>90</v>
      </c>
      <c r="C1062" s="445" t="s">
        <v>1070</v>
      </c>
      <c r="D1062" s="446"/>
      <c r="E1062" s="446"/>
      <c r="F1062" s="446"/>
      <c r="G1062" s="446"/>
      <c r="H1062" s="446"/>
      <c r="I1062" s="446"/>
      <c r="J1062" s="446"/>
      <c r="K1062" s="446"/>
      <c r="L1062" s="446"/>
      <c r="M1062" s="446"/>
      <c r="N1062" s="446"/>
      <c r="O1062" s="446"/>
      <c r="P1062" s="446"/>
      <c r="Q1062" s="446"/>
      <c r="R1062" s="446"/>
      <c r="S1062" s="446"/>
      <c r="T1062" s="446"/>
      <c r="U1062" s="446"/>
      <c r="V1062" s="446"/>
      <c r="W1062" s="446"/>
      <c r="X1062" s="446"/>
      <c r="Y1062" s="446"/>
      <c r="Z1062" s="447"/>
      <c r="AA1062" s="436"/>
      <c r="AB1062" s="437"/>
    </row>
    <row r="1063" spans="1:31" s="48" customFormat="1" ht="11.25" customHeight="1">
      <c r="A1063" s="26"/>
      <c r="B1063" s="526"/>
      <c r="C1063" s="448"/>
      <c r="D1063" s="449"/>
      <c r="E1063" s="449"/>
      <c r="F1063" s="449"/>
      <c r="G1063" s="449"/>
      <c r="H1063" s="449"/>
      <c r="I1063" s="449"/>
      <c r="J1063" s="449"/>
      <c r="K1063" s="449"/>
      <c r="L1063" s="449"/>
      <c r="M1063" s="449"/>
      <c r="N1063" s="449"/>
      <c r="O1063" s="449"/>
      <c r="P1063" s="449"/>
      <c r="Q1063" s="449"/>
      <c r="R1063" s="449"/>
      <c r="S1063" s="449"/>
      <c r="T1063" s="449"/>
      <c r="U1063" s="449"/>
      <c r="V1063" s="449"/>
      <c r="W1063" s="449"/>
      <c r="X1063" s="449"/>
      <c r="Y1063" s="449"/>
      <c r="Z1063" s="450"/>
      <c r="AA1063" s="438"/>
      <c r="AB1063" s="439"/>
    </row>
    <row r="1064" spans="1:31" s="48" customFormat="1" ht="11.25" customHeight="1">
      <c r="A1064" s="26"/>
      <c r="B1064" s="526"/>
      <c r="C1064" s="448"/>
      <c r="D1064" s="449"/>
      <c r="E1064" s="449"/>
      <c r="F1064" s="449"/>
      <c r="G1064" s="449"/>
      <c r="H1064" s="449"/>
      <c r="I1064" s="449"/>
      <c r="J1064" s="449"/>
      <c r="K1064" s="449"/>
      <c r="L1064" s="449"/>
      <c r="M1064" s="449"/>
      <c r="N1064" s="449"/>
      <c r="O1064" s="449"/>
      <c r="P1064" s="449"/>
      <c r="Q1064" s="449"/>
      <c r="R1064" s="449"/>
      <c r="S1064" s="449"/>
      <c r="T1064" s="449"/>
      <c r="U1064" s="449"/>
      <c r="V1064" s="449"/>
      <c r="W1064" s="449"/>
      <c r="X1064" s="449"/>
      <c r="Y1064" s="449"/>
      <c r="Z1064" s="450"/>
      <c r="AA1064" s="438"/>
      <c r="AB1064" s="439"/>
    </row>
    <row r="1065" spans="1:31" s="31" customFormat="1" ht="11.25" customHeight="1">
      <c r="A1065" s="26"/>
      <c r="B1065" s="526"/>
      <c r="C1065" s="448"/>
      <c r="D1065" s="449"/>
      <c r="E1065" s="449"/>
      <c r="F1065" s="449"/>
      <c r="G1065" s="449"/>
      <c r="H1065" s="449"/>
      <c r="I1065" s="449"/>
      <c r="J1065" s="449"/>
      <c r="K1065" s="449"/>
      <c r="L1065" s="449"/>
      <c r="M1065" s="449"/>
      <c r="N1065" s="449"/>
      <c r="O1065" s="449"/>
      <c r="P1065" s="449"/>
      <c r="Q1065" s="449"/>
      <c r="R1065" s="449"/>
      <c r="S1065" s="449"/>
      <c r="T1065" s="449"/>
      <c r="U1065" s="449"/>
      <c r="V1065" s="449"/>
      <c r="W1065" s="449"/>
      <c r="X1065" s="449"/>
      <c r="Y1065" s="449"/>
      <c r="Z1065" s="450"/>
      <c r="AA1065" s="438"/>
      <c r="AB1065" s="439"/>
    </row>
    <row r="1066" spans="1:31" s="31" customFormat="1" ht="11.25" customHeight="1">
      <c r="A1066" s="26"/>
      <c r="B1066" s="526"/>
      <c r="C1066" s="448"/>
      <c r="D1066" s="449"/>
      <c r="E1066" s="449"/>
      <c r="F1066" s="449"/>
      <c r="G1066" s="449"/>
      <c r="H1066" s="449"/>
      <c r="I1066" s="449"/>
      <c r="J1066" s="449"/>
      <c r="K1066" s="449"/>
      <c r="L1066" s="449"/>
      <c r="M1066" s="449"/>
      <c r="N1066" s="449"/>
      <c r="O1066" s="449"/>
      <c r="P1066" s="449"/>
      <c r="Q1066" s="449"/>
      <c r="R1066" s="449"/>
      <c r="S1066" s="449"/>
      <c r="T1066" s="449"/>
      <c r="U1066" s="449"/>
      <c r="V1066" s="449"/>
      <c r="W1066" s="449"/>
      <c r="X1066" s="449"/>
      <c r="Y1066" s="449"/>
      <c r="Z1066" s="450"/>
      <c r="AA1066" s="438"/>
      <c r="AB1066" s="439"/>
    </row>
    <row r="1067" spans="1:31" s="31" customFormat="1" ht="11.25" customHeight="1">
      <c r="A1067" s="26"/>
      <c r="B1067" s="526"/>
      <c r="C1067" s="448"/>
      <c r="D1067" s="449"/>
      <c r="E1067" s="449"/>
      <c r="F1067" s="449"/>
      <c r="G1067" s="449"/>
      <c r="H1067" s="449"/>
      <c r="I1067" s="449"/>
      <c r="J1067" s="449"/>
      <c r="K1067" s="449"/>
      <c r="L1067" s="449"/>
      <c r="M1067" s="449"/>
      <c r="N1067" s="449"/>
      <c r="O1067" s="449"/>
      <c r="P1067" s="449"/>
      <c r="Q1067" s="449"/>
      <c r="R1067" s="449"/>
      <c r="S1067" s="449"/>
      <c r="T1067" s="449"/>
      <c r="U1067" s="449"/>
      <c r="V1067" s="449"/>
      <c r="W1067" s="449"/>
      <c r="X1067" s="449"/>
      <c r="Y1067" s="449"/>
      <c r="Z1067" s="450"/>
      <c r="AA1067" s="438"/>
      <c r="AB1067" s="439"/>
    </row>
    <row r="1068" spans="1:31" s="31" customFormat="1" ht="11.25" customHeight="1">
      <c r="A1068" s="26"/>
      <c r="B1068" s="527"/>
      <c r="C1068" s="451"/>
      <c r="D1068" s="452"/>
      <c r="E1068" s="452"/>
      <c r="F1068" s="452"/>
      <c r="G1068" s="452"/>
      <c r="H1068" s="452"/>
      <c r="I1068" s="452"/>
      <c r="J1068" s="452"/>
      <c r="K1068" s="452"/>
      <c r="L1068" s="452"/>
      <c r="M1068" s="452"/>
      <c r="N1068" s="452"/>
      <c r="O1068" s="452"/>
      <c r="P1068" s="452"/>
      <c r="Q1068" s="452"/>
      <c r="R1068" s="452"/>
      <c r="S1068" s="452"/>
      <c r="T1068" s="452"/>
      <c r="U1068" s="452"/>
      <c r="V1068" s="452"/>
      <c r="W1068" s="452"/>
      <c r="X1068" s="452"/>
      <c r="Y1068" s="452"/>
      <c r="Z1068" s="453"/>
      <c r="AA1068" s="440"/>
      <c r="AB1068" s="441"/>
    </row>
    <row r="1069" spans="1:31" s="31" customFormat="1" ht="11.25" customHeight="1">
      <c r="A1069" s="26"/>
      <c r="B1069" s="525" t="s">
        <v>91</v>
      </c>
      <c r="C1069" s="445" t="s">
        <v>1069</v>
      </c>
      <c r="D1069" s="446"/>
      <c r="E1069" s="446"/>
      <c r="F1069" s="446"/>
      <c r="G1069" s="446"/>
      <c r="H1069" s="446"/>
      <c r="I1069" s="446"/>
      <c r="J1069" s="446"/>
      <c r="K1069" s="446"/>
      <c r="L1069" s="446"/>
      <c r="M1069" s="446"/>
      <c r="N1069" s="446"/>
      <c r="O1069" s="446"/>
      <c r="P1069" s="446"/>
      <c r="Q1069" s="446"/>
      <c r="R1069" s="446"/>
      <c r="S1069" s="446"/>
      <c r="T1069" s="446"/>
      <c r="U1069" s="446"/>
      <c r="V1069" s="446"/>
      <c r="W1069" s="446"/>
      <c r="X1069" s="446"/>
      <c r="Y1069" s="446"/>
      <c r="Z1069" s="447"/>
      <c r="AA1069" s="436"/>
      <c r="AB1069" s="437"/>
    </row>
    <row r="1070" spans="1:31" s="31" customFormat="1" ht="11.25" customHeight="1">
      <c r="A1070" s="26"/>
      <c r="B1070" s="526"/>
      <c r="C1070" s="448"/>
      <c r="D1070" s="449"/>
      <c r="E1070" s="449"/>
      <c r="F1070" s="449"/>
      <c r="G1070" s="449"/>
      <c r="H1070" s="449"/>
      <c r="I1070" s="449"/>
      <c r="J1070" s="449"/>
      <c r="K1070" s="449"/>
      <c r="L1070" s="449"/>
      <c r="M1070" s="449"/>
      <c r="N1070" s="449"/>
      <c r="O1070" s="449"/>
      <c r="P1070" s="449"/>
      <c r="Q1070" s="449"/>
      <c r="R1070" s="449"/>
      <c r="S1070" s="449"/>
      <c r="T1070" s="449"/>
      <c r="U1070" s="449"/>
      <c r="V1070" s="449"/>
      <c r="W1070" s="449"/>
      <c r="X1070" s="449"/>
      <c r="Y1070" s="449"/>
      <c r="Z1070" s="450"/>
      <c r="AA1070" s="438"/>
      <c r="AB1070" s="439"/>
    </row>
    <row r="1071" spans="1:31" s="48" customFormat="1" ht="11.25" customHeight="1">
      <c r="A1071" s="26"/>
      <c r="B1071" s="526"/>
      <c r="C1071" s="448"/>
      <c r="D1071" s="449"/>
      <c r="E1071" s="449"/>
      <c r="F1071" s="449"/>
      <c r="G1071" s="449"/>
      <c r="H1071" s="449"/>
      <c r="I1071" s="449"/>
      <c r="J1071" s="449"/>
      <c r="K1071" s="449"/>
      <c r="L1071" s="449"/>
      <c r="M1071" s="449"/>
      <c r="N1071" s="449"/>
      <c r="O1071" s="449"/>
      <c r="P1071" s="449"/>
      <c r="Q1071" s="449"/>
      <c r="R1071" s="449"/>
      <c r="S1071" s="449"/>
      <c r="T1071" s="449"/>
      <c r="U1071" s="449"/>
      <c r="V1071" s="449"/>
      <c r="W1071" s="449"/>
      <c r="X1071" s="449"/>
      <c r="Y1071" s="449"/>
      <c r="Z1071" s="450"/>
      <c r="AA1071" s="438"/>
      <c r="AB1071" s="439"/>
    </row>
    <row r="1072" spans="1:31" s="31" customFormat="1" ht="11.25" customHeight="1">
      <c r="A1072" s="26"/>
      <c r="B1072" s="527"/>
      <c r="C1072" s="451"/>
      <c r="D1072" s="452"/>
      <c r="E1072" s="452"/>
      <c r="F1072" s="452"/>
      <c r="G1072" s="452"/>
      <c r="H1072" s="452"/>
      <c r="I1072" s="452"/>
      <c r="J1072" s="452"/>
      <c r="K1072" s="452"/>
      <c r="L1072" s="452"/>
      <c r="M1072" s="452"/>
      <c r="N1072" s="452"/>
      <c r="O1072" s="452"/>
      <c r="P1072" s="452"/>
      <c r="Q1072" s="452"/>
      <c r="R1072" s="452"/>
      <c r="S1072" s="452"/>
      <c r="T1072" s="452"/>
      <c r="U1072" s="452"/>
      <c r="V1072" s="452"/>
      <c r="W1072" s="452"/>
      <c r="X1072" s="452"/>
      <c r="Y1072" s="452"/>
      <c r="Z1072" s="453"/>
      <c r="AA1072" s="440"/>
      <c r="AB1072" s="441"/>
    </row>
    <row r="1073" spans="1:28" s="48" customFormat="1" ht="11.25" customHeight="1">
      <c r="A1073" s="26"/>
      <c r="B1073" s="525" t="s">
        <v>92</v>
      </c>
      <c r="C1073" s="445" t="s">
        <v>522</v>
      </c>
      <c r="D1073" s="446"/>
      <c r="E1073" s="446"/>
      <c r="F1073" s="446"/>
      <c r="G1073" s="446"/>
      <c r="H1073" s="446"/>
      <c r="I1073" s="446"/>
      <c r="J1073" s="446"/>
      <c r="K1073" s="446"/>
      <c r="L1073" s="446"/>
      <c r="M1073" s="446"/>
      <c r="N1073" s="446"/>
      <c r="O1073" s="446"/>
      <c r="P1073" s="446"/>
      <c r="Q1073" s="446"/>
      <c r="R1073" s="446"/>
      <c r="S1073" s="446"/>
      <c r="T1073" s="446"/>
      <c r="U1073" s="446"/>
      <c r="V1073" s="446"/>
      <c r="W1073" s="446"/>
      <c r="X1073" s="446"/>
      <c r="Y1073" s="446"/>
      <c r="Z1073" s="447"/>
      <c r="AA1073" s="436"/>
      <c r="AB1073" s="437"/>
    </row>
    <row r="1074" spans="1:28" s="48" customFormat="1" ht="11.25" customHeight="1">
      <c r="A1074" s="26"/>
      <c r="B1074" s="526"/>
      <c r="C1074" s="448"/>
      <c r="D1074" s="449"/>
      <c r="E1074" s="449"/>
      <c r="F1074" s="449"/>
      <c r="G1074" s="449"/>
      <c r="H1074" s="449"/>
      <c r="I1074" s="449"/>
      <c r="J1074" s="449"/>
      <c r="K1074" s="449"/>
      <c r="L1074" s="449"/>
      <c r="M1074" s="449"/>
      <c r="N1074" s="449"/>
      <c r="O1074" s="449"/>
      <c r="P1074" s="449"/>
      <c r="Q1074" s="449"/>
      <c r="R1074" s="449"/>
      <c r="S1074" s="449"/>
      <c r="T1074" s="449"/>
      <c r="U1074" s="449"/>
      <c r="V1074" s="449"/>
      <c r="W1074" s="449"/>
      <c r="X1074" s="449"/>
      <c r="Y1074" s="449"/>
      <c r="Z1074" s="450"/>
      <c r="AA1074" s="438"/>
      <c r="AB1074" s="439"/>
    </row>
    <row r="1075" spans="1:28" s="48" customFormat="1" ht="15" customHeight="1">
      <c r="A1075" s="26"/>
      <c r="B1075" s="527"/>
      <c r="C1075" s="451"/>
      <c r="D1075" s="452"/>
      <c r="E1075" s="452"/>
      <c r="F1075" s="452"/>
      <c r="G1075" s="452"/>
      <c r="H1075" s="452"/>
      <c r="I1075" s="452"/>
      <c r="J1075" s="452"/>
      <c r="K1075" s="452"/>
      <c r="L1075" s="452"/>
      <c r="M1075" s="452"/>
      <c r="N1075" s="452"/>
      <c r="O1075" s="452"/>
      <c r="P1075" s="452"/>
      <c r="Q1075" s="452"/>
      <c r="R1075" s="452"/>
      <c r="S1075" s="452"/>
      <c r="T1075" s="452"/>
      <c r="U1075" s="452"/>
      <c r="V1075" s="452"/>
      <c r="W1075" s="452"/>
      <c r="X1075" s="452"/>
      <c r="Y1075" s="452"/>
      <c r="Z1075" s="453"/>
      <c r="AA1075" s="440"/>
      <c r="AB1075" s="441"/>
    </row>
    <row r="1076" spans="1:28" s="48" customFormat="1" ht="8.25" customHeight="1">
      <c r="A1076" s="26"/>
      <c r="B1076" s="525" t="s">
        <v>93</v>
      </c>
      <c r="C1076" s="445" t="s">
        <v>523</v>
      </c>
      <c r="D1076" s="446"/>
      <c r="E1076" s="446"/>
      <c r="F1076" s="446"/>
      <c r="G1076" s="446"/>
      <c r="H1076" s="446"/>
      <c r="I1076" s="446"/>
      <c r="J1076" s="446"/>
      <c r="K1076" s="446"/>
      <c r="L1076" s="446"/>
      <c r="M1076" s="446"/>
      <c r="N1076" s="446"/>
      <c r="O1076" s="446"/>
      <c r="P1076" s="446"/>
      <c r="Q1076" s="446"/>
      <c r="R1076" s="446"/>
      <c r="S1076" s="446"/>
      <c r="T1076" s="446"/>
      <c r="U1076" s="446"/>
      <c r="V1076" s="446"/>
      <c r="W1076" s="446"/>
      <c r="X1076" s="446"/>
      <c r="Y1076" s="446"/>
      <c r="Z1076" s="447"/>
      <c r="AA1076" s="436"/>
      <c r="AB1076" s="437"/>
    </row>
    <row r="1077" spans="1:28" s="48" customFormat="1" ht="8.25" customHeight="1">
      <c r="A1077" s="26"/>
      <c r="B1077" s="526"/>
      <c r="C1077" s="448"/>
      <c r="D1077" s="449"/>
      <c r="E1077" s="449"/>
      <c r="F1077" s="449"/>
      <c r="G1077" s="449"/>
      <c r="H1077" s="449"/>
      <c r="I1077" s="449"/>
      <c r="J1077" s="449"/>
      <c r="K1077" s="449"/>
      <c r="L1077" s="449"/>
      <c r="M1077" s="449"/>
      <c r="N1077" s="449"/>
      <c r="O1077" s="449"/>
      <c r="P1077" s="449"/>
      <c r="Q1077" s="449"/>
      <c r="R1077" s="449"/>
      <c r="S1077" s="449"/>
      <c r="T1077" s="449"/>
      <c r="U1077" s="449"/>
      <c r="V1077" s="449"/>
      <c r="W1077" s="449"/>
      <c r="X1077" s="449"/>
      <c r="Y1077" s="449"/>
      <c r="Z1077" s="450"/>
      <c r="AA1077" s="438"/>
      <c r="AB1077" s="439"/>
    </row>
    <row r="1078" spans="1:28" s="31" customFormat="1" ht="8.25" customHeight="1">
      <c r="A1078" s="26"/>
      <c r="B1078" s="527"/>
      <c r="C1078" s="451"/>
      <c r="D1078" s="452"/>
      <c r="E1078" s="452"/>
      <c r="F1078" s="452"/>
      <c r="G1078" s="452"/>
      <c r="H1078" s="452"/>
      <c r="I1078" s="452"/>
      <c r="J1078" s="452"/>
      <c r="K1078" s="452"/>
      <c r="L1078" s="452"/>
      <c r="M1078" s="452"/>
      <c r="N1078" s="452"/>
      <c r="O1078" s="452"/>
      <c r="P1078" s="452"/>
      <c r="Q1078" s="452"/>
      <c r="R1078" s="452"/>
      <c r="S1078" s="452"/>
      <c r="T1078" s="452"/>
      <c r="U1078" s="452"/>
      <c r="V1078" s="452"/>
      <c r="W1078" s="452"/>
      <c r="X1078" s="452"/>
      <c r="Y1078" s="452"/>
      <c r="Z1078" s="453"/>
      <c r="AA1078" s="440"/>
      <c r="AB1078" s="441"/>
    </row>
    <row r="1079" spans="1:28" s="31" customFormat="1" ht="8.25" customHeight="1">
      <c r="A1079" s="15"/>
      <c r="B1079" s="22"/>
      <c r="C1079" s="15"/>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45"/>
      <c r="AB1079" s="45"/>
    </row>
    <row r="1080" spans="1:28" s="31" customFormat="1" ht="24">
      <c r="A1080" s="35" t="s">
        <v>1105</v>
      </c>
      <c r="B1080" s="33"/>
      <c r="C1080" s="29"/>
      <c r="D1080" s="29"/>
      <c r="E1080" s="29"/>
      <c r="F1080" s="29"/>
      <c r="G1080" s="29"/>
      <c r="H1080" s="29"/>
      <c r="I1080" s="29"/>
      <c r="J1080" s="30"/>
      <c r="K1080" s="30"/>
      <c r="L1080" s="30"/>
      <c r="M1080" s="30"/>
      <c r="N1080" s="30"/>
      <c r="O1080" s="30"/>
      <c r="P1080" s="30"/>
      <c r="Q1080" s="30"/>
      <c r="R1080" s="30"/>
      <c r="S1080" s="30"/>
      <c r="T1080" s="30"/>
      <c r="U1080" s="30"/>
      <c r="V1080" s="30"/>
      <c r="W1080" s="30"/>
      <c r="X1080" s="30"/>
      <c r="Y1080" s="30"/>
      <c r="Z1080" s="30"/>
      <c r="AA1080" s="45"/>
      <c r="AB1080" s="45"/>
    </row>
    <row r="1081" spans="1:28" s="31" customFormat="1" ht="11.25" customHeight="1">
      <c r="A1081"/>
      <c r="B1081" s="525" t="s">
        <v>90</v>
      </c>
      <c r="C1081" s="445" t="s">
        <v>524</v>
      </c>
      <c r="D1081" s="446"/>
      <c r="E1081" s="446"/>
      <c r="F1081" s="446"/>
      <c r="G1081" s="446"/>
      <c r="H1081" s="446"/>
      <c r="I1081" s="446"/>
      <c r="J1081" s="446"/>
      <c r="K1081" s="446"/>
      <c r="L1081" s="446"/>
      <c r="M1081" s="446"/>
      <c r="N1081" s="446"/>
      <c r="O1081" s="446"/>
      <c r="P1081" s="446"/>
      <c r="Q1081" s="446"/>
      <c r="R1081" s="446"/>
      <c r="S1081" s="446"/>
      <c r="T1081" s="446"/>
      <c r="U1081" s="446"/>
      <c r="V1081" s="446"/>
      <c r="W1081" s="446"/>
      <c r="X1081" s="446"/>
      <c r="Y1081" s="446"/>
      <c r="Z1081" s="447"/>
      <c r="AA1081" s="436"/>
      <c r="AB1081" s="437"/>
    </row>
    <row r="1082" spans="1:28" s="31" customFormat="1" ht="11.25" customHeight="1">
      <c r="A1082"/>
      <c r="B1082" s="526"/>
      <c r="C1082" s="448"/>
      <c r="D1082" s="449"/>
      <c r="E1082" s="449"/>
      <c r="F1082" s="449"/>
      <c r="G1082" s="449"/>
      <c r="H1082" s="449"/>
      <c r="I1082" s="449"/>
      <c r="J1082" s="449"/>
      <c r="K1082" s="449"/>
      <c r="L1082" s="449"/>
      <c r="M1082" s="449"/>
      <c r="N1082" s="449"/>
      <c r="O1082" s="449"/>
      <c r="P1082" s="449"/>
      <c r="Q1082" s="449"/>
      <c r="R1082" s="449"/>
      <c r="S1082" s="449"/>
      <c r="T1082" s="449"/>
      <c r="U1082" s="449"/>
      <c r="V1082" s="449"/>
      <c r="W1082" s="449"/>
      <c r="X1082" s="449"/>
      <c r="Y1082" s="449"/>
      <c r="Z1082" s="450"/>
      <c r="AA1082" s="438"/>
      <c r="AB1082" s="439"/>
    </row>
    <row r="1083" spans="1:28" s="31" customFormat="1" ht="11.25" customHeight="1">
      <c r="B1083" s="526"/>
      <c r="C1083" s="448"/>
      <c r="D1083" s="449"/>
      <c r="E1083" s="449"/>
      <c r="F1083" s="449"/>
      <c r="G1083" s="449"/>
      <c r="H1083" s="449"/>
      <c r="I1083" s="449"/>
      <c r="J1083" s="449"/>
      <c r="K1083" s="449"/>
      <c r="L1083" s="449"/>
      <c r="M1083" s="449"/>
      <c r="N1083" s="449"/>
      <c r="O1083" s="449"/>
      <c r="P1083" s="449"/>
      <c r="Q1083" s="449"/>
      <c r="R1083" s="449"/>
      <c r="S1083" s="449"/>
      <c r="T1083" s="449"/>
      <c r="U1083" s="449"/>
      <c r="V1083" s="449"/>
      <c r="W1083" s="449"/>
      <c r="X1083" s="449"/>
      <c r="Y1083" s="449"/>
      <c r="Z1083" s="450"/>
      <c r="AA1083" s="438"/>
      <c r="AB1083" s="439"/>
    </row>
    <row r="1084" spans="1:28" s="48" customFormat="1" ht="11.25" customHeight="1">
      <c r="A1084" s="31"/>
      <c r="B1084" s="526"/>
      <c r="C1084" s="448"/>
      <c r="D1084" s="449"/>
      <c r="E1084" s="449"/>
      <c r="F1084" s="449"/>
      <c r="G1084" s="449"/>
      <c r="H1084" s="449"/>
      <c r="I1084" s="449"/>
      <c r="J1084" s="449"/>
      <c r="K1084" s="449"/>
      <c r="L1084" s="449"/>
      <c r="M1084" s="449"/>
      <c r="N1084" s="449"/>
      <c r="O1084" s="449"/>
      <c r="P1084" s="449"/>
      <c r="Q1084" s="449"/>
      <c r="R1084" s="449"/>
      <c r="S1084" s="449"/>
      <c r="T1084" s="449"/>
      <c r="U1084" s="449"/>
      <c r="V1084" s="449"/>
      <c r="W1084" s="449"/>
      <c r="X1084" s="449"/>
      <c r="Y1084" s="449"/>
      <c r="Z1084" s="450"/>
      <c r="AA1084" s="438"/>
      <c r="AB1084" s="439"/>
    </row>
    <row r="1085" spans="1:28" s="48" customFormat="1" ht="11.25" customHeight="1">
      <c r="A1085" s="31"/>
      <c r="B1085" s="526"/>
      <c r="C1085" s="448"/>
      <c r="D1085" s="449"/>
      <c r="E1085" s="449"/>
      <c r="F1085" s="449"/>
      <c r="G1085" s="449"/>
      <c r="H1085" s="449"/>
      <c r="I1085" s="449"/>
      <c r="J1085" s="449"/>
      <c r="K1085" s="449"/>
      <c r="L1085" s="449"/>
      <c r="M1085" s="449"/>
      <c r="N1085" s="449"/>
      <c r="O1085" s="449"/>
      <c r="P1085" s="449"/>
      <c r="Q1085" s="449"/>
      <c r="R1085" s="449"/>
      <c r="S1085" s="449"/>
      <c r="T1085" s="449"/>
      <c r="U1085" s="449"/>
      <c r="V1085" s="449"/>
      <c r="W1085" s="449"/>
      <c r="X1085" s="449"/>
      <c r="Y1085" s="449"/>
      <c r="Z1085" s="450"/>
      <c r="AA1085" s="438"/>
      <c r="AB1085" s="439"/>
    </row>
    <row r="1086" spans="1:28" s="31" customFormat="1" ht="11.25" customHeight="1">
      <c r="B1086" s="525" t="s">
        <v>34</v>
      </c>
      <c r="C1086" s="445" t="s">
        <v>525</v>
      </c>
      <c r="D1086" s="446"/>
      <c r="E1086" s="446"/>
      <c r="F1086" s="446"/>
      <c r="G1086" s="446"/>
      <c r="H1086" s="446"/>
      <c r="I1086" s="446"/>
      <c r="J1086" s="446"/>
      <c r="K1086" s="446"/>
      <c r="L1086" s="446"/>
      <c r="M1086" s="446"/>
      <c r="N1086" s="446"/>
      <c r="O1086" s="446"/>
      <c r="P1086" s="446"/>
      <c r="Q1086" s="446"/>
      <c r="R1086" s="446"/>
      <c r="S1086" s="446"/>
      <c r="T1086" s="446"/>
      <c r="U1086" s="446"/>
      <c r="V1086" s="446"/>
      <c r="W1086" s="446"/>
      <c r="X1086" s="446"/>
      <c r="Y1086" s="446"/>
      <c r="Z1086" s="447"/>
      <c r="AA1086" s="436"/>
      <c r="AB1086" s="437"/>
    </row>
    <row r="1087" spans="1:28" s="15" customFormat="1" ht="11.25" customHeight="1">
      <c r="A1087" s="31"/>
      <c r="B1087" s="526"/>
      <c r="C1087" s="448"/>
      <c r="D1087" s="449"/>
      <c r="E1087" s="449"/>
      <c r="F1087" s="449"/>
      <c r="G1087" s="449"/>
      <c r="H1087" s="449"/>
      <c r="I1087" s="449"/>
      <c r="J1087" s="449"/>
      <c r="K1087" s="449"/>
      <c r="L1087" s="449"/>
      <c r="M1087" s="449"/>
      <c r="N1087" s="449"/>
      <c r="O1087" s="449"/>
      <c r="P1087" s="449"/>
      <c r="Q1087" s="449"/>
      <c r="R1087" s="449"/>
      <c r="S1087" s="449"/>
      <c r="T1087" s="449"/>
      <c r="U1087" s="449"/>
      <c r="V1087" s="449"/>
      <c r="W1087" s="449"/>
      <c r="X1087" s="449"/>
      <c r="Y1087" s="449"/>
      <c r="Z1087" s="450"/>
      <c r="AA1087" s="438"/>
      <c r="AB1087" s="439"/>
    </row>
    <row r="1088" spans="1:28" s="30" customFormat="1" ht="15.75" customHeight="1">
      <c r="A1088" s="31"/>
      <c r="B1088" s="527"/>
      <c r="C1088" s="451"/>
      <c r="D1088" s="452"/>
      <c r="E1088" s="452"/>
      <c r="F1088" s="452"/>
      <c r="G1088" s="452"/>
      <c r="H1088" s="452"/>
      <c r="I1088" s="452"/>
      <c r="J1088" s="452"/>
      <c r="K1088" s="452"/>
      <c r="L1088" s="452"/>
      <c r="M1088" s="452"/>
      <c r="N1088" s="452"/>
      <c r="O1088" s="452"/>
      <c r="P1088" s="452"/>
      <c r="Q1088" s="452"/>
      <c r="R1088" s="452"/>
      <c r="S1088" s="452"/>
      <c r="T1088" s="452"/>
      <c r="U1088" s="452"/>
      <c r="V1088" s="452"/>
      <c r="W1088" s="452"/>
      <c r="X1088" s="452"/>
      <c r="Y1088" s="452"/>
      <c r="Z1088" s="453"/>
      <c r="AA1088" s="440"/>
      <c r="AB1088" s="441"/>
    </row>
    <row r="1089" spans="1:28" s="48" customFormat="1" ht="11.25" customHeight="1">
      <c r="A1089"/>
      <c r="B1089" s="547" t="s">
        <v>92</v>
      </c>
      <c r="C1089" s="462" t="s">
        <v>132</v>
      </c>
      <c r="D1089" s="842"/>
      <c r="E1089" s="842"/>
      <c r="F1089" s="842"/>
      <c r="G1089" s="842"/>
      <c r="H1089" s="842"/>
      <c r="I1089" s="842"/>
      <c r="J1089" s="842"/>
      <c r="K1089" s="842"/>
      <c r="L1089" s="842"/>
      <c r="M1089" s="842"/>
      <c r="N1089" s="842"/>
      <c r="O1089" s="842"/>
      <c r="P1089" s="842"/>
      <c r="Q1089" s="842"/>
      <c r="R1089" s="842"/>
      <c r="S1089" s="842"/>
      <c r="T1089" s="842"/>
      <c r="U1089" s="842"/>
      <c r="V1089" s="842"/>
      <c r="W1089" s="842"/>
      <c r="X1089" s="842"/>
      <c r="Y1089" s="842"/>
      <c r="Z1089" s="842"/>
      <c r="AA1089" s="454"/>
      <c r="AB1089" s="454"/>
    </row>
    <row r="1090" spans="1:28" s="48" customFormat="1" ht="11.25" customHeight="1">
      <c r="A1090" s="31"/>
      <c r="B1090" s="547"/>
      <c r="C1090" s="842"/>
      <c r="D1090" s="842"/>
      <c r="E1090" s="842"/>
      <c r="F1090" s="842"/>
      <c r="G1090" s="842"/>
      <c r="H1090" s="842"/>
      <c r="I1090" s="842"/>
      <c r="J1090" s="842"/>
      <c r="K1090" s="842"/>
      <c r="L1090" s="842"/>
      <c r="M1090" s="842"/>
      <c r="N1090" s="842"/>
      <c r="O1090" s="842"/>
      <c r="P1090" s="842"/>
      <c r="Q1090" s="842"/>
      <c r="R1090" s="842"/>
      <c r="S1090" s="842"/>
      <c r="T1090" s="842"/>
      <c r="U1090" s="842"/>
      <c r="V1090" s="842"/>
      <c r="W1090" s="842"/>
      <c r="X1090" s="842"/>
      <c r="Y1090" s="842"/>
      <c r="Z1090" s="842"/>
      <c r="AA1090" s="454"/>
      <c r="AB1090" s="454"/>
    </row>
    <row r="1091" spans="1:28" s="31" customFormat="1" ht="11.25" customHeight="1">
      <c r="A1091"/>
      <c r="B1091" s="547"/>
      <c r="C1091" s="842"/>
      <c r="D1091" s="842"/>
      <c r="E1091" s="842"/>
      <c r="F1091" s="842"/>
      <c r="G1091" s="842"/>
      <c r="H1091" s="842"/>
      <c r="I1091" s="842"/>
      <c r="J1091" s="842"/>
      <c r="K1091" s="842"/>
      <c r="L1091" s="842"/>
      <c r="M1091" s="842"/>
      <c r="N1091" s="842"/>
      <c r="O1091" s="842"/>
      <c r="P1091" s="842"/>
      <c r="Q1091" s="842"/>
      <c r="R1091" s="842"/>
      <c r="S1091" s="842"/>
      <c r="T1091" s="842"/>
      <c r="U1091" s="842"/>
      <c r="V1091" s="842"/>
      <c r="W1091" s="842"/>
      <c r="X1091" s="842"/>
      <c r="Y1091" s="842"/>
      <c r="Z1091" s="842"/>
      <c r="AA1091" s="454"/>
      <c r="AB1091" s="454"/>
    </row>
    <row r="1092" spans="1:28" s="31" customFormat="1" ht="11.25" customHeight="1">
      <c r="A1092"/>
      <c r="B1092" s="7"/>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47"/>
      <c r="AB1092" s="47"/>
    </row>
    <row r="1093" spans="1:28" s="31" customFormat="1" ht="24">
      <c r="A1093" s="135" t="s">
        <v>1106</v>
      </c>
      <c r="B1093" s="33"/>
      <c r="C1093" s="8"/>
      <c r="D1093" s="33"/>
      <c r="E1093" s="33"/>
      <c r="F1093" s="33"/>
      <c r="G1093" s="33"/>
      <c r="H1093" s="33"/>
      <c r="I1093" s="33"/>
      <c r="J1093" s="33"/>
      <c r="K1093" s="33"/>
      <c r="L1093" s="33"/>
      <c r="M1093" s="33"/>
      <c r="N1093" s="33"/>
      <c r="O1093" s="33"/>
      <c r="P1093" s="33"/>
      <c r="Q1093" s="8"/>
      <c r="R1093" s="8"/>
      <c r="S1093" s="8"/>
      <c r="T1093" s="8"/>
      <c r="U1093" s="8"/>
      <c r="V1093" s="8"/>
      <c r="W1093" s="8"/>
      <c r="X1093" s="8"/>
      <c r="Y1093" s="8"/>
      <c r="Z1093" s="8"/>
      <c r="AA1093" s="47"/>
      <c r="AB1093" s="47"/>
    </row>
    <row r="1094" spans="1:28" s="31" customFormat="1" ht="11.25" customHeight="1">
      <c r="A1094"/>
      <c r="B1094" s="525" t="s">
        <v>90</v>
      </c>
      <c r="C1094" s="445" t="s">
        <v>526</v>
      </c>
      <c r="D1094" s="446"/>
      <c r="E1094" s="446"/>
      <c r="F1094" s="446"/>
      <c r="G1094" s="446"/>
      <c r="H1094" s="446"/>
      <c r="I1094" s="446"/>
      <c r="J1094" s="446"/>
      <c r="K1094" s="446"/>
      <c r="L1094" s="446"/>
      <c r="M1094" s="446"/>
      <c r="N1094" s="446"/>
      <c r="O1094" s="446"/>
      <c r="P1094" s="446"/>
      <c r="Q1094" s="446"/>
      <c r="R1094" s="446"/>
      <c r="S1094" s="446"/>
      <c r="T1094" s="446"/>
      <c r="U1094" s="446"/>
      <c r="V1094" s="446"/>
      <c r="W1094" s="446"/>
      <c r="X1094" s="446"/>
      <c r="Y1094" s="446"/>
      <c r="Z1094" s="447"/>
      <c r="AA1094" s="436"/>
      <c r="AB1094" s="437"/>
    </row>
    <row r="1095" spans="1:28" s="31" customFormat="1" ht="11.25" customHeight="1">
      <c r="A1095"/>
      <c r="B1095" s="526"/>
      <c r="C1095" s="448"/>
      <c r="D1095" s="449"/>
      <c r="E1095" s="449"/>
      <c r="F1095" s="449"/>
      <c r="G1095" s="449"/>
      <c r="H1095" s="449"/>
      <c r="I1095" s="449"/>
      <c r="J1095" s="449"/>
      <c r="K1095" s="449"/>
      <c r="L1095" s="449"/>
      <c r="M1095" s="449"/>
      <c r="N1095" s="449"/>
      <c r="O1095" s="449"/>
      <c r="P1095" s="449"/>
      <c r="Q1095" s="449"/>
      <c r="R1095" s="449"/>
      <c r="S1095" s="449"/>
      <c r="T1095" s="449"/>
      <c r="U1095" s="449"/>
      <c r="V1095" s="449"/>
      <c r="W1095" s="449"/>
      <c r="X1095" s="449"/>
      <c r="Y1095" s="449"/>
      <c r="Z1095" s="450"/>
      <c r="AA1095" s="438"/>
      <c r="AB1095" s="439"/>
    </row>
    <row r="1096" spans="1:28" s="31" customFormat="1" ht="11.25" customHeight="1">
      <c r="B1096" s="526"/>
      <c r="C1096" s="448"/>
      <c r="D1096" s="449"/>
      <c r="E1096" s="449"/>
      <c r="F1096" s="449"/>
      <c r="G1096" s="449"/>
      <c r="H1096" s="449"/>
      <c r="I1096" s="449"/>
      <c r="J1096" s="449"/>
      <c r="K1096" s="449"/>
      <c r="L1096" s="449"/>
      <c r="M1096" s="449"/>
      <c r="N1096" s="449"/>
      <c r="O1096" s="449"/>
      <c r="P1096" s="449"/>
      <c r="Q1096" s="449"/>
      <c r="R1096" s="449"/>
      <c r="S1096" s="449"/>
      <c r="T1096" s="449"/>
      <c r="U1096" s="449"/>
      <c r="V1096" s="449"/>
      <c r="W1096" s="449"/>
      <c r="X1096" s="449"/>
      <c r="Y1096" s="449"/>
      <c r="Z1096" s="450"/>
      <c r="AA1096" s="438"/>
      <c r="AB1096" s="439"/>
    </row>
    <row r="1097" spans="1:28" s="31" customFormat="1" ht="11.25" customHeight="1">
      <c r="B1097" s="526"/>
      <c r="C1097" s="448"/>
      <c r="D1097" s="449"/>
      <c r="E1097" s="449"/>
      <c r="F1097" s="449"/>
      <c r="G1097" s="449"/>
      <c r="H1097" s="449"/>
      <c r="I1097" s="449"/>
      <c r="J1097" s="449"/>
      <c r="K1097" s="449"/>
      <c r="L1097" s="449"/>
      <c r="M1097" s="449"/>
      <c r="N1097" s="449"/>
      <c r="O1097" s="449"/>
      <c r="P1097" s="449"/>
      <c r="Q1097" s="449"/>
      <c r="R1097" s="449"/>
      <c r="S1097" s="449"/>
      <c r="T1097" s="449"/>
      <c r="U1097" s="449"/>
      <c r="V1097" s="449"/>
      <c r="W1097" s="449"/>
      <c r="X1097" s="449"/>
      <c r="Y1097" s="449"/>
      <c r="Z1097" s="450"/>
      <c r="AA1097" s="438"/>
      <c r="AB1097" s="439"/>
    </row>
    <row r="1098" spans="1:28" s="31" customFormat="1" ht="11.25" customHeight="1">
      <c r="B1098" s="527"/>
      <c r="C1098" s="448"/>
      <c r="D1098" s="449"/>
      <c r="E1098" s="449"/>
      <c r="F1098" s="449"/>
      <c r="G1098" s="449"/>
      <c r="H1098" s="449"/>
      <c r="I1098" s="449"/>
      <c r="J1098" s="449"/>
      <c r="K1098" s="449"/>
      <c r="L1098" s="449"/>
      <c r="M1098" s="449"/>
      <c r="N1098" s="449"/>
      <c r="O1098" s="449"/>
      <c r="P1098" s="449"/>
      <c r="Q1098" s="449"/>
      <c r="R1098" s="449"/>
      <c r="S1098" s="449"/>
      <c r="T1098" s="449"/>
      <c r="U1098" s="449"/>
      <c r="V1098" s="449"/>
      <c r="W1098" s="449"/>
      <c r="X1098" s="449"/>
      <c r="Y1098" s="449"/>
      <c r="Z1098" s="450"/>
      <c r="AA1098" s="440"/>
      <c r="AB1098" s="441"/>
    </row>
    <row r="1099" spans="1:28" s="31" customFormat="1" ht="11.25" customHeight="1">
      <c r="B1099" s="525" t="s">
        <v>34</v>
      </c>
      <c r="C1099" s="445" t="s">
        <v>525</v>
      </c>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7"/>
      <c r="AA1099" s="438"/>
      <c r="AB1099" s="439"/>
    </row>
    <row r="1100" spans="1:28" s="48" customFormat="1" ht="11.25" customHeight="1">
      <c r="A1100" s="31"/>
      <c r="B1100" s="526"/>
      <c r="C1100" s="448"/>
      <c r="D1100" s="449"/>
      <c r="E1100" s="449"/>
      <c r="F1100" s="449"/>
      <c r="G1100" s="449"/>
      <c r="H1100" s="449"/>
      <c r="I1100" s="449"/>
      <c r="J1100" s="449"/>
      <c r="K1100" s="449"/>
      <c r="L1100" s="449"/>
      <c r="M1100" s="449"/>
      <c r="N1100" s="449"/>
      <c r="O1100" s="449"/>
      <c r="P1100" s="449"/>
      <c r="Q1100" s="449"/>
      <c r="R1100" s="449"/>
      <c r="S1100" s="449"/>
      <c r="T1100" s="449"/>
      <c r="U1100" s="449"/>
      <c r="V1100" s="449"/>
      <c r="W1100" s="449"/>
      <c r="X1100" s="449"/>
      <c r="Y1100" s="449"/>
      <c r="Z1100" s="450"/>
      <c r="AA1100" s="438"/>
      <c r="AB1100" s="439"/>
    </row>
    <row r="1101" spans="1:28" s="48" customFormat="1" ht="11.25" customHeight="1">
      <c r="A1101" s="31"/>
      <c r="B1101" s="527"/>
      <c r="C1101" s="451"/>
      <c r="D1101" s="452"/>
      <c r="E1101" s="452"/>
      <c r="F1101" s="452"/>
      <c r="G1101" s="452"/>
      <c r="H1101" s="452"/>
      <c r="I1101" s="452"/>
      <c r="J1101" s="452"/>
      <c r="K1101" s="452"/>
      <c r="L1101" s="452"/>
      <c r="M1101" s="452"/>
      <c r="N1101" s="452"/>
      <c r="O1101" s="452"/>
      <c r="P1101" s="452"/>
      <c r="Q1101" s="452"/>
      <c r="R1101" s="452"/>
      <c r="S1101" s="452"/>
      <c r="T1101" s="452"/>
      <c r="U1101" s="452"/>
      <c r="V1101" s="452"/>
      <c r="W1101" s="452"/>
      <c r="X1101" s="452"/>
      <c r="Y1101" s="452"/>
      <c r="Z1101" s="453"/>
      <c r="AA1101" s="440"/>
      <c r="AB1101" s="441"/>
    </row>
    <row r="1102" spans="1:28" s="48" customFormat="1" ht="11.25" customHeight="1">
      <c r="A1102"/>
      <c r="B1102" s="525" t="s">
        <v>92</v>
      </c>
      <c r="C1102" s="445" t="s">
        <v>527</v>
      </c>
      <c r="D1102" s="559"/>
      <c r="E1102" s="559"/>
      <c r="F1102" s="559"/>
      <c r="G1102" s="559"/>
      <c r="H1102" s="559"/>
      <c r="I1102" s="559"/>
      <c r="J1102" s="559"/>
      <c r="K1102" s="559"/>
      <c r="L1102" s="559"/>
      <c r="M1102" s="559"/>
      <c r="N1102" s="559"/>
      <c r="O1102" s="559"/>
      <c r="P1102" s="559"/>
      <c r="Q1102" s="559"/>
      <c r="R1102" s="559"/>
      <c r="S1102" s="559"/>
      <c r="T1102" s="559"/>
      <c r="U1102" s="559"/>
      <c r="V1102" s="559"/>
      <c r="W1102" s="559"/>
      <c r="X1102" s="559"/>
      <c r="Y1102" s="559"/>
      <c r="Z1102" s="560"/>
      <c r="AA1102" s="436"/>
      <c r="AB1102" s="437"/>
    </row>
    <row r="1103" spans="1:28" s="30" customFormat="1" ht="15" customHeight="1">
      <c r="A1103" s="31"/>
      <c r="B1103" s="527"/>
      <c r="C1103" s="636"/>
      <c r="D1103" s="637"/>
      <c r="E1103" s="637"/>
      <c r="F1103" s="637"/>
      <c r="G1103" s="637"/>
      <c r="H1103" s="637"/>
      <c r="I1103" s="637"/>
      <c r="J1103" s="637"/>
      <c r="K1103" s="637"/>
      <c r="L1103" s="637"/>
      <c r="M1103" s="637"/>
      <c r="N1103" s="637"/>
      <c r="O1103" s="637"/>
      <c r="P1103" s="637"/>
      <c r="Q1103" s="637"/>
      <c r="R1103" s="637"/>
      <c r="S1103" s="637"/>
      <c r="T1103" s="637"/>
      <c r="U1103" s="637"/>
      <c r="V1103" s="637"/>
      <c r="W1103" s="637"/>
      <c r="X1103" s="637"/>
      <c r="Y1103" s="637"/>
      <c r="Z1103" s="638"/>
      <c r="AA1103" s="440"/>
      <c r="AB1103" s="441"/>
    </row>
    <row r="1104" spans="1:28" s="48" customFormat="1" ht="11.25" customHeight="1">
      <c r="A1104"/>
      <c r="B1104" s="525" t="s">
        <v>93</v>
      </c>
      <c r="C1104" s="445" t="s">
        <v>1206</v>
      </c>
      <c r="D1104" s="559"/>
      <c r="E1104" s="559"/>
      <c r="F1104" s="559"/>
      <c r="G1104" s="559"/>
      <c r="H1104" s="559"/>
      <c r="I1104" s="559"/>
      <c r="J1104" s="559"/>
      <c r="K1104" s="559"/>
      <c r="L1104" s="559"/>
      <c r="M1104" s="559"/>
      <c r="N1104" s="559"/>
      <c r="O1104" s="559"/>
      <c r="P1104" s="559"/>
      <c r="Q1104" s="559"/>
      <c r="R1104" s="559"/>
      <c r="S1104" s="559"/>
      <c r="T1104" s="559"/>
      <c r="U1104" s="559"/>
      <c r="V1104" s="559"/>
      <c r="W1104" s="559"/>
      <c r="X1104" s="559"/>
      <c r="Y1104" s="559"/>
      <c r="Z1104" s="560"/>
      <c r="AA1104" s="436"/>
      <c r="AB1104" s="437"/>
    </row>
    <row r="1105" spans="1:28" s="30" customFormat="1" ht="15" customHeight="1">
      <c r="A1105" s="31"/>
      <c r="B1105" s="527"/>
      <c r="C1105" s="636"/>
      <c r="D1105" s="637"/>
      <c r="E1105" s="637"/>
      <c r="F1105" s="637"/>
      <c r="G1105" s="637"/>
      <c r="H1105" s="637"/>
      <c r="I1105" s="637"/>
      <c r="J1105" s="637"/>
      <c r="K1105" s="637"/>
      <c r="L1105" s="637"/>
      <c r="M1105" s="637"/>
      <c r="N1105" s="637"/>
      <c r="O1105" s="637"/>
      <c r="P1105" s="637"/>
      <c r="Q1105" s="637"/>
      <c r="R1105" s="637"/>
      <c r="S1105" s="637"/>
      <c r="T1105" s="637"/>
      <c r="U1105" s="637"/>
      <c r="V1105" s="637"/>
      <c r="W1105" s="637"/>
      <c r="X1105" s="637"/>
      <c r="Y1105" s="637"/>
      <c r="Z1105" s="638"/>
      <c r="AA1105" s="440"/>
      <c r="AB1105" s="441"/>
    </row>
    <row r="1106" spans="1:28" s="15" customFormat="1" ht="11.25" customHeight="1">
      <c r="B1106" s="22"/>
      <c r="AA1106" s="45"/>
      <c r="AB1106" s="45"/>
    </row>
    <row r="1107" spans="1:28" s="49" customFormat="1" ht="24">
      <c r="A1107" s="35" t="s">
        <v>1107</v>
      </c>
      <c r="B1107" s="33"/>
      <c r="C1107" s="29"/>
      <c r="D1107" s="29"/>
      <c r="E1107" s="29"/>
      <c r="F1107" s="29"/>
      <c r="G1107" s="29"/>
      <c r="H1107" s="29"/>
      <c r="I1107" s="29"/>
      <c r="J1107" s="30"/>
      <c r="K1107" s="30"/>
      <c r="L1107" s="30"/>
      <c r="M1107" s="30"/>
      <c r="N1107" s="30"/>
      <c r="O1107" s="30"/>
      <c r="P1107" s="30"/>
      <c r="Q1107" s="30"/>
      <c r="R1107" s="30"/>
      <c r="S1107" s="30"/>
      <c r="T1107" s="30"/>
      <c r="U1107" s="30"/>
      <c r="V1107" s="30"/>
      <c r="W1107" s="30"/>
      <c r="X1107" s="30"/>
      <c r="Y1107" s="30"/>
      <c r="Z1107" s="30"/>
      <c r="AA1107" s="45"/>
      <c r="AB1107" s="45"/>
    </row>
    <row r="1108" spans="1:28" s="31" customFormat="1" ht="11.25" customHeight="1">
      <c r="A1108"/>
      <c r="B1108" s="525" t="s">
        <v>90</v>
      </c>
      <c r="C1108" s="445" t="s">
        <v>528</v>
      </c>
      <c r="D1108" s="446"/>
      <c r="E1108" s="446"/>
      <c r="F1108" s="446"/>
      <c r="G1108" s="446"/>
      <c r="H1108" s="446"/>
      <c r="I1108" s="446"/>
      <c r="J1108" s="446"/>
      <c r="K1108" s="446"/>
      <c r="L1108" s="446"/>
      <c r="M1108" s="446"/>
      <c r="N1108" s="446"/>
      <c r="O1108" s="446"/>
      <c r="P1108" s="446"/>
      <c r="Q1108" s="446"/>
      <c r="R1108" s="446"/>
      <c r="S1108" s="446"/>
      <c r="T1108" s="446"/>
      <c r="U1108" s="446"/>
      <c r="V1108" s="446"/>
      <c r="W1108" s="446"/>
      <c r="X1108" s="446"/>
      <c r="Y1108" s="446"/>
      <c r="Z1108" s="447"/>
      <c r="AA1108" s="436"/>
      <c r="AB1108" s="437"/>
    </row>
    <row r="1109" spans="1:28" s="31" customFormat="1" ht="11.25" customHeight="1">
      <c r="A1109"/>
      <c r="B1109" s="526"/>
      <c r="C1109" s="448"/>
      <c r="D1109" s="449"/>
      <c r="E1109" s="449"/>
      <c r="F1109" s="449"/>
      <c r="G1109" s="449"/>
      <c r="H1109" s="449"/>
      <c r="I1109" s="449"/>
      <c r="J1109" s="449"/>
      <c r="K1109" s="449"/>
      <c r="L1109" s="449"/>
      <c r="M1109" s="449"/>
      <c r="N1109" s="449"/>
      <c r="O1109" s="449"/>
      <c r="P1109" s="449"/>
      <c r="Q1109" s="449"/>
      <c r="R1109" s="449"/>
      <c r="S1109" s="449"/>
      <c r="T1109" s="449"/>
      <c r="U1109" s="449"/>
      <c r="V1109" s="449"/>
      <c r="W1109" s="449"/>
      <c r="X1109" s="449"/>
      <c r="Y1109" s="449"/>
      <c r="Z1109" s="450"/>
      <c r="AA1109" s="438"/>
      <c r="AB1109" s="439"/>
    </row>
    <row r="1110" spans="1:28" s="31" customFormat="1" ht="11.25" customHeight="1">
      <c r="B1110" s="526"/>
      <c r="C1110" s="448"/>
      <c r="D1110" s="449"/>
      <c r="E1110" s="449"/>
      <c r="F1110" s="449"/>
      <c r="G1110" s="449"/>
      <c r="H1110" s="449"/>
      <c r="I1110" s="449"/>
      <c r="J1110" s="449"/>
      <c r="K1110" s="449"/>
      <c r="L1110" s="449"/>
      <c r="M1110" s="449"/>
      <c r="N1110" s="449"/>
      <c r="O1110" s="449"/>
      <c r="P1110" s="449"/>
      <c r="Q1110" s="449"/>
      <c r="R1110" s="449"/>
      <c r="S1110" s="449"/>
      <c r="T1110" s="449"/>
      <c r="U1110" s="449"/>
      <c r="V1110" s="449"/>
      <c r="W1110" s="449"/>
      <c r="X1110" s="449"/>
      <c r="Y1110" s="449"/>
      <c r="Z1110" s="450"/>
      <c r="AA1110" s="438"/>
      <c r="AB1110" s="439"/>
    </row>
    <row r="1111" spans="1:28" s="31" customFormat="1" ht="11.25" customHeight="1">
      <c r="B1111" s="526"/>
      <c r="C1111" s="448"/>
      <c r="D1111" s="449"/>
      <c r="E1111" s="449"/>
      <c r="F1111" s="449"/>
      <c r="G1111" s="449"/>
      <c r="H1111" s="449"/>
      <c r="I1111" s="449"/>
      <c r="J1111" s="449"/>
      <c r="K1111" s="449"/>
      <c r="L1111" s="449"/>
      <c r="M1111" s="449"/>
      <c r="N1111" s="449"/>
      <c r="O1111" s="449"/>
      <c r="P1111" s="449"/>
      <c r="Q1111" s="449"/>
      <c r="R1111" s="449"/>
      <c r="S1111" s="449"/>
      <c r="T1111" s="449"/>
      <c r="U1111" s="449"/>
      <c r="V1111" s="449"/>
      <c r="W1111" s="449"/>
      <c r="X1111" s="449"/>
      <c r="Y1111" s="449"/>
      <c r="Z1111" s="450"/>
      <c r="AA1111" s="438"/>
      <c r="AB1111" s="439"/>
    </row>
    <row r="1112" spans="1:28" s="31" customFormat="1" ht="11.25" customHeight="1">
      <c r="B1112" s="526"/>
      <c r="C1112" s="448"/>
      <c r="D1112" s="449"/>
      <c r="E1112" s="449"/>
      <c r="F1112" s="449"/>
      <c r="G1112" s="449"/>
      <c r="H1112" s="449"/>
      <c r="I1112" s="449"/>
      <c r="J1112" s="449"/>
      <c r="K1112" s="449"/>
      <c r="L1112" s="449"/>
      <c r="M1112" s="449"/>
      <c r="N1112" s="449"/>
      <c r="O1112" s="449"/>
      <c r="P1112" s="449"/>
      <c r="Q1112" s="449"/>
      <c r="R1112" s="449"/>
      <c r="S1112" s="449"/>
      <c r="T1112" s="449"/>
      <c r="U1112" s="449"/>
      <c r="V1112" s="449"/>
      <c r="W1112" s="449"/>
      <c r="X1112" s="449"/>
      <c r="Y1112" s="449"/>
      <c r="Z1112" s="450"/>
      <c r="AA1112" s="438"/>
      <c r="AB1112" s="439"/>
    </row>
    <row r="1113" spans="1:28" s="31" customFormat="1" ht="11.25" customHeight="1">
      <c r="B1113" s="526"/>
      <c r="C1113" s="448"/>
      <c r="D1113" s="449"/>
      <c r="E1113" s="449"/>
      <c r="F1113" s="449"/>
      <c r="G1113" s="449"/>
      <c r="H1113" s="449"/>
      <c r="I1113" s="449"/>
      <c r="J1113" s="449"/>
      <c r="K1113" s="449"/>
      <c r="L1113" s="449"/>
      <c r="M1113" s="449"/>
      <c r="N1113" s="449"/>
      <c r="O1113" s="449"/>
      <c r="P1113" s="449"/>
      <c r="Q1113" s="449"/>
      <c r="R1113" s="449"/>
      <c r="S1113" s="449"/>
      <c r="T1113" s="449"/>
      <c r="U1113" s="449"/>
      <c r="V1113" s="449"/>
      <c r="W1113" s="449"/>
      <c r="X1113" s="449"/>
      <c r="Y1113" s="449"/>
      <c r="Z1113" s="450"/>
      <c r="AA1113" s="438"/>
      <c r="AB1113" s="439"/>
    </row>
    <row r="1114" spans="1:28" s="31" customFormat="1" ht="11.25" customHeight="1">
      <c r="B1114" s="526"/>
      <c r="C1114" s="448"/>
      <c r="D1114" s="449"/>
      <c r="E1114" s="449"/>
      <c r="F1114" s="449"/>
      <c r="G1114" s="449"/>
      <c r="H1114" s="449"/>
      <c r="I1114" s="449"/>
      <c r="J1114" s="449"/>
      <c r="K1114" s="449"/>
      <c r="L1114" s="449"/>
      <c r="M1114" s="449"/>
      <c r="N1114" s="449"/>
      <c r="O1114" s="449"/>
      <c r="P1114" s="449"/>
      <c r="Q1114" s="449"/>
      <c r="R1114" s="449"/>
      <c r="S1114" s="449"/>
      <c r="T1114" s="449"/>
      <c r="U1114" s="449"/>
      <c r="V1114" s="449"/>
      <c r="W1114" s="449"/>
      <c r="X1114" s="449"/>
      <c r="Y1114" s="449"/>
      <c r="Z1114" s="450"/>
      <c r="AA1114" s="438"/>
      <c r="AB1114" s="439"/>
    </row>
    <row r="1115" spans="1:28" s="31" customFormat="1" ht="11.25" customHeight="1">
      <c r="B1115" s="526"/>
      <c r="C1115" s="448"/>
      <c r="D1115" s="449"/>
      <c r="E1115" s="449"/>
      <c r="F1115" s="449"/>
      <c r="G1115" s="449"/>
      <c r="H1115" s="449"/>
      <c r="I1115" s="449"/>
      <c r="J1115" s="449"/>
      <c r="K1115" s="449"/>
      <c r="L1115" s="449"/>
      <c r="M1115" s="449"/>
      <c r="N1115" s="449"/>
      <c r="O1115" s="449"/>
      <c r="P1115" s="449"/>
      <c r="Q1115" s="449"/>
      <c r="R1115" s="449"/>
      <c r="S1115" s="449"/>
      <c r="T1115" s="449"/>
      <c r="U1115" s="449"/>
      <c r="V1115" s="449"/>
      <c r="W1115" s="449"/>
      <c r="X1115" s="449"/>
      <c r="Y1115" s="449"/>
      <c r="Z1115" s="450"/>
      <c r="AA1115" s="440"/>
      <c r="AB1115" s="441"/>
    </row>
    <row r="1116" spans="1:28" s="31" customFormat="1" ht="11.25" customHeight="1">
      <c r="B1116" s="525" t="s">
        <v>34</v>
      </c>
      <c r="C1116" s="445" t="s">
        <v>525</v>
      </c>
      <c r="D1116" s="446"/>
      <c r="E1116" s="446"/>
      <c r="F1116" s="446"/>
      <c r="G1116" s="446"/>
      <c r="H1116" s="446"/>
      <c r="I1116" s="446"/>
      <c r="J1116" s="446"/>
      <c r="K1116" s="446"/>
      <c r="L1116" s="446"/>
      <c r="M1116" s="446"/>
      <c r="N1116" s="446"/>
      <c r="O1116" s="446"/>
      <c r="P1116" s="446"/>
      <c r="Q1116" s="446"/>
      <c r="R1116" s="446"/>
      <c r="S1116" s="446"/>
      <c r="T1116" s="446"/>
      <c r="U1116" s="446"/>
      <c r="V1116" s="446"/>
      <c r="W1116" s="446"/>
      <c r="X1116" s="446"/>
      <c r="Y1116" s="446"/>
      <c r="Z1116" s="447"/>
      <c r="AA1116" s="438"/>
      <c r="AB1116" s="439"/>
    </row>
    <row r="1117" spans="1:28" s="49" customFormat="1" ht="11.25" customHeight="1">
      <c r="A1117" s="31"/>
      <c r="B1117" s="526"/>
      <c r="C1117" s="448"/>
      <c r="D1117" s="449"/>
      <c r="E1117" s="449"/>
      <c r="F1117" s="449"/>
      <c r="G1117" s="449"/>
      <c r="H1117" s="449"/>
      <c r="I1117" s="449"/>
      <c r="J1117" s="449"/>
      <c r="K1117" s="449"/>
      <c r="L1117" s="449"/>
      <c r="M1117" s="449"/>
      <c r="N1117" s="449"/>
      <c r="O1117" s="449"/>
      <c r="P1117" s="449"/>
      <c r="Q1117" s="449"/>
      <c r="R1117" s="449"/>
      <c r="S1117" s="449"/>
      <c r="T1117" s="449"/>
      <c r="U1117" s="449"/>
      <c r="V1117" s="449"/>
      <c r="W1117" s="449"/>
      <c r="X1117" s="449"/>
      <c r="Y1117" s="449"/>
      <c r="Z1117" s="450"/>
      <c r="AA1117" s="438"/>
      <c r="AB1117" s="439"/>
    </row>
    <row r="1118" spans="1:28" s="49" customFormat="1" ht="11.25" customHeight="1">
      <c r="A1118" s="31"/>
      <c r="B1118" s="527"/>
      <c r="C1118" s="451"/>
      <c r="D1118" s="452"/>
      <c r="E1118" s="452"/>
      <c r="F1118" s="452"/>
      <c r="G1118" s="452"/>
      <c r="H1118" s="452"/>
      <c r="I1118" s="452"/>
      <c r="J1118" s="452"/>
      <c r="K1118" s="452"/>
      <c r="L1118" s="452"/>
      <c r="M1118" s="452"/>
      <c r="N1118" s="452"/>
      <c r="O1118" s="452"/>
      <c r="P1118" s="452"/>
      <c r="Q1118" s="452"/>
      <c r="R1118" s="452"/>
      <c r="S1118" s="452"/>
      <c r="T1118" s="452"/>
      <c r="U1118" s="452"/>
      <c r="V1118" s="452"/>
      <c r="W1118" s="452"/>
      <c r="X1118" s="452"/>
      <c r="Y1118" s="452"/>
      <c r="Z1118" s="453"/>
      <c r="AA1118" s="440"/>
      <c r="AB1118" s="441"/>
    </row>
    <row r="1119" spans="1:28" s="15" customFormat="1" ht="11.25" customHeight="1">
      <c r="A1119"/>
      <c r="B1119" s="525" t="s">
        <v>92</v>
      </c>
      <c r="C1119" s="558" t="s">
        <v>529</v>
      </c>
      <c r="D1119" s="559"/>
      <c r="E1119" s="559"/>
      <c r="F1119" s="559"/>
      <c r="G1119" s="559"/>
      <c r="H1119" s="559"/>
      <c r="I1119" s="559"/>
      <c r="J1119" s="559"/>
      <c r="K1119" s="559"/>
      <c r="L1119" s="559"/>
      <c r="M1119" s="559"/>
      <c r="N1119" s="559"/>
      <c r="O1119" s="559"/>
      <c r="P1119" s="559"/>
      <c r="Q1119" s="559"/>
      <c r="R1119" s="559"/>
      <c r="S1119" s="559"/>
      <c r="T1119" s="559"/>
      <c r="U1119" s="559"/>
      <c r="V1119" s="559"/>
      <c r="W1119" s="559"/>
      <c r="X1119" s="559"/>
      <c r="Y1119" s="559"/>
      <c r="Z1119" s="560"/>
      <c r="AA1119" s="436"/>
      <c r="AB1119" s="437"/>
    </row>
    <row r="1120" spans="1:28" s="48" customFormat="1" ht="11.25" customHeight="1">
      <c r="A1120"/>
      <c r="B1120" s="526"/>
      <c r="C1120" s="561"/>
      <c r="D1120" s="562"/>
      <c r="E1120" s="562"/>
      <c r="F1120" s="562"/>
      <c r="G1120" s="562"/>
      <c r="H1120" s="562"/>
      <c r="I1120" s="562"/>
      <c r="J1120" s="562"/>
      <c r="K1120" s="562"/>
      <c r="L1120" s="562"/>
      <c r="M1120" s="562"/>
      <c r="N1120" s="562"/>
      <c r="O1120" s="562"/>
      <c r="P1120" s="562"/>
      <c r="Q1120" s="562"/>
      <c r="R1120" s="562"/>
      <c r="S1120" s="562"/>
      <c r="T1120" s="562"/>
      <c r="U1120" s="562"/>
      <c r="V1120" s="562"/>
      <c r="W1120" s="562"/>
      <c r="X1120" s="562"/>
      <c r="Y1120" s="562"/>
      <c r="Z1120" s="563"/>
      <c r="AA1120" s="438"/>
      <c r="AB1120" s="439"/>
    </row>
    <row r="1121" spans="1:31" s="48" customFormat="1" ht="15.75" customHeight="1">
      <c r="A1121"/>
      <c r="B1121" s="527"/>
      <c r="C1121" s="636"/>
      <c r="D1121" s="637"/>
      <c r="E1121" s="637"/>
      <c r="F1121" s="637"/>
      <c r="G1121" s="637"/>
      <c r="H1121" s="637"/>
      <c r="I1121" s="637"/>
      <c r="J1121" s="637"/>
      <c r="K1121" s="637"/>
      <c r="L1121" s="637"/>
      <c r="M1121" s="637"/>
      <c r="N1121" s="637"/>
      <c r="O1121" s="637"/>
      <c r="P1121" s="637"/>
      <c r="Q1121" s="637"/>
      <c r="R1121" s="637"/>
      <c r="S1121" s="637"/>
      <c r="T1121" s="637"/>
      <c r="U1121" s="637"/>
      <c r="V1121" s="637"/>
      <c r="W1121" s="637"/>
      <c r="X1121" s="637"/>
      <c r="Y1121" s="637"/>
      <c r="Z1121" s="638"/>
      <c r="AA1121" s="440"/>
      <c r="AB1121" s="441"/>
    </row>
    <row r="1122" spans="1:31" s="48" customFormat="1" ht="15" customHeight="1">
      <c r="A1122" s="15"/>
      <c r="B1122" s="22"/>
      <c r="C1122" s="15"/>
      <c r="D1122" s="15"/>
      <c r="E1122" s="15"/>
      <c r="F1122" s="15"/>
      <c r="G1122" s="15"/>
      <c r="H1122" s="15"/>
      <c r="I1122" s="15"/>
      <c r="J1122" s="15"/>
      <c r="K1122" s="15"/>
      <c r="L1122" s="15"/>
      <c r="M1122" s="15"/>
      <c r="N1122" s="15"/>
      <c r="O1122" s="15"/>
      <c r="P1122" s="15"/>
      <c r="Q1122" s="15"/>
      <c r="R1122" s="15"/>
      <c r="S1122" s="15"/>
      <c r="T1122" s="15"/>
      <c r="U1122" s="15"/>
      <c r="V1122" s="15"/>
      <c r="W1122" s="15"/>
      <c r="X1122" s="15"/>
      <c r="Y1122" s="15"/>
      <c r="Z1122" s="15"/>
      <c r="AA1122" s="45"/>
      <c r="AB1122" s="45"/>
    </row>
    <row r="1123" spans="1:31" s="48" customFormat="1" ht="24">
      <c r="A1123" s="35" t="s">
        <v>1108</v>
      </c>
      <c r="B1123" s="33"/>
      <c r="C1123" s="29"/>
      <c r="D1123" s="29"/>
      <c r="E1123" s="29"/>
      <c r="F1123" s="29"/>
      <c r="G1123" s="29"/>
      <c r="H1123" s="29"/>
      <c r="I1123" s="29"/>
      <c r="J1123" s="30"/>
      <c r="K1123" s="30"/>
      <c r="L1123" s="30"/>
      <c r="M1123" s="30"/>
      <c r="N1123" s="30"/>
      <c r="O1123" s="30"/>
      <c r="P1123" s="30"/>
      <c r="Q1123" s="30"/>
      <c r="R1123" s="30"/>
      <c r="S1123" s="30"/>
      <c r="T1123" s="30"/>
      <c r="U1123" s="30"/>
      <c r="V1123" s="30"/>
      <c r="W1123" s="30"/>
      <c r="X1123" s="30"/>
      <c r="Y1123" s="30"/>
      <c r="Z1123" s="30"/>
      <c r="AA1123" s="45"/>
      <c r="AB1123" s="45"/>
    </row>
    <row r="1124" spans="1:31" s="48" customFormat="1" ht="15.75" customHeight="1">
      <c r="A1124" s="15"/>
      <c r="B1124" s="525" t="s">
        <v>90</v>
      </c>
      <c r="C1124" s="445" t="s">
        <v>530</v>
      </c>
      <c r="D1124" s="446"/>
      <c r="E1124" s="446"/>
      <c r="F1124" s="446"/>
      <c r="G1124" s="446"/>
      <c r="H1124" s="446"/>
      <c r="I1124" s="446"/>
      <c r="J1124" s="446"/>
      <c r="K1124" s="446"/>
      <c r="L1124" s="446"/>
      <c r="M1124" s="446"/>
      <c r="N1124" s="446"/>
      <c r="O1124" s="446"/>
      <c r="P1124" s="446"/>
      <c r="Q1124" s="446"/>
      <c r="R1124" s="446"/>
      <c r="S1124" s="446"/>
      <c r="T1124" s="446"/>
      <c r="U1124" s="446"/>
      <c r="V1124" s="446"/>
      <c r="W1124" s="446"/>
      <c r="X1124" s="446"/>
      <c r="Y1124" s="446"/>
      <c r="Z1124" s="447"/>
      <c r="AA1124" s="436"/>
      <c r="AB1124" s="437"/>
    </row>
    <row r="1125" spans="1:31" s="48" customFormat="1" ht="11.25" customHeight="1">
      <c r="A1125"/>
      <c r="B1125" s="526"/>
      <c r="C1125" s="448"/>
      <c r="D1125" s="449"/>
      <c r="E1125" s="449"/>
      <c r="F1125" s="449"/>
      <c r="G1125" s="449"/>
      <c r="H1125" s="449"/>
      <c r="I1125" s="449"/>
      <c r="J1125" s="449"/>
      <c r="K1125" s="449"/>
      <c r="L1125" s="449"/>
      <c r="M1125" s="449"/>
      <c r="N1125" s="449"/>
      <c r="O1125" s="449"/>
      <c r="P1125" s="449"/>
      <c r="Q1125" s="449"/>
      <c r="R1125" s="449"/>
      <c r="S1125" s="449"/>
      <c r="T1125" s="449"/>
      <c r="U1125" s="449"/>
      <c r="V1125" s="449"/>
      <c r="W1125" s="449"/>
      <c r="X1125" s="449"/>
      <c r="Y1125" s="449"/>
      <c r="Z1125" s="450"/>
      <c r="AA1125" s="438"/>
      <c r="AB1125" s="439"/>
    </row>
    <row r="1126" spans="1:31" s="48" customFormat="1" ht="11.25" customHeight="1">
      <c r="A1126" s="31"/>
      <c r="B1126" s="526"/>
      <c r="C1126" s="448"/>
      <c r="D1126" s="449"/>
      <c r="E1126" s="449"/>
      <c r="F1126" s="449"/>
      <c r="G1126" s="449"/>
      <c r="H1126" s="449"/>
      <c r="I1126" s="449"/>
      <c r="J1126" s="449"/>
      <c r="K1126" s="449"/>
      <c r="L1126" s="449"/>
      <c r="M1126" s="449"/>
      <c r="N1126" s="449"/>
      <c r="O1126" s="449"/>
      <c r="P1126" s="449"/>
      <c r="Q1126" s="449"/>
      <c r="R1126" s="449"/>
      <c r="S1126" s="449"/>
      <c r="T1126" s="449"/>
      <c r="U1126" s="449"/>
      <c r="V1126" s="449"/>
      <c r="W1126" s="449"/>
      <c r="X1126" s="449"/>
      <c r="Y1126" s="449"/>
      <c r="Z1126" s="450"/>
      <c r="AA1126" s="438"/>
      <c r="AB1126" s="439"/>
    </row>
    <row r="1127" spans="1:31" s="48" customFormat="1" ht="11.25" customHeight="1">
      <c r="A1127" s="31"/>
      <c r="B1127" s="526"/>
      <c r="C1127" s="448"/>
      <c r="D1127" s="449"/>
      <c r="E1127" s="449"/>
      <c r="F1127" s="449"/>
      <c r="G1127" s="449"/>
      <c r="H1127" s="449"/>
      <c r="I1127" s="449"/>
      <c r="J1127" s="449"/>
      <c r="K1127" s="449"/>
      <c r="L1127" s="449"/>
      <c r="M1127" s="449"/>
      <c r="N1127" s="449"/>
      <c r="O1127" s="449"/>
      <c r="P1127" s="449"/>
      <c r="Q1127" s="449"/>
      <c r="R1127" s="449"/>
      <c r="S1127" s="449"/>
      <c r="T1127" s="449"/>
      <c r="U1127" s="449"/>
      <c r="V1127" s="449"/>
      <c r="W1127" s="449"/>
      <c r="X1127" s="449"/>
      <c r="Y1127" s="449"/>
      <c r="Z1127" s="450"/>
      <c r="AA1127" s="438"/>
      <c r="AB1127" s="439"/>
    </row>
    <row r="1128" spans="1:31" s="48" customFormat="1" ht="11.25" customHeight="1">
      <c r="A1128" s="31"/>
      <c r="B1128" s="526"/>
      <c r="C1128" s="448"/>
      <c r="D1128" s="449"/>
      <c r="E1128" s="449"/>
      <c r="F1128" s="449"/>
      <c r="G1128" s="449"/>
      <c r="H1128" s="449"/>
      <c r="I1128" s="449"/>
      <c r="J1128" s="449"/>
      <c r="K1128" s="449"/>
      <c r="L1128" s="449"/>
      <c r="M1128" s="449"/>
      <c r="N1128" s="449"/>
      <c r="O1128" s="449"/>
      <c r="P1128" s="449"/>
      <c r="Q1128" s="449"/>
      <c r="R1128" s="449"/>
      <c r="S1128" s="449"/>
      <c r="T1128" s="449"/>
      <c r="U1128" s="449"/>
      <c r="V1128" s="449"/>
      <c r="W1128" s="449"/>
      <c r="X1128" s="449"/>
      <c r="Y1128" s="449"/>
      <c r="Z1128" s="450"/>
      <c r="AA1128" s="438"/>
      <c r="AB1128" s="439"/>
    </row>
    <row r="1129" spans="1:31" s="48" customFormat="1" ht="11.25" customHeight="1">
      <c r="A1129" s="31"/>
      <c r="B1129" s="526"/>
      <c r="C1129" s="448"/>
      <c r="D1129" s="449"/>
      <c r="E1129" s="449"/>
      <c r="F1129" s="449"/>
      <c r="G1129" s="449"/>
      <c r="H1129" s="449"/>
      <c r="I1129" s="449"/>
      <c r="J1129" s="449"/>
      <c r="K1129" s="449"/>
      <c r="L1129" s="449"/>
      <c r="M1129" s="449"/>
      <c r="N1129" s="449"/>
      <c r="O1129" s="449"/>
      <c r="P1129" s="449"/>
      <c r="Q1129" s="449"/>
      <c r="R1129" s="449"/>
      <c r="S1129" s="449"/>
      <c r="T1129" s="449"/>
      <c r="U1129" s="449"/>
      <c r="V1129" s="449"/>
      <c r="W1129" s="449"/>
      <c r="X1129" s="449"/>
      <c r="Y1129" s="449"/>
      <c r="Z1129" s="450"/>
      <c r="AA1129" s="438"/>
      <c r="AB1129" s="439"/>
    </row>
    <row r="1130" spans="1:31" s="30" customFormat="1" ht="10.5" customHeight="1">
      <c r="A1130" s="31"/>
      <c r="B1130" s="526"/>
      <c r="C1130" s="448"/>
      <c r="D1130" s="449"/>
      <c r="E1130" s="449"/>
      <c r="F1130" s="449"/>
      <c r="G1130" s="449"/>
      <c r="H1130" s="449"/>
      <c r="I1130" s="449"/>
      <c r="J1130" s="449"/>
      <c r="K1130" s="449"/>
      <c r="L1130" s="449"/>
      <c r="M1130" s="449"/>
      <c r="N1130" s="449"/>
      <c r="O1130" s="449"/>
      <c r="P1130" s="449"/>
      <c r="Q1130" s="449"/>
      <c r="R1130" s="449"/>
      <c r="S1130" s="449"/>
      <c r="T1130" s="449"/>
      <c r="U1130" s="449"/>
      <c r="V1130" s="449"/>
      <c r="W1130" s="449"/>
      <c r="X1130" s="449"/>
      <c r="Y1130" s="449"/>
      <c r="Z1130" s="450"/>
      <c r="AA1130" s="438"/>
      <c r="AB1130" s="439"/>
    </row>
    <row r="1131" spans="1:31" s="30" customFormat="1" ht="10.5" customHeight="1">
      <c r="A1131" s="31"/>
      <c r="B1131" s="526"/>
      <c r="C1131" s="448"/>
      <c r="D1131" s="449"/>
      <c r="E1131" s="449"/>
      <c r="F1131" s="449"/>
      <c r="G1131" s="449"/>
      <c r="H1131" s="449"/>
      <c r="I1131" s="449"/>
      <c r="J1131" s="449"/>
      <c r="K1131" s="449"/>
      <c r="L1131" s="449"/>
      <c r="M1131" s="449"/>
      <c r="N1131" s="449"/>
      <c r="O1131" s="449"/>
      <c r="P1131" s="449"/>
      <c r="Q1131" s="449"/>
      <c r="R1131" s="449"/>
      <c r="S1131" s="449"/>
      <c r="T1131" s="449"/>
      <c r="U1131" s="449"/>
      <c r="V1131" s="449"/>
      <c r="W1131" s="449"/>
      <c r="X1131" s="449"/>
      <c r="Y1131" s="449"/>
      <c r="Z1131" s="450"/>
      <c r="AA1131" s="438"/>
      <c r="AB1131" s="439"/>
    </row>
    <row r="1132" spans="1:31" s="48" customFormat="1" ht="11.25" customHeight="1">
      <c r="A1132" s="31"/>
      <c r="B1132" s="525" t="s">
        <v>34</v>
      </c>
      <c r="C1132" s="445" t="s">
        <v>525</v>
      </c>
      <c r="D1132" s="446"/>
      <c r="E1132" s="446"/>
      <c r="F1132" s="446"/>
      <c r="G1132" s="446"/>
      <c r="H1132" s="446"/>
      <c r="I1132" s="446"/>
      <c r="J1132" s="446"/>
      <c r="K1132" s="446"/>
      <c r="L1132" s="446"/>
      <c r="M1132" s="446"/>
      <c r="N1132" s="446"/>
      <c r="O1132" s="446"/>
      <c r="P1132" s="446"/>
      <c r="Q1132" s="446"/>
      <c r="R1132" s="446"/>
      <c r="S1132" s="446"/>
      <c r="T1132" s="446"/>
      <c r="U1132" s="446"/>
      <c r="V1132" s="446"/>
      <c r="W1132" s="446"/>
      <c r="X1132" s="446"/>
      <c r="Y1132" s="446"/>
      <c r="Z1132" s="447"/>
      <c r="AA1132" s="454"/>
      <c r="AB1132" s="454"/>
      <c r="AE1132" s="111"/>
    </row>
    <row r="1133" spans="1:31" s="48" customFormat="1" ht="11.25" customHeight="1">
      <c r="A1133" s="31"/>
      <c r="B1133" s="526"/>
      <c r="C1133" s="448"/>
      <c r="D1133" s="449"/>
      <c r="E1133" s="449"/>
      <c r="F1133" s="449"/>
      <c r="G1133" s="449"/>
      <c r="H1133" s="449"/>
      <c r="I1133" s="449"/>
      <c r="J1133" s="449"/>
      <c r="K1133" s="449"/>
      <c r="L1133" s="449"/>
      <c r="M1133" s="449"/>
      <c r="N1133" s="449"/>
      <c r="O1133" s="449"/>
      <c r="P1133" s="449"/>
      <c r="Q1133" s="449"/>
      <c r="R1133" s="449"/>
      <c r="S1133" s="449"/>
      <c r="T1133" s="449"/>
      <c r="U1133" s="449"/>
      <c r="V1133" s="449"/>
      <c r="W1133" s="449"/>
      <c r="X1133" s="449"/>
      <c r="Y1133" s="449"/>
      <c r="Z1133" s="450"/>
      <c r="AA1133" s="454"/>
      <c r="AB1133" s="454"/>
    </row>
    <row r="1134" spans="1:31" s="48" customFormat="1" ht="11.25" customHeight="1">
      <c r="A1134" s="31"/>
      <c r="B1134" s="527"/>
      <c r="C1134" s="451"/>
      <c r="D1134" s="452"/>
      <c r="E1134" s="452"/>
      <c r="F1134" s="452"/>
      <c r="G1134" s="452"/>
      <c r="H1134" s="452"/>
      <c r="I1134" s="452"/>
      <c r="J1134" s="452"/>
      <c r="K1134" s="452"/>
      <c r="L1134" s="452"/>
      <c r="M1134" s="452"/>
      <c r="N1134" s="452"/>
      <c r="O1134" s="452"/>
      <c r="P1134" s="452"/>
      <c r="Q1134" s="452"/>
      <c r="R1134" s="452"/>
      <c r="S1134" s="452"/>
      <c r="T1134" s="452"/>
      <c r="U1134" s="452"/>
      <c r="V1134" s="452"/>
      <c r="W1134" s="452"/>
      <c r="X1134" s="452"/>
      <c r="Y1134" s="452"/>
      <c r="Z1134" s="453"/>
      <c r="AA1134" s="454"/>
      <c r="AB1134" s="454"/>
    </row>
    <row r="1135" spans="1:31" s="48" customFormat="1" ht="11.25" customHeight="1">
      <c r="A1135"/>
      <c r="B1135" s="525" t="s">
        <v>92</v>
      </c>
      <c r="C1135" s="445" t="s">
        <v>529</v>
      </c>
      <c r="D1135" s="446"/>
      <c r="E1135" s="446"/>
      <c r="F1135" s="446"/>
      <c r="G1135" s="446"/>
      <c r="H1135" s="446"/>
      <c r="I1135" s="446"/>
      <c r="J1135" s="446"/>
      <c r="K1135" s="446"/>
      <c r="L1135" s="446"/>
      <c r="M1135" s="446"/>
      <c r="N1135" s="446"/>
      <c r="O1135" s="446"/>
      <c r="P1135" s="446"/>
      <c r="Q1135" s="446"/>
      <c r="R1135" s="446"/>
      <c r="S1135" s="446"/>
      <c r="T1135" s="446"/>
      <c r="U1135" s="446"/>
      <c r="V1135" s="446"/>
      <c r="W1135" s="446"/>
      <c r="X1135" s="446"/>
      <c r="Y1135" s="446"/>
      <c r="Z1135" s="447"/>
      <c r="AA1135" s="436"/>
      <c r="AB1135" s="437"/>
    </row>
    <row r="1136" spans="1:31" s="48" customFormat="1" ht="11.25" customHeight="1">
      <c r="A1136"/>
      <c r="B1136" s="526"/>
      <c r="C1136" s="448"/>
      <c r="D1136" s="449"/>
      <c r="E1136" s="449"/>
      <c r="F1136" s="449"/>
      <c r="G1136" s="449"/>
      <c r="H1136" s="449"/>
      <c r="I1136" s="449"/>
      <c r="J1136" s="449"/>
      <c r="K1136" s="449"/>
      <c r="L1136" s="449"/>
      <c r="M1136" s="449"/>
      <c r="N1136" s="449"/>
      <c r="O1136" s="449"/>
      <c r="P1136" s="449"/>
      <c r="Q1136" s="449"/>
      <c r="R1136" s="449"/>
      <c r="S1136" s="449"/>
      <c r="T1136" s="449"/>
      <c r="U1136" s="449"/>
      <c r="V1136" s="449"/>
      <c r="W1136" s="449"/>
      <c r="X1136" s="449"/>
      <c r="Y1136" s="449"/>
      <c r="Z1136" s="450"/>
      <c r="AA1136" s="438"/>
      <c r="AB1136" s="439"/>
      <c r="AE1136" s="111"/>
    </row>
    <row r="1137" spans="1:31" s="48" customFormat="1" ht="13.5" customHeight="1">
      <c r="A1137" s="15"/>
      <c r="B1137" s="527"/>
      <c r="C1137" s="451"/>
      <c r="D1137" s="452"/>
      <c r="E1137" s="452"/>
      <c r="F1137" s="452"/>
      <c r="G1137" s="452"/>
      <c r="H1137" s="452"/>
      <c r="I1137" s="452"/>
      <c r="J1137" s="452"/>
      <c r="K1137" s="452"/>
      <c r="L1137" s="452"/>
      <c r="M1137" s="452"/>
      <c r="N1137" s="452"/>
      <c r="O1137" s="452"/>
      <c r="P1137" s="452"/>
      <c r="Q1137" s="452"/>
      <c r="R1137" s="452"/>
      <c r="S1137" s="452"/>
      <c r="T1137" s="452"/>
      <c r="U1137" s="452"/>
      <c r="V1137" s="452"/>
      <c r="W1137" s="452"/>
      <c r="X1137" s="452"/>
      <c r="Y1137" s="452"/>
      <c r="Z1137" s="453"/>
      <c r="AA1137" s="440"/>
      <c r="AB1137" s="441"/>
    </row>
    <row r="1138" spans="1:31" s="48" customFormat="1" ht="11.25" customHeight="1">
      <c r="A1138" s="26"/>
      <c r="B1138" s="7"/>
      <c r="C1138" s="69"/>
      <c r="D1138" s="69"/>
      <c r="E1138" s="69"/>
      <c r="F1138" s="69"/>
      <c r="G1138" s="69"/>
      <c r="H1138" s="69"/>
      <c r="I1138" s="69"/>
      <c r="J1138" s="69"/>
      <c r="K1138" s="69"/>
      <c r="L1138" s="69"/>
      <c r="M1138" s="69"/>
      <c r="N1138" s="69"/>
      <c r="O1138" s="69"/>
      <c r="P1138" s="69"/>
      <c r="Q1138" s="69"/>
      <c r="R1138" s="69"/>
      <c r="S1138" s="69"/>
      <c r="T1138" s="69"/>
      <c r="U1138" s="69"/>
      <c r="V1138" s="69"/>
      <c r="W1138" s="69"/>
      <c r="X1138" s="69"/>
      <c r="Y1138" s="69"/>
      <c r="Z1138" s="69"/>
      <c r="AA1138" s="47"/>
      <c r="AB1138" s="47"/>
    </row>
    <row r="1139" spans="1:31" s="48" customFormat="1" ht="24">
      <c r="A1139" s="35" t="s">
        <v>1205</v>
      </c>
      <c r="B1139" s="33"/>
      <c r="C1139" s="29"/>
      <c r="D1139" s="29"/>
      <c r="E1139" s="29"/>
      <c r="F1139" s="29"/>
      <c r="G1139" s="29"/>
      <c r="H1139" s="29"/>
      <c r="I1139" s="29"/>
      <c r="J1139" s="30"/>
      <c r="K1139" s="30"/>
      <c r="L1139" s="30"/>
      <c r="M1139" s="30"/>
      <c r="N1139" s="30"/>
      <c r="O1139" s="30"/>
      <c r="P1139" s="30"/>
      <c r="Q1139" s="30"/>
      <c r="R1139" s="30"/>
      <c r="S1139" s="30"/>
      <c r="T1139" s="30"/>
      <c r="U1139" s="30"/>
      <c r="V1139" s="30"/>
      <c r="W1139" s="30"/>
      <c r="X1139" s="30"/>
      <c r="Y1139" s="30"/>
      <c r="Z1139" s="30"/>
      <c r="AA1139" s="45"/>
      <c r="AB1139" s="45"/>
    </row>
    <row r="1140" spans="1:31" s="48" customFormat="1" ht="11.25" customHeight="1">
      <c r="A1140" s="15"/>
      <c r="B1140" s="525" t="s">
        <v>90</v>
      </c>
      <c r="C1140" s="445" t="s">
        <v>1074</v>
      </c>
      <c r="D1140" s="446"/>
      <c r="E1140" s="446"/>
      <c r="F1140" s="446"/>
      <c r="G1140" s="446"/>
      <c r="H1140" s="446"/>
      <c r="I1140" s="446"/>
      <c r="J1140" s="446"/>
      <c r="K1140" s="446"/>
      <c r="L1140" s="446"/>
      <c r="M1140" s="446"/>
      <c r="N1140" s="446"/>
      <c r="O1140" s="446"/>
      <c r="P1140" s="446"/>
      <c r="Q1140" s="446"/>
      <c r="R1140" s="446"/>
      <c r="S1140" s="446"/>
      <c r="T1140" s="446"/>
      <c r="U1140" s="446"/>
      <c r="V1140" s="446"/>
      <c r="W1140" s="446"/>
      <c r="X1140" s="446"/>
      <c r="Y1140" s="446"/>
      <c r="Z1140" s="447"/>
      <c r="AA1140" s="436"/>
      <c r="AB1140" s="437"/>
    </row>
    <row r="1141" spans="1:31" s="48" customFormat="1" ht="11.25" customHeight="1">
      <c r="A1141"/>
      <c r="B1141" s="526"/>
      <c r="C1141" s="448"/>
      <c r="D1141" s="449"/>
      <c r="E1141" s="449"/>
      <c r="F1141" s="449"/>
      <c r="G1141" s="449"/>
      <c r="H1141" s="449"/>
      <c r="I1141" s="449"/>
      <c r="J1141" s="449"/>
      <c r="K1141" s="449"/>
      <c r="L1141" s="449"/>
      <c r="M1141" s="449"/>
      <c r="N1141" s="449"/>
      <c r="O1141" s="449"/>
      <c r="P1141" s="449"/>
      <c r="Q1141" s="449"/>
      <c r="R1141" s="449"/>
      <c r="S1141" s="449"/>
      <c r="T1141" s="449"/>
      <c r="U1141" s="449"/>
      <c r="V1141" s="449"/>
      <c r="W1141" s="449"/>
      <c r="X1141" s="449"/>
      <c r="Y1141" s="449"/>
      <c r="Z1141" s="450"/>
      <c r="AA1141" s="438"/>
      <c r="AB1141" s="439"/>
    </row>
    <row r="1142" spans="1:31" s="48" customFormat="1" ht="18.75" customHeight="1">
      <c r="A1142" s="31"/>
      <c r="B1142" s="527"/>
      <c r="C1142" s="451"/>
      <c r="D1142" s="452"/>
      <c r="E1142" s="452"/>
      <c r="F1142" s="452"/>
      <c r="G1142" s="452"/>
      <c r="H1142" s="452"/>
      <c r="I1142" s="452"/>
      <c r="J1142" s="452"/>
      <c r="K1142" s="452"/>
      <c r="L1142" s="452"/>
      <c r="M1142" s="452"/>
      <c r="N1142" s="452"/>
      <c r="O1142" s="452"/>
      <c r="P1142" s="452"/>
      <c r="Q1142" s="452"/>
      <c r="R1142" s="452"/>
      <c r="S1142" s="452"/>
      <c r="T1142" s="452"/>
      <c r="U1142" s="452"/>
      <c r="V1142" s="452"/>
      <c r="W1142" s="452"/>
      <c r="X1142" s="452"/>
      <c r="Y1142" s="452"/>
      <c r="Z1142" s="453"/>
      <c r="AA1142" s="440"/>
      <c r="AB1142" s="441"/>
    </row>
    <row r="1143" spans="1:31" s="48" customFormat="1" ht="24">
      <c r="A1143" s="26"/>
      <c r="B1143" s="7"/>
      <c r="C1143" s="69"/>
      <c r="D1143" s="69"/>
      <c r="E1143" s="69"/>
      <c r="F1143" s="69"/>
      <c r="G1143" s="69"/>
      <c r="H1143" s="69"/>
      <c r="I1143" s="69"/>
      <c r="J1143" s="69"/>
      <c r="K1143" s="69"/>
      <c r="L1143" s="69"/>
      <c r="M1143" s="69"/>
      <c r="N1143" s="69"/>
      <c r="O1143" s="69"/>
      <c r="P1143" s="69"/>
      <c r="Q1143" s="69"/>
      <c r="R1143" s="69"/>
      <c r="S1143" s="69"/>
      <c r="T1143" s="69"/>
      <c r="U1143" s="69"/>
      <c r="V1143" s="69"/>
      <c r="W1143" s="69"/>
      <c r="X1143" s="69"/>
      <c r="Y1143" s="69"/>
      <c r="Z1143" s="69"/>
      <c r="AA1143" s="47"/>
      <c r="AB1143" s="47"/>
    </row>
    <row r="1144" spans="1:31" s="48" customFormat="1" ht="24">
      <c r="A1144" s="35" t="s">
        <v>1109</v>
      </c>
      <c r="B1144" s="33"/>
      <c r="C1144" s="29"/>
      <c r="D1144" s="29"/>
      <c r="E1144" s="29"/>
      <c r="F1144" s="29"/>
      <c r="G1144" s="29"/>
      <c r="H1144" s="29"/>
      <c r="I1144" s="29"/>
      <c r="J1144" s="30"/>
      <c r="K1144" s="30"/>
      <c r="L1144" s="30"/>
      <c r="M1144" s="30"/>
      <c r="N1144" s="30"/>
      <c r="O1144" s="30"/>
      <c r="P1144" s="30"/>
      <c r="Q1144" s="30"/>
      <c r="R1144" s="30"/>
      <c r="S1144" s="30"/>
      <c r="T1144" s="30"/>
      <c r="U1144" s="30"/>
      <c r="V1144" s="30"/>
      <c r="W1144" s="30"/>
      <c r="X1144" s="30"/>
      <c r="Y1144" s="30"/>
      <c r="Z1144" s="30"/>
      <c r="AA1144" s="45"/>
      <c r="AB1144" s="45"/>
    </row>
    <row r="1145" spans="1:31" s="48" customFormat="1" ht="34.5" customHeight="1">
      <c r="A1145" s="26"/>
      <c r="B1145" s="556" t="s">
        <v>38</v>
      </c>
      <c r="C1145" s="445" t="s">
        <v>1117</v>
      </c>
      <c r="D1145" s="446"/>
      <c r="E1145" s="446"/>
      <c r="F1145" s="446"/>
      <c r="G1145" s="446"/>
      <c r="H1145" s="446"/>
      <c r="I1145" s="446"/>
      <c r="J1145" s="446"/>
      <c r="K1145" s="446"/>
      <c r="L1145" s="446"/>
      <c r="M1145" s="446"/>
      <c r="N1145" s="446"/>
      <c r="O1145" s="446"/>
      <c r="P1145" s="446"/>
      <c r="Q1145" s="446"/>
      <c r="R1145" s="446"/>
      <c r="S1145" s="446"/>
      <c r="T1145" s="446"/>
      <c r="U1145" s="446"/>
      <c r="V1145" s="446"/>
      <c r="W1145" s="446"/>
      <c r="X1145" s="446"/>
      <c r="Y1145" s="446"/>
      <c r="Z1145" s="447"/>
      <c r="AA1145" s="436"/>
      <c r="AB1145" s="437"/>
    </row>
    <row r="1146" spans="1:31" s="48" customFormat="1" ht="14.25">
      <c r="A1146" s="26"/>
      <c r="B1146" s="557"/>
      <c r="C1146" s="451"/>
      <c r="D1146" s="452"/>
      <c r="E1146" s="452"/>
      <c r="F1146" s="452"/>
      <c r="G1146" s="452"/>
      <c r="H1146" s="452"/>
      <c r="I1146" s="452"/>
      <c r="J1146" s="452"/>
      <c r="K1146" s="452"/>
      <c r="L1146" s="452"/>
      <c r="M1146" s="452"/>
      <c r="N1146" s="452"/>
      <c r="O1146" s="452"/>
      <c r="P1146" s="452"/>
      <c r="Q1146" s="452"/>
      <c r="R1146" s="452"/>
      <c r="S1146" s="452"/>
      <c r="T1146" s="452"/>
      <c r="U1146" s="452"/>
      <c r="V1146" s="452"/>
      <c r="W1146" s="452"/>
      <c r="X1146" s="452"/>
      <c r="Y1146" s="452"/>
      <c r="Z1146" s="453"/>
      <c r="AA1146" s="440"/>
      <c r="AB1146" s="441"/>
    </row>
    <row r="1147" spans="1:31" s="48" customFormat="1" ht="24.75" customHeight="1">
      <c r="A1147" s="26"/>
      <c r="B1147" s="547" t="s">
        <v>91</v>
      </c>
      <c r="C1147" s="660" t="s">
        <v>1167</v>
      </c>
      <c r="D1147" s="660"/>
      <c r="E1147" s="660"/>
      <c r="F1147" s="660"/>
      <c r="G1147" s="660"/>
      <c r="H1147" s="660"/>
      <c r="I1147" s="660"/>
      <c r="J1147" s="660"/>
      <c r="K1147" s="660"/>
      <c r="L1147" s="660"/>
      <c r="M1147" s="660"/>
      <c r="N1147" s="660"/>
      <c r="O1147" s="660"/>
      <c r="P1147" s="660"/>
      <c r="Q1147" s="660"/>
      <c r="R1147" s="660"/>
      <c r="S1147" s="660"/>
      <c r="T1147" s="660"/>
      <c r="U1147" s="660"/>
      <c r="V1147" s="660"/>
      <c r="W1147" s="660"/>
      <c r="X1147" s="660"/>
      <c r="Y1147" s="660"/>
      <c r="Z1147" s="660"/>
      <c r="AA1147" s="454"/>
      <c r="AB1147" s="454"/>
    </row>
    <row r="1148" spans="1:31" s="48" customFormat="1" ht="59.25" customHeight="1">
      <c r="A1148" s="26"/>
      <c r="B1148" s="547"/>
      <c r="C1148" s="660"/>
      <c r="D1148" s="660"/>
      <c r="E1148" s="660"/>
      <c r="F1148" s="660"/>
      <c r="G1148" s="660"/>
      <c r="H1148" s="660"/>
      <c r="I1148" s="660"/>
      <c r="J1148" s="660"/>
      <c r="K1148" s="660"/>
      <c r="L1148" s="660"/>
      <c r="M1148" s="660"/>
      <c r="N1148" s="660"/>
      <c r="O1148" s="660"/>
      <c r="P1148" s="660"/>
      <c r="Q1148" s="660"/>
      <c r="R1148" s="660"/>
      <c r="S1148" s="660"/>
      <c r="T1148" s="660"/>
      <c r="U1148" s="660"/>
      <c r="V1148" s="660"/>
      <c r="W1148" s="660"/>
      <c r="X1148" s="660"/>
      <c r="Y1148" s="660"/>
      <c r="Z1148" s="660"/>
      <c r="AA1148" s="454"/>
      <c r="AB1148" s="454"/>
    </row>
    <row r="1149" spans="1:31" s="48" customFormat="1" ht="11.25" customHeight="1">
      <c r="A1149" s="26"/>
      <c r="B1149" s="7"/>
      <c r="C1149" s="69"/>
      <c r="D1149" s="69"/>
      <c r="E1149" s="69"/>
      <c r="F1149" s="69"/>
      <c r="G1149" s="69"/>
      <c r="H1149" s="69"/>
      <c r="I1149" s="69"/>
      <c r="J1149" s="69"/>
      <c r="K1149" s="69"/>
      <c r="L1149" s="69"/>
      <c r="M1149" s="69"/>
      <c r="N1149" s="69"/>
      <c r="O1149" s="69"/>
      <c r="P1149" s="69"/>
      <c r="Q1149" s="69"/>
      <c r="R1149" s="69"/>
      <c r="S1149" s="69"/>
      <c r="T1149" s="69"/>
      <c r="U1149" s="69"/>
      <c r="V1149" s="69"/>
      <c r="W1149" s="69"/>
      <c r="X1149" s="69"/>
      <c r="Y1149" s="69"/>
      <c r="Z1149" s="69"/>
      <c r="AA1149" s="47"/>
      <c r="AB1149" s="47"/>
    </row>
    <row r="1150" spans="1:31" s="48" customFormat="1" ht="24">
      <c r="A1150" s="35" t="s">
        <v>1110</v>
      </c>
      <c r="B1150" s="33"/>
      <c r="C1150" s="29"/>
      <c r="D1150" s="29"/>
      <c r="E1150" s="29"/>
      <c r="F1150" s="29"/>
      <c r="G1150" s="29"/>
      <c r="H1150" s="29"/>
      <c r="I1150" s="29"/>
      <c r="J1150" s="30"/>
      <c r="K1150" s="30"/>
      <c r="L1150" s="30"/>
      <c r="M1150" s="30"/>
      <c r="N1150" s="30"/>
      <c r="O1150" s="30"/>
      <c r="P1150" s="30"/>
      <c r="Q1150" s="30"/>
      <c r="R1150" s="30"/>
      <c r="S1150" s="30"/>
      <c r="T1150" s="30"/>
      <c r="U1150" s="30"/>
      <c r="V1150" s="30"/>
      <c r="W1150" s="30"/>
      <c r="X1150" s="30"/>
      <c r="Y1150" s="30"/>
      <c r="Z1150" s="30"/>
      <c r="AA1150" s="45"/>
      <c r="AB1150" s="45"/>
    </row>
    <row r="1151" spans="1:31" s="48" customFormat="1" ht="14.25">
      <c r="A1151" s="35"/>
      <c r="B1151" s="556" t="s">
        <v>38</v>
      </c>
      <c r="C1151" s="445" t="s">
        <v>531</v>
      </c>
      <c r="D1151" s="446"/>
      <c r="E1151" s="446"/>
      <c r="F1151" s="446"/>
      <c r="G1151" s="446"/>
      <c r="H1151" s="446"/>
      <c r="I1151" s="446"/>
      <c r="J1151" s="446"/>
      <c r="K1151" s="446"/>
      <c r="L1151" s="446"/>
      <c r="M1151" s="446"/>
      <c r="N1151" s="446"/>
      <c r="O1151" s="446"/>
      <c r="P1151" s="446"/>
      <c r="Q1151" s="446"/>
      <c r="R1151" s="446"/>
      <c r="S1151" s="446"/>
      <c r="T1151" s="446"/>
      <c r="U1151" s="446"/>
      <c r="V1151" s="446"/>
      <c r="W1151" s="446"/>
      <c r="X1151" s="446"/>
      <c r="Y1151" s="446"/>
      <c r="Z1151" s="447"/>
      <c r="AA1151" s="436"/>
      <c r="AB1151" s="437"/>
    </row>
    <row r="1152" spans="1:31" s="48" customFormat="1" ht="14.25">
      <c r="A1152" s="35"/>
      <c r="B1152" s="584"/>
      <c r="C1152" s="448"/>
      <c r="D1152" s="449"/>
      <c r="E1152" s="449"/>
      <c r="F1152" s="449"/>
      <c r="G1152" s="449"/>
      <c r="H1152" s="449"/>
      <c r="I1152" s="449"/>
      <c r="J1152" s="449"/>
      <c r="K1152" s="449"/>
      <c r="L1152" s="449"/>
      <c r="M1152" s="449"/>
      <c r="N1152" s="449"/>
      <c r="O1152" s="449"/>
      <c r="P1152" s="449"/>
      <c r="Q1152" s="449"/>
      <c r="R1152" s="449"/>
      <c r="S1152" s="449"/>
      <c r="T1152" s="449"/>
      <c r="U1152" s="449"/>
      <c r="V1152" s="449"/>
      <c r="W1152" s="449"/>
      <c r="X1152" s="449"/>
      <c r="Y1152" s="449"/>
      <c r="Z1152" s="450"/>
      <c r="AA1152" s="438"/>
      <c r="AB1152" s="439"/>
      <c r="AE1152" s="111"/>
    </row>
    <row r="1153" spans="1:28" s="15" customFormat="1" ht="14.25">
      <c r="A1153" s="35"/>
      <c r="B1153" s="557"/>
      <c r="C1153" s="451"/>
      <c r="D1153" s="452"/>
      <c r="E1153" s="452"/>
      <c r="F1153" s="452"/>
      <c r="G1153" s="452"/>
      <c r="H1153" s="452"/>
      <c r="I1153" s="452"/>
      <c r="J1153" s="452"/>
      <c r="K1153" s="452"/>
      <c r="L1153" s="452"/>
      <c r="M1153" s="452"/>
      <c r="N1153" s="452"/>
      <c r="O1153" s="452"/>
      <c r="P1153" s="452"/>
      <c r="Q1153" s="452"/>
      <c r="R1153" s="452"/>
      <c r="S1153" s="452"/>
      <c r="T1153" s="452"/>
      <c r="U1153" s="452"/>
      <c r="V1153" s="452"/>
      <c r="W1153" s="452"/>
      <c r="X1153" s="452"/>
      <c r="Y1153" s="452"/>
      <c r="Z1153" s="453"/>
      <c r="AA1153" s="440"/>
      <c r="AB1153" s="441"/>
    </row>
    <row r="1154" spans="1:28" s="30" customFormat="1" ht="14.25">
      <c r="A1154" s="26"/>
      <c r="B1154" s="525" t="s">
        <v>91</v>
      </c>
      <c r="C1154" s="445" t="s">
        <v>534</v>
      </c>
      <c r="D1154" s="446"/>
      <c r="E1154" s="446"/>
      <c r="F1154" s="446"/>
      <c r="G1154" s="446"/>
      <c r="H1154" s="446"/>
      <c r="I1154" s="446"/>
      <c r="J1154" s="446"/>
      <c r="K1154" s="446"/>
      <c r="L1154" s="446"/>
      <c r="M1154" s="446"/>
      <c r="N1154" s="446"/>
      <c r="O1154" s="446"/>
      <c r="P1154" s="446"/>
      <c r="Q1154" s="446"/>
      <c r="R1154" s="446"/>
      <c r="S1154" s="446"/>
      <c r="T1154" s="446"/>
      <c r="U1154" s="446"/>
      <c r="V1154" s="446"/>
      <c r="W1154" s="446"/>
      <c r="X1154" s="446"/>
      <c r="Y1154" s="446"/>
      <c r="Z1154" s="447"/>
      <c r="AA1154" s="436"/>
      <c r="AB1154" s="437"/>
    </row>
    <row r="1155" spans="1:28" s="31" customFormat="1" ht="14.25">
      <c r="A1155" s="26"/>
      <c r="B1155" s="526"/>
      <c r="C1155" s="448"/>
      <c r="D1155" s="449"/>
      <c r="E1155" s="449"/>
      <c r="F1155" s="449"/>
      <c r="G1155" s="449"/>
      <c r="H1155" s="449"/>
      <c r="I1155" s="449"/>
      <c r="J1155" s="449"/>
      <c r="K1155" s="449"/>
      <c r="L1155" s="449"/>
      <c r="M1155" s="449"/>
      <c r="N1155" s="449"/>
      <c r="O1155" s="449"/>
      <c r="P1155" s="449"/>
      <c r="Q1155" s="449"/>
      <c r="R1155" s="449"/>
      <c r="S1155" s="449"/>
      <c r="T1155" s="449"/>
      <c r="U1155" s="449"/>
      <c r="V1155" s="449"/>
      <c r="W1155" s="449"/>
      <c r="X1155" s="449"/>
      <c r="Y1155" s="449"/>
      <c r="Z1155" s="450"/>
      <c r="AA1155" s="438"/>
      <c r="AB1155" s="439"/>
    </row>
    <row r="1156" spans="1:28" s="31" customFormat="1" ht="14.25">
      <c r="A1156" s="26"/>
      <c r="B1156" s="526"/>
      <c r="C1156" s="448"/>
      <c r="D1156" s="449"/>
      <c r="E1156" s="449"/>
      <c r="F1156" s="449"/>
      <c r="G1156" s="449"/>
      <c r="H1156" s="449"/>
      <c r="I1156" s="449"/>
      <c r="J1156" s="449"/>
      <c r="K1156" s="449"/>
      <c r="L1156" s="449"/>
      <c r="M1156" s="449"/>
      <c r="N1156" s="449"/>
      <c r="O1156" s="449"/>
      <c r="P1156" s="449"/>
      <c r="Q1156" s="449"/>
      <c r="R1156" s="449"/>
      <c r="S1156" s="449"/>
      <c r="T1156" s="449"/>
      <c r="U1156" s="449"/>
      <c r="V1156" s="449"/>
      <c r="W1156" s="449"/>
      <c r="X1156" s="449"/>
      <c r="Y1156" s="449"/>
      <c r="Z1156" s="450"/>
      <c r="AA1156" s="438"/>
      <c r="AB1156" s="439"/>
    </row>
    <row r="1157" spans="1:28" s="48" customFormat="1" ht="14.25">
      <c r="A1157" s="26"/>
      <c r="B1157" s="527"/>
      <c r="C1157" s="451"/>
      <c r="D1157" s="452"/>
      <c r="E1157" s="452"/>
      <c r="F1157" s="452"/>
      <c r="G1157" s="452"/>
      <c r="H1157" s="452"/>
      <c r="I1157" s="452"/>
      <c r="J1157" s="452"/>
      <c r="K1157" s="452"/>
      <c r="L1157" s="452"/>
      <c r="M1157" s="452"/>
      <c r="N1157" s="452"/>
      <c r="O1157" s="452"/>
      <c r="P1157" s="452"/>
      <c r="Q1157" s="452"/>
      <c r="R1157" s="452"/>
      <c r="S1157" s="452"/>
      <c r="T1157" s="452"/>
      <c r="U1157" s="452"/>
      <c r="V1157" s="452"/>
      <c r="W1157" s="452"/>
      <c r="X1157" s="452"/>
      <c r="Y1157" s="452"/>
      <c r="Z1157" s="453"/>
      <c r="AA1157" s="440"/>
      <c r="AB1157" s="441"/>
    </row>
    <row r="1158" spans="1:28" s="48" customFormat="1" ht="14.25">
      <c r="A1158" s="26"/>
      <c r="B1158" s="525" t="s">
        <v>20</v>
      </c>
      <c r="C1158" s="445" t="s">
        <v>532</v>
      </c>
      <c r="D1158" s="446"/>
      <c r="E1158" s="446"/>
      <c r="F1158" s="446"/>
      <c r="G1158" s="446"/>
      <c r="H1158" s="446"/>
      <c r="I1158" s="446"/>
      <c r="J1158" s="446"/>
      <c r="K1158" s="446"/>
      <c r="L1158" s="446"/>
      <c r="M1158" s="446"/>
      <c r="N1158" s="446"/>
      <c r="O1158" s="446"/>
      <c r="P1158" s="446"/>
      <c r="Q1158" s="446"/>
      <c r="R1158" s="446"/>
      <c r="S1158" s="446"/>
      <c r="T1158" s="446"/>
      <c r="U1158" s="446"/>
      <c r="V1158" s="446"/>
      <c r="W1158" s="446"/>
      <c r="X1158" s="446"/>
      <c r="Y1158" s="446"/>
      <c r="Z1158" s="447"/>
      <c r="AA1158" s="436"/>
      <c r="AB1158" s="437"/>
    </row>
    <row r="1159" spans="1:28" s="31" customFormat="1" ht="14.25">
      <c r="A1159" s="26"/>
      <c r="B1159" s="526"/>
      <c r="C1159" s="448"/>
      <c r="D1159" s="449"/>
      <c r="E1159" s="449"/>
      <c r="F1159" s="449"/>
      <c r="G1159" s="449"/>
      <c r="H1159" s="449"/>
      <c r="I1159" s="449"/>
      <c r="J1159" s="449"/>
      <c r="K1159" s="449"/>
      <c r="L1159" s="449"/>
      <c r="M1159" s="449"/>
      <c r="N1159" s="449"/>
      <c r="O1159" s="449"/>
      <c r="P1159" s="449"/>
      <c r="Q1159" s="449"/>
      <c r="R1159" s="449"/>
      <c r="S1159" s="449"/>
      <c r="T1159" s="449"/>
      <c r="U1159" s="449"/>
      <c r="V1159" s="449"/>
      <c r="W1159" s="449"/>
      <c r="X1159" s="449"/>
      <c r="Y1159" s="449"/>
      <c r="Z1159" s="450"/>
      <c r="AA1159" s="438"/>
      <c r="AB1159" s="439"/>
    </row>
    <row r="1160" spans="1:28" s="31" customFormat="1" ht="11.25" customHeight="1">
      <c r="A1160" s="26"/>
      <c r="B1160" s="527"/>
      <c r="C1160" s="451"/>
      <c r="D1160" s="452"/>
      <c r="E1160" s="452"/>
      <c r="F1160" s="452"/>
      <c r="G1160" s="452"/>
      <c r="H1160" s="452"/>
      <c r="I1160" s="452"/>
      <c r="J1160" s="452"/>
      <c r="K1160" s="452"/>
      <c r="L1160" s="452"/>
      <c r="M1160" s="452"/>
      <c r="N1160" s="452"/>
      <c r="O1160" s="452"/>
      <c r="P1160" s="452"/>
      <c r="Q1160" s="452"/>
      <c r="R1160" s="452"/>
      <c r="S1160" s="452"/>
      <c r="T1160" s="452"/>
      <c r="U1160" s="452"/>
      <c r="V1160" s="452"/>
      <c r="W1160" s="452"/>
      <c r="X1160" s="452"/>
      <c r="Y1160" s="452"/>
      <c r="Z1160" s="453"/>
      <c r="AA1160" s="440"/>
      <c r="AB1160" s="441"/>
    </row>
    <row r="1161" spans="1:28" s="31" customFormat="1" ht="11.25" customHeight="1">
      <c r="A1161" s="26"/>
      <c r="B1161" s="525" t="s">
        <v>93</v>
      </c>
      <c r="C1161" s="445" t="s">
        <v>533</v>
      </c>
      <c r="D1161" s="446"/>
      <c r="E1161" s="446"/>
      <c r="F1161" s="446"/>
      <c r="G1161" s="446"/>
      <c r="H1161" s="446"/>
      <c r="I1161" s="446"/>
      <c r="J1161" s="446"/>
      <c r="K1161" s="446"/>
      <c r="L1161" s="446"/>
      <c r="M1161" s="446"/>
      <c r="N1161" s="446"/>
      <c r="O1161" s="446"/>
      <c r="P1161" s="446"/>
      <c r="Q1161" s="446"/>
      <c r="R1161" s="446"/>
      <c r="S1161" s="446"/>
      <c r="T1161" s="446"/>
      <c r="U1161" s="446"/>
      <c r="V1161" s="446"/>
      <c r="W1161" s="446"/>
      <c r="X1161" s="446"/>
      <c r="Y1161" s="446"/>
      <c r="Z1161" s="447"/>
      <c r="AA1161" s="436"/>
      <c r="AB1161" s="437"/>
    </row>
    <row r="1162" spans="1:28" s="31" customFormat="1" ht="11.25" customHeight="1">
      <c r="A1162" s="26"/>
      <c r="B1162" s="526"/>
      <c r="C1162" s="448"/>
      <c r="D1162" s="449"/>
      <c r="E1162" s="449"/>
      <c r="F1162" s="449"/>
      <c r="G1162" s="449"/>
      <c r="H1162" s="449"/>
      <c r="I1162" s="449"/>
      <c r="J1162" s="449"/>
      <c r="K1162" s="449"/>
      <c r="L1162" s="449"/>
      <c r="M1162" s="449"/>
      <c r="N1162" s="449"/>
      <c r="O1162" s="449"/>
      <c r="P1162" s="449"/>
      <c r="Q1162" s="449"/>
      <c r="R1162" s="449"/>
      <c r="S1162" s="449"/>
      <c r="T1162" s="449"/>
      <c r="U1162" s="449"/>
      <c r="V1162" s="449"/>
      <c r="W1162" s="449"/>
      <c r="X1162" s="449"/>
      <c r="Y1162" s="449"/>
      <c r="Z1162" s="450"/>
      <c r="AA1162" s="438"/>
      <c r="AB1162" s="439"/>
    </row>
    <row r="1163" spans="1:28" s="31" customFormat="1" ht="11.25" customHeight="1">
      <c r="A1163" s="26"/>
      <c r="B1163" s="527"/>
      <c r="C1163" s="451"/>
      <c r="D1163" s="452"/>
      <c r="E1163" s="452"/>
      <c r="F1163" s="452"/>
      <c r="G1163" s="452"/>
      <c r="H1163" s="452"/>
      <c r="I1163" s="452"/>
      <c r="J1163" s="452"/>
      <c r="K1163" s="452"/>
      <c r="L1163" s="452"/>
      <c r="M1163" s="452"/>
      <c r="N1163" s="452"/>
      <c r="O1163" s="452"/>
      <c r="P1163" s="452"/>
      <c r="Q1163" s="452"/>
      <c r="R1163" s="452"/>
      <c r="S1163" s="452"/>
      <c r="T1163" s="452"/>
      <c r="U1163" s="452"/>
      <c r="V1163" s="452"/>
      <c r="W1163" s="452"/>
      <c r="X1163" s="452"/>
      <c r="Y1163" s="452"/>
      <c r="Z1163" s="453"/>
      <c r="AA1163" s="440"/>
      <c r="AB1163" s="441"/>
    </row>
    <row r="1164" spans="1:28" s="31" customFormat="1" ht="11.25" customHeight="1">
      <c r="A1164" s="26"/>
      <c r="B1164" s="525" t="s">
        <v>94</v>
      </c>
      <c r="C1164" s="575" t="s">
        <v>535</v>
      </c>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7"/>
      <c r="AA1164" s="436"/>
      <c r="AB1164" s="437"/>
    </row>
    <row r="1165" spans="1:28" s="31" customFormat="1" ht="11.25" customHeight="1">
      <c r="A1165" s="26"/>
      <c r="B1165" s="526"/>
      <c r="C1165" s="578"/>
      <c r="D1165" s="579"/>
      <c r="E1165" s="579"/>
      <c r="F1165" s="579"/>
      <c r="G1165" s="579"/>
      <c r="H1165" s="579"/>
      <c r="I1165" s="579"/>
      <c r="J1165" s="579"/>
      <c r="K1165" s="579"/>
      <c r="L1165" s="579"/>
      <c r="M1165" s="579"/>
      <c r="N1165" s="579"/>
      <c r="O1165" s="579"/>
      <c r="P1165" s="579"/>
      <c r="Q1165" s="579"/>
      <c r="R1165" s="579"/>
      <c r="S1165" s="579"/>
      <c r="T1165" s="579"/>
      <c r="U1165" s="579"/>
      <c r="V1165" s="579"/>
      <c r="W1165" s="579"/>
      <c r="X1165" s="579"/>
      <c r="Y1165" s="579"/>
      <c r="Z1165" s="580"/>
      <c r="AA1165" s="438"/>
      <c r="AB1165" s="439"/>
    </row>
    <row r="1166" spans="1:28" s="48" customFormat="1" ht="11.25" customHeight="1">
      <c r="A1166" s="26"/>
      <c r="B1166" s="526"/>
      <c r="C1166" s="578"/>
      <c r="D1166" s="579"/>
      <c r="E1166" s="579"/>
      <c r="F1166" s="579"/>
      <c r="G1166" s="579"/>
      <c r="H1166" s="579"/>
      <c r="I1166" s="579"/>
      <c r="J1166" s="579"/>
      <c r="K1166" s="579"/>
      <c r="L1166" s="579"/>
      <c r="M1166" s="579"/>
      <c r="N1166" s="579"/>
      <c r="O1166" s="579"/>
      <c r="P1166" s="579"/>
      <c r="Q1166" s="579"/>
      <c r="R1166" s="579"/>
      <c r="S1166" s="579"/>
      <c r="T1166" s="579"/>
      <c r="U1166" s="579"/>
      <c r="V1166" s="579"/>
      <c r="W1166" s="579"/>
      <c r="X1166" s="579"/>
      <c r="Y1166" s="579"/>
      <c r="Z1166" s="580"/>
      <c r="AA1166" s="438"/>
      <c r="AB1166" s="439"/>
    </row>
    <row r="1167" spans="1:28" s="31" customFormat="1" ht="17.25" customHeight="1">
      <c r="A1167" s="26"/>
      <c r="B1167" s="527"/>
      <c r="C1167" s="581"/>
      <c r="D1167" s="582"/>
      <c r="E1167" s="582"/>
      <c r="F1167" s="582"/>
      <c r="G1167" s="582"/>
      <c r="H1167" s="582"/>
      <c r="I1167" s="582"/>
      <c r="J1167" s="582"/>
      <c r="K1167" s="582"/>
      <c r="L1167" s="582"/>
      <c r="M1167" s="582"/>
      <c r="N1167" s="582"/>
      <c r="O1167" s="582"/>
      <c r="P1167" s="582"/>
      <c r="Q1167" s="582"/>
      <c r="R1167" s="582"/>
      <c r="S1167" s="582"/>
      <c r="T1167" s="582"/>
      <c r="U1167" s="582"/>
      <c r="V1167" s="582"/>
      <c r="W1167" s="582"/>
      <c r="X1167" s="582"/>
      <c r="Y1167" s="582"/>
      <c r="Z1167" s="583"/>
      <c r="AA1167" s="440"/>
      <c r="AB1167" s="441"/>
    </row>
    <row r="1168" spans="1:28" s="31" customFormat="1" ht="11.25" customHeight="1">
      <c r="A1168" s="26"/>
      <c r="B1168" s="525" t="s">
        <v>95</v>
      </c>
      <c r="C1168" s="445" t="s">
        <v>536</v>
      </c>
      <c r="D1168" s="446"/>
      <c r="E1168" s="446"/>
      <c r="F1168" s="446"/>
      <c r="G1168" s="446"/>
      <c r="H1168" s="446"/>
      <c r="I1168" s="446"/>
      <c r="J1168" s="446"/>
      <c r="K1168" s="446"/>
      <c r="L1168" s="446"/>
      <c r="M1168" s="446"/>
      <c r="N1168" s="446"/>
      <c r="O1168" s="446"/>
      <c r="P1168" s="446"/>
      <c r="Q1168" s="446"/>
      <c r="R1168" s="446"/>
      <c r="S1168" s="446"/>
      <c r="T1168" s="446"/>
      <c r="U1168" s="446"/>
      <c r="V1168" s="446"/>
      <c r="W1168" s="446"/>
      <c r="X1168" s="446"/>
      <c r="Y1168" s="446"/>
      <c r="Z1168" s="447"/>
      <c r="AA1168" s="436"/>
      <c r="AB1168" s="437"/>
    </row>
    <row r="1169" spans="1:28" s="31" customFormat="1" ht="13.5" customHeight="1">
      <c r="A1169" s="26"/>
      <c r="B1169" s="526"/>
      <c r="C1169" s="448"/>
      <c r="D1169" s="449"/>
      <c r="E1169" s="449"/>
      <c r="F1169" s="449"/>
      <c r="G1169" s="449"/>
      <c r="H1169" s="449"/>
      <c r="I1169" s="449"/>
      <c r="J1169" s="449"/>
      <c r="K1169" s="449"/>
      <c r="L1169" s="449"/>
      <c r="M1169" s="449"/>
      <c r="N1169" s="449"/>
      <c r="O1169" s="449"/>
      <c r="P1169" s="449"/>
      <c r="Q1169" s="449"/>
      <c r="R1169" s="449"/>
      <c r="S1169" s="449"/>
      <c r="T1169" s="449"/>
      <c r="U1169" s="449"/>
      <c r="V1169" s="449"/>
      <c r="W1169" s="449"/>
      <c r="X1169" s="449"/>
      <c r="Y1169" s="449"/>
      <c r="Z1169" s="450"/>
      <c r="AA1169" s="438"/>
      <c r="AB1169" s="439"/>
    </row>
    <row r="1170" spans="1:28" s="31" customFormat="1" ht="13.5" customHeight="1">
      <c r="A1170" s="26"/>
      <c r="B1170" s="527"/>
      <c r="C1170" s="451"/>
      <c r="D1170" s="452"/>
      <c r="E1170" s="452"/>
      <c r="F1170" s="452"/>
      <c r="G1170" s="452"/>
      <c r="H1170" s="452"/>
      <c r="I1170" s="452"/>
      <c r="J1170" s="452"/>
      <c r="K1170" s="452"/>
      <c r="L1170" s="452"/>
      <c r="M1170" s="452"/>
      <c r="N1170" s="452"/>
      <c r="O1170" s="452"/>
      <c r="P1170" s="452"/>
      <c r="Q1170" s="452"/>
      <c r="R1170" s="452"/>
      <c r="S1170" s="452"/>
      <c r="T1170" s="452"/>
      <c r="U1170" s="452"/>
      <c r="V1170" s="452"/>
      <c r="W1170" s="452"/>
      <c r="X1170" s="452"/>
      <c r="Y1170" s="452"/>
      <c r="Z1170" s="453"/>
      <c r="AA1170" s="440"/>
      <c r="AB1170" s="441"/>
    </row>
    <row r="1171" spans="1:28" s="31" customFormat="1" ht="13.5" customHeight="1">
      <c r="A1171" s="26"/>
      <c r="B1171" s="526" t="s">
        <v>96</v>
      </c>
      <c r="C1171" s="448" t="s">
        <v>537</v>
      </c>
      <c r="D1171" s="449"/>
      <c r="E1171" s="449"/>
      <c r="F1171" s="449"/>
      <c r="G1171" s="449"/>
      <c r="H1171" s="449"/>
      <c r="I1171" s="449"/>
      <c r="J1171" s="449"/>
      <c r="K1171" s="449"/>
      <c r="L1171" s="449"/>
      <c r="M1171" s="449"/>
      <c r="N1171" s="449"/>
      <c r="O1171" s="449"/>
      <c r="P1171" s="449"/>
      <c r="Q1171" s="449"/>
      <c r="R1171" s="449"/>
      <c r="S1171" s="449"/>
      <c r="T1171" s="449"/>
      <c r="U1171" s="449"/>
      <c r="V1171" s="449"/>
      <c r="W1171" s="449"/>
      <c r="X1171" s="449"/>
      <c r="Y1171" s="449"/>
      <c r="Z1171" s="450"/>
      <c r="AA1171" s="438"/>
      <c r="AB1171" s="439"/>
    </row>
    <row r="1172" spans="1:28" s="31" customFormat="1" ht="11.25" customHeight="1">
      <c r="A1172" s="26"/>
      <c r="B1172" s="526"/>
      <c r="C1172" s="448"/>
      <c r="D1172" s="449"/>
      <c r="E1172" s="449"/>
      <c r="F1172" s="449"/>
      <c r="G1172" s="449"/>
      <c r="H1172" s="449"/>
      <c r="I1172" s="449"/>
      <c r="J1172" s="449"/>
      <c r="K1172" s="449"/>
      <c r="L1172" s="449"/>
      <c r="M1172" s="449"/>
      <c r="N1172" s="449"/>
      <c r="O1172" s="449"/>
      <c r="P1172" s="449"/>
      <c r="Q1172" s="449"/>
      <c r="R1172" s="449"/>
      <c r="S1172" s="449"/>
      <c r="T1172" s="449"/>
      <c r="U1172" s="449"/>
      <c r="V1172" s="449"/>
      <c r="W1172" s="449"/>
      <c r="X1172" s="449"/>
      <c r="Y1172" s="449"/>
      <c r="Z1172" s="450"/>
      <c r="AA1172" s="438"/>
      <c r="AB1172" s="439"/>
    </row>
    <row r="1173" spans="1:28" s="31" customFormat="1" ht="11.25" customHeight="1">
      <c r="A1173" s="26"/>
      <c r="B1173" s="527"/>
      <c r="C1173" s="451"/>
      <c r="D1173" s="452"/>
      <c r="E1173" s="452"/>
      <c r="F1173" s="452"/>
      <c r="G1173" s="452"/>
      <c r="H1173" s="452"/>
      <c r="I1173" s="452"/>
      <c r="J1173" s="452"/>
      <c r="K1173" s="452"/>
      <c r="L1173" s="452"/>
      <c r="M1173" s="452"/>
      <c r="N1173" s="452"/>
      <c r="O1173" s="452"/>
      <c r="P1173" s="452"/>
      <c r="Q1173" s="452"/>
      <c r="R1173" s="452"/>
      <c r="S1173" s="452"/>
      <c r="T1173" s="452"/>
      <c r="U1173" s="452"/>
      <c r="V1173" s="452"/>
      <c r="W1173" s="452"/>
      <c r="X1173" s="452"/>
      <c r="Y1173" s="452"/>
      <c r="Z1173" s="453"/>
      <c r="AA1173" s="440"/>
      <c r="AB1173" s="441"/>
    </row>
    <row r="1174" spans="1:28" s="31" customFormat="1" ht="11.25" customHeight="1">
      <c r="A1174" s="26"/>
      <c r="B1174" s="525" t="s">
        <v>44</v>
      </c>
      <c r="C1174" s="445" t="s">
        <v>523</v>
      </c>
      <c r="D1174" s="446"/>
      <c r="E1174" s="446"/>
      <c r="F1174" s="446"/>
      <c r="G1174" s="446"/>
      <c r="H1174" s="446"/>
      <c r="I1174" s="446"/>
      <c r="J1174" s="446"/>
      <c r="K1174" s="446"/>
      <c r="L1174" s="446"/>
      <c r="M1174" s="446"/>
      <c r="N1174" s="446"/>
      <c r="O1174" s="446"/>
      <c r="P1174" s="446"/>
      <c r="Q1174" s="446"/>
      <c r="R1174" s="446"/>
      <c r="S1174" s="446"/>
      <c r="T1174" s="446"/>
      <c r="U1174" s="446"/>
      <c r="V1174" s="446"/>
      <c r="W1174" s="446"/>
      <c r="X1174" s="446"/>
      <c r="Y1174" s="446"/>
      <c r="Z1174" s="447"/>
      <c r="AA1174" s="436"/>
      <c r="AB1174" s="437"/>
    </row>
    <row r="1175" spans="1:28" s="31" customFormat="1" ht="11.25" customHeight="1">
      <c r="A1175" s="26"/>
      <c r="B1175" s="526"/>
      <c r="C1175" s="448"/>
      <c r="D1175" s="449"/>
      <c r="E1175" s="449"/>
      <c r="F1175" s="449"/>
      <c r="G1175" s="449"/>
      <c r="H1175" s="449"/>
      <c r="I1175" s="449"/>
      <c r="J1175" s="449"/>
      <c r="K1175" s="449"/>
      <c r="L1175" s="449"/>
      <c r="M1175" s="449"/>
      <c r="N1175" s="449"/>
      <c r="O1175" s="449"/>
      <c r="P1175" s="449"/>
      <c r="Q1175" s="449"/>
      <c r="R1175" s="449"/>
      <c r="S1175" s="449"/>
      <c r="T1175" s="449"/>
      <c r="U1175" s="449"/>
      <c r="V1175" s="449"/>
      <c r="W1175" s="449"/>
      <c r="X1175" s="449"/>
      <c r="Y1175" s="449"/>
      <c r="Z1175" s="450"/>
      <c r="AA1175" s="438"/>
      <c r="AB1175" s="439"/>
    </row>
    <row r="1176" spans="1:28" s="31" customFormat="1" ht="11.25" customHeight="1">
      <c r="A1176" s="26"/>
      <c r="B1176" s="527"/>
      <c r="C1176" s="451"/>
      <c r="D1176" s="452"/>
      <c r="E1176" s="452"/>
      <c r="F1176" s="452"/>
      <c r="G1176" s="452"/>
      <c r="H1176" s="452"/>
      <c r="I1176" s="452"/>
      <c r="J1176" s="452"/>
      <c r="K1176" s="452"/>
      <c r="L1176" s="452"/>
      <c r="M1176" s="452"/>
      <c r="N1176" s="452"/>
      <c r="O1176" s="452"/>
      <c r="P1176" s="452"/>
      <c r="Q1176" s="452"/>
      <c r="R1176" s="452"/>
      <c r="S1176" s="452"/>
      <c r="T1176" s="452"/>
      <c r="U1176" s="452"/>
      <c r="V1176" s="452"/>
      <c r="W1176" s="452"/>
      <c r="X1176" s="452"/>
      <c r="Y1176" s="452"/>
      <c r="Z1176" s="453"/>
      <c r="AA1176" s="440"/>
      <c r="AB1176" s="441"/>
    </row>
    <row r="1177" spans="1:28" s="31" customFormat="1" ht="11.25" customHeight="1">
      <c r="A1177" s="15"/>
      <c r="B1177" s="22"/>
      <c r="C1177" s="15"/>
      <c r="D1177" s="15"/>
      <c r="E1177" s="15"/>
      <c r="F1177" s="15"/>
      <c r="G1177" s="15"/>
      <c r="H1177" s="15"/>
      <c r="I1177" s="15"/>
      <c r="J1177" s="15"/>
      <c r="K1177" s="15"/>
      <c r="L1177" s="15"/>
      <c r="M1177" s="15"/>
      <c r="N1177" s="15"/>
      <c r="O1177" s="15"/>
      <c r="P1177" s="15"/>
      <c r="Q1177" s="15"/>
      <c r="R1177" s="15"/>
      <c r="S1177" s="15"/>
      <c r="T1177" s="15"/>
      <c r="U1177" s="15"/>
      <c r="V1177" s="15"/>
      <c r="W1177" s="15"/>
      <c r="X1177" s="15"/>
      <c r="Y1177" s="15"/>
      <c r="Z1177" s="15"/>
      <c r="AA1177" s="45"/>
      <c r="AB1177" s="45"/>
    </row>
    <row r="1178" spans="1:28" s="31" customFormat="1" ht="24">
      <c r="A1178" s="35" t="s">
        <v>1111</v>
      </c>
      <c r="B1178" s="33"/>
      <c r="C1178" s="29"/>
      <c r="D1178" s="29"/>
      <c r="E1178" s="29"/>
      <c r="F1178" s="29"/>
      <c r="G1178" s="29"/>
      <c r="H1178" s="29"/>
      <c r="I1178" s="29"/>
      <c r="J1178" s="30"/>
      <c r="K1178" s="30"/>
      <c r="L1178" s="30"/>
      <c r="M1178" s="30"/>
      <c r="N1178" s="30"/>
      <c r="O1178" s="30"/>
      <c r="P1178" s="30"/>
      <c r="Q1178" s="30"/>
      <c r="R1178" s="30"/>
      <c r="S1178" s="30"/>
      <c r="T1178" s="30"/>
      <c r="U1178" s="30"/>
      <c r="V1178" s="30"/>
      <c r="W1178" s="30"/>
      <c r="X1178" s="30"/>
      <c r="Y1178" s="30"/>
      <c r="Z1178" s="30"/>
      <c r="AA1178" s="45"/>
      <c r="AB1178" s="45"/>
    </row>
    <row r="1179" spans="1:28" s="31" customFormat="1" ht="11.25" customHeight="1">
      <c r="B1179" s="525" t="s">
        <v>90</v>
      </c>
      <c r="C1179" s="445" t="s">
        <v>538</v>
      </c>
      <c r="D1179" s="446"/>
      <c r="E1179" s="446"/>
      <c r="F1179" s="446"/>
      <c r="G1179" s="446"/>
      <c r="H1179" s="446"/>
      <c r="I1179" s="446"/>
      <c r="J1179" s="446"/>
      <c r="K1179" s="446"/>
      <c r="L1179" s="446"/>
      <c r="M1179" s="446"/>
      <c r="N1179" s="446"/>
      <c r="O1179" s="446"/>
      <c r="P1179" s="446"/>
      <c r="Q1179" s="446"/>
      <c r="R1179" s="446"/>
      <c r="S1179" s="446"/>
      <c r="T1179" s="446"/>
      <c r="U1179" s="446"/>
      <c r="V1179" s="446"/>
      <c r="W1179" s="446"/>
      <c r="X1179" s="446"/>
      <c r="Y1179" s="446"/>
      <c r="Z1179" s="447"/>
      <c r="AA1179" s="436"/>
      <c r="AB1179" s="437"/>
    </row>
    <row r="1180" spans="1:28" s="31" customFormat="1" ht="11.25" customHeight="1">
      <c r="B1180" s="526"/>
      <c r="C1180" s="448"/>
      <c r="D1180" s="449"/>
      <c r="E1180" s="449"/>
      <c r="F1180" s="449"/>
      <c r="G1180" s="449"/>
      <c r="H1180" s="449"/>
      <c r="I1180" s="449"/>
      <c r="J1180" s="449"/>
      <c r="K1180" s="449"/>
      <c r="L1180" s="449"/>
      <c r="M1180" s="449"/>
      <c r="N1180" s="449"/>
      <c r="O1180" s="449"/>
      <c r="P1180" s="449"/>
      <c r="Q1180" s="449"/>
      <c r="R1180" s="449"/>
      <c r="S1180" s="449"/>
      <c r="T1180" s="449"/>
      <c r="U1180" s="449"/>
      <c r="V1180" s="449"/>
      <c r="W1180" s="449"/>
      <c r="X1180" s="449"/>
      <c r="Y1180" s="449"/>
      <c r="Z1180" s="450"/>
      <c r="AA1180" s="438"/>
      <c r="AB1180" s="439"/>
    </row>
    <row r="1181" spans="1:28" s="31" customFormat="1" ht="11.25" customHeight="1">
      <c r="B1181" s="527"/>
      <c r="C1181" s="451"/>
      <c r="D1181" s="452"/>
      <c r="E1181" s="452"/>
      <c r="F1181" s="452"/>
      <c r="G1181" s="452"/>
      <c r="H1181" s="452"/>
      <c r="I1181" s="452"/>
      <c r="J1181" s="452"/>
      <c r="K1181" s="452"/>
      <c r="L1181" s="452"/>
      <c r="M1181" s="452"/>
      <c r="N1181" s="452"/>
      <c r="O1181" s="452"/>
      <c r="P1181" s="452"/>
      <c r="Q1181" s="452"/>
      <c r="R1181" s="452"/>
      <c r="S1181" s="452"/>
      <c r="T1181" s="452"/>
      <c r="U1181" s="452"/>
      <c r="V1181" s="452"/>
      <c r="W1181" s="452"/>
      <c r="X1181" s="452"/>
      <c r="Y1181" s="452"/>
      <c r="Z1181" s="453"/>
      <c r="AA1181" s="440"/>
      <c r="AB1181" s="441"/>
    </row>
    <row r="1182" spans="1:28" s="31" customFormat="1" ht="11.25" customHeight="1">
      <c r="A1182"/>
      <c r="B1182" s="525" t="s">
        <v>91</v>
      </c>
      <c r="C1182" s="445" t="s">
        <v>539</v>
      </c>
      <c r="D1182" s="446"/>
      <c r="E1182" s="446"/>
      <c r="F1182" s="446"/>
      <c r="G1182" s="446"/>
      <c r="H1182" s="446"/>
      <c r="I1182" s="446"/>
      <c r="J1182" s="446"/>
      <c r="K1182" s="446"/>
      <c r="L1182" s="446"/>
      <c r="M1182" s="446"/>
      <c r="N1182" s="446"/>
      <c r="O1182" s="446"/>
      <c r="P1182" s="446"/>
      <c r="Q1182" s="446"/>
      <c r="R1182" s="446"/>
      <c r="S1182" s="446"/>
      <c r="T1182" s="446"/>
      <c r="U1182" s="446"/>
      <c r="V1182" s="446"/>
      <c r="W1182" s="446"/>
      <c r="X1182" s="446"/>
      <c r="Y1182" s="446"/>
      <c r="Z1182" s="447"/>
      <c r="AA1182" s="436"/>
      <c r="AB1182" s="437"/>
    </row>
    <row r="1183" spans="1:28" s="31" customFormat="1" ht="11.25" customHeight="1">
      <c r="A1183"/>
      <c r="B1183" s="526"/>
      <c r="C1183" s="448"/>
      <c r="D1183" s="449"/>
      <c r="E1183" s="449"/>
      <c r="F1183" s="449"/>
      <c r="G1183" s="449"/>
      <c r="H1183" s="449"/>
      <c r="I1183" s="449"/>
      <c r="J1183" s="449"/>
      <c r="K1183" s="449"/>
      <c r="L1183" s="449"/>
      <c r="M1183" s="449"/>
      <c r="N1183" s="449"/>
      <c r="O1183" s="449"/>
      <c r="P1183" s="449"/>
      <c r="Q1183" s="449"/>
      <c r="R1183" s="449"/>
      <c r="S1183" s="449"/>
      <c r="T1183" s="449"/>
      <c r="U1183" s="449"/>
      <c r="V1183" s="449"/>
      <c r="W1183" s="449"/>
      <c r="X1183" s="449"/>
      <c r="Y1183" s="449"/>
      <c r="Z1183" s="450"/>
      <c r="AA1183" s="438"/>
      <c r="AB1183" s="439"/>
    </row>
    <row r="1184" spans="1:28" s="48" customFormat="1" ht="11.25" customHeight="1">
      <c r="A1184" s="31"/>
      <c r="B1184" s="526"/>
      <c r="C1184" s="448"/>
      <c r="D1184" s="449"/>
      <c r="E1184" s="449"/>
      <c r="F1184" s="449"/>
      <c r="G1184" s="449"/>
      <c r="H1184" s="449"/>
      <c r="I1184" s="449"/>
      <c r="J1184" s="449"/>
      <c r="K1184" s="449"/>
      <c r="L1184" s="449"/>
      <c r="M1184" s="449"/>
      <c r="N1184" s="449"/>
      <c r="O1184" s="449"/>
      <c r="P1184" s="449"/>
      <c r="Q1184" s="449"/>
      <c r="R1184" s="449"/>
      <c r="S1184" s="449"/>
      <c r="T1184" s="449"/>
      <c r="U1184" s="449"/>
      <c r="V1184" s="449"/>
      <c r="W1184" s="449"/>
      <c r="X1184" s="449"/>
      <c r="Y1184" s="449"/>
      <c r="Z1184" s="450"/>
      <c r="AA1184" s="438"/>
      <c r="AB1184" s="439"/>
    </row>
    <row r="1185" spans="1:28" s="31" customFormat="1" ht="11.25" customHeight="1">
      <c r="B1185" s="526"/>
      <c r="C1185" s="448"/>
      <c r="D1185" s="449"/>
      <c r="E1185" s="449"/>
      <c r="F1185" s="449"/>
      <c r="G1185" s="449"/>
      <c r="H1185" s="449"/>
      <c r="I1185" s="449"/>
      <c r="J1185" s="449"/>
      <c r="K1185" s="449"/>
      <c r="L1185" s="449"/>
      <c r="M1185" s="449"/>
      <c r="N1185" s="449"/>
      <c r="O1185" s="449"/>
      <c r="P1185" s="449"/>
      <c r="Q1185" s="449"/>
      <c r="R1185" s="449"/>
      <c r="S1185" s="449"/>
      <c r="T1185" s="449"/>
      <c r="U1185" s="449"/>
      <c r="V1185" s="449"/>
      <c r="W1185" s="449"/>
      <c r="X1185" s="449"/>
      <c r="Y1185" s="449"/>
      <c r="Z1185" s="450"/>
      <c r="AA1185" s="438"/>
      <c r="AB1185" s="439"/>
    </row>
    <row r="1186" spans="1:28" s="31" customFormat="1" ht="12" customHeight="1">
      <c r="B1186" s="525" t="s">
        <v>20</v>
      </c>
      <c r="C1186" s="445" t="s">
        <v>540</v>
      </c>
      <c r="D1186" s="446"/>
      <c r="E1186" s="446"/>
      <c r="F1186" s="446"/>
      <c r="G1186" s="446"/>
      <c r="H1186" s="446"/>
      <c r="I1186" s="446"/>
      <c r="J1186" s="446"/>
      <c r="K1186" s="446"/>
      <c r="L1186" s="446"/>
      <c r="M1186" s="446"/>
      <c r="N1186" s="446"/>
      <c r="O1186" s="446"/>
      <c r="P1186" s="446"/>
      <c r="Q1186" s="446"/>
      <c r="R1186" s="446"/>
      <c r="S1186" s="446"/>
      <c r="T1186" s="446"/>
      <c r="U1186" s="446"/>
      <c r="V1186" s="446"/>
      <c r="W1186" s="446"/>
      <c r="X1186" s="446"/>
      <c r="Y1186" s="446"/>
      <c r="Z1186" s="447"/>
      <c r="AA1186" s="436"/>
      <c r="AB1186" s="437"/>
    </row>
    <row r="1187" spans="1:28" s="31" customFormat="1" ht="11.25" customHeight="1">
      <c r="B1187" s="526"/>
      <c r="C1187" s="448"/>
      <c r="D1187" s="449"/>
      <c r="E1187" s="449"/>
      <c r="F1187" s="449"/>
      <c r="G1187" s="449"/>
      <c r="H1187" s="449"/>
      <c r="I1187" s="449"/>
      <c r="J1187" s="449"/>
      <c r="K1187" s="449"/>
      <c r="L1187" s="449"/>
      <c r="M1187" s="449"/>
      <c r="N1187" s="449"/>
      <c r="O1187" s="449"/>
      <c r="P1187" s="449"/>
      <c r="Q1187" s="449"/>
      <c r="R1187" s="449"/>
      <c r="S1187" s="449"/>
      <c r="T1187" s="449"/>
      <c r="U1187" s="449"/>
      <c r="V1187" s="449"/>
      <c r="W1187" s="449"/>
      <c r="X1187" s="449"/>
      <c r="Y1187" s="449"/>
      <c r="Z1187" s="450"/>
      <c r="AA1187" s="438"/>
      <c r="AB1187" s="439"/>
    </row>
    <row r="1188" spans="1:28" s="31" customFormat="1" ht="11.25" customHeight="1">
      <c r="B1188" s="527"/>
      <c r="C1188" s="451"/>
      <c r="D1188" s="452"/>
      <c r="E1188" s="452"/>
      <c r="F1188" s="452"/>
      <c r="G1188" s="452"/>
      <c r="H1188" s="452"/>
      <c r="I1188" s="452"/>
      <c r="J1188" s="452"/>
      <c r="K1188" s="452"/>
      <c r="L1188" s="452"/>
      <c r="M1188" s="452"/>
      <c r="N1188" s="452"/>
      <c r="O1188" s="452"/>
      <c r="P1188" s="452"/>
      <c r="Q1188" s="452"/>
      <c r="R1188" s="452"/>
      <c r="S1188" s="452"/>
      <c r="T1188" s="452"/>
      <c r="U1188" s="452"/>
      <c r="V1188" s="452"/>
      <c r="W1188" s="452"/>
      <c r="X1188" s="452"/>
      <c r="Y1188" s="452"/>
      <c r="Z1188" s="453"/>
      <c r="AA1188" s="440"/>
      <c r="AB1188" s="441"/>
    </row>
    <row r="1189" spans="1:28" s="31" customFormat="1" ht="11.25" customHeight="1">
      <c r="B1189" s="525" t="s">
        <v>99</v>
      </c>
      <c r="C1189" s="445" t="s">
        <v>541</v>
      </c>
      <c r="D1189" s="446"/>
      <c r="E1189" s="446"/>
      <c r="F1189" s="446"/>
      <c r="G1189" s="446"/>
      <c r="H1189" s="446"/>
      <c r="I1189" s="446"/>
      <c r="J1189" s="446"/>
      <c r="K1189" s="446"/>
      <c r="L1189" s="446"/>
      <c r="M1189" s="446"/>
      <c r="N1189" s="446"/>
      <c r="O1189" s="446"/>
      <c r="P1189" s="446"/>
      <c r="Q1189" s="446"/>
      <c r="R1189" s="446"/>
      <c r="S1189" s="446"/>
      <c r="T1189" s="446"/>
      <c r="U1189" s="446"/>
      <c r="V1189" s="446"/>
      <c r="W1189" s="446"/>
      <c r="X1189" s="446"/>
      <c r="Y1189" s="446"/>
      <c r="Z1189" s="447"/>
      <c r="AA1189" s="436"/>
      <c r="AB1189" s="437"/>
    </row>
    <row r="1190" spans="1:28" s="31" customFormat="1" ht="11.25" customHeight="1">
      <c r="B1190" s="526"/>
      <c r="C1190" s="448"/>
      <c r="D1190" s="449"/>
      <c r="E1190" s="449"/>
      <c r="F1190" s="449"/>
      <c r="G1190" s="449"/>
      <c r="H1190" s="449"/>
      <c r="I1190" s="449"/>
      <c r="J1190" s="449"/>
      <c r="K1190" s="449"/>
      <c r="L1190" s="449"/>
      <c r="M1190" s="449"/>
      <c r="N1190" s="449"/>
      <c r="O1190" s="449"/>
      <c r="P1190" s="449"/>
      <c r="Q1190" s="449"/>
      <c r="R1190" s="449"/>
      <c r="S1190" s="449"/>
      <c r="T1190" s="449"/>
      <c r="U1190" s="449"/>
      <c r="V1190" s="449"/>
      <c r="W1190" s="449"/>
      <c r="X1190" s="449"/>
      <c r="Y1190" s="449"/>
      <c r="Z1190" s="450"/>
      <c r="AA1190" s="438"/>
      <c r="AB1190" s="439"/>
    </row>
    <row r="1191" spans="1:28" s="31" customFormat="1" ht="11.25" customHeight="1">
      <c r="B1191" s="527"/>
      <c r="C1191" s="451"/>
      <c r="D1191" s="452"/>
      <c r="E1191" s="452"/>
      <c r="F1191" s="452"/>
      <c r="G1191" s="452"/>
      <c r="H1191" s="452"/>
      <c r="I1191" s="452"/>
      <c r="J1191" s="452"/>
      <c r="K1191" s="452"/>
      <c r="L1191" s="452"/>
      <c r="M1191" s="452"/>
      <c r="N1191" s="452"/>
      <c r="O1191" s="452"/>
      <c r="P1191" s="452"/>
      <c r="Q1191" s="452"/>
      <c r="R1191" s="452"/>
      <c r="S1191" s="452"/>
      <c r="T1191" s="452"/>
      <c r="U1191" s="452"/>
      <c r="V1191" s="452"/>
      <c r="W1191" s="452"/>
      <c r="X1191" s="452"/>
      <c r="Y1191" s="452"/>
      <c r="Z1191" s="453"/>
      <c r="AA1191" s="440"/>
      <c r="AB1191" s="441"/>
    </row>
    <row r="1192" spans="1:28" s="31" customFormat="1" ht="11.25" customHeight="1">
      <c r="A1192"/>
      <c r="B1192" s="525" t="s">
        <v>35</v>
      </c>
      <c r="C1192" s="445" t="s">
        <v>542</v>
      </c>
      <c r="D1192" s="446"/>
      <c r="E1192" s="446"/>
      <c r="F1192" s="446"/>
      <c r="G1192" s="446"/>
      <c r="H1192" s="446"/>
      <c r="I1192" s="446"/>
      <c r="J1192" s="446"/>
      <c r="K1192" s="446"/>
      <c r="L1192" s="446"/>
      <c r="M1192" s="446"/>
      <c r="N1192" s="446"/>
      <c r="O1192" s="446"/>
      <c r="P1192" s="446"/>
      <c r="Q1192" s="446"/>
      <c r="R1192" s="446"/>
      <c r="S1192" s="446"/>
      <c r="T1192" s="446"/>
      <c r="U1192" s="446"/>
      <c r="V1192" s="446"/>
      <c r="W1192" s="446"/>
      <c r="X1192" s="446"/>
      <c r="Y1192" s="446"/>
      <c r="Z1192" s="447"/>
      <c r="AA1192" s="436"/>
      <c r="AB1192" s="437"/>
    </row>
    <row r="1193" spans="1:28" s="31" customFormat="1" ht="11.25" customHeight="1">
      <c r="B1193" s="526"/>
      <c r="C1193" s="448"/>
      <c r="D1193" s="449"/>
      <c r="E1193" s="449"/>
      <c r="F1193" s="449"/>
      <c r="G1193" s="449"/>
      <c r="H1193" s="449"/>
      <c r="I1193" s="449"/>
      <c r="J1193" s="449"/>
      <c r="K1193" s="449"/>
      <c r="L1193" s="449"/>
      <c r="M1193" s="449"/>
      <c r="N1193" s="449"/>
      <c r="O1193" s="449"/>
      <c r="P1193" s="449"/>
      <c r="Q1193" s="449"/>
      <c r="R1193" s="449"/>
      <c r="S1193" s="449"/>
      <c r="T1193" s="449"/>
      <c r="U1193" s="449"/>
      <c r="V1193" s="449"/>
      <c r="W1193" s="449"/>
      <c r="X1193" s="449"/>
      <c r="Y1193" s="449"/>
      <c r="Z1193" s="450"/>
      <c r="AA1193" s="438"/>
      <c r="AB1193" s="439"/>
    </row>
    <row r="1194" spans="1:28" s="31" customFormat="1" ht="11.25" customHeight="1">
      <c r="B1194" s="526"/>
      <c r="C1194" s="448"/>
      <c r="D1194" s="449"/>
      <c r="E1194" s="449"/>
      <c r="F1194" s="449"/>
      <c r="G1194" s="449"/>
      <c r="H1194" s="449"/>
      <c r="I1194" s="449"/>
      <c r="J1194" s="449"/>
      <c r="K1194" s="449"/>
      <c r="L1194" s="449"/>
      <c r="M1194" s="449"/>
      <c r="N1194" s="449"/>
      <c r="O1194" s="449"/>
      <c r="P1194" s="449"/>
      <c r="Q1194" s="449"/>
      <c r="R1194" s="449"/>
      <c r="S1194" s="449"/>
      <c r="T1194" s="449"/>
      <c r="U1194" s="449"/>
      <c r="V1194" s="449"/>
      <c r="W1194" s="449"/>
      <c r="X1194" s="449"/>
      <c r="Y1194" s="449"/>
      <c r="Z1194" s="450"/>
      <c r="AA1194" s="438"/>
      <c r="AB1194" s="439"/>
    </row>
    <row r="1195" spans="1:28" s="31" customFormat="1" ht="11.25" customHeight="1">
      <c r="B1195" s="526"/>
      <c r="C1195" s="448"/>
      <c r="D1195" s="449"/>
      <c r="E1195" s="449"/>
      <c r="F1195" s="449"/>
      <c r="G1195" s="449"/>
      <c r="H1195" s="449"/>
      <c r="I1195" s="449"/>
      <c r="J1195" s="449"/>
      <c r="K1195" s="449"/>
      <c r="L1195" s="449"/>
      <c r="M1195" s="449"/>
      <c r="N1195" s="449"/>
      <c r="O1195" s="449"/>
      <c r="P1195" s="449"/>
      <c r="Q1195" s="449"/>
      <c r="R1195" s="449"/>
      <c r="S1195" s="449"/>
      <c r="T1195" s="449"/>
      <c r="U1195" s="449"/>
      <c r="V1195" s="449"/>
      <c r="W1195" s="449"/>
      <c r="X1195" s="449"/>
      <c r="Y1195" s="449"/>
      <c r="Z1195" s="450"/>
      <c r="AA1195" s="438"/>
      <c r="AB1195" s="439"/>
    </row>
    <row r="1196" spans="1:28" s="15" customFormat="1" ht="11.25" customHeight="1">
      <c r="A1196" s="31"/>
      <c r="B1196" s="525" t="s">
        <v>21</v>
      </c>
      <c r="C1196" s="469" t="s">
        <v>543</v>
      </c>
      <c r="D1196" s="470"/>
      <c r="E1196" s="470"/>
      <c r="F1196" s="470"/>
      <c r="G1196" s="470"/>
      <c r="H1196" s="470"/>
      <c r="I1196" s="470"/>
      <c r="J1196" s="470"/>
      <c r="K1196" s="470"/>
      <c r="L1196" s="470"/>
      <c r="M1196" s="470"/>
      <c r="N1196" s="470"/>
      <c r="O1196" s="470"/>
      <c r="P1196" s="470"/>
      <c r="Q1196" s="470"/>
      <c r="R1196" s="470"/>
      <c r="S1196" s="470"/>
      <c r="T1196" s="470"/>
      <c r="U1196" s="470"/>
      <c r="V1196" s="470"/>
      <c r="W1196" s="470"/>
      <c r="X1196" s="470"/>
      <c r="Y1196" s="470"/>
      <c r="Z1196" s="471"/>
      <c r="AA1196" s="654"/>
      <c r="AB1196" s="655"/>
    </row>
    <row r="1197" spans="1:28" s="30" customFormat="1" ht="15" customHeight="1">
      <c r="A1197" s="31"/>
      <c r="B1197" s="526"/>
      <c r="C1197" s="472"/>
      <c r="D1197" s="473"/>
      <c r="E1197" s="473"/>
      <c r="F1197" s="473"/>
      <c r="G1197" s="473"/>
      <c r="H1197" s="473"/>
      <c r="I1197" s="473"/>
      <c r="J1197" s="473"/>
      <c r="K1197" s="473"/>
      <c r="L1197" s="473"/>
      <c r="M1197" s="473"/>
      <c r="N1197" s="473"/>
      <c r="O1197" s="473"/>
      <c r="P1197" s="473"/>
      <c r="Q1197" s="473"/>
      <c r="R1197" s="473"/>
      <c r="S1197" s="473"/>
      <c r="T1197" s="473"/>
      <c r="U1197" s="473"/>
      <c r="V1197" s="473"/>
      <c r="W1197" s="473"/>
      <c r="X1197" s="473"/>
      <c r="Y1197" s="473"/>
      <c r="Z1197" s="474"/>
      <c r="AA1197" s="656"/>
      <c r="AB1197" s="657"/>
    </row>
    <row r="1198" spans="1:28" s="31" customFormat="1" ht="11.25" customHeight="1">
      <c r="B1198" s="527"/>
      <c r="C1198" s="475"/>
      <c r="D1198" s="476"/>
      <c r="E1198" s="476"/>
      <c r="F1198" s="476"/>
      <c r="G1198" s="476"/>
      <c r="H1198" s="476"/>
      <c r="I1198" s="476"/>
      <c r="J1198" s="476"/>
      <c r="K1198" s="476"/>
      <c r="L1198" s="476"/>
      <c r="M1198" s="476"/>
      <c r="N1198" s="476"/>
      <c r="O1198" s="476"/>
      <c r="P1198" s="476"/>
      <c r="Q1198" s="476"/>
      <c r="R1198" s="476"/>
      <c r="S1198" s="476"/>
      <c r="T1198" s="476"/>
      <c r="U1198" s="476"/>
      <c r="V1198" s="476"/>
      <c r="W1198" s="476"/>
      <c r="X1198" s="476"/>
      <c r="Y1198" s="476"/>
      <c r="Z1198" s="477"/>
      <c r="AA1198" s="658"/>
      <c r="AB1198" s="659"/>
    </row>
    <row r="1199" spans="1:28" s="31" customFormat="1" ht="11.25" customHeight="1">
      <c r="B1199" s="525" t="s">
        <v>22</v>
      </c>
      <c r="C1199" s="445" t="s">
        <v>544</v>
      </c>
      <c r="D1199" s="446"/>
      <c r="E1199" s="446"/>
      <c r="F1199" s="446"/>
      <c r="G1199" s="446"/>
      <c r="H1199" s="446"/>
      <c r="I1199" s="446"/>
      <c r="J1199" s="446"/>
      <c r="K1199" s="446"/>
      <c r="L1199" s="446"/>
      <c r="M1199" s="446"/>
      <c r="N1199" s="446"/>
      <c r="O1199" s="446"/>
      <c r="P1199" s="446"/>
      <c r="Q1199" s="446"/>
      <c r="R1199" s="446"/>
      <c r="S1199" s="446"/>
      <c r="T1199" s="446"/>
      <c r="U1199" s="446"/>
      <c r="V1199" s="446"/>
      <c r="W1199" s="446"/>
      <c r="X1199" s="446"/>
      <c r="Y1199" s="446"/>
      <c r="Z1199" s="447"/>
      <c r="AA1199" s="436"/>
      <c r="AB1199" s="437"/>
    </row>
    <row r="1200" spans="1:28" s="48" customFormat="1" ht="15" customHeight="1">
      <c r="A1200" s="31"/>
      <c r="B1200" s="527"/>
      <c r="C1200" s="451"/>
      <c r="D1200" s="452"/>
      <c r="E1200" s="452"/>
      <c r="F1200" s="452"/>
      <c r="G1200" s="452"/>
      <c r="H1200" s="452"/>
      <c r="I1200" s="452"/>
      <c r="J1200" s="452"/>
      <c r="K1200" s="452"/>
      <c r="L1200" s="452"/>
      <c r="M1200" s="452"/>
      <c r="N1200" s="452"/>
      <c r="O1200" s="452"/>
      <c r="P1200" s="452"/>
      <c r="Q1200" s="452"/>
      <c r="R1200" s="452"/>
      <c r="S1200" s="452"/>
      <c r="T1200" s="452"/>
      <c r="U1200" s="452"/>
      <c r="V1200" s="452"/>
      <c r="W1200" s="452"/>
      <c r="X1200" s="452"/>
      <c r="Y1200" s="452"/>
      <c r="Z1200" s="453"/>
      <c r="AA1200" s="440"/>
      <c r="AB1200" s="441"/>
    </row>
    <row r="1201" spans="1:28" s="48" customFormat="1" ht="15" customHeight="1">
      <c r="A1201" s="31"/>
      <c r="B1201" s="525" t="s">
        <v>23</v>
      </c>
      <c r="C1201" s="445" t="s">
        <v>545</v>
      </c>
      <c r="D1201" s="446"/>
      <c r="E1201" s="446"/>
      <c r="F1201" s="446"/>
      <c r="G1201" s="446"/>
      <c r="H1201" s="446"/>
      <c r="I1201" s="446"/>
      <c r="J1201" s="446"/>
      <c r="K1201" s="446"/>
      <c r="L1201" s="446"/>
      <c r="M1201" s="446"/>
      <c r="N1201" s="446"/>
      <c r="O1201" s="446"/>
      <c r="P1201" s="446"/>
      <c r="Q1201" s="446"/>
      <c r="R1201" s="446"/>
      <c r="S1201" s="446"/>
      <c r="T1201" s="446"/>
      <c r="U1201" s="446"/>
      <c r="V1201" s="446"/>
      <c r="W1201" s="446"/>
      <c r="X1201" s="446"/>
      <c r="Y1201" s="446"/>
      <c r="Z1201" s="447"/>
      <c r="AA1201" s="436"/>
      <c r="AB1201" s="437"/>
    </row>
    <row r="1202" spans="1:28" s="31" customFormat="1" ht="15.75" customHeight="1">
      <c r="B1202" s="526"/>
      <c r="C1202" s="448"/>
      <c r="D1202" s="449"/>
      <c r="E1202" s="449"/>
      <c r="F1202" s="449"/>
      <c r="G1202" s="449"/>
      <c r="H1202" s="449"/>
      <c r="I1202" s="449"/>
      <c r="J1202" s="449"/>
      <c r="K1202" s="449"/>
      <c r="L1202" s="449"/>
      <c r="M1202" s="449"/>
      <c r="N1202" s="449"/>
      <c r="O1202" s="449"/>
      <c r="P1202" s="449"/>
      <c r="Q1202" s="449"/>
      <c r="R1202" s="449"/>
      <c r="S1202" s="449"/>
      <c r="T1202" s="449"/>
      <c r="U1202" s="449"/>
      <c r="V1202" s="449"/>
      <c r="W1202" s="449"/>
      <c r="X1202" s="449"/>
      <c r="Y1202" s="449"/>
      <c r="Z1202" s="450"/>
      <c r="AA1202" s="438"/>
      <c r="AB1202" s="439"/>
    </row>
    <row r="1203" spans="1:28" s="31" customFormat="1" ht="11.25" customHeight="1">
      <c r="B1203" s="526"/>
      <c r="C1203" s="448"/>
      <c r="D1203" s="449"/>
      <c r="E1203" s="449"/>
      <c r="F1203" s="449"/>
      <c r="G1203" s="449"/>
      <c r="H1203" s="449"/>
      <c r="I1203" s="449"/>
      <c r="J1203" s="449"/>
      <c r="K1203" s="449"/>
      <c r="L1203" s="449"/>
      <c r="M1203" s="449"/>
      <c r="N1203" s="449"/>
      <c r="O1203" s="449"/>
      <c r="P1203" s="449"/>
      <c r="Q1203" s="449"/>
      <c r="R1203" s="449"/>
      <c r="S1203" s="449"/>
      <c r="T1203" s="449"/>
      <c r="U1203" s="449"/>
      <c r="V1203" s="449"/>
      <c r="W1203" s="449"/>
      <c r="X1203" s="449"/>
      <c r="Y1203" s="449"/>
      <c r="Z1203" s="450"/>
      <c r="AA1203" s="438"/>
      <c r="AB1203" s="439"/>
    </row>
    <row r="1204" spans="1:28" s="48" customFormat="1" ht="11.25" customHeight="1">
      <c r="A1204" s="31"/>
      <c r="B1204" s="526"/>
      <c r="C1204" s="448"/>
      <c r="D1204" s="449"/>
      <c r="E1204" s="449"/>
      <c r="F1204" s="449"/>
      <c r="G1204" s="449"/>
      <c r="H1204" s="449"/>
      <c r="I1204" s="449"/>
      <c r="J1204" s="449"/>
      <c r="K1204" s="449"/>
      <c r="L1204" s="449"/>
      <c r="M1204" s="449"/>
      <c r="N1204" s="449"/>
      <c r="O1204" s="449"/>
      <c r="P1204" s="449"/>
      <c r="Q1204" s="449"/>
      <c r="R1204" s="449"/>
      <c r="S1204" s="449"/>
      <c r="T1204" s="449"/>
      <c r="U1204" s="449"/>
      <c r="V1204" s="449"/>
      <c r="W1204" s="449"/>
      <c r="X1204" s="449"/>
      <c r="Y1204" s="449"/>
      <c r="Z1204" s="450"/>
      <c r="AA1204" s="438"/>
      <c r="AB1204" s="439"/>
    </row>
    <row r="1205" spans="1:28" s="48" customFormat="1" ht="11.25" customHeight="1">
      <c r="A1205" s="31"/>
      <c r="B1205" s="527"/>
      <c r="C1205" s="451"/>
      <c r="D1205" s="452"/>
      <c r="E1205" s="452"/>
      <c r="F1205" s="452"/>
      <c r="G1205" s="452"/>
      <c r="H1205" s="452"/>
      <c r="I1205" s="452"/>
      <c r="J1205" s="452"/>
      <c r="K1205" s="452"/>
      <c r="L1205" s="452"/>
      <c r="M1205" s="452"/>
      <c r="N1205" s="452"/>
      <c r="O1205" s="452"/>
      <c r="P1205" s="452"/>
      <c r="Q1205" s="452"/>
      <c r="R1205" s="452"/>
      <c r="S1205" s="452"/>
      <c r="T1205" s="452"/>
      <c r="U1205" s="452"/>
      <c r="V1205" s="452"/>
      <c r="W1205" s="452"/>
      <c r="X1205" s="452"/>
      <c r="Y1205" s="452"/>
      <c r="Z1205" s="453"/>
      <c r="AA1205" s="440"/>
      <c r="AB1205" s="441"/>
    </row>
    <row r="1206" spans="1:28" s="31" customFormat="1" ht="11.25" customHeight="1">
      <c r="B1206" s="525" t="s">
        <v>168</v>
      </c>
      <c r="C1206" s="558" t="s">
        <v>546</v>
      </c>
      <c r="D1206" s="559"/>
      <c r="E1206" s="559"/>
      <c r="F1206" s="559"/>
      <c r="G1206" s="559"/>
      <c r="H1206" s="559"/>
      <c r="I1206" s="559"/>
      <c r="J1206" s="559"/>
      <c r="K1206" s="559"/>
      <c r="L1206" s="559"/>
      <c r="M1206" s="559"/>
      <c r="N1206" s="559"/>
      <c r="O1206" s="559"/>
      <c r="P1206" s="559"/>
      <c r="Q1206" s="559"/>
      <c r="R1206" s="559"/>
      <c r="S1206" s="559"/>
      <c r="T1206" s="559"/>
      <c r="U1206" s="559"/>
      <c r="V1206" s="559"/>
      <c r="W1206" s="559"/>
      <c r="X1206" s="559"/>
      <c r="Y1206" s="559"/>
      <c r="Z1206" s="560"/>
      <c r="AA1206" s="436"/>
      <c r="AB1206" s="437"/>
    </row>
    <row r="1207" spans="1:28" s="31" customFormat="1" ht="11.25" customHeight="1">
      <c r="B1207" s="526"/>
      <c r="C1207" s="561"/>
      <c r="D1207" s="562"/>
      <c r="E1207" s="562"/>
      <c r="F1207" s="562"/>
      <c r="G1207" s="562"/>
      <c r="H1207" s="562"/>
      <c r="I1207" s="562"/>
      <c r="J1207" s="562"/>
      <c r="K1207" s="562"/>
      <c r="L1207" s="562"/>
      <c r="M1207" s="562"/>
      <c r="N1207" s="562"/>
      <c r="O1207" s="562"/>
      <c r="P1207" s="562"/>
      <c r="Q1207" s="562"/>
      <c r="R1207" s="562"/>
      <c r="S1207" s="562"/>
      <c r="T1207" s="562"/>
      <c r="U1207" s="562"/>
      <c r="V1207" s="562"/>
      <c r="W1207" s="562"/>
      <c r="X1207" s="562"/>
      <c r="Y1207" s="562"/>
      <c r="Z1207" s="563"/>
      <c r="AA1207" s="438"/>
      <c r="AB1207" s="439"/>
    </row>
    <row r="1208" spans="1:28" s="112" customFormat="1" ht="11.25" customHeight="1">
      <c r="A1208" s="31"/>
      <c r="B1208" s="526"/>
      <c r="C1208" s="561"/>
      <c r="D1208" s="562"/>
      <c r="E1208" s="562"/>
      <c r="F1208" s="562"/>
      <c r="G1208" s="562"/>
      <c r="H1208" s="562"/>
      <c r="I1208" s="562"/>
      <c r="J1208" s="562"/>
      <c r="K1208" s="562"/>
      <c r="L1208" s="562"/>
      <c r="M1208" s="562"/>
      <c r="N1208" s="562"/>
      <c r="O1208" s="562"/>
      <c r="P1208" s="562"/>
      <c r="Q1208" s="562"/>
      <c r="R1208" s="562"/>
      <c r="S1208" s="562"/>
      <c r="T1208" s="562"/>
      <c r="U1208" s="562"/>
      <c r="V1208" s="562"/>
      <c r="W1208" s="562"/>
      <c r="X1208" s="562"/>
      <c r="Y1208" s="562"/>
      <c r="Z1208" s="563"/>
      <c r="AA1208" s="440"/>
      <c r="AB1208" s="441"/>
    </row>
    <row r="1209" spans="1:28" s="112" customFormat="1" ht="11.25" customHeight="1">
      <c r="A1209"/>
      <c r="B1209" s="547" t="s">
        <v>156</v>
      </c>
      <c r="C1209" s="462" t="s">
        <v>547</v>
      </c>
      <c r="D1209" s="462"/>
      <c r="E1209" s="462"/>
      <c r="F1209" s="462"/>
      <c r="G1209" s="462"/>
      <c r="H1209" s="462"/>
      <c r="I1209" s="462"/>
      <c r="J1209" s="462"/>
      <c r="K1209" s="462"/>
      <c r="L1209" s="462"/>
      <c r="M1209" s="462"/>
      <c r="N1209" s="462"/>
      <c r="O1209" s="462"/>
      <c r="P1209" s="462"/>
      <c r="Q1209" s="462"/>
      <c r="R1209" s="462"/>
      <c r="S1209" s="462"/>
      <c r="T1209" s="462"/>
      <c r="U1209" s="462"/>
      <c r="V1209" s="462"/>
      <c r="W1209" s="462"/>
      <c r="X1209" s="462"/>
      <c r="Y1209" s="462"/>
      <c r="Z1209" s="462"/>
      <c r="AA1209" s="454"/>
      <c r="AB1209" s="454"/>
    </row>
    <row r="1210" spans="1:28" s="112" customFormat="1" ht="11.25" customHeight="1">
      <c r="A1210" s="31"/>
      <c r="B1210" s="547"/>
      <c r="C1210" s="462"/>
      <c r="D1210" s="462"/>
      <c r="E1210" s="462"/>
      <c r="F1210" s="462"/>
      <c r="G1210" s="462"/>
      <c r="H1210" s="462"/>
      <c r="I1210" s="462"/>
      <c r="J1210" s="462"/>
      <c r="K1210" s="462"/>
      <c r="L1210" s="462"/>
      <c r="M1210" s="462"/>
      <c r="N1210" s="462"/>
      <c r="O1210" s="462"/>
      <c r="P1210" s="462"/>
      <c r="Q1210" s="462"/>
      <c r="R1210" s="462"/>
      <c r="S1210" s="462"/>
      <c r="T1210" s="462"/>
      <c r="U1210" s="462"/>
      <c r="V1210" s="462"/>
      <c r="W1210" s="462"/>
      <c r="X1210" s="462"/>
      <c r="Y1210" s="462"/>
      <c r="Z1210" s="462"/>
      <c r="AA1210" s="454"/>
      <c r="AB1210" s="454"/>
    </row>
    <row r="1211" spans="1:28" s="31" customFormat="1" ht="10.5" customHeight="1">
      <c r="B1211" s="547"/>
      <c r="C1211" s="462"/>
      <c r="D1211" s="462"/>
      <c r="E1211" s="462"/>
      <c r="F1211" s="462"/>
      <c r="G1211" s="462"/>
      <c r="H1211" s="462"/>
      <c r="I1211" s="462"/>
      <c r="J1211" s="462"/>
      <c r="K1211" s="462"/>
      <c r="L1211" s="462"/>
      <c r="M1211" s="462"/>
      <c r="N1211" s="462"/>
      <c r="O1211" s="462"/>
      <c r="P1211" s="462"/>
      <c r="Q1211" s="462"/>
      <c r="R1211" s="462"/>
      <c r="S1211" s="462"/>
      <c r="T1211" s="462"/>
      <c r="U1211" s="462"/>
      <c r="V1211" s="462"/>
      <c r="W1211" s="462"/>
      <c r="X1211" s="462"/>
      <c r="Y1211" s="462"/>
      <c r="Z1211" s="462"/>
      <c r="AA1211" s="454"/>
      <c r="AB1211" s="454"/>
    </row>
    <row r="1212" spans="1:28" s="31" customFormat="1" ht="11.25" customHeight="1">
      <c r="B1212" s="547" t="s">
        <v>157</v>
      </c>
      <c r="C1212" s="462" t="s">
        <v>548</v>
      </c>
      <c r="D1212" s="462"/>
      <c r="E1212" s="462"/>
      <c r="F1212" s="462"/>
      <c r="G1212" s="462"/>
      <c r="H1212" s="462"/>
      <c r="I1212" s="462"/>
      <c r="J1212" s="462"/>
      <c r="K1212" s="462"/>
      <c r="L1212" s="462"/>
      <c r="M1212" s="462"/>
      <c r="N1212" s="462"/>
      <c r="O1212" s="462"/>
      <c r="P1212" s="462"/>
      <c r="Q1212" s="462"/>
      <c r="R1212" s="462"/>
      <c r="S1212" s="462"/>
      <c r="T1212" s="462"/>
      <c r="U1212" s="462"/>
      <c r="V1212" s="462"/>
      <c r="W1212" s="462"/>
      <c r="X1212" s="462"/>
      <c r="Y1212" s="462"/>
      <c r="Z1212" s="462"/>
      <c r="AA1212" s="454"/>
      <c r="AB1212" s="635"/>
    </row>
    <row r="1213" spans="1:28" s="31" customFormat="1" ht="11.25" customHeight="1">
      <c r="B1213" s="547"/>
      <c r="C1213" s="462"/>
      <c r="D1213" s="462"/>
      <c r="E1213" s="462"/>
      <c r="F1213" s="462"/>
      <c r="G1213" s="462"/>
      <c r="H1213" s="462"/>
      <c r="I1213" s="462"/>
      <c r="J1213" s="462"/>
      <c r="K1213" s="462"/>
      <c r="L1213" s="462"/>
      <c r="M1213" s="462"/>
      <c r="N1213" s="462"/>
      <c r="O1213" s="462"/>
      <c r="P1213" s="462"/>
      <c r="Q1213" s="462"/>
      <c r="R1213" s="462"/>
      <c r="S1213" s="462"/>
      <c r="T1213" s="462"/>
      <c r="U1213" s="462"/>
      <c r="V1213" s="462"/>
      <c r="W1213" s="462"/>
      <c r="X1213" s="462"/>
      <c r="Y1213" s="462"/>
      <c r="Z1213" s="462"/>
      <c r="AA1213" s="635"/>
      <c r="AB1213" s="635"/>
    </row>
    <row r="1214" spans="1:28" s="31" customFormat="1" ht="11.25" customHeight="1">
      <c r="B1214" s="547"/>
      <c r="C1214" s="462"/>
      <c r="D1214" s="462"/>
      <c r="E1214" s="462"/>
      <c r="F1214" s="462"/>
      <c r="G1214" s="462"/>
      <c r="H1214" s="462"/>
      <c r="I1214" s="462"/>
      <c r="J1214" s="462"/>
      <c r="K1214" s="462"/>
      <c r="L1214" s="462"/>
      <c r="M1214" s="462"/>
      <c r="N1214" s="462"/>
      <c r="O1214" s="462"/>
      <c r="P1214" s="462"/>
      <c r="Q1214" s="462"/>
      <c r="R1214" s="462"/>
      <c r="S1214" s="462"/>
      <c r="T1214" s="462"/>
      <c r="U1214" s="462"/>
      <c r="V1214" s="462"/>
      <c r="W1214" s="462"/>
      <c r="X1214" s="462"/>
      <c r="Y1214" s="462"/>
      <c r="Z1214" s="462"/>
      <c r="AA1214" s="635"/>
      <c r="AB1214" s="635"/>
    </row>
    <row r="1215" spans="1:28" s="31" customFormat="1" ht="11.25" customHeight="1">
      <c r="B1215" s="547" t="s">
        <v>158</v>
      </c>
      <c r="C1215" s="842" t="s">
        <v>549</v>
      </c>
      <c r="D1215" s="842"/>
      <c r="E1215" s="842"/>
      <c r="F1215" s="842"/>
      <c r="G1215" s="842"/>
      <c r="H1215" s="842"/>
      <c r="I1215" s="842"/>
      <c r="J1215" s="842"/>
      <c r="K1215" s="842"/>
      <c r="L1215" s="842"/>
      <c r="M1215" s="842"/>
      <c r="N1215" s="842"/>
      <c r="O1215" s="842"/>
      <c r="P1215" s="842"/>
      <c r="Q1215" s="842"/>
      <c r="R1215" s="842"/>
      <c r="S1215" s="842"/>
      <c r="T1215" s="842"/>
      <c r="U1215" s="842"/>
      <c r="V1215" s="842"/>
      <c r="W1215" s="842"/>
      <c r="X1215" s="842"/>
      <c r="Y1215" s="842"/>
      <c r="Z1215" s="842"/>
      <c r="AA1215" s="454"/>
      <c r="AB1215" s="454"/>
    </row>
    <row r="1216" spans="1:28" s="31" customFormat="1" ht="11.25" customHeight="1">
      <c r="B1216" s="547"/>
      <c r="C1216" s="842"/>
      <c r="D1216" s="842"/>
      <c r="E1216" s="842"/>
      <c r="F1216" s="842"/>
      <c r="G1216" s="842"/>
      <c r="H1216" s="842"/>
      <c r="I1216" s="842"/>
      <c r="J1216" s="842"/>
      <c r="K1216" s="842"/>
      <c r="L1216" s="842"/>
      <c r="M1216" s="842"/>
      <c r="N1216" s="842"/>
      <c r="O1216" s="842"/>
      <c r="P1216" s="842"/>
      <c r="Q1216" s="842"/>
      <c r="R1216" s="842"/>
      <c r="S1216" s="842"/>
      <c r="T1216" s="842"/>
      <c r="U1216" s="842"/>
      <c r="V1216" s="842"/>
      <c r="W1216" s="842"/>
      <c r="X1216" s="842"/>
      <c r="Y1216" s="842"/>
      <c r="Z1216" s="842"/>
      <c r="AA1216" s="454"/>
      <c r="AB1216" s="454"/>
    </row>
    <row r="1217" spans="1:28" s="31" customFormat="1" ht="11.25" customHeight="1">
      <c r="B1217" s="547"/>
      <c r="C1217" s="842"/>
      <c r="D1217" s="842"/>
      <c r="E1217" s="842"/>
      <c r="F1217" s="842"/>
      <c r="G1217" s="842"/>
      <c r="H1217" s="842"/>
      <c r="I1217" s="842"/>
      <c r="J1217" s="842"/>
      <c r="K1217" s="842"/>
      <c r="L1217" s="842"/>
      <c r="M1217" s="842"/>
      <c r="N1217" s="842"/>
      <c r="O1217" s="842"/>
      <c r="P1217" s="842"/>
      <c r="Q1217" s="842"/>
      <c r="R1217" s="842"/>
      <c r="S1217" s="842"/>
      <c r="T1217" s="842"/>
      <c r="U1217" s="842"/>
      <c r="V1217" s="842"/>
      <c r="W1217" s="842"/>
      <c r="X1217" s="842"/>
      <c r="Y1217" s="842"/>
      <c r="Z1217" s="842"/>
      <c r="AA1217" s="454"/>
      <c r="AB1217" s="454"/>
    </row>
    <row r="1218" spans="1:28" s="31" customFormat="1" ht="11.25" customHeight="1">
      <c r="B1218" s="525" t="s">
        <v>146</v>
      </c>
      <c r="C1218" s="445" t="s">
        <v>456</v>
      </c>
      <c r="D1218" s="446"/>
      <c r="E1218" s="446"/>
      <c r="F1218" s="446"/>
      <c r="G1218" s="446"/>
      <c r="H1218" s="446"/>
      <c r="I1218" s="446"/>
      <c r="J1218" s="446"/>
      <c r="K1218" s="446"/>
      <c r="L1218" s="446"/>
      <c r="M1218" s="446"/>
      <c r="N1218" s="446"/>
      <c r="O1218" s="446"/>
      <c r="P1218" s="446"/>
      <c r="Q1218" s="446"/>
      <c r="R1218" s="446"/>
      <c r="S1218" s="446"/>
      <c r="T1218" s="446"/>
      <c r="U1218" s="446"/>
      <c r="V1218" s="446"/>
      <c r="W1218" s="446"/>
      <c r="X1218" s="446"/>
      <c r="Y1218" s="446"/>
      <c r="Z1218" s="447"/>
      <c r="AA1218" s="436"/>
      <c r="AB1218" s="437"/>
    </row>
    <row r="1219" spans="1:28" s="31" customFormat="1" ht="11.25" customHeight="1">
      <c r="B1219" s="527"/>
      <c r="C1219" s="451"/>
      <c r="D1219" s="452"/>
      <c r="E1219" s="452"/>
      <c r="F1219" s="452"/>
      <c r="G1219" s="452"/>
      <c r="H1219" s="452"/>
      <c r="I1219" s="452"/>
      <c r="J1219" s="452"/>
      <c r="K1219" s="452"/>
      <c r="L1219" s="452"/>
      <c r="M1219" s="452"/>
      <c r="N1219" s="452"/>
      <c r="O1219" s="452"/>
      <c r="P1219" s="452"/>
      <c r="Q1219" s="452"/>
      <c r="R1219" s="452"/>
      <c r="S1219" s="452"/>
      <c r="T1219" s="452"/>
      <c r="U1219" s="452"/>
      <c r="V1219" s="452"/>
      <c r="W1219" s="452"/>
      <c r="X1219" s="452"/>
      <c r="Y1219" s="452"/>
      <c r="Z1219" s="453"/>
      <c r="AA1219" s="440"/>
      <c r="AB1219" s="441"/>
    </row>
    <row r="1220" spans="1:28" s="31" customFormat="1" ht="11.25" customHeight="1">
      <c r="A1220" s="15"/>
      <c r="B1220" s="22"/>
      <c r="C1220" s="15"/>
      <c r="D1220" s="15"/>
      <c r="E1220" s="15"/>
      <c r="F1220" s="15"/>
      <c r="G1220" s="15"/>
      <c r="H1220" s="15"/>
      <c r="I1220" s="15"/>
      <c r="J1220" s="15"/>
      <c r="K1220" s="15"/>
      <c r="L1220" s="15"/>
      <c r="M1220" s="15"/>
      <c r="N1220" s="15"/>
      <c r="O1220" s="15"/>
      <c r="P1220" s="15"/>
      <c r="Q1220" s="15"/>
      <c r="R1220" s="15"/>
      <c r="S1220" s="15"/>
      <c r="T1220" s="15"/>
      <c r="U1220" s="15"/>
      <c r="V1220" s="15"/>
      <c r="W1220" s="15"/>
      <c r="X1220" s="15"/>
      <c r="Y1220" s="15"/>
      <c r="Z1220" s="15"/>
      <c r="AA1220" s="45"/>
      <c r="AB1220" s="45"/>
    </row>
    <row r="1221" spans="1:28" s="31" customFormat="1" ht="24">
      <c r="A1221" s="35" t="s">
        <v>1112</v>
      </c>
      <c r="B1221" s="33"/>
      <c r="C1221" s="29"/>
      <c r="D1221" s="29"/>
      <c r="E1221" s="29"/>
      <c r="F1221" s="29"/>
      <c r="G1221" s="29"/>
      <c r="H1221" s="29"/>
      <c r="I1221" s="29"/>
      <c r="J1221" s="30"/>
      <c r="K1221" s="30"/>
      <c r="L1221" s="30"/>
      <c r="M1221" s="30"/>
      <c r="N1221" s="30"/>
      <c r="O1221" s="30"/>
      <c r="P1221" s="30"/>
      <c r="Q1221" s="30"/>
      <c r="R1221" s="30"/>
      <c r="S1221" s="30"/>
      <c r="T1221" s="30"/>
      <c r="U1221" s="30"/>
      <c r="V1221" s="30"/>
      <c r="W1221" s="30"/>
      <c r="X1221" s="30"/>
      <c r="Y1221" s="30"/>
      <c r="Z1221" s="30"/>
      <c r="AA1221" s="45"/>
      <c r="AB1221" s="45"/>
    </row>
    <row r="1222" spans="1:28" s="31" customFormat="1" ht="11.25" customHeight="1">
      <c r="B1222" s="525" t="s">
        <v>38</v>
      </c>
      <c r="C1222" s="445" t="s">
        <v>550</v>
      </c>
      <c r="D1222" s="446"/>
      <c r="E1222" s="446"/>
      <c r="F1222" s="446"/>
      <c r="G1222" s="446"/>
      <c r="H1222" s="446"/>
      <c r="I1222" s="446"/>
      <c r="J1222" s="446"/>
      <c r="K1222" s="446"/>
      <c r="L1222" s="446"/>
      <c r="M1222" s="446"/>
      <c r="N1222" s="446"/>
      <c r="O1222" s="446"/>
      <c r="P1222" s="446"/>
      <c r="Q1222" s="446"/>
      <c r="R1222" s="446"/>
      <c r="S1222" s="446"/>
      <c r="T1222" s="446"/>
      <c r="U1222" s="446"/>
      <c r="V1222" s="446"/>
      <c r="W1222" s="446"/>
      <c r="X1222" s="446"/>
      <c r="Y1222" s="446"/>
      <c r="Z1222" s="447"/>
      <c r="AA1222" s="436"/>
      <c r="AB1222" s="437"/>
    </row>
    <row r="1223" spans="1:28" s="31" customFormat="1" ht="11.25" customHeight="1">
      <c r="B1223" s="526"/>
      <c r="C1223" s="448"/>
      <c r="D1223" s="449"/>
      <c r="E1223" s="449"/>
      <c r="F1223" s="449"/>
      <c r="G1223" s="449"/>
      <c r="H1223" s="449"/>
      <c r="I1223" s="449"/>
      <c r="J1223" s="449"/>
      <c r="K1223" s="449"/>
      <c r="L1223" s="449"/>
      <c r="M1223" s="449"/>
      <c r="N1223" s="449"/>
      <c r="O1223" s="449"/>
      <c r="P1223" s="449"/>
      <c r="Q1223" s="449"/>
      <c r="R1223" s="449"/>
      <c r="S1223" s="449"/>
      <c r="T1223" s="449"/>
      <c r="U1223" s="449"/>
      <c r="V1223" s="449"/>
      <c r="W1223" s="449"/>
      <c r="X1223" s="449"/>
      <c r="Y1223" s="449"/>
      <c r="Z1223" s="450"/>
      <c r="AA1223" s="438"/>
      <c r="AB1223" s="439"/>
    </row>
    <row r="1224" spans="1:28" s="31" customFormat="1" ht="11.25" customHeight="1">
      <c r="B1224" s="527"/>
      <c r="C1224" s="451"/>
      <c r="D1224" s="452"/>
      <c r="E1224" s="452"/>
      <c r="F1224" s="452"/>
      <c r="G1224" s="452"/>
      <c r="H1224" s="452"/>
      <c r="I1224" s="452"/>
      <c r="J1224" s="452"/>
      <c r="K1224" s="452"/>
      <c r="L1224" s="452"/>
      <c r="M1224" s="452"/>
      <c r="N1224" s="452"/>
      <c r="O1224" s="452"/>
      <c r="P1224" s="452"/>
      <c r="Q1224" s="452"/>
      <c r="R1224" s="452"/>
      <c r="S1224" s="452"/>
      <c r="T1224" s="452"/>
      <c r="U1224" s="452"/>
      <c r="V1224" s="452"/>
      <c r="W1224" s="452"/>
      <c r="X1224" s="452"/>
      <c r="Y1224" s="452"/>
      <c r="Z1224" s="453"/>
      <c r="AA1224" s="440"/>
      <c r="AB1224" s="441"/>
    </row>
    <row r="1225" spans="1:28" s="31" customFormat="1" ht="11.25" customHeight="1">
      <c r="A1225" s="26"/>
      <c r="B1225" s="547" t="s">
        <v>91</v>
      </c>
      <c r="C1225" s="462" t="s">
        <v>553</v>
      </c>
      <c r="D1225" s="462"/>
      <c r="E1225" s="462"/>
      <c r="F1225" s="462"/>
      <c r="G1225" s="462"/>
      <c r="H1225" s="462"/>
      <c r="I1225" s="462"/>
      <c r="J1225" s="462"/>
      <c r="K1225" s="462"/>
      <c r="L1225" s="462"/>
      <c r="M1225" s="462"/>
      <c r="N1225" s="462"/>
      <c r="O1225" s="462"/>
      <c r="P1225" s="462"/>
      <c r="Q1225" s="462"/>
      <c r="R1225" s="462"/>
      <c r="S1225" s="462"/>
      <c r="T1225" s="462"/>
      <c r="U1225" s="462"/>
      <c r="V1225" s="462"/>
      <c r="W1225" s="462"/>
      <c r="X1225" s="462"/>
      <c r="Y1225" s="462"/>
      <c r="Z1225" s="462"/>
      <c r="AA1225" s="454"/>
      <c r="AB1225" s="635"/>
    </row>
    <row r="1226" spans="1:28" s="15" customFormat="1" ht="11.25" customHeight="1">
      <c r="A1226"/>
      <c r="B1226" s="635"/>
      <c r="C1226" s="462"/>
      <c r="D1226" s="462"/>
      <c r="E1226" s="462"/>
      <c r="F1226" s="462"/>
      <c r="G1226" s="462"/>
      <c r="H1226" s="462"/>
      <c r="I1226" s="462"/>
      <c r="J1226" s="462"/>
      <c r="K1226" s="462"/>
      <c r="L1226" s="462"/>
      <c r="M1226" s="462"/>
      <c r="N1226" s="462"/>
      <c r="O1226" s="462"/>
      <c r="P1226" s="462"/>
      <c r="Q1226" s="462"/>
      <c r="R1226" s="462"/>
      <c r="S1226" s="462"/>
      <c r="T1226" s="462"/>
      <c r="U1226" s="462"/>
      <c r="V1226" s="462"/>
      <c r="W1226" s="462"/>
      <c r="X1226" s="462"/>
      <c r="Y1226" s="462"/>
      <c r="Z1226" s="462"/>
      <c r="AA1226" s="635"/>
      <c r="AB1226" s="635"/>
    </row>
    <row r="1227" spans="1:28" s="30" customFormat="1" ht="15" customHeight="1">
      <c r="A1227" s="31"/>
      <c r="B1227" s="635"/>
      <c r="C1227" s="462"/>
      <c r="D1227" s="462"/>
      <c r="E1227" s="462"/>
      <c r="F1227" s="462"/>
      <c r="G1227" s="462"/>
      <c r="H1227" s="462"/>
      <c r="I1227" s="462"/>
      <c r="J1227" s="462"/>
      <c r="K1227" s="462"/>
      <c r="L1227" s="462"/>
      <c r="M1227" s="462"/>
      <c r="N1227" s="462"/>
      <c r="O1227" s="462"/>
      <c r="P1227" s="462"/>
      <c r="Q1227" s="462"/>
      <c r="R1227" s="462"/>
      <c r="S1227" s="462"/>
      <c r="T1227" s="462"/>
      <c r="U1227" s="462"/>
      <c r="V1227" s="462"/>
      <c r="W1227" s="462"/>
      <c r="X1227" s="462"/>
      <c r="Y1227" s="462"/>
      <c r="Z1227" s="462"/>
      <c r="AA1227" s="635"/>
      <c r="AB1227" s="635"/>
    </row>
    <row r="1228" spans="1:28" s="31" customFormat="1" ht="11.25" customHeight="1">
      <c r="B1228" s="635"/>
      <c r="C1228" s="462"/>
      <c r="D1228" s="462"/>
      <c r="E1228" s="462"/>
      <c r="F1228" s="462"/>
      <c r="G1228" s="462"/>
      <c r="H1228" s="462"/>
      <c r="I1228" s="462"/>
      <c r="J1228" s="462"/>
      <c r="K1228" s="462"/>
      <c r="L1228" s="462"/>
      <c r="M1228" s="462"/>
      <c r="N1228" s="462"/>
      <c r="O1228" s="462"/>
      <c r="P1228" s="462"/>
      <c r="Q1228" s="462"/>
      <c r="R1228" s="462"/>
      <c r="S1228" s="462"/>
      <c r="T1228" s="462"/>
      <c r="U1228" s="462"/>
      <c r="V1228" s="462"/>
      <c r="W1228" s="462"/>
      <c r="X1228" s="462"/>
      <c r="Y1228" s="462"/>
      <c r="Z1228" s="462"/>
      <c r="AA1228" s="635"/>
      <c r="AB1228" s="635"/>
    </row>
    <row r="1229" spans="1:28" s="31" customFormat="1" ht="11.25" customHeight="1">
      <c r="A1229" s="26"/>
      <c r="B1229" s="547" t="s">
        <v>92</v>
      </c>
      <c r="C1229" s="462" t="s">
        <v>552</v>
      </c>
      <c r="D1229" s="462"/>
      <c r="E1229" s="462"/>
      <c r="F1229" s="462"/>
      <c r="G1229" s="462"/>
      <c r="H1229" s="462"/>
      <c r="I1229" s="462"/>
      <c r="J1229" s="462"/>
      <c r="K1229" s="462"/>
      <c r="L1229" s="462"/>
      <c r="M1229" s="462"/>
      <c r="N1229" s="462"/>
      <c r="O1229" s="462"/>
      <c r="P1229" s="462"/>
      <c r="Q1229" s="462"/>
      <c r="R1229" s="462"/>
      <c r="S1229" s="462"/>
      <c r="T1229" s="462"/>
      <c r="U1229" s="462"/>
      <c r="V1229" s="462"/>
      <c r="W1229" s="462"/>
      <c r="X1229" s="462"/>
      <c r="Y1229" s="462"/>
      <c r="Z1229" s="462"/>
      <c r="AA1229" s="454"/>
      <c r="AB1229" s="635"/>
    </row>
    <row r="1230" spans="1:28" s="31" customFormat="1" ht="11.25" customHeight="1">
      <c r="A1230"/>
      <c r="B1230" s="635"/>
      <c r="C1230" s="462"/>
      <c r="D1230" s="462"/>
      <c r="E1230" s="462"/>
      <c r="F1230" s="462"/>
      <c r="G1230" s="462"/>
      <c r="H1230" s="462"/>
      <c r="I1230" s="462"/>
      <c r="J1230" s="462"/>
      <c r="K1230" s="462"/>
      <c r="L1230" s="462"/>
      <c r="M1230" s="462"/>
      <c r="N1230" s="462"/>
      <c r="O1230" s="462"/>
      <c r="P1230" s="462"/>
      <c r="Q1230" s="462"/>
      <c r="R1230" s="462"/>
      <c r="S1230" s="462"/>
      <c r="T1230" s="462"/>
      <c r="U1230" s="462"/>
      <c r="V1230" s="462"/>
      <c r="W1230" s="462"/>
      <c r="X1230" s="462"/>
      <c r="Y1230" s="462"/>
      <c r="Z1230" s="462"/>
      <c r="AA1230" s="635"/>
      <c r="AB1230" s="635"/>
    </row>
    <row r="1231" spans="1:28" s="31" customFormat="1" ht="11.25" customHeight="1">
      <c r="A1231"/>
      <c r="B1231" s="635"/>
      <c r="C1231" s="462"/>
      <c r="D1231" s="462"/>
      <c r="E1231" s="462"/>
      <c r="F1231" s="462"/>
      <c r="G1231" s="462"/>
      <c r="H1231" s="462"/>
      <c r="I1231" s="462"/>
      <c r="J1231" s="462"/>
      <c r="K1231" s="462"/>
      <c r="L1231" s="462"/>
      <c r="M1231" s="462"/>
      <c r="N1231" s="462"/>
      <c r="O1231" s="462"/>
      <c r="P1231" s="462"/>
      <c r="Q1231" s="462"/>
      <c r="R1231" s="462"/>
      <c r="S1231" s="462"/>
      <c r="T1231" s="462"/>
      <c r="U1231" s="462"/>
      <c r="V1231" s="462"/>
      <c r="W1231" s="462"/>
      <c r="X1231" s="462"/>
      <c r="Y1231" s="462"/>
      <c r="Z1231" s="462"/>
      <c r="AA1231" s="635"/>
      <c r="AB1231" s="635"/>
    </row>
    <row r="1232" spans="1:28" s="31" customFormat="1" ht="11.25" customHeight="1">
      <c r="B1232" s="635"/>
      <c r="C1232" s="462"/>
      <c r="D1232" s="462"/>
      <c r="E1232" s="462"/>
      <c r="F1232" s="462"/>
      <c r="G1232" s="462"/>
      <c r="H1232" s="462"/>
      <c r="I1232" s="462"/>
      <c r="J1232" s="462"/>
      <c r="K1232" s="462"/>
      <c r="L1232" s="462"/>
      <c r="M1232" s="462"/>
      <c r="N1232" s="462"/>
      <c r="O1232" s="462"/>
      <c r="P1232" s="462"/>
      <c r="Q1232" s="462"/>
      <c r="R1232" s="462"/>
      <c r="S1232" s="462"/>
      <c r="T1232" s="462"/>
      <c r="U1232" s="462"/>
      <c r="V1232" s="462"/>
      <c r="W1232" s="462"/>
      <c r="X1232" s="462"/>
      <c r="Y1232" s="462"/>
      <c r="Z1232" s="462"/>
      <c r="AA1232" s="635"/>
      <c r="AB1232" s="635"/>
    </row>
    <row r="1233" spans="1:28" s="31" customFormat="1" ht="11.25" customHeight="1">
      <c r="A1233" s="112"/>
      <c r="B1233" s="525" t="s">
        <v>99</v>
      </c>
      <c r="C1233" s="469" t="s">
        <v>551</v>
      </c>
      <c r="D1233" s="470"/>
      <c r="E1233" s="470"/>
      <c r="F1233" s="470"/>
      <c r="G1233" s="470"/>
      <c r="H1233" s="470"/>
      <c r="I1233" s="470"/>
      <c r="J1233" s="470"/>
      <c r="K1233" s="470"/>
      <c r="L1233" s="470"/>
      <c r="M1233" s="470"/>
      <c r="N1233" s="470"/>
      <c r="O1233" s="470"/>
      <c r="P1233" s="470"/>
      <c r="Q1233" s="470"/>
      <c r="R1233" s="470"/>
      <c r="S1233" s="470"/>
      <c r="T1233" s="470"/>
      <c r="U1233" s="470"/>
      <c r="V1233" s="470"/>
      <c r="W1233" s="470"/>
      <c r="X1233" s="470"/>
      <c r="Y1233" s="470"/>
      <c r="Z1233" s="471"/>
      <c r="AA1233" s="648"/>
      <c r="AB1233" s="649"/>
    </row>
    <row r="1234" spans="1:28" s="31" customFormat="1" ht="11.25" customHeight="1">
      <c r="A1234" s="112"/>
      <c r="B1234" s="526"/>
      <c r="C1234" s="472"/>
      <c r="D1234" s="473"/>
      <c r="E1234" s="473"/>
      <c r="F1234" s="473"/>
      <c r="G1234" s="473"/>
      <c r="H1234" s="473"/>
      <c r="I1234" s="473"/>
      <c r="J1234" s="473"/>
      <c r="K1234" s="473"/>
      <c r="L1234" s="473"/>
      <c r="M1234" s="473"/>
      <c r="N1234" s="473"/>
      <c r="O1234" s="473"/>
      <c r="P1234" s="473"/>
      <c r="Q1234" s="473"/>
      <c r="R1234" s="473"/>
      <c r="S1234" s="473"/>
      <c r="T1234" s="473"/>
      <c r="U1234" s="473"/>
      <c r="V1234" s="473"/>
      <c r="W1234" s="473"/>
      <c r="X1234" s="473"/>
      <c r="Y1234" s="473"/>
      <c r="Z1234" s="474"/>
      <c r="AA1234" s="650"/>
      <c r="AB1234" s="651"/>
    </row>
    <row r="1235" spans="1:28" s="31" customFormat="1" ht="11.25" customHeight="1">
      <c r="A1235" s="112"/>
      <c r="B1235" s="527"/>
      <c r="C1235" s="475"/>
      <c r="D1235" s="476"/>
      <c r="E1235" s="476"/>
      <c r="F1235" s="476"/>
      <c r="G1235" s="476"/>
      <c r="H1235" s="476"/>
      <c r="I1235" s="476"/>
      <c r="J1235" s="476"/>
      <c r="K1235" s="476"/>
      <c r="L1235" s="476"/>
      <c r="M1235" s="476"/>
      <c r="N1235" s="476"/>
      <c r="O1235" s="476"/>
      <c r="P1235" s="476"/>
      <c r="Q1235" s="476"/>
      <c r="R1235" s="476"/>
      <c r="S1235" s="476"/>
      <c r="T1235" s="476"/>
      <c r="U1235" s="476"/>
      <c r="V1235" s="476"/>
      <c r="W1235" s="476"/>
      <c r="X1235" s="476"/>
      <c r="Y1235" s="476"/>
      <c r="Z1235" s="477"/>
      <c r="AA1235" s="652"/>
      <c r="AB1235" s="653"/>
    </row>
    <row r="1236" spans="1:28" s="31" customFormat="1" ht="11.25" customHeight="1">
      <c r="B1236" s="525" t="s">
        <v>94</v>
      </c>
      <c r="C1236" s="445" t="s">
        <v>557</v>
      </c>
      <c r="D1236" s="446"/>
      <c r="E1236" s="446"/>
      <c r="F1236" s="446"/>
      <c r="G1236" s="446"/>
      <c r="H1236" s="446"/>
      <c r="I1236" s="446"/>
      <c r="J1236" s="446"/>
      <c r="K1236" s="446"/>
      <c r="L1236" s="446"/>
      <c r="M1236" s="446"/>
      <c r="N1236" s="446"/>
      <c r="O1236" s="446"/>
      <c r="P1236" s="446"/>
      <c r="Q1236" s="446"/>
      <c r="R1236" s="446"/>
      <c r="S1236" s="446"/>
      <c r="T1236" s="446"/>
      <c r="U1236" s="446"/>
      <c r="V1236" s="446"/>
      <c r="W1236" s="446"/>
      <c r="X1236" s="446"/>
      <c r="Y1236" s="446"/>
      <c r="Z1236" s="447"/>
      <c r="AA1236" s="436"/>
      <c r="AB1236" s="649"/>
    </row>
    <row r="1237" spans="1:28" s="31" customFormat="1" ht="11.25" customHeight="1">
      <c r="B1237" s="639"/>
      <c r="C1237" s="448"/>
      <c r="D1237" s="449"/>
      <c r="E1237" s="449"/>
      <c r="F1237" s="449"/>
      <c r="G1237" s="449"/>
      <c r="H1237" s="449"/>
      <c r="I1237" s="449"/>
      <c r="J1237" s="449"/>
      <c r="K1237" s="449"/>
      <c r="L1237" s="449"/>
      <c r="M1237" s="449"/>
      <c r="N1237" s="449"/>
      <c r="O1237" s="449"/>
      <c r="P1237" s="449"/>
      <c r="Q1237" s="449"/>
      <c r="R1237" s="449"/>
      <c r="S1237" s="449"/>
      <c r="T1237" s="449"/>
      <c r="U1237" s="449"/>
      <c r="V1237" s="449"/>
      <c r="W1237" s="449"/>
      <c r="X1237" s="449"/>
      <c r="Y1237" s="449"/>
      <c r="Z1237" s="450"/>
      <c r="AA1237" s="650"/>
      <c r="AB1237" s="651"/>
    </row>
    <row r="1238" spans="1:28" s="31" customFormat="1" ht="11.25" customHeight="1">
      <c r="B1238" s="640"/>
      <c r="C1238" s="451"/>
      <c r="D1238" s="452"/>
      <c r="E1238" s="452"/>
      <c r="F1238" s="452"/>
      <c r="G1238" s="452"/>
      <c r="H1238" s="452"/>
      <c r="I1238" s="452"/>
      <c r="J1238" s="452"/>
      <c r="K1238" s="452"/>
      <c r="L1238" s="452"/>
      <c r="M1238" s="452"/>
      <c r="N1238" s="452"/>
      <c r="O1238" s="452"/>
      <c r="P1238" s="452"/>
      <c r="Q1238" s="452"/>
      <c r="R1238" s="452"/>
      <c r="S1238" s="452"/>
      <c r="T1238" s="452"/>
      <c r="U1238" s="452"/>
      <c r="V1238" s="452"/>
      <c r="W1238" s="452"/>
      <c r="X1238" s="452"/>
      <c r="Y1238" s="452"/>
      <c r="Z1238" s="453"/>
      <c r="AA1238" s="652"/>
      <c r="AB1238" s="653"/>
    </row>
    <row r="1239" spans="1:28" s="31" customFormat="1" ht="11.25" customHeight="1">
      <c r="B1239" s="525" t="s">
        <v>22</v>
      </c>
      <c r="C1239" s="469" t="s">
        <v>554</v>
      </c>
      <c r="D1239" s="470"/>
      <c r="E1239" s="470"/>
      <c r="F1239" s="470"/>
      <c r="G1239" s="470"/>
      <c r="H1239" s="470"/>
      <c r="I1239" s="470"/>
      <c r="J1239" s="470"/>
      <c r="K1239" s="470"/>
      <c r="L1239" s="470"/>
      <c r="M1239" s="470"/>
      <c r="N1239" s="470"/>
      <c r="O1239" s="470"/>
      <c r="P1239" s="470"/>
      <c r="Q1239" s="470"/>
      <c r="R1239" s="470"/>
      <c r="S1239" s="470"/>
      <c r="T1239" s="470"/>
      <c r="U1239" s="470"/>
      <c r="V1239" s="470"/>
      <c r="W1239" s="470"/>
      <c r="X1239" s="470"/>
      <c r="Y1239" s="470"/>
      <c r="Z1239" s="471"/>
      <c r="AA1239" s="436"/>
      <c r="AB1239" s="437"/>
    </row>
    <row r="1240" spans="1:28" s="31" customFormat="1" ht="11.25" customHeight="1">
      <c r="B1240" s="526"/>
      <c r="C1240" s="472"/>
      <c r="D1240" s="473"/>
      <c r="E1240" s="473"/>
      <c r="F1240" s="473"/>
      <c r="G1240" s="473"/>
      <c r="H1240" s="473"/>
      <c r="I1240" s="473"/>
      <c r="J1240" s="473"/>
      <c r="K1240" s="473"/>
      <c r="L1240" s="473"/>
      <c r="M1240" s="473"/>
      <c r="N1240" s="473"/>
      <c r="O1240" s="473"/>
      <c r="P1240" s="473"/>
      <c r="Q1240" s="473"/>
      <c r="R1240" s="473"/>
      <c r="S1240" s="473"/>
      <c r="T1240" s="473"/>
      <c r="U1240" s="473"/>
      <c r="V1240" s="473"/>
      <c r="W1240" s="473"/>
      <c r="X1240" s="473"/>
      <c r="Y1240" s="473"/>
      <c r="Z1240" s="474"/>
      <c r="AA1240" s="438"/>
      <c r="AB1240" s="439"/>
    </row>
    <row r="1241" spans="1:28" s="31" customFormat="1" ht="11.25" customHeight="1">
      <c r="B1241" s="525" t="s">
        <v>23</v>
      </c>
      <c r="C1241" s="445" t="s">
        <v>555</v>
      </c>
      <c r="D1241" s="446"/>
      <c r="E1241" s="446"/>
      <c r="F1241" s="446"/>
      <c r="G1241" s="446"/>
      <c r="H1241" s="446"/>
      <c r="I1241" s="446"/>
      <c r="J1241" s="446"/>
      <c r="K1241" s="446"/>
      <c r="L1241" s="446"/>
      <c r="M1241" s="446"/>
      <c r="N1241" s="446"/>
      <c r="O1241" s="446"/>
      <c r="P1241" s="446"/>
      <c r="Q1241" s="446"/>
      <c r="R1241" s="446"/>
      <c r="S1241" s="446"/>
      <c r="T1241" s="446"/>
      <c r="U1241" s="446"/>
      <c r="V1241" s="446"/>
      <c r="W1241" s="446"/>
      <c r="X1241" s="446"/>
      <c r="Y1241" s="446"/>
      <c r="Z1241" s="447"/>
      <c r="AA1241" s="436"/>
      <c r="AB1241" s="437"/>
    </row>
    <row r="1242" spans="1:28" s="31" customFormat="1" ht="11.25" customHeight="1">
      <c r="B1242" s="526"/>
      <c r="C1242" s="448"/>
      <c r="D1242" s="449"/>
      <c r="E1242" s="449"/>
      <c r="F1242" s="449"/>
      <c r="G1242" s="449"/>
      <c r="H1242" s="449"/>
      <c r="I1242" s="449"/>
      <c r="J1242" s="449"/>
      <c r="K1242" s="449"/>
      <c r="L1242" s="449"/>
      <c r="M1242" s="449"/>
      <c r="N1242" s="449"/>
      <c r="O1242" s="449"/>
      <c r="P1242" s="449"/>
      <c r="Q1242" s="449"/>
      <c r="R1242" s="449"/>
      <c r="S1242" s="449"/>
      <c r="T1242" s="449"/>
      <c r="U1242" s="449"/>
      <c r="V1242" s="449"/>
      <c r="W1242" s="449"/>
      <c r="X1242" s="449"/>
      <c r="Y1242" s="449"/>
      <c r="Z1242" s="450"/>
      <c r="AA1242" s="438"/>
      <c r="AB1242" s="439"/>
    </row>
    <row r="1243" spans="1:28" s="31" customFormat="1" ht="11.25" customHeight="1">
      <c r="B1243" s="527"/>
      <c r="C1243" s="451"/>
      <c r="D1243" s="452"/>
      <c r="E1243" s="452"/>
      <c r="F1243" s="452"/>
      <c r="G1243" s="452"/>
      <c r="H1243" s="452"/>
      <c r="I1243" s="452"/>
      <c r="J1243" s="452"/>
      <c r="K1243" s="452"/>
      <c r="L1243" s="452"/>
      <c r="M1243" s="452"/>
      <c r="N1243" s="452"/>
      <c r="O1243" s="452"/>
      <c r="P1243" s="452"/>
      <c r="Q1243" s="452"/>
      <c r="R1243" s="452"/>
      <c r="S1243" s="452"/>
      <c r="T1243" s="452"/>
      <c r="U1243" s="452"/>
      <c r="V1243" s="452"/>
      <c r="W1243" s="452"/>
      <c r="X1243" s="452"/>
      <c r="Y1243" s="452"/>
      <c r="Z1243" s="453"/>
      <c r="AA1243" s="440"/>
      <c r="AB1243" s="441"/>
    </row>
    <row r="1244" spans="1:28" s="31" customFormat="1" ht="11.25" customHeight="1">
      <c r="B1244" s="525" t="s">
        <v>563</v>
      </c>
      <c r="C1244" s="445" t="s">
        <v>562</v>
      </c>
      <c r="D1244" s="446"/>
      <c r="E1244" s="446"/>
      <c r="F1244" s="446"/>
      <c r="G1244" s="446"/>
      <c r="H1244" s="446"/>
      <c r="I1244" s="446"/>
      <c r="J1244" s="446"/>
      <c r="K1244" s="446"/>
      <c r="L1244" s="446"/>
      <c r="M1244" s="446"/>
      <c r="N1244" s="446"/>
      <c r="O1244" s="446"/>
      <c r="P1244" s="446"/>
      <c r="Q1244" s="446"/>
      <c r="R1244" s="446"/>
      <c r="S1244" s="446"/>
      <c r="T1244" s="446"/>
      <c r="U1244" s="446"/>
      <c r="V1244" s="446"/>
      <c r="W1244" s="446"/>
      <c r="X1244" s="446"/>
      <c r="Y1244" s="446"/>
      <c r="Z1244" s="447"/>
      <c r="AA1244" s="436"/>
      <c r="AB1244" s="437"/>
    </row>
    <row r="1245" spans="1:28" s="31" customFormat="1" ht="11.25" customHeight="1">
      <c r="B1245" s="526"/>
      <c r="C1245" s="448"/>
      <c r="D1245" s="449"/>
      <c r="E1245" s="449"/>
      <c r="F1245" s="449"/>
      <c r="G1245" s="449"/>
      <c r="H1245" s="449"/>
      <c r="I1245" s="449"/>
      <c r="J1245" s="449"/>
      <c r="K1245" s="449"/>
      <c r="L1245" s="449"/>
      <c r="M1245" s="449"/>
      <c r="N1245" s="449"/>
      <c r="O1245" s="449"/>
      <c r="P1245" s="449"/>
      <c r="Q1245" s="449"/>
      <c r="R1245" s="449"/>
      <c r="S1245" s="449"/>
      <c r="T1245" s="449"/>
      <c r="U1245" s="449"/>
      <c r="V1245" s="449"/>
      <c r="W1245" s="449"/>
      <c r="X1245" s="449"/>
      <c r="Y1245" s="449"/>
      <c r="Z1245" s="450"/>
      <c r="AA1245" s="438"/>
      <c r="AB1245" s="439"/>
    </row>
    <row r="1246" spans="1:28" s="31" customFormat="1" ht="11.25" customHeight="1">
      <c r="B1246" s="527"/>
      <c r="C1246" s="451"/>
      <c r="D1246" s="452"/>
      <c r="E1246" s="452"/>
      <c r="F1246" s="452"/>
      <c r="G1246" s="452"/>
      <c r="H1246" s="452"/>
      <c r="I1246" s="452"/>
      <c r="J1246" s="452"/>
      <c r="K1246" s="452"/>
      <c r="L1246" s="452"/>
      <c r="M1246" s="452"/>
      <c r="N1246" s="452"/>
      <c r="O1246" s="452"/>
      <c r="P1246" s="452"/>
      <c r="Q1246" s="452"/>
      <c r="R1246" s="452"/>
      <c r="S1246" s="452"/>
      <c r="T1246" s="452"/>
      <c r="U1246" s="452"/>
      <c r="V1246" s="452"/>
      <c r="W1246" s="452"/>
      <c r="X1246" s="452"/>
      <c r="Y1246" s="452"/>
      <c r="Z1246" s="453"/>
      <c r="AA1246" s="440"/>
      <c r="AB1246" s="441"/>
    </row>
    <row r="1247" spans="1:28" s="31" customFormat="1" ht="11.25" customHeight="1">
      <c r="B1247" s="525" t="s">
        <v>47</v>
      </c>
      <c r="C1247" s="445" t="s">
        <v>556</v>
      </c>
      <c r="D1247" s="446"/>
      <c r="E1247" s="446"/>
      <c r="F1247" s="446"/>
      <c r="G1247" s="446"/>
      <c r="H1247" s="446"/>
      <c r="I1247" s="446"/>
      <c r="J1247" s="446"/>
      <c r="K1247" s="446"/>
      <c r="L1247" s="446"/>
      <c r="M1247" s="446"/>
      <c r="N1247" s="446"/>
      <c r="O1247" s="446"/>
      <c r="P1247" s="446"/>
      <c r="Q1247" s="446"/>
      <c r="R1247" s="446"/>
      <c r="S1247" s="446"/>
      <c r="T1247" s="446"/>
      <c r="U1247" s="446"/>
      <c r="V1247" s="446"/>
      <c r="W1247" s="446"/>
      <c r="X1247" s="446"/>
      <c r="Y1247" s="446"/>
      <c r="Z1247" s="447"/>
      <c r="AA1247" s="692"/>
      <c r="AB1247" s="693"/>
    </row>
    <row r="1248" spans="1:28" s="31" customFormat="1" ht="14.25" customHeight="1">
      <c r="B1248" s="527"/>
      <c r="C1248" s="451"/>
      <c r="D1248" s="452"/>
      <c r="E1248" s="452"/>
      <c r="F1248" s="452"/>
      <c r="G1248" s="452"/>
      <c r="H1248" s="452"/>
      <c r="I1248" s="452"/>
      <c r="J1248" s="452"/>
      <c r="K1248" s="452"/>
      <c r="L1248" s="452"/>
      <c r="M1248" s="452"/>
      <c r="N1248" s="452"/>
      <c r="O1248" s="452"/>
      <c r="P1248" s="452"/>
      <c r="Q1248" s="452"/>
      <c r="R1248" s="452"/>
      <c r="S1248" s="452"/>
      <c r="T1248" s="452"/>
      <c r="U1248" s="452"/>
      <c r="V1248" s="452"/>
      <c r="W1248" s="452"/>
      <c r="X1248" s="452"/>
      <c r="Y1248" s="452"/>
      <c r="Z1248" s="453"/>
      <c r="AA1248" s="694"/>
      <c r="AB1248" s="695"/>
    </row>
    <row r="1249" spans="1:28" s="31" customFormat="1" ht="14.25" customHeight="1">
      <c r="A1249" s="15"/>
      <c r="B1249" s="22"/>
      <c r="C1249" s="357"/>
      <c r="D1249" s="357"/>
      <c r="E1249" s="357"/>
      <c r="F1249" s="357"/>
      <c r="G1249" s="357"/>
      <c r="H1249" s="357"/>
      <c r="I1249" s="357"/>
      <c r="J1249" s="357"/>
      <c r="K1249" s="357"/>
      <c r="L1249" s="357"/>
      <c r="M1249" s="357"/>
      <c r="N1249" s="357"/>
      <c r="O1249" s="357"/>
      <c r="P1249" s="357"/>
      <c r="Q1249" s="357"/>
      <c r="R1249" s="357"/>
      <c r="S1249" s="357"/>
      <c r="T1249" s="357"/>
      <c r="U1249" s="357"/>
      <c r="V1249" s="357"/>
      <c r="W1249" s="357"/>
      <c r="X1249" s="357"/>
      <c r="Y1249" s="357"/>
      <c r="Z1249" s="357"/>
      <c r="AA1249" s="45"/>
      <c r="AB1249" s="45"/>
    </row>
    <row r="1250" spans="1:28" s="31" customFormat="1" ht="24">
      <c r="A1250" s="164" t="s">
        <v>1118</v>
      </c>
      <c r="B1250" s="377"/>
      <c r="C1250" s="354"/>
      <c r="D1250" s="354"/>
      <c r="E1250" s="354"/>
      <c r="F1250" s="354"/>
      <c r="G1250" s="354"/>
      <c r="H1250" s="354"/>
      <c r="I1250" s="354"/>
      <c r="J1250" s="355"/>
      <c r="K1250" s="355"/>
      <c r="L1250" s="355"/>
      <c r="M1250" s="355"/>
      <c r="N1250" s="355"/>
      <c r="O1250" s="355"/>
      <c r="P1250" s="355"/>
      <c r="Q1250" s="355"/>
      <c r="R1250" s="355"/>
      <c r="S1250" s="355"/>
      <c r="T1250" s="355"/>
      <c r="U1250" s="355"/>
      <c r="V1250" s="355"/>
      <c r="W1250" s="355"/>
      <c r="X1250" s="355"/>
      <c r="Y1250" s="355"/>
      <c r="Z1250" s="355"/>
      <c r="AA1250" s="165"/>
      <c r="AB1250" s="165"/>
    </row>
    <row r="1251" spans="1:28" s="31" customFormat="1" ht="11.25" customHeight="1">
      <c r="A1251" s="166"/>
      <c r="B1251" s="416" t="s">
        <v>90</v>
      </c>
      <c r="C1251" s="403" t="s">
        <v>558</v>
      </c>
      <c r="D1251" s="404"/>
      <c r="E1251" s="404"/>
      <c r="F1251" s="404"/>
      <c r="G1251" s="404"/>
      <c r="H1251" s="404"/>
      <c r="I1251" s="404"/>
      <c r="J1251" s="404"/>
      <c r="K1251" s="404"/>
      <c r="L1251" s="404"/>
      <c r="M1251" s="404"/>
      <c r="N1251" s="404"/>
      <c r="O1251" s="404"/>
      <c r="P1251" s="404"/>
      <c r="Q1251" s="404"/>
      <c r="R1251" s="404"/>
      <c r="S1251" s="404"/>
      <c r="T1251" s="404"/>
      <c r="U1251" s="404"/>
      <c r="V1251" s="404"/>
      <c r="W1251" s="404"/>
      <c r="X1251" s="404"/>
      <c r="Y1251" s="404"/>
      <c r="Z1251" s="405"/>
      <c r="AA1251" s="394"/>
      <c r="AB1251" s="537"/>
    </row>
    <row r="1252" spans="1:28" s="31" customFormat="1" ht="11.25" customHeight="1">
      <c r="A1252" s="166"/>
      <c r="B1252" s="633"/>
      <c r="C1252" s="406"/>
      <c r="D1252" s="407"/>
      <c r="E1252" s="407"/>
      <c r="F1252" s="407"/>
      <c r="G1252" s="407"/>
      <c r="H1252" s="407"/>
      <c r="I1252" s="407"/>
      <c r="J1252" s="407"/>
      <c r="K1252" s="407"/>
      <c r="L1252" s="407"/>
      <c r="M1252" s="407"/>
      <c r="N1252" s="407"/>
      <c r="O1252" s="407"/>
      <c r="P1252" s="407"/>
      <c r="Q1252" s="407"/>
      <c r="R1252" s="407"/>
      <c r="S1252" s="407"/>
      <c r="T1252" s="407"/>
      <c r="U1252" s="407"/>
      <c r="V1252" s="407"/>
      <c r="W1252" s="407"/>
      <c r="X1252" s="407"/>
      <c r="Y1252" s="407"/>
      <c r="Z1252" s="408"/>
      <c r="AA1252" s="564"/>
      <c r="AB1252" s="538"/>
    </row>
    <row r="1253" spans="1:28" s="31" customFormat="1" ht="11.25" customHeight="1">
      <c r="A1253" s="166"/>
      <c r="B1253" s="634"/>
      <c r="C1253" s="406"/>
      <c r="D1253" s="407"/>
      <c r="E1253" s="407"/>
      <c r="F1253" s="407"/>
      <c r="G1253" s="407"/>
      <c r="H1253" s="407"/>
      <c r="I1253" s="407"/>
      <c r="J1253" s="407"/>
      <c r="K1253" s="407"/>
      <c r="L1253" s="407"/>
      <c r="M1253" s="407"/>
      <c r="N1253" s="407"/>
      <c r="O1253" s="407"/>
      <c r="P1253" s="407"/>
      <c r="Q1253" s="407"/>
      <c r="R1253" s="407"/>
      <c r="S1253" s="407"/>
      <c r="T1253" s="407"/>
      <c r="U1253" s="407"/>
      <c r="V1253" s="407"/>
      <c r="W1253" s="407"/>
      <c r="X1253" s="407"/>
      <c r="Y1253" s="407"/>
      <c r="Z1253" s="408"/>
      <c r="AA1253" s="564"/>
      <c r="AB1253" s="538"/>
    </row>
    <row r="1254" spans="1:28" s="31" customFormat="1" ht="11.25" customHeight="1">
      <c r="A1254" s="166"/>
      <c r="B1254" s="839" t="s">
        <v>34</v>
      </c>
      <c r="C1254" s="618" t="s">
        <v>559</v>
      </c>
      <c r="D1254" s="619"/>
      <c r="E1254" s="619"/>
      <c r="F1254" s="619"/>
      <c r="G1254" s="619"/>
      <c r="H1254" s="619"/>
      <c r="I1254" s="619"/>
      <c r="J1254" s="619"/>
      <c r="K1254" s="619"/>
      <c r="L1254" s="619"/>
      <c r="M1254" s="619"/>
      <c r="N1254" s="619"/>
      <c r="O1254" s="619"/>
      <c r="P1254" s="619"/>
      <c r="Q1254" s="619"/>
      <c r="R1254" s="619"/>
      <c r="S1254" s="619"/>
      <c r="T1254" s="619"/>
      <c r="U1254" s="619"/>
      <c r="V1254" s="619"/>
      <c r="W1254" s="619"/>
      <c r="X1254" s="619"/>
      <c r="Y1254" s="619"/>
      <c r="Z1254" s="620"/>
      <c r="AA1254" s="571"/>
      <c r="AB1254" s="537"/>
    </row>
    <row r="1255" spans="1:28" s="31" customFormat="1" ht="11.25" customHeight="1">
      <c r="A1255" s="166"/>
      <c r="B1255" s="840"/>
      <c r="C1255" s="621"/>
      <c r="D1255" s="622"/>
      <c r="E1255" s="622"/>
      <c r="F1255" s="622"/>
      <c r="G1255" s="622"/>
      <c r="H1255" s="622"/>
      <c r="I1255" s="622"/>
      <c r="J1255" s="622"/>
      <c r="K1255" s="622"/>
      <c r="L1255" s="622"/>
      <c r="M1255" s="622"/>
      <c r="N1255" s="622"/>
      <c r="O1255" s="622"/>
      <c r="P1255" s="622"/>
      <c r="Q1255" s="622"/>
      <c r="R1255" s="622"/>
      <c r="S1255" s="622"/>
      <c r="T1255" s="622"/>
      <c r="U1255" s="622"/>
      <c r="V1255" s="622"/>
      <c r="W1255" s="622"/>
      <c r="X1255" s="622"/>
      <c r="Y1255" s="622"/>
      <c r="Z1255" s="623"/>
      <c r="AA1255" s="564"/>
      <c r="AB1255" s="538"/>
    </row>
    <row r="1256" spans="1:28" s="31" customFormat="1" ht="13.5" customHeight="1">
      <c r="A1256" s="166"/>
      <c r="B1256" s="841"/>
      <c r="C1256" s="624"/>
      <c r="D1256" s="625"/>
      <c r="E1256" s="625"/>
      <c r="F1256" s="625"/>
      <c r="G1256" s="625"/>
      <c r="H1256" s="625"/>
      <c r="I1256" s="625"/>
      <c r="J1256" s="625"/>
      <c r="K1256" s="625"/>
      <c r="L1256" s="625"/>
      <c r="M1256" s="625"/>
      <c r="N1256" s="625"/>
      <c r="O1256" s="625"/>
      <c r="P1256" s="625"/>
      <c r="Q1256" s="625"/>
      <c r="R1256" s="625"/>
      <c r="S1256" s="625"/>
      <c r="T1256" s="625"/>
      <c r="U1256" s="625"/>
      <c r="V1256" s="625"/>
      <c r="W1256" s="625"/>
      <c r="X1256" s="625"/>
      <c r="Y1256" s="625"/>
      <c r="Z1256" s="626"/>
      <c r="AA1256" s="539"/>
      <c r="AB1256" s="540"/>
    </row>
    <row r="1257" spans="1:28" s="32" customFormat="1" ht="11.25" customHeight="1">
      <c r="A1257" s="166"/>
      <c r="B1257" s="566" t="s">
        <v>20</v>
      </c>
      <c r="C1257" s="565" t="s">
        <v>560</v>
      </c>
      <c r="D1257" s="565"/>
      <c r="E1257" s="565"/>
      <c r="F1257" s="565"/>
      <c r="G1257" s="565"/>
      <c r="H1257" s="565"/>
      <c r="I1257" s="565"/>
      <c r="J1257" s="565"/>
      <c r="K1257" s="565"/>
      <c r="L1257" s="565"/>
      <c r="M1257" s="565"/>
      <c r="N1257" s="565"/>
      <c r="O1257" s="565"/>
      <c r="P1257" s="565"/>
      <c r="Q1257" s="565"/>
      <c r="R1257" s="565"/>
      <c r="S1257" s="565"/>
      <c r="T1257" s="565"/>
      <c r="U1257" s="565"/>
      <c r="V1257" s="565"/>
      <c r="W1257" s="565"/>
      <c r="X1257" s="565"/>
      <c r="Y1257" s="565"/>
      <c r="Z1257" s="565"/>
      <c r="AA1257" s="570"/>
      <c r="AB1257" s="570"/>
    </row>
    <row r="1258" spans="1:28" s="32" customFormat="1" ht="15" customHeight="1">
      <c r="A1258" s="166"/>
      <c r="B1258" s="566"/>
      <c r="C1258" s="565"/>
      <c r="D1258" s="565"/>
      <c r="E1258" s="565"/>
      <c r="F1258" s="565"/>
      <c r="G1258" s="565"/>
      <c r="H1258" s="565"/>
      <c r="I1258" s="565"/>
      <c r="J1258" s="565"/>
      <c r="K1258" s="565"/>
      <c r="L1258" s="565"/>
      <c r="M1258" s="565"/>
      <c r="N1258" s="565"/>
      <c r="O1258" s="565"/>
      <c r="P1258" s="565"/>
      <c r="Q1258" s="565"/>
      <c r="R1258" s="565"/>
      <c r="S1258" s="565"/>
      <c r="T1258" s="565"/>
      <c r="U1258" s="565"/>
      <c r="V1258" s="565"/>
      <c r="W1258" s="565"/>
      <c r="X1258" s="565"/>
      <c r="Y1258" s="565"/>
      <c r="Z1258" s="565"/>
      <c r="AA1258" s="570"/>
      <c r="AB1258" s="570"/>
    </row>
    <row r="1259" spans="1:28" s="31" customFormat="1" ht="11.25" customHeight="1">
      <c r="A1259" s="166"/>
      <c r="B1259" s="566"/>
      <c r="C1259" s="565"/>
      <c r="D1259" s="565"/>
      <c r="E1259" s="565"/>
      <c r="F1259" s="565"/>
      <c r="G1259" s="565"/>
      <c r="H1259" s="565"/>
      <c r="I1259" s="565"/>
      <c r="J1259" s="565"/>
      <c r="K1259" s="565"/>
      <c r="L1259" s="565"/>
      <c r="M1259" s="565"/>
      <c r="N1259" s="565"/>
      <c r="O1259" s="565"/>
      <c r="P1259" s="565"/>
      <c r="Q1259" s="565"/>
      <c r="R1259" s="565"/>
      <c r="S1259" s="565"/>
      <c r="T1259" s="565"/>
      <c r="U1259" s="565"/>
      <c r="V1259" s="565"/>
      <c r="W1259" s="565"/>
      <c r="X1259" s="565"/>
      <c r="Y1259" s="565"/>
      <c r="Z1259" s="565"/>
      <c r="AA1259" s="570"/>
      <c r="AB1259" s="570"/>
    </row>
    <row r="1260" spans="1:28" s="31" customFormat="1" ht="11.25" customHeight="1">
      <c r="A1260" s="166"/>
      <c r="B1260" s="566" t="s">
        <v>99</v>
      </c>
      <c r="C1260" s="565" t="s">
        <v>561</v>
      </c>
      <c r="D1260" s="565"/>
      <c r="E1260" s="565"/>
      <c r="F1260" s="565"/>
      <c r="G1260" s="565"/>
      <c r="H1260" s="565"/>
      <c r="I1260" s="565"/>
      <c r="J1260" s="565"/>
      <c r="K1260" s="565"/>
      <c r="L1260" s="565"/>
      <c r="M1260" s="565"/>
      <c r="N1260" s="565"/>
      <c r="O1260" s="565"/>
      <c r="P1260" s="565"/>
      <c r="Q1260" s="565"/>
      <c r="R1260" s="565"/>
      <c r="S1260" s="565"/>
      <c r="T1260" s="565"/>
      <c r="U1260" s="565"/>
      <c r="V1260" s="565"/>
      <c r="W1260" s="565"/>
      <c r="X1260" s="565"/>
      <c r="Y1260" s="565"/>
      <c r="Z1260" s="565"/>
      <c r="AA1260" s="570"/>
      <c r="AB1260" s="570"/>
    </row>
    <row r="1261" spans="1:28" s="31" customFormat="1" ht="11.25" customHeight="1">
      <c r="A1261" s="166"/>
      <c r="B1261" s="566"/>
      <c r="C1261" s="565"/>
      <c r="D1261" s="565"/>
      <c r="E1261" s="565"/>
      <c r="F1261" s="565"/>
      <c r="G1261" s="565"/>
      <c r="H1261" s="565"/>
      <c r="I1261" s="565"/>
      <c r="J1261" s="565"/>
      <c r="K1261" s="565"/>
      <c r="L1261" s="565"/>
      <c r="M1261" s="565"/>
      <c r="N1261" s="565"/>
      <c r="O1261" s="565"/>
      <c r="P1261" s="565"/>
      <c r="Q1261" s="565"/>
      <c r="R1261" s="565"/>
      <c r="S1261" s="565"/>
      <c r="T1261" s="565"/>
      <c r="U1261" s="565"/>
      <c r="V1261" s="565"/>
      <c r="W1261" s="565"/>
      <c r="X1261" s="565"/>
      <c r="Y1261" s="565"/>
      <c r="Z1261" s="565"/>
      <c r="AA1261" s="570"/>
      <c r="AB1261" s="570"/>
    </row>
    <row r="1262" spans="1:28" s="31" customFormat="1" ht="13.5" customHeight="1">
      <c r="A1262" s="166"/>
      <c r="B1262" s="566"/>
      <c r="C1262" s="565"/>
      <c r="D1262" s="565"/>
      <c r="E1262" s="565"/>
      <c r="F1262" s="565"/>
      <c r="G1262" s="565"/>
      <c r="H1262" s="565"/>
      <c r="I1262" s="565"/>
      <c r="J1262" s="565"/>
      <c r="K1262" s="565"/>
      <c r="L1262" s="565"/>
      <c r="M1262" s="565"/>
      <c r="N1262" s="565"/>
      <c r="O1262" s="565"/>
      <c r="P1262" s="565"/>
      <c r="Q1262" s="565"/>
      <c r="R1262" s="565"/>
      <c r="S1262" s="565"/>
      <c r="T1262" s="565"/>
      <c r="U1262" s="565"/>
      <c r="V1262" s="565"/>
      <c r="W1262" s="565"/>
      <c r="X1262" s="565"/>
      <c r="Y1262" s="565"/>
      <c r="Z1262" s="565"/>
      <c r="AA1262" s="570"/>
      <c r="AB1262" s="570"/>
    </row>
    <row r="1263" spans="1:28" s="31" customFormat="1" ht="13.5" customHeight="1">
      <c r="A1263" s="166"/>
      <c r="B1263" s="379"/>
      <c r="C1263" s="167"/>
      <c r="D1263" s="167"/>
      <c r="E1263" s="167"/>
      <c r="F1263" s="167"/>
      <c r="G1263" s="167"/>
      <c r="H1263" s="167"/>
      <c r="I1263" s="167"/>
      <c r="J1263" s="167"/>
      <c r="K1263" s="167"/>
      <c r="L1263" s="167"/>
      <c r="M1263" s="167"/>
      <c r="N1263" s="167"/>
      <c r="O1263" s="167"/>
      <c r="P1263" s="167"/>
      <c r="Q1263" s="167"/>
      <c r="R1263" s="167"/>
      <c r="S1263" s="167"/>
      <c r="T1263" s="167"/>
      <c r="U1263" s="167"/>
      <c r="V1263" s="167"/>
      <c r="W1263" s="167"/>
      <c r="X1263" s="167"/>
      <c r="Y1263" s="167"/>
      <c r="Z1263" s="167"/>
      <c r="AA1263" s="168"/>
      <c r="AB1263" s="168"/>
    </row>
    <row r="1264" spans="1:28" s="31" customFormat="1" ht="24">
      <c r="A1264" s="164" t="s">
        <v>1119</v>
      </c>
      <c r="B1264" s="377"/>
      <c r="C1264" s="136"/>
      <c r="D1264" s="136"/>
      <c r="E1264" s="136"/>
      <c r="F1264" s="136"/>
      <c r="G1264" s="136"/>
      <c r="H1264" s="136"/>
      <c r="I1264" s="136"/>
      <c r="J1264" s="137"/>
      <c r="K1264" s="137"/>
      <c r="L1264" s="137"/>
      <c r="M1264" s="137"/>
      <c r="N1264" s="137"/>
      <c r="O1264" s="137"/>
      <c r="P1264" s="137"/>
      <c r="Q1264" s="137"/>
      <c r="R1264" s="137"/>
      <c r="S1264" s="137"/>
      <c r="T1264" s="137"/>
      <c r="U1264" s="137"/>
      <c r="V1264" s="137"/>
      <c r="W1264" s="137"/>
      <c r="X1264" s="137"/>
      <c r="Y1264" s="137"/>
      <c r="Z1264" s="137"/>
      <c r="AA1264" s="165"/>
      <c r="AB1264" s="165"/>
    </row>
    <row r="1265" spans="1:28" s="32" customFormat="1" ht="11.25" customHeight="1">
      <c r="A1265" s="169"/>
      <c r="B1265" s="416" t="s">
        <v>90</v>
      </c>
      <c r="C1265" s="403" t="s">
        <v>564</v>
      </c>
      <c r="D1265" s="404"/>
      <c r="E1265" s="404"/>
      <c r="F1265" s="404"/>
      <c r="G1265" s="404"/>
      <c r="H1265" s="404"/>
      <c r="I1265" s="404"/>
      <c r="J1265" s="404"/>
      <c r="K1265" s="404"/>
      <c r="L1265" s="404"/>
      <c r="M1265" s="404"/>
      <c r="N1265" s="404"/>
      <c r="O1265" s="404"/>
      <c r="P1265" s="404"/>
      <c r="Q1265" s="404"/>
      <c r="R1265" s="404"/>
      <c r="S1265" s="404"/>
      <c r="T1265" s="404"/>
      <c r="U1265" s="404"/>
      <c r="V1265" s="404"/>
      <c r="W1265" s="404"/>
      <c r="X1265" s="404"/>
      <c r="Y1265" s="404"/>
      <c r="Z1265" s="405"/>
      <c r="AA1265" s="394"/>
      <c r="AB1265" s="395"/>
    </row>
    <row r="1266" spans="1:28" s="30" customFormat="1" ht="15" customHeight="1">
      <c r="A1266" s="170"/>
      <c r="B1266" s="417"/>
      <c r="C1266" s="406"/>
      <c r="D1266" s="407"/>
      <c r="E1266" s="407"/>
      <c r="F1266" s="407"/>
      <c r="G1266" s="407"/>
      <c r="H1266" s="407"/>
      <c r="I1266" s="407"/>
      <c r="J1266" s="407"/>
      <c r="K1266" s="407"/>
      <c r="L1266" s="407"/>
      <c r="M1266" s="407"/>
      <c r="N1266" s="407"/>
      <c r="O1266" s="407"/>
      <c r="P1266" s="407"/>
      <c r="Q1266" s="407"/>
      <c r="R1266" s="407"/>
      <c r="S1266" s="407"/>
      <c r="T1266" s="407"/>
      <c r="U1266" s="407"/>
      <c r="V1266" s="407"/>
      <c r="W1266" s="407"/>
      <c r="X1266" s="407"/>
      <c r="Y1266" s="407"/>
      <c r="Z1266" s="408"/>
      <c r="AA1266" s="396"/>
      <c r="AB1266" s="397"/>
    </row>
    <row r="1267" spans="1:28" s="31" customFormat="1" ht="11.25" customHeight="1">
      <c r="A1267" s="166"/>
      <c r="B1267" s="418"/>
      <c r="C1267" s="409"/>
      <c r="D1267" s="410"/>
      <c r="E1267" s="410"/>
      <c r="F1267" s="410"/>
      <c r="G1267" s="410"/>
      <c r="H1267" s="410"/>
      <c r="I1267" s="410"/>
      <c r="J1267" s="410"/>
      <c r="K1267" s="410"/>
      <c r="L1267" s="410"/>
      <c r="M1267" s="410"/>
      <c r="N1267" s="410"/>
      <c r="O1267" s="410"/>
      <c r="P1267" s="410"/>
      <c r="Q1267" s="410"/>
      <c r="R1267" s="410"/>
      <c r="S1267" s="410"/>
      <c r="T1267" s="410"/>
      <c r="U1267" s="410"/>
      <c r="V1267" s="410"/>
      <c r="W1267" s="410"/>
      <c r="X1267" s="410"/>
      <c r="Y1267" s="410"/>
      <c r="Z1267" s="411"/>
      <c r="AA1267" s="398"/>
      <c r="AB1267" s="399"/>
    </row>
    <row r="1268" spans="1:28" s="31" customFormat="1" ht="11.25" customHeight="1">
      <c r="A1268" s="166"/>
      <c r="B1268" s="416" t="s">
        <v>91</v>
      </c>
      <c r="C1268" s="403" t="s">
        <v>565</v>
      </c>
      <c r="D1268" s="404"/>
      <c r="E1268" s="404"/>
      <c r="F1268" s="404"/>
      <c r="G1268" s="404"/>
      <c r="H1268" s="404"/>
      <c r="I1268" s="404"/>
      <c r="J1268" s="404"/>
      <c r="K1268" s="404"/>
      <c r="L1268" s="404"/>
      <c r="M1268" s="404"/>
      <c r="N1268" s="404"/>
      <c r="O1268" s="404"/>
      <c r="P1268" s="404"/>
      <c r="Q1268" s="404"/>
      <c r="R1268" s="404"/>
      <c r="S1268" s="404"/>
      <c r="T1268" s="404"/>
      <c r="U1268" s="404"/>
      <c r="V1268" s="404"/>
      <c r="W1268" s="404"/>
      <c r="X1268" s="404"/>
      <c r="Y1268" s="404"/>
      <c r="Z1268" s="405"/>
      <c r="AA1268" s="394"/>
      <c r="AB1268" s="395"/>
    </row>
    <row r="1269" spans="1:28" s="31" customFormat="1" ht="11.25" customHeight="1">
      <c r="A1269" s="166"/>
      <c r="B1269" s="417"/>
      <c r="C1269" s="406"/>
      <c r="D1269" s="407"/>
      <c r="E1269" s="407"/>
      <c r="F1269" s="407"/>
      <c r="G1269" s="407"/>
      <c r="H1269" s="407"/>
      <c r="I1269" s="407"/>
      <c r="J1269" s="407"/>
      <c r="K1269" s="407"/>
      <c r="L1269" s="407"/>
      <c r="M1269" s="407"/>
      <c r="N1269" s="407"/>
      <c r="O1269" s="407"/>
      <c r="P1269" s="407"/>
      <c r="Q1269" s="407"/>
      <c r="R1269" s="407"/>
      <c r="S1269" s="407"/>
      <c r="T1269" s="407"/>
      <c r="U1269" s="407"/>
      <c r="V1269" s="407"/>
      <c r="W1269" s="407"/>
      <c r="X1269" s="407"/>
      <c r="Y1269" s="407"/>
      <c r="Z1269" s="408"/>
      <c r="AA1269" s="396"/>
      <c r="AB1269" s="397"/>
    </row>
    <row r="1270" spans="1:28" s="31" customFormat="1" ht="11.25" customHeight="1">
      <c r="A1270" s="166"/>
      <c r="B1270" s="418"/>
      <c r="C1270" s="409"/>
      <c r="D1270" s="410"/>
      <c r="E1270" s="410"/>
      <c r="F1270" s="410"/>
      <c r="G1270" s="410"/>
      <c r="H1270" s="410"/>
      <c r="I1270" s="410"/>
      <c r="J1270" s="410"/>
      <c r="K1270" s="410"/>
      <c r="L1270" s="410"/>
      <c r="M1270" s="410"/>
      <c r="N1270" s="410"/>
      <c r="O1270" s="410"/>
      <c r="P1270" s="410"/>
      <c r="Q1270" s="410"/>
      <c r="R1270" s="410"/>
      <c r="S1270" s="410"/>
      <c r="T1270" s="410"/>
      <c r="U1270" s="410"/>
      <c r="V1270" s="410"/>
      <c r="W1270" s="410"/>
      <c r="X1270" s="410"/>
      <c r="Y1270" s="410"/>
      <c r="Z1270" s="411"/>
      <c r="AA1270" s="398"/>
      <c r="AB1270" s="399"/>
    </row>
    <row r="1271" spans="1:28" s="31" customFormat="1" ht="11.25" customHeight="1">
      <c r="A1271" s="166"/>
      <c r="B1271" s="416" t="s">
        <v>92</v>
      </c>
      <c r="C1271" s="403" t="s">
        <v>566</v>
      </c>
      <c r="D1271" s="404"/>
      <c r="E1271" s="404"/>
      <c r="F1271" s="404"/>
      <c r="G1271" s="404"/>
      <c r="H1271" s="404"/>
      <c r="I1271" s="404"/>
      <c r="J1271" s="404"/>
      <c r="K1271" s="404"/>
      <c r="L1271" s="404"/>
      <c r="M1271" s="404"/>
      <c r="N1271" s="404"/>
      <c r="O1271" s="404"/>
      <c r="P1271" s="404"/>
      <c r="Q1271" s="404"/>
      <c r="R1271" s="404"/>
      <c r="S1271" s="404"/>
      <c r="T1271" s="404"/>
      <c r="U1271" s="404"/>
      <c r="V1271" s="404"/>
      <c r="W1271" s="404"/>
      <c r="X1271" s="404"/>
      <c r="Y1271" s="404"/>
      <c r="Z1271" s="405"/>
      <c r="AA1271" s="394"/>
      <c r="AB1271" s="395"/>
    </row>
    <row r="1272" spans="1:28" s="31" customFormat="1" ht="11.25" customHeight="1">
      <c r="A1272" s="166"/>
      <c r="B1272" s="417"/>
      <c r="C1272" s="406"/>
      <c r="D1272" s="407"/>
      <c r="E1272" s="407"/>
      <c r="F1272" s="407"/>
      <c r="G1272" s="407"/>
      <c r="H1272" s="407"/>
      <c r="I1272" s="407"/>
      <c r="J1272" s="407"/>
      <c r="K1272" s="407"/>
      <c r="L1272" s="407"/>
      <c r="M1272" s="407"/>
      <c r="N1272" s="407"/>
      <c r="O1272" s="407"/>
      <c r="P1272" s="407"/>
      <c r="Q1272" s="407"/>
      <c r="R1272" s="407"/>
      <c r="S1272" s="407"/>
      <c r="T1272" s="407"/>
      <c r="U1272" s="407"/>
      <c r="V1272" s="407"/>
      <c r="W1272" s="407"/>
      <c r="X1272" s="407"/>
      <c r="Y1272" s="407"/>
      <c r="Z1272" s="408"/>
      <c r="AA1272" s="396"/>
      <c r="AB1272" s="397"/>
    </row>
    <row r="1273" spans="1:28" s="31" customFormat="1" ht="11.25" customHeight="1">
      <c r="A1273" s="166"/>
      <c r="B1273" s="418"/>
      <c r="C1273" s="409"/>
      <c r="D1273" s="410"/>
      <c r="E1273" s="410"/>
      <c r="F1273" s="410"/>
      <c r="G1273" s="410"/>
      <c r="H1273" s="410"/>
      <c r="I1273" s="410"/>
      <c r="J1273" s="410"/>
      <c r="K1273" s="410"/>
      <c r="L1273" s="410"/>
      <c r="M1273" s="410"/>
      <c r="N1273" s="410"/>
      <c r="O1273" s="410"/>
      <c r="P1273" s="410"/>
      <c r="Q1273" s="410"/>
      <c r="R1273" s="410"/>
      <c r="S1273" s="410"/>
      <c r="T1273" s="410"/>
      <c r="U1273" s="410"/>
      <c r="V1273" s="410"/>
      <c r="W1273" s="410"/>
      <c r="X1273" s="410"/>
      <c r="Y1273" s="410"/>
      <c r="Z1273" s="411"/>
      <c r="AA1273" s="398"/>
      <c r="AB1273" s="399"/>
    </row>
    <row r="1274" spans="1:28" s="31" customFormat="1" ht="11.25" customHeight="1">
      <c r="A1274" s="166"/>
      <c r="B1274" s="416" t="s">
        <v>569</v>
      </c>
      <c r="C1274" s="403" t="s">
        <v>568</v>
      </c>
      <c r="D1274" s="404"/>
      <c r="E1274" s="404"/>
      <c r="F1274" s="404"/>
      <c r="G1274" s="404"/>
      <c r="H1274" s="404"/>
      <c r="I1274" s="404"/>
      <c r="J1274" s="404"/>
      <c r="K1274" s="404"/>
      <c r="L1274" s="404"/>
      <c r="M1274" s="404"/>
      <c r="N1274" s="404"/>
      <c r="O1274" s="404"/>
      <c r="P1274" s="404"/>
      <c r="Q1274" s="404"/>
      <c r="R1274" s="404"/>
      <c r="S1274" s="404"/>
      <c r="T1274" s="404"/>
      <c r="U1274" s="404"/>
      <c r="V1274" s="404"/>
      <c r="W1274" s="404"/>
      <c r="X1274" s="404"/>
      <c r="Y1274" s="404"/>
      <c r="Z1274" s="405"/>
      <c r="AA1274" s="394"/>
      <c r="AB1274" s="395"/>
    </row>
    <row r="1275" spans="1:28" s="31" customFormat="1" ht="11.25" customHeight="1">
      <c r="A1275" s="166"/>
      <c r="B1275" s="417"/>
      <c r="C1275" s="406"/>
      <c r="D1275" s="407"/>
      <c r="E1275" s="407"/>
      <c r="F1275" s="407"/>
      <c r="G1275" s="407"/>
      <c r="H1275" s="407"/>
      <c r="I1275" s="407"/>
      <c r="J1275" s="407"/>
      <c r="K1275" s="407"/>
      <c r="L1275" s="407"/>
      <c r="M1275" s="407"/>
      <c r="N1275" s="407"/>
      <c r="O1275" s="407"/>
      <c r="P1275" s="407"/>
      <c r="Q1275" s="407"/>
      <c r="R1275" s="407"/>
      <c r="S1275" s="407"/>
      <c r="T1275" s="407"/>
      <c r="U1275" s="407"/>
      <c r="V1275" s="407"/>
      <c r="W1275" s="407"/>
      <c r="X1275" s="407"/>
      <c r="Y1275" s="407"/>
      <c r="Z1275" s="408"/>
      <c r="AA1275" s="396"/>
      <c r="AB1275" s="397"/>
    </row>
    <row r="1276" spans="1:28" s="31" customFormat="1" ht="20.25" customHeight="1">
      <c r="A1276" s="166"/>
      <c r="B1276" s="418"/>
      <c r="C1276" s="409"/>
      <c r="D1276" s="410"/>
      <c r="E1276" s="410"/>
      <c r="F1276" s="410"/>
      <c r="G1276" s="410"/>
      <c r="H1276" s="410"/>
      <c r="I1276" s="410"/>
      <c r="J1276" s="410"/>
      <c r="K1276" s="410"/>
      <c r="L1276" s="410"/>
      <c r="M1276" s="410"/>
      <c r="N1276" s="410"/>
      <c r="O1276" s="410"/>
      <c r="P1276" s="410"/>
      <c r="Q1276" s="410"/>
      <c r="R1276" s="410"/>
      <c r="S1276" s="410"/>
      <c r="T1276" s="410"/>
      <c r="U1276" s="410"/>
      <c r="V1276" s="410"/>
      <c r="W1276" s="410"/>
      <c r="X1276" s="410"/>
      <c r="Y1276" s="410"/>
      <c r="Z1276" s="411"/>
      <c r="AA1276" s="398"/>
      <c r="AB1276" s="399"/>
    </row>
    <row r="1277" spans="1:28" s="31" customFormat="1" ht="11.25" customHeight="1">
      <c r="A1277" s="166"/>
      <c r="B1277" s="416" t="s">
        <v>35</v>
      </c>
      <c r="C1277" s="403" t="s">
        <v>567</v>
      </c>
      <c r="D1277" s="404"/>
      <c r="E1277" s="404"/>
      <c r="F1277" s="404"/>
      <c r="G1277" s="404"/>
      <c r="H1277" s="404"/>
      <c r="I1277" s="404"/>
      <c r="J1277" s="404"/>
      <c r="K1277" s="404"/>
      <c r="L1277" s="404"/>
      <c r="M1277" s="404"/>
      <c r="N1277" s="404"/>
      <c r="O1277" s="404"/>
      <c r="P1277" s="404"/>
      <c r="Q1277" s="404"/>
      <c r="R1277" s="404"/>
      <c r="S1277" s="404"/>
      <c r="T1277" s="404"/>
      <c r="U1277" s="404"/>
      <c r="V1277" s="404"/>
      <c r="W1277" s="404"/>
      <c r="X1277" s="404"/>
      <c r="Y1277" s="404"/>
      <c r="Z1277" s="405"/>
      <c r="AA1277" s="394"/>
      <c r="AB1277" s="395"/>
    </row>
    <row r="1278" spans="1:28" s="31" customFormat="1" ht="11.25" customHeight="1">
      <c r="A1278" s="166"/>
      <c r="B1278" s="417"/>
      <c r="C1278" s="406"/>
      <c r="D1278" s="407"/>
      <c r="E1278" s="407"/>
      <c r="F1278" s="407"/>
      <c r="G1278" s="407"/>
      <c r="H1278" s="407"/>
      <c r="I1278" s="407"/>
      <c r="J1278" s="407"/>
      <c r="K1278" s="407"/>
      <c r="L1278" s="407"/>
      <c r="M1278" s="407"/>
      <c r="N1278" s="407"/>
      <c r="O1278" s="407"/>
      <c r="P1278" s="407"/>
      <c r="Q1278" s="407"/>
      <c r="R1278" s="407"/>
      <c r="S1278" s="407"/>
      <c r="T1278" s="407"/>
      <c r="U1278" s="407"/>
      <c r="V1278" s="407"/>
      <c r="W1278" s="407"/>
      <c r="X1278" s="407"/>
      <c r="Y1278" s="407"/>
      <c r="Z1278" s="408"/>
      <c r="AA1278" s="396"/>
      <c r="AB1278" s="397"/>
    </row>
    <row r="1279" spans="1:28" s="31" customFormat="1" ht="11.25" customHeight="1">
      <c r="A1279" s="166"/>
      <c r="B1279" s="417"/>
      <c r="C1279" s="406"/>
      <c r="D1279" s="407"/>
      <c r="E1279" s="407"/>
      <c r="F1279" s="407"/>
      <c r="G1279" s="407"/>
      <c r="H1279" s="407"/>
      <c r="I1279" s="407"/>
      <c r="J1279" s="407"/>
      <c r="K1279" s="407"/>
      <c r="L1279" s="407"/>
      <c r="M1279" s="407"/>
      <c r="N1279" s="407"/>
      <c r="O1279" s="407"/>
      <c r="P1279" s="407"/>
      <c r="Q1279" s="407"/>
      <c r="R1279" s="407"/>
      <c r="S1279" s="407"/>
      <c r="T1279" s="407"/>
      <c r="U1279" s="407"/>
      <c r="V1279" s="407"/>
      <c r="W1279" s="407"/>
      <c r="X1279" s="407"/>
      <c r="Y1279" s="407"/>
      <c r="Z1279" s="408"/>
      <c r="AA1279" s="396"/>
      <c r="AB1279" s="397"/>
    </row>
    <row r="1280" spans="1:28" s="31" customFormat="1" ht="11.25" customHeight="1">
      <c r="A1280" s="166"/>
      <c r="B1280" s="418"/>
      <c r="C1280" s="409"/>
      <c r="D1280" s="410"/>
      <c r="E1280" s="410"/>
      <c r="F1280" s="410"/>
      <c r="G1280" s="410"/>
      <c r="H1280" s="410"/>
      <c r="I1280" s="410"/>
      <c r="J1280" s="410"/>
      <c r="K1280" s="410"/>
      <c r="L1280" s="410"/>
      <c r="M1280" s="410"/>
      <c r="N1280" s="410"/>
      <c r="O1280" s="410"/>
      <c r="P1280" s="410"/>
      <c r="Q1280" s="410"/>
      <c r="R1280" s="410"/>
      <c r="S1280" s="410"/>
      <c r="T1280" s="410"/>
      <c r="U1280" s="410"/>
      <c r="V1280" s="410"/>
      <c r="W1280" s="410"/>
      <c r="X1280" s="410"/>
      <c r="Y1280" s="410"/>
      <c r="Z1280" s="411"/>
      <c r="AA1280" s="398"/>
      <c r="AB1280" s="399"/>
    </row>
    <row r="1281" spans="1:31" s="31" customFormat="1" ht="11.25" customHeight="1">
      <c r="A1281" s="166"/>
      <c r="B1281" s="416" t="s">
        <v>21</v>
      </c>
      <c r="C1281" s="565" t="s">
        <v>570</v>
      </c>
      <c r="D1281" s="565"/>
      <c r="E1281" s="565"/>
      <c r="F1281" s="565"/>
      <c r="G1281" s="565"/>
      <c r="H1281" s="565"/>
      <c r="I1281" s="565"/>
      <c r="J1281" s="565"/>
      <c r="K1281" s="565"/>
      <c r="L1281" s="565"/>
      <c r="M1281" s="565"/>
      <c r="N1281" s="565"/>
      <c r="O1281" s="565"/>
      <c r="P1281" s="565"/>
      <c r="Q1281" s="565"/>
      <c r="R1281" s="565"/>
      <c r="S1281" s="565"/>
      <c r="T1281" s="565"/>
      <c r="U1281" s="565"/>
      <c r="V1281" s="565"/>
      <c r="W1281" s="565"/>
      <c r="X1281" s="565"/>
      <c r="Y1281" s="565"/>
      <c r="Z1281" s="565"/>
      <c r="AA1281" s="570"/>
      <c r="AB1281" s="570"/>
    </row>
    <row r="1282" spans="1:31" s="31" customFormat="1" ht="11.25" customHeight="1">
      <c r="A1282" s="166"/>
      <c r="B1282" s="417"/>
      <c r="C1282" s="565"/>
      <c r="D1282" s="565"/>
      <c r="E1282" s="565"/>
      <c r="F1282" s="565"/>
      <c r="G1282" s="565"/>
      <c r="H1282" s="565"/>
      <c r="I1282" s="565"/>
      <c r="J1282" s="565"/>
      <c r="K1282" s="565"/>
      <c r="L1282" s="565"/>
      <c r="M1282" s="565"/>
      <c r="N1282" s="565"/>
      <c r="O1282" s="565"/>
      <c r="P1282" s="565"/>
      <c r="Q1282" s="565"/>
      <c r="R1282" s="565"/>
      <c r="S1282" s="565"/>
      <c r="T1282" s="565"/>
      <c r="U1282" s="565"/>
      <c r="V1282" s="565"/>
      <c r="W1282" s="565"/>
      <c r="X1282" s="565"/>
      <c r="Y1282" s="565"/>
      <c r="Z1282" s="565"/>
      <c r="AA1282" s="570"/>
      <c r="AB1282" s="570"/>
    </row>
    <row r="1283" spans="1:31" s="31" customFormat="1" ht="11.25" customHeight="1">
      <c r="A1283" s="166"/>
      <c r="B1283" s="418"/>
      <c r="C1283" s="565"/>
      <c r="D1283" s="565"/>
      <c r="E1283" s="565"/>
      <c r="F1283" s="565"/>
      <c r="G1283" s="565"/>
      <c r="H1283" s="565"/>
      <c r="I1283" s="565"/>
      <c r="J1283" s="565"/>
      <c r="K1283" s="565"/>
      <c r="L1283" s="565"/>
      <c r="M1283" s="565"/>
      <c r="N1283" s="565"/>
      <c r="O1283" s="565"/>
      <c r="P1283" s="565"/>
      <c r="Q1283" s="565"/>
      <c r="R1283" s="565"/>
      <c r="S1283" s="565"/>
      <c r="T1283" s="565"/>
      <c r="U1283" s="565"/>
      <c r="V1283" s="565"/>
      <c r="W1283" s="565"/>
      <c r="X1283" s="565"/>
      <c r="Y1283" s="565"/>
      <c r="Z1283" s="565"/>
      <c r="AA1283" s="570"/>
      <c r="AB1283" s="570"/>
    </row>
    <row r="1284" spans="1:31" s="31" customFormat="1" ht="11.25" customHeight="1">
      <c r="A1284" s="171"/>
      <c r="B1284" s="380"/>
      <c r="C1284" s="356"/>
      <c r="D1284" s="356"/>
      <c r="E1284" s="356"/>
      <c r="F1284" s="356"/>
      <c r="G1284" s="356"/>
      <c r="H1284" s="356"/>
      <c r="I1284" s="356"/>
      <c r="J1284" s="356"/>
      <c r="K1284" s="356"/>
      <c r="L1284" s="356"/>
      <c r="M1284" s="356"/>
      <c r="N1284" s="356"/>
      <c r="O1284" s="356"/>
      <c r="P1284" s="356"/>
      <c r="Q1284" s="356"/>
      <c r="R1284" s="356"/>
      <c r="S1284" s="356"/>
      <c r="T1284" s="356"/>
      <c r="U1284" s="356"/>
      <c r="V1284" s="356"/>
      <c r="W1284" s="356"/>
      <c r="X1284" s="356"/>
      <c r="Y1284" s="356"/>
      <c r="Z1284" s="356"/>
      <c r="AA1284" s="165"/>
      <c r="AB1284" s="165"/>
    </row>
    <row r="1285" spans="1:31" s="31" customFormat="1" ht="24">
      <c r="A1285" s="164" t="s">
        <v>1120</v>
      </c>
      <c r="B1285" s="380"/>
      <c r="C1285" s="356"/>
      <c r="D1285" s="356"/>
      <c r="E1285" s="356"/>
      <c r="F1285" s="356"/>
      <c r="G1285" s="356"/>
      <c r="H1285" s="356"/>
      <c r="I1285" s="356"/>
      <c r="J1285" s="356"/>
      <c r="K1285" s="356"/>
      <c r="L1285" s="356"/>
      <c r="M1285" s="356"/>
      <c r="N1285" s="356"/>
      <c r="O1285" s="356"/>
      <c r="P1285" s="356"/>
      <c r="Q1285" s="356"/>
      <c r="R1285" s="356"/>
      <c r="S1285" s="356"/>
      <c r="T1285" s="356"/>
      <c r="U1285" s="356"/>
      <c r="V1285" s="356"/>
      <c r="W1285" s="356"/>
      <c r="X1285" s="356"/>
      <c r="Y1285" s="356"/>
      <c r="Z1285" s="356"/>
      <c r="AA1285" s="165"/>
      <c r="AB1285" s="165"/>
    </row>
    <row r="1286" spans="1:31" s="48" customFormat="1" ht="11.25" customHeight="1">
      <c r="A1286" s="169"/>
      <c r="B1286" s="416" t="s">
        <v>90</v>
      </c>
      <c r="C1286" s="403" t="s">
        <v>571</v>
      </c>
      <c r="D1286" s="404"/>
      <c r="E1286" s="404"/>
      <c r="F1286" s="404"/>
      <c r="G1286" s="404"/>
      <c r="H1286" s="404"/>
      <c r="I1286" s="404"/>
      <c r="J1286" s="404"/>
      <c r="K1286" s="404"/>
      <c r="L1286" s="404"/>
      <c r="M1286" s="404"/>
      <c r="N1286" s="404"/>
      <c r="O1286" s="404"/>
      <c r="P1286" s="404"/>
      <c r="Q1286" s="404"/>
      <c r="R1286" s="404"/>
      <c r="S1286" s="404"/>
      <c r="T1286" s="404"/>
      <c r="U1286" s="404"/>
      <c r="V1286" s="404"/>
      <c r="W1286" s="404"/>
      <c r="X1286" s="404"/>
      <c r="Y1286" s="404"/>
      <c r="Z1286" s="405"/>
      <c r="AA1286" s="394"/>
      <c r="AB1286" s="395"/>
      <c r="AE1286" s="111"/>
    </row>
    <row r="1287" spans="1:31" s="48" customFormat="1" ht="15.75" customHeight="1">
      <c r="A1287" s="169"/>
      <c r="B1287" s="417"/>
      <c r="C1287" s="406"/>
      <c r="D1287" s="407"/>
      <c r="E1287" s="407"/>
      <c r="F1287" s="407"/>
      <c r="G1287" s="407"/>
      <c r="H1287" s="407"/>
      <c r="I1287" s="407"/>
      <c r="J1287" s="407"/>
      <c r="K1287" s="407"/>
      <c r="L1287" s="407"/>
      <c r="M1287" s="407"/>
      <c r="N1287" s="407"/>
      <c r="O1287" s="407"/>
      <c r="P1287" s="407"/>
      <c r="Q1287" s="407"/>
      <c r="R1287" s="407"/>
      <c r="S1287" s="407"/>
      <c r="T1287" s="407"/>
      <c r="U1287" s="407"/>
      <c r="V1287" s="407"/>
      <c r="W1287" s="407"/>
      <c r="X1287" s="407"/>
      <c r="Y1287" s="407"/>
      <c r="Z1287" s="408"/>
      <c r="AA1287" s="396"/>
      <c r="AB1287" s="397"/>
    </row>
    <row r="1288" spans="1:31" s="48" customFormat="1" ht="11.25" customHeight="1">
      <c r="A1288" s="170"/>
      <c r="B1288" s="417"/>
      <c r="C1288" s="406"/>
      <c r="D1288" s="407"/>
      <c r="E1288" s="407"/>
      <c r="F1288" s="407"/>
      <c r="G1288" s="407"/>
      <c r="H1288" s="407"/>
      <c r="I1288" s="407"/>
      <c r="J1288" s="407"/>
      <c r="K1288" s="407"/>
      <c r="L1288" s="407"/>
      <c r="M1288" s="407"/>
      <c r="N1288" s="407"/>
      <c r="O1288" s="407"/>
      <c r="P1288" s="407"/>
      <c r="Q1288" s="407"/>
      <c r="R1288" s="407"/>
      <c r="S1288" s="407"/>
      <c r="T1288" s="407"/>
      <c r="U1288" s="407"/>
      <c r="V1288" s="407"/>
      <c r="W1288" s="407"/>
      <c r="X1288" s="407"/>
      <c r="Y1288" s="407"/>
      <c r="Z1288" s="408"/>
      <c r="AA1288" s="396"/>
      <c r="AB1288" s="397"/>
    </row>
    <row r="1289" spans="1:31" s="30" customFormat="1" ht="15" customHeight="1">
      <c r="A1289" s="166"/>
      <c r="B1289" s="416" t="s">
        <v>91</v>
      </c>
      <c r="C1289" s="403" t="s">
        <v>572</v>
      </c>
      <c r="D1289" s="404"/>
      <c r="E1289" s="404"/>
      <c r="F1289" s="404"/>
      <c r="G1289" s="404"/>
      <c r="H1289" s="404"/>
      <c r="I1289" s="404"/>
      <c r="J1289" s="404"/>
      <c r="K1289" s="404"/>
      <c r="L1289" s="404"/>
      <c r="M1289" s="404"/>
      <c r="N1289" s="404"/>
      <c r="O1289" s="404"/>
      <c r="P1289" s="404"/>
      <c r="Q1289" s="404"/>
      <c r="R1289" s="404"/>
      <c r="S1289" s="404"/>
      <c r="T1289" s="404"/>
      <c r="U1289" s="404"/>
      <c r="V1289" s="404"/>
      <c r="W1289" s="404"/>
      <c r="X1289" s="404"/>
      <c r="Y1289" s="404"/>
      <c r="Z1289" s="405"/>
      <c r="AA1289" s="394"/>
      <c r="AB1289" s="537"/>
    </row>
    <row r="1290" spans="1:31" s="48" customFormat="1" ht="11.25" customHeight="1">
      <c r="A1290" s="166"/>
      <c r="B1290" s="417"/>
      <c r="C1290" s="406"/>
      <c r="D1290" s="407"/>
      <c r="E1290" s="407"/>
      <c r="F1290" s="407"/>
      <c r="G1290" s="407"/>
      <c r="H1290" s="407"/>
      <c r="I1290" s="407"/>
      <c r="J1290" s="407"/>
      <c r="K1290" s="407"/>
      <c r="L1290" s="407"/>
      <c r="M1290" s="407"/>
      <c r="N1290" s="407"/>
      <c r="O1290" s="407"/>
      <c r="P1290" s="407"/>
      <c r="Q1290" s="407"/>
      <c r="R1290" s="407"/>
      <c r="S1290" s="407"/>
      <c r="T1290" s="407"/>
      <c r="U1290" s="407"/>
      <c r="V1290" s="407"/>
      <c r="W1290" s="407"/>
      <c r="X1290" s="407"/>
      <c r="Y1290" s="407"/>
      <c r="Z1290" s="408"/>
      <c r="AA1290" s="396"/>
      <c r="AB1290" s="538"/>
      <c r="AE1290" s="111"/>
    </row>
    <row r="1291" spans="1:31" s="48" customFormat="1" ht="11.25" customHeight="1">
      <c r="A1291" s="166"/>
      <c r="B1291" s="418"/>
      <c r="C1291" s="409"/>
      <c r="D1291" s="410"/>
      <c r="E1291" s="410"/>
      <c r="F1291" s="410"/>
      <c r="G1291" s="410"/>
      <c r="H1291" s="410"/>
      <c r="I1291" s="410"/>
      <c r="J1291" s="410"/>
      <c r="K1291" s="410"/>
      <c r="L1291" s="410"/>
      <c r="M1291" s="410"/>
      <c r="N1291" s="410"/>
      <c r="O1291" s="410"/>
      <c r="P1291" s="410"/>
      <c r="Q1291" s="410"/>
      <c r="R1291" s="410"/>
      <c r="S1291" s="410"/>
      <c r="T1291" s="410"/>
      <c r="U1291" s="410"/>
      <c r="V1291" s="410"/>
      <c r="W1291" s="410"/>
      <c r="X1291" s="410"/>
      <c r="Y1291" s="410"/>
      <c r="Z1291" s="411"/>
      <c r="AA1291" s="539"/>
      <c r="AB1291" s="540"/>
    </row>
    <row r="1292" spans="1:31" s="30" customFormat="1" ht="15.75" customHeight="1">
      <c r="A1292" s="171"/>
      <c r="B1292" s="380"/>
      <c r="C1292" s="171"/>
      <c r="D1292" s="171"/>
      <c r="E1292" s="171"/>
      <c r="F1292" s="171"/>
      <c r="G1292" s="171"/>
      <c r="H1292" s="171"/>
      <c r="I1292" s="171"/>
      <c r="J1292" s="171"/>
      <c r="K1292" s="171"/>
      <c r="L1292" s="171"/>
      <c r="M1292" s="171"/>
      <c r="N1292" s="171"/>
      <c r="O1292" s="171"/>
      <c r="P1292" s="171"/>
      <c r="Q1292" s="171"/>
      <c r="R1292" s="171"/>
      <c r="S1292" s="171"/>
      <c r="T1292" s="171"/>
      <c r="U1292" s="171"/>
      <c r="V1292" s="171"/>
      <c r="W1292" s="171"/>
      <c r="X1292" s="171"/>
      <c r="Y1292" s="171"/>
      <c r="Z1292" s="171"/>
      <c r="AA1292" s="165"/>
      <c r="AB1292" s="165"/>
    </row>
    <row r="1293" spans="1:31" s="30" customFormat="1" ht="24">
      <c r="A1293" s="164" t="s">
        <v>1121</v>
      </c>
      <c r="B1293" s="377"/>
      <c r="C1293" s="136"/>
      <c r="D1293" s="136"/>
      <c r="E1293" s="136"/>
      <c r="F1293" s="136"/>
      <c r="G1293" s="136"/>
      <c r="H1293" s="136"/>
      <c r="I1293" s="136"/>
      <c r="J1293" s="137"/>
      <c r="K1293" s="137"/>
      <c r="L1293" s="137"/>
      <c r="M1293" s="137"/>
      <c r="N1293" s="137"/>
      <c r="O1293" s="137"/>
      <c r="P1293" s="137"/>
      <c r="Q1293" s="137"/>
      <c r="R1293" s="137"/>
      <c r="S1293" s="137"/>
      <c r="T1293" s="137"/>
      <c r="U1293" s="137"/>
      <c r="V1293" s="137"/>
      <c r="W1293" s="137"/>
      <c r="X1293" s="137"/>
      <c r="Y1293" s="137"/>
      <c r="Z1293" s="137"/>
      <c r="AA1293" s="165"/>
      <c r="AB1293" s="165"/>
    </row>
    <row r="1294" spans="1:31" s="48" customFormat="1" ht="11.25" customHeight="1">
      <c r="A1294" s="166"/>
      <c r="B1294" s="416" t="s">
        <v>90</v>
      </c>
      <c r="C1294" s="403" t="s">
        <v>573</v>
      </c>
      <c r="D1294" s="404"/>
      <c r="E1294" s="404"/>
      <c r="F1294" s="404"/>
      <c r="G1294" s="404"/>
      <c r="H1294" s="404"/>
      <c r="I1294" s="404"/>
      <c r="J1294" s="404"/>
      <c r="K1294" s="404"/>
      <c r="L1294" s="404"/>
      <c r="M1294" s="404"/>
      <c r="N1294" s="404"/>
      <c r="O1294" s="404"/>
      <c r="P1294" s="404"/>
      <c r="Q1294" s="404"/>
      <c r="R1294" s="404"/>
      <c r="S1294" s="404"/>
      <c r="T1294" s="404"/>
      <c r="U1294" s="404"/>
      <c r="V1294" s="404"/>
      <c r="W1294" s="404"/>
      <c r="X1294" s="404"/>
      <c r="Y1294" s="404"/>
      <c r="Z1294" s="405"/>
      <c r="AA1294" s="394"/>
      <c r="AB1294" s="395"/>
      <c r="AE1294" s="111"/>
    </row>
    <row r="1295" spans="1:31" s="48" customFormat="1" ht="11.25" customHeight="1">
      <c r="A1295" s="166"/>
      <c r="B1295" s="417"/>
      <c r="C1295" s="406"/>
      <c r="D1295" s="407"/>
      <c r="E1295" s="407"/>
      <c r="F1295" s="407"/>
      <c r="G1295" s="407"/>
      <c r="H1295" s="407"/>
      <c r="I1295" s="407"/>
      <c r="J1295" s="407"/>
      <c r="K1295" s="407"/>
      <c r="L1295" s="407"/>
      <c r="M1295" s="407"/>
      <c r="N1295" s="407"/>
      <c r="O1295" s="407"/>
      <c r="P1295" s="407"/>
      <c r="Q1295" s="407"/>
      <c r="R1295" s="407"/>
      <c r="S1295" s="407"/>
      <c r="T1295" s="407"/>
      <c r="U1295" s="407"/>
      <c r="V1295" s="407"/>
      <c r="W1295" s="407"/>
      <c r="X1295" s="407"/>
      <c r="Y1295" s="407"/>
      <c r="Z1295" s="408"/>
      <c r="AA1295" s="396"/>
      <c r="AB1295" s="397"/>
    </row>
    <row r="1296" spans="1:31" s="48" customFormat="1" ht="18.75" customHeight="1">
      <c r="A1296" s="166"/>
      <c r="B1296" s="418"/>
      <c r="C1296" s="409"/>
      <c r="D1296" s="410"/>
      <c r="E1296" s="410"/>
      <c r="F1296" s="410"/>
      <c r="G1296" s="410"/>
      <c r="H1296" s="410"/>
      <c r="I1296" s="410"/>
      <c r="J1296" s="410"/>
      <c r="K1296" s="410"/>
      <c r="L1296" s="410"/>
      <c r="M1296" s="410"/>
      <c r="N1296" s="410"/>
      <c r="O1296" s="410"/>
      <c r="P1296" s="410"/>
      <c r="Q1296" s="410"/>
      <c r="R1296" s="410"/>
      <c r="S1296" s="410"/>
      <c r="T1296" s="410"/>
      <c r="U1296" s="410"/>
      <c r="V1296" s="410"/>
      <c r="W1296" s="410"/>
      <c r="X1296" s="410"/>
      <c r="Y1296" s="410"/>
      <c r="Z1296" s="411"/>
      <c r="AA1296" s="398"/>
      <c r="AB1296" s="399"/>
      <c r="AE1296" s="111"/>
    </row>
    <row r="1297" spans="1:31" s="48" customFormat="1" ht="11.25" customHeight="1">
      <c r="A1297" s="166"/>
      <c r="B1297" s="416" t="s">
        <v>91</v>
      </c>
      <c r="C1297" s="403" t="s">
        <v>574</v>
      </c>
      <c r="D1297" s="404"/>
      <c r="E1297" s="404"/>
      <c r="F1297" s="404"/>
      <c r="G1297" s="404"/>
      <c r="H1297" s="404"/>
      <c r="I1297" s="404"/>
      <c r="J1297" s="404"/>
      <c r="K1297" s="404"/>
      <c r="L1297" s="404"/>
      <c r="M1297" s="404"/>
      <c r="N1297" s="404"/>
      <c r="O1297" s="404"/>
      <c r="P1297" s="404"/>
      <c r="Q1297" s="404"/>
      <c r="R1297" s="404"/>
      <c r="S1297" s="404"/>
      <c r="T1297" s="404"/>
      <c r="U1297" s="404"/>
      <c r="V1297" s="404"/>
      <c r="W1297" s="404"/>
      <c r="X1297" s="404"/>
      <c r="Y1297" s="404"/>
      <c r="Z1297" s="405"/>
      <c r="AA1297" s="394"/>
      <c r="AB1297" s="395"/>
    </row>
    <row r="1298" spans="1:31" s="30" customFormat="1" ht="15" customHeight="1">
      <c r="A1298" s="166"/>
      <c r="B1298" s="418"/>
      <c r="C1298" s="409"/>
      <c r="D1298" s="410"/>
      <c r="E1298" s="410"/>
      <c r="F1298" s="410"/>
      <c r="G1298" s="410"/>
      <c r="H1298" s="410"/>
      <c r="I1298" s="410"/>
      <c r="J1298" s="410"/>
      <c r="K1298" s="410"/>
      <c r="L1298" s="410"/>
      <c r="M1298" s="410"/>
      <c r="N1298" s="410"/>
      <c r="O1298" s="410"/>
      <c r="P1298" s="410"/>
      <c r="Q1298" s="410"/>
      <c r="R1298" s="410"/>
      <c r="S1298" s="410"/>
      <c r="T1298" s="410"/>
      <c r="U1298" s="410"/>
      <c r="V1298" s="410"/>
      <c r="W1298" s="410"/>
      <c r="X1298" s="410"/>
      <c r="Y1298" s="410"/>
      <c r="Z1298" s="411"/>
      <c r="AA1298" s="398"/>
      <c r="AB1298" s="399"/>
    </row>
    <row r="1299" spans="1:31" s="48" customFormat="1" ht="11.25" customHeight="1">
      <c r="A1299" s="166"/>
      <c r="B1299" s="416" t="s">
        <v>92</v>
      </c>
      <c r="C1299" s="403" t="s">
        <v>575</v>
      </c>
      <c r="D1299" s="404"/>
      <c r="E1299" s="404"/>
      <c r="F1299" s="404"/>
      <c r="G1299" s="404"/>
      <c r="H1299" s="404"/>
      <c r="I1299" s="404"/>
      <c r="J1299" s="404"/>
      <c r="K1299" s="404"/>
      <c r="L1299" s="404"/>
      <c r="M1299" s="404"/>
      <c r="N1299" s="404"/>
      <c r="O1299" s="404"/>
      <c r="P1299" s="404"/>
      <c r="Q1299" s="404"/>
      <c r="R1299" s="404"/>
      <c r="S1299" s="404"/>
      <c r="T1299" s="404"/>
      <c r="U1299" s="404"/>
      <c r="V1299" s="404"/>
      <c r="W1299" s="404"/>
      <c r="X1299" s="404"/>
      <c r="Y1299" s="404"/>
      <c r="Z1299" s="405"/>
      <c r="AA1299" s="394"/>
      <c r="AB1299" s="395"/>
      <c r="AE1299" s="111"/>
    </row>
    <row r="1300" spans="1:31" s="48" customFormat="1" ht="11.25" customHeight="1">
      <c r="A1300" s="166"/>
      <c r="B1300" s="417"/>
      <c r="C1300" s="406"/>
      <c r="D1300" s="407"/>
      <c r="E1300" s="407"/>
      <c r="F1300" s="407"/>
      <c r="G1300" s="407"/>
      <c r="H1300" s="407"/>
      <c r="I1300" s="407"/>
      <c r="J1300" s="407"/>
      <c r="K1300" s="407"/>
      <c r="L1300" s="407"/>
      <c r="M1300" s="407"/>
      <c r="N1300" s="407"/>
      <c r="O1300" s="407"/>
      <c r="P1300" s="407"/>
      <c r="Q1300" s="407"/>
      <c r="R1300" s="407"/>
      <c r="S1300" s="407"/>
      <c r="T1300" s="407"/>
      <c r="U1300" s="407"/>
      <c r="V1300" s="407"/>
      <c r="W1300" s="407"/>
      <c r="X1300" s="407"/>
      <c r="Y1300" s="407"/>
      <c r="Z1300" s="408"/>
      <c r="AA1300" s="396"/>
      <c r="AB1300" s="397"/>
    </row>
    <row r="1301" spans="1:31" s="30" customFormat="1" ht="15" customHeight="1">
      <c r="A1301" s="166"/>
      <c r="B1301" s="418"/>
      <c r="C1301" s="409"/>
      <c r="D1301" s="410"/>
      <c r="E1301" s="410"/>
      <c r="F1301" s="410"/>
      <c r="G1301" s="410"/>
      <c r="H1301" s="410"/>
      <c r="I1301" s="410"/>
      <c r="J1301" s="410"/>
      <c r="K1301" s="410"/>
      <c r="L1301" s="410"/>
      <c r="M1301" s="410"/>
      <c r="N1301" s="410"/>
      <c r="O1301" s="410"/>
      <c r="P1301" s="410"/>
      <c r="Q1301" s="410"/>
      <c r="R1301" s="410"/>
      <c r="S1301" s="410"/>
      <c r="T1301" s="410"/>
      <c r="U1301" s="410"/>
      <c r="V1301" s="410"/>
      <c r="W1301" s="410"/>
      <c r="X1301" s="410"/>
      <c r="Y1301" s="410"/>
      <c r="Z1301" s="411"/>
      <c r="AA1301" s="398"/>
      <c r="AB1301" s="399"/>
    </row>
    <row r="1302" spans="1:31" s="48" customFormat="1" ht="11.25" customHeight="1">
      <c r="A1302" s="166"/>
      <c r="B1302" s="416" t="s">
        <v>93</v>
      </c>
      <c r="C1302" s="403" t="s">
        <v>576</v>
      </c>
      <c r="D1302" s="404"/>
      <c r="E1302" s="404"/>
      <c r="F1302" s="404"/>
      <c r="G1302" s="404"/>
      <c r="H1302" s="404"/>
      <c r="I1302" s="404"/>
      <c r="J1302" s="404"/>
      <c r="K1302" s="404"/>
      <c r="L1302" s="404"/>
      <c r="M1302" s="404"/>
      <c r="N1302" s="404"/>
      <c r="O1302" s="404"/>
      <c r="P1302" s="404"/>
      <c r="Q1302" s="404"/>
      <c r="R1302" s="404"/>
      <c r="S1302" s="404"/>
      <c r="T1302" s="404"/>
      <c r="U1302" s="404"/>
      <c r="V1302" s="404"/>
      <c r="W1302" s="404"/>
      <c r="X1302" s="404"/>
      <c r="Y1302" s="404"/>
      <c r="Z1302" s="405"/>
      <c r="AA1302" s="394"/>
      <c r="AB1302" s="395"/>
      <c r="AE1302" s="111"/>
    </row>
    <row r="1303" spans="1:31" s="30" customFormat="1" ht="15" customHeight="1">
      <c r="A1303" s="166"/>
      <c r="B1303" s="418"/>
      <c r="C1303" s="409"/>
      <c r="D1303" s="410"/>
      <c r="E1303" s="410"/>
      <c r="F1303" s="410"/>
      <c r="G1303" s="410"/>
      <c r="H1303" s="410"/>
      <c r="I1303" s="410"/>
      <c r="J1303" s="410"/>
      <c r="K1303" s="410"/>
      <c r="L1303" s="410"/>
      <c r="M1303" s="410"/>
      <c r="N1303" s="410"/>
      <c r="O1303" s="410"/>
      <c r="P1303" s="410"/>
      <c r="Q1303" s="410"/>
      <c r="R1303" s="410"/>
      <c r="S1303" s="410"/>
      <c r="T1303" s="410"/>
      <c r="U1303" s="410"/>
      <c r="V1303" s="410"/>
      <c r="W1303" s="410"/>
      <c r="X1303" s="410"/>
      <c r="Y1303" s="410"/>
      <c r="Z1303" s="411"/>
      <c r="AA1303" s="398"/>
      <c r="AB1303" s="399"/>
    </row>
    <row r="1304" spans="1:31" s="48" customFormat="1" ht="11.25" customHeight="1">
      <c r="A1304" s="166"/>
      <c r="B1304" s="416" t="s">
        <v>94</v>
      </c>
      <c r="C1304" s="644" t="s">
        <v>577</v>
      </c>
      <c r="D1304" s="548"/>
      <c r="E1304" s="548"/>
      <c r="F1304" s="548"/>
      <c r="G1304" s="548"/>
      <c r="H1304" s="548"/>
      <c r="I1304" s="548"/>
      <c r="J1304" s="548"/>
      <c r="K1304" s="548"/>
      <c r="L1304" s="548"/>
      <c r="M1304" s="548"/>
      <c r="N1304" s="548"/>
      <c r="O1304" s="548"/>
      <c r="P1304" s="548"/>
      <c r="Q1304" s="548"/>
      <c r="R1304" s="548"/>
      <c r="S1304" s="548"/>
      <c r="T1304" s="548"/>
      <c r="U1304" s="548"/>
      <c r="V1304" s="548"/>
      <c r="W1304" s="548"/>
      <c r="X1304" s="548"/>
      <c r="Y1304" s="548"/>
      <c r="Z1304" s="549"/>
      <c r="AA1304" s="394"/>
      <c r="AB1304" s="395"/>
      <c r="AE1304" s="111"/>
    </row>
    <row r="1305" spans="1:31" s="30" customFormat="1" ht="15" customHeight="1">
      <c r="A1305" s="166"/>
      <c r="B1305" s="417"/>
      <c r="C1305" s="550"/>
      <c r="D1305" s="551"/>
      <c r="E1305" s="551"/>
      <c r="F1305" s="551"/>
      <c r="G1305" s="551"/>
      <c r="H1305" s="551"/>
      <c r="I1305" s="551"/>
      <c r="J1305" s="551"/>
      <c r="K1305" s="551"/>
      <c r="L1305" s="551"/>
      <c r="M1305" s="551"/>
      <c r="N1305" s="551"/>
      <c r="O1305" s="551"/>
      <c r="P1305" s="551"/>
      <c r="Q1305" s="551"/>
      <c r="R1305" s="551"/>
      <c r="S1305" s="551"/>
      <c r="T1305" s="551"/>
      <c r="U1305" s="551"/>
      <c r="V1305" s="551"/>
      <c r="W1305" s="551"/>
      <c r="X1305" s="551"/>
      <c r="Y1305" s="551"/>
      <c r="Z1305" s="552"/>
      <c r="AA1305" s="396"/>
      <c r="AB1305" s="397"/>
    </row>
    <row r="1306" spans="1:31" s="30" customFormat="1" ht="11.25" customHeight="1">
      <c r="A1306" s="166"/>
      <c r="B1306" s="416" t="s">
        <v>95</v>
      </c>
      <c r="C1306" s="403" t="s">
        <v>578</v>
      </c>
      <c r="D1306" s="404"/>
      <c r="E1306" s="404"/>
      <c r="F1306" s="404"/>
      <c r="G1306" s="404"/>
      <c r="H1306" s="404"/>
      <c r="I1306" s="404"/>
      <c r="J1306" s="404"/>
      <c r="K1306" s="404"/>
      <c r="L1306" s="404"/>
      <c r="M1306" s="404"/>
      <c r="N1306" s="404"/>
      <c r="O1306" s="404"/>
      <c r="P1306" s="404"/>
      <c r="Q1306" s="404"/>
      <c r="R1306" s="404"/>
      <c r="S1306" s="404"/>
      <c r="T1306" s="404"/>
      <c r="U1306" s="404"/>
      <c r="V1306" s="404"/>
      <c r="W1306" s="404"/>
      <c r="X1306" s="404"/>
      <c r="Y1306" s="404"/>
      <c r="Z1306" s="405"/>
      <c r="AA1306" s="394"/>
      <c r="AB1306" s="395"/>
    </row>
    <row r="1307" spans="1:31" s="30" customFormat="1" ht="11.25" customHeight="1">
      <c r="A1307" s="166"/>
      <c r="B1307" s="418"/>
      <c r="C1307" s="409"/>
      <c r="D1307" s="410"/>
      <c r="E1307" s="410"/>
      <c r="F1307" s="410"/>
      <c r="G1307" s="410"/>
      <c r="H1307" s="410"/>
      <c r="I1307" s="410"/>
      <c r="J1307" s="410"/>
      <c r="K1307" s="410"/>
      <c r="L1307" s="410"/>
      <c r="M1307" s="410"/>
      <c r="N1307" s="410"/>
      <c r="O1307" s="410"/>
      <c r="P1307" s="410"/>
      <c r="Q1307" s="410"/>
      <c r="R1307" s="410"/>
      <c r="S1307" s="410"/>
      <c r="T1307" s="410"/>
      <c r="U1307" s="410"/>
      <c r="V1307" s="410"/>
      <c r="W1307" s="410"/>
      <c r="X1307" s="410"/>
      <c r="Y1307" s="410"/>
      <c r="Z1307" s="411"/>
      <c r="AA1307" s="398"/>
      <c r="AB1307" s="399"/>
    </row>
    <row r="1308" spans="1:31" s="30" customFormat="1" ht="11.25" customHeight="1">
      <c r="A1308" s="169"/>
      <c r="B1308" s="379"/>
      <c r="C1308" s="172"/>
      <c r="D1308" s="172"/>
      <c r="E1308" s="172"/>
      <c r="F1308" s="172"/>
      <c r="G1308" s="172"/>
      <c r="H1308" s="172"/>
      <c r="I1308" s="172"/>
      <c r="J1308" s="172"/>
      <c r="K1308" s="172"/>
      <c r="L1308" s="172"/>
      <c r="M1308" s="172"/>
      <c r="N1308" s="172"/>
      <c r="O1308" s="172"/>
      <c r="P1308" s="172"/>
      <c r="Q1308" s="172"/>
      <c r="R1308" s="172"/>
      <c r="S1308" s="172"/>
      <c r="T1308" s="172"/>
      <c r="U1308" s="172"/>
      <c r="V1308" s="172"/>
      <c r="W1308" s="172"/>
      <c r="X1308" s="172"/>
      <c r="Y1308" s="172"/>
      <c r="Z1308" s="172"/>
      <c r="AA1308" s="168"/>
      <c r="AB1308" s="168"/>
    </row>
    <row r="1309" spans="1:31" s="30" customFormat="1" ht="24">
      <c r="A1309" s="164" t="s">
        <v>1122</v>
      </c>
      <c r="B1309" s="377"/>
      <c r="C1309" s="136"/>
      <c r="D1309" s="136"/>
      <c r="E1309" s="136"/>
      <c r="F1309" s="136"/>
      <c r="G1309" s="136"/>
      <c r="H1309" s="136"/>
      <c r="I1309" s="136"/>
      <c r="J1309" s="137"/>
      <c r="K1309" s="137"/>
      <c r="L1309" s="137"/>
      <c r="M1309" s="137"/>
      <c r="N1309" s="137"/>
      <c r="O1309" s="137"/>
      <c r="P1309" s="137"/>
      <c r="Q1309" s="137"/>
      <c r="R1309" s="137"/>
      <c r="S1309" s="137"/>
      <c r="T1309" s="137"/>
      <c r="U1309" s="137"/>
      <c r="V1309" s="137"/>
      <c r="W1309" s="137"/>
      <c r="X1309" s="137"/>
      <c r="Y1309" s="137"/>
      <c r="Z1309" s="137"/>
      <c r="AA1309" s="165"/>
      <c r="AB1309" s="165"/>
    </row>
    <row r="1310" spans="1:31" s="30" customFormat="1" ht="11.25" customHeight="1">
      <c r="A1310" s="169"/>
      <c r="B1310" s="416" t="s">
        <v>90</v>
      </c>
      <c r="C1310" s="403" t="s">
        <v>1076</v>
      </c>
      <c r="D1310" s="404"/>
      <c r="E1310" s="404"/>
      <c r="F1310" s="404"/>
      <c r="G1310" s="404"/>
      <c r="H1310" s="404"/>
      <c r="I1310" s="404"/>
      <c r="J1310" s="404"/>
      <c r="K1310" s="404"/>
      <c r="L1310" s="404"/>
      <c r="M1310" s="404"/>
      <c r="N1310" s="404"/>
      <c r="O1310" s="404"/>
      <c r="P1310" s="404"/>
      <c r="Q1310" s="404"/>
      <c r="R1310" s="404"/>
      <c r="S1310" s="404"/>
      <c r="T1310" s="404"/>
      <c r="U1310" s="404"/>
      <c r="V1310" s="404"/>
      <c r="W1310" s="404"/>
      <c r="X1310" s="404"/>
      <c r="Y1310" s="404"/>
      <c r="Z1310" s="405"/>
      <c r="AA1310" s="394"/>
      <c r="AB1310" s="395"/>
    </row>
    <row r="1311" spans="1:31" s="30" customFormat="1" ht="11.25" customHeight="1">
      <c r="A1311" s="169"/>
      <c r="B1311" s="417"/>
      <c r="C1311" s="406"/>
      <c r="D1311" s="407"/>
      <c r="E1311" s="407"/>
      <c r="F1311" s="407"/>
      <c r="G1311" s="407"/>
      <c r="H1311" s="407"/>
      <c r="I1311" s="407"/>
      <c r="J1311" s="407"/>
      <c r="K1311" s="407"/>
      <c r="L1311" s="407"/>
      <c r="M1311" s="407"/>
      <c r="N1311" s="407"/>
      <c r="O1311" s="407"/>
      <c r="P1311" s="407"/>
      <c r="Q1311" s="407"/>
      <c r="R1311" s="407"/>
      <c r="S1311" s="407"/>
      <c r="T1311" s="407"/>
      <c r="U1311" s="407"/>
      <c r="V1311" s="407"/>
      <c r="W1311" s="407"/>
      <c r="X1311" s="407"/>
      <c r="Y1311" s="407"/>
      <c r="Z1311" s="408"/>
      <c r="AA1311" s="396"/>
      <c r="AB1311" s="397"/>
    </row>
    <row r="1312" spans="1:31" s="30" customFormat="1" ht="11.25" customHeight="1">
      <c r="A1312" s="169"/>
      <c r="B1312" s="418"/>
      <c r="C1312" s="409"/>
      <c r="D1312" s="410"/>
      <c r="E1312" s="410"/>
      <c r="F1312" s="410"/>
      <c r="G1312" s="410"/>
      <c r="H1312" s="410"/>
      <c r="I1312" s="410"/>
      <c r="J1312" s="410"/>
      <c r="K1312" s="410"/>
      <c r="L1312" s="410"/>
      <c r="M1312" s="410"/>
      <c r="N1312" s="410"/>
      <c r="O1312" s="410"/>
      <c r="P1312" s="410"/>
      <c r="Q1312" s="410"/>
      <c r="R1312" s="410"/>
      <c r="S1312" s="410"/>
      <c r="T1312" s="410"/>
      <c r="U1312" s="410"/>
      <c r="V1312" s="410"/>
      <c r="W1312" s="410"/>
      <c r="X1312" s="410"/>
      <c r="Y1312" s="410"/>
      <c r="Z1312" s="411"/>
      <c r="AA1312" s="398"/>
      <c r="AB1312" s="399"/>
    </row>
    <row r="1313" spans="1:28" s="30" customFormat="1" ht="11.25" customHeight="1">
      <c r="A1313" s="169"/>
      <c r="B1313" s="379"/>
      <c r="C1313" s="172"/>
      <c r="D1313" s="172"/>
      <c r="E1313" s="172"/>
      <c r="F1313" s="172"/>
      <c r="G1313" s="172"/>
      <c r="H1313" s="172"/>
      <c r="I1313" s="172"/>
      <c r="J1313" s="172"/>
      <c r="K1313" s="172"/>
      <c r="L1313" s="172"/>
      <c r="M1313" s="172"/>
      <c r="N1313" s="172"/>
      <c r="O1313" s="172"/>
      <c r="P1313" s="172"/>
      <c r="Q1313" s="172"/>
      <c r="R1313" s="172"/>
      <c r="S1313" s="172"/>
      <c r="T1313" s="172"/>
      <c r="U1313" s="172"/>
      <c r="V1313" s="172"/>
      <c r="W1313" s="172"/>
      <c r="X1313" s="172"/>
      <c r="Y1313" s="172"/>
      <c r="Z1313" s="172"/>
      <c r="AA1313" s="168"/>
      <c r="AB1313" s="168"/>
    </row>
    <row r="1314" spans="1:28" s="30" customFormat="1" ht="24">
      <c r="A1314" s="164" t="s">
        <v>1123</v>
      </c>
      <c r="B1314" s="377"/>
      <c r="C1314" s="136"/>
      <c r="D1314" s="136"/>
      <c r="E1314" s="136"/>
      <c r="F1314" s="136"/>
      <c r="G1314" s="136"/>
      <c r="H1314" s="136"/>
      <c r="I1314" s="136"/>
      <c r="J1314" s="137"/>
      <c r="K1314" s="137"/>
      <c r="L1314" s="137"/>
      <c r="M1314" s="137"/>
      <c r="N1314" s="137"/>
      <c r="O1314" s="137"/>
      <c r="P1314" s="137"/>
      <c r="Q1314" s="137"/>
      <c r="R1314" s="137"/>
      <c r="S1314" s="137"/>
      <c r="T1314" s="137"/>
      <c r="U1314" s="137"/>
      <c r="V1314" s="137"/>
      <c r="W1314" s="137"/>
      <c r="X1314" s="137"/>
      <c r="Y1314" s="137"/>
      <c r="Z1314" s="137"/>
      <c r="AA1314" s="165"/>
      <c r="AB1314" s="165"/>
    </row>
    <row r="1315" spans="1:28" s="30" customFormat="1" ht="11.25" customHeight="1">
      <c r="A1315" s="169"/>
      <c r="B1315" s="416" t="s">
        <v>90</v>
      </c>
      <c r="C1315" s="403" t="s">
        <v>580</v>
      </c>
      <c r="D1315" s="404"/>
      <c r="E1315" s="404"/>
      <c r="F1315" s="404"/>
      <c r="G1315" s="404"/>
      <c r="H1315" s="404"/>
      <c r="I1315" s="404"/>
      <c r="J1315" s="404"/>
      <c r="K1315" s="404"/>
      <c r="L1315" s="404"/>
      <c r="M1315" s="404"/>
      <c r="N1315" s="404"/>
      <c r="O1315" s="404"/>
      <c r="P1315" s="404"/>
      <c r="Q1315" s="404"/>
      <c r="R1315" s="404"/>
      <c r="S1315" s="404"/>
      <c r="T1315" s="404"/>
      <c r="U1315" s="404"/>
      <c r="V1315" s="404"/>
      <c r="W1315" s="404"/>
      <c r="X1315" s="404"/>
      <c r="Y1315" s="404"/>
      <c r="Z1315" s="405"/>
      <c r="AA1315" s="394"/>
      <c r="AB1315" s="395"/>
    </row>
    <row r="1316" spans="1:28" s="30" customFormat="1" ht="11.25" customHeight="1">
      <c r="A1316" s="169"/>
      <c r="B1316" s="417"/>
      <c r="C1316" s="406"/>
      <c r="D1316" s="407"/>
      <c r="E1316" s="407"/>
      <c r="F1316" s="407"/>
      <c r="G1316" s="407"/>
      <c r="H1316" s="407"/>
      <c r="I1316" s="407"/>
      <c r="J1316" s="407"/>
      <c r="K1316" s="407"/>
      <c r="L1316" s="407"/>
      <c r="M1316" s="407"/>
      <c r="N1316" s="407"/>
      <c r="O1316" s="407"/>
      <c r="P1316" s="407"/>
      <c r="Q1316" s="407"/>
      <c r="R1316" s="407"/>
      <c r="S1316" s="407"/>
      <c r="T1316" s="407"/>
      <c r="U1316" s="407"/>
      <c r="V1316" s="407"/>
      <c r="W1316" s="407"/>
      <c r="X1316" s="407"/>
      <c r="Y1316" s="407"/>
      <c r="Z1316" s="408"/>
      <c r="AA1316" s="396"/>
      <c r="AB1316" s="397"/>
    </row>
    <row r="1317" spans="1:28" s="30" customFormat="1" ht="11.25" customHeight="1">
      <c r="A1317" s="169"/>
      <c r="B1317" s="418"/>
      <c r="C1317" s="409"/>
      <c r="D1317" s="410"/>
      <c r="E1317" s="410"/>
      <c r="F1317" s="410"/>
      <c r="G1317" s="410"/>
      <c r="H1317" s="410"/>
      <c r="I1317" s="410"/>
      <c r="J1317" s="410"/>
      <c r="K1317" s="410"/>
      <c r="L1317" s="410"/>
      <c r="M1317" s="410"/>
      <c r="N1317" s="410"/>
      <c r="O1317" s="410"/>
      <c r="P1317" s="410"/>
      <c r="Q1317" s="410"/>
      <c r="R1317" s="410"/>
      <c r="S1317" s="410"/>
      <c r="T1317" s="410"/>
      <c r="U1317" s="410"/>
      <c r="V1317" s="410"/>
      <c r="W1317" s="410"/>
      <c r="X1317" s="410"/>
      <c r="Y1317" s="410"/>
      <c r="Z1317" s="411"/>
      <c r="AA1317" s="398"/>
      <c r="AB1317" s="399"/>
    </row>
    <row r="1318" spans="1:28" s="30" customFormat="1" ht="11.25" customHeight="1">
      <c r="A1318" s="169"/>
      <c r="B1318" s="416" t="s">
        <v>91</v>
      </c>
      <c r="C1318" s="403" t="s">
        <v>579</v>
      </c>
      <c r="D1318" s="404"/>
      <c r="E1318" s="404"/>
      <c r="F1318" s="404"/>
      <c r="G1318" s="404"/>
      <c r="H1318" s="404"/>
      <c r="I1318" s="404"/>
      <c r="J1318" s="404"/>
      <c r="K1318" s="404"/>
      <c r="L1318" s="404"/>
      <c r="M1318" s="404"/>
      <c r="N1318" s="404"/>
      <c r="O1318" s="404"/>
      <c r="P1318" s="404"/>
      <c r="Q1318" s="404"/>
      <c r="R1318" s="404"/>
      <c r="S1318" s="404"/>
      <c r="T1318" s="404"/>
      <c r="U1318" s="404"/>
      <c r="V1318" s="404"/>
      <c r="W1318" s="404"/>
      <c r="X1318" s="404"/>
      <c r="Y1318" s="404"/>
      <c r="Z1318" s="405"/>
      <c r="AA1318" s="394"/>
      <c r="AB1318" s="395"/>
    </row>
    <row r="1319" spans="1:28" s="30" customFormat="1" ht="11.25" customHeight="1">
      <c r="A1319" s="169"/>
      <c r="B1319" s="417"/>
      <c r="C1319" s="406"/>
      <c r="D1319" s="407"/>
      <c r="E1319" s="407"/>
      <c r="F1319" s="407"/>
      <c r="G1319" s="407"/>
      <c r="H1319" s="407"/>
      <c r="I1319" s="407"/>
      <c r="J1319" s="407"/>
      <c r="K1319" s="407"/>
      <c r="L1319" s="407"/>
      <c r="M1319" s="407"/>
      <c r="N1319" s="407"/>
      <c r="O1319" s="407"/>
      <c r="P1319" s="407"/>
      <c r="Q1319" s="407"/>
      <c r="R1319" s="407"/>
      <c r="S1319" s="407"/>
      <c r="T1319" s="407"/>
      <c r="U1319" s="407"/>
      <c r="V1319" s="407"/>
      <c r="W1319" s="407"/>
      <c r="X1319" s="407"/>
      <c r="Y1319" s="407"/>
      <c r="Z1319" s="408"/>
      <c r="AA1319" s="396"/>
      <c r="AB1319" s="397"/>
    </row>
    <row r="1320" spans="1:28" s="30" customFormat="1" ht="11.25" customHeight="1">
      <c r="A1320" s="169"/>
      <c r="B1320" s="417"/>
      <c r="C1320" s="406"/>
      <c r="D1320" s="407"/>
      <c r="E1320" s="407"/>
      <c r="F1320" s="407"/>
      <c r="G1320" s="407"/>
      <c r="H1320" s="407"/>
      <c r="I1320" s="407"/>
      <c r="J1320" s="407"/>
      <c r="K1320" s="407"/>
      <c r="L1320" s="407"/>
      <c r="M1320" s="407"/>
      <c r="N1320" s="407"/>
      <c r="O1320" s="407"/>
      <c r="P1320" s="407"/>
      <c r="Q1320" s="407"/>
      <c r="R1320" s="407"/>
      <c r="S1320" s="407"/>
      <c r="T1320" s="407"/>
      <c r="U1320" s="407"/>
      <c r="V1320" s="407"/>
      <c r="W1320" s="407"/>
      <c r="X1320" s="407"/>
      <c r="Y1320" s="407"/>
      <c r="Z1320" s="408"/>
      <c r="AA1320" s="396"/>
      <c r="AB1320" s="397"/>
    </row>
    <row r="1321" spans="1:28" s="30" customFormat="1" ht="11.25" customHeight="1">
      <c r="A1321" s="169"/>
      <c r="B1321" s="418"/>
      <c r="C1321" s="409"/>
      <c r="D1321" s="410"/>
      <c r="E1321" s="410"/>
      <c r="F1321" s="410"/>
      <c r="G1321" s="410"/>
      <c r="H1321" s="410"/>
      <c r="I1321" s="410"/>
      <c r="J1321" s="410"/>
      <c r="K1321" s="410"/>
      <c r="L1321" s="410"/>
      <c r="M1321" s="410"/>
      <c r="N1321" s="410"/>
      <c r="O1321" s="410"/>
      <c r="P1321" s="410"/>
      <c r="Q1321" s="410"/>
      <c r="R1321" s="410"/>
      <c r="S1321" s="410"/>
      <c r="T1321" s="410"/>
      <c r="U1321" s="410"/>
      <c r="V1321" s="410"/>
      <c r="W1321" s="410"/>
      <c r="X1321" s="410"/>
      <c r="Y1321" s="410"/>
      <c r="Z1321" s="411"/>
      <c r="AA1321" s="398"/>
      <c r="AB1321" s="399"/>
    </row>
    <row r="1322" spans="1:28" s="30" customFormat="1" ht="11.25" customHeight="1">
      <c r="A1322" s="169"/>
      <c r="B1322" s="416" t="s">
        <v>92</v>
      </c>
      <c r="C1322" s="403" t="s">
        <v>583</v>
      </c>
      <c r="D1322" s="404"/>
      <c r="E1322" s="404"/>
      <c r="F1322" s="404"/>
      <c r="G1322" s="404"/>
      <c r="H1322" s="404"/>
      <c r="I1322" s="404"/>
      <c r="J1322" s="404"/>
      <c r="K1322" s="404"/>
      <c r="L1322" s="404"/>
      <c r="M1322" s="404"/>
      <c r="N1322" s="404"/>
      <c r="O1322" s="404"/>
      <c r="P1322" s="404"/>
      <c r="Q1322" s="404"/>
      <c r="R1322" s="404"/>
      <c r="S1322" s="404"/>
      <c r="T1322" s="404"/>
      <c r="U1322" s="404"/>
      <c r="V1322" s="404"/>
      <c r="W1322" s="404"/>
      <c r="X1322" s="404"/>
      <c r="Y1322" s="404"/>
      <c r="Z1322" s="405"/>
      <c r="AA1322" s="394"/>
      <c r="AB1322" s="395"/>
    </row>
    <row r="1323" spans="1:28" s="30" customFormat="1" ht="11.25" customHeight="1">
      <c r="A1323" s="169"/>
      <c r="B1323" s="417"/>
      <c r="C1323" s="406"/>
      <c r="D1323" s="407"/>
      <c r="E1323" s="407"/>
      <c r="F1323" s="407"/>
      <c r="G1323" s="407"/>
      <c r="H1323" s="407"/>
      <c r="I1323" s="407"/>
      <c r="J1323" s="407"/>
      <c r="K1323" s="407"/>
      <c r="L1323" s="407"/>
      <c r="M1323" s="407"/>
      <c r="N1323" s="407"/>
      <c r="O1323" s="407"/>
      <c r="P1323" s="407"/>
      <c r="Q1323" s="407"/>
      <c r="R1323" s="407"/>
      <c r="S1323" s="407"/>
      <c r="T1323" s="407"/>
      <c r="U1323" s="407"/>
      <c r="V1323" s="407"/>
      <c r="W1323" s="407"/>
      <c r="X1323" s="407"/>
      <c r="Y1323" s="407"/>
      <c r="Z1323" s="408"/>
      <c r="AA1323" s="396"/>
      <c r="AB1323" s="397"/>
    </row>
    <row r="1324" spans="1:28" s="30" customFormat="1" ht="11.25" customHeight="1">
      <c r="A1324" s="169"/>
      <c r="B1324" s="418"/>
      <c r="C1324" s="409"/>
      <c r="D1324" s="410"/>
      <c r="E1324" s="410"/>
      <c r="F1324" s="410"/>
      <c r="G1324" s="410"/>
      <c r="H1324" s="410"/>
      <c r="I1324" s="410"/>
      <c r="J1324" s="410"/>
      <c r="K1324" s="410"/>
      <c r="L1324" s="410"/>
      <c r="M1324" s="410"/>
      <c r="N1324" s="410"/>
      <c r="O1324" s="410"/>
      <c r="P1324" s="410"/>
      <c r="Q1324" s="410"/>
      <c r="R1324" s="410"/>
      <c r="S1324" s="410"/>
      <c r="T1324" s="410"/>
      <c r="U1324" s="410"/>
      <c r="V1324" s="410"/>
      <c r="W1324" s="410"/>
      <c r="X1324" s="410"/>
      <c r="Y1324" s="410"/>
      <c r="Z1324" s="411"/>
      <c r="AA1324" s="398"/>
      <c r="AB1324" s="399"/>
    </row>
    <row r="1325" spans="1:28" s="30" customFormat="1" ht="11.25" customHeight="1">
      <c r="A1325" s="169"/>
      <c r="B1325" s="416" t="s">
        <v>93</v>
      </c>
      <c r="C1325" s="403" t="s">
        <v>1075</v>
      </c>
      <c r="D1325" s="404"/>
      <c r="E1325" s="404"/>
      <c r="F1325" s="404"/>
      <c r="G1325" s="404"/>
      <c r="H1325" s="404"/>
      <c r="I1325" s="404"/>
      <c r="J1325" s="404"/>
      <c r="K1325" s="404"/>
      <c r="L1325" s="404"/>
      <c r="M1325" s="404"/>
      <c r="N1325" s="404"/>
      <c r="O1325" s="404"/>
      <c r="P1325" s="404"/>
      <c r="Q1325" s="404"/>
      <c r="R1325" s="404"/>
      <c r="S1325" s="404"/>
      <c r="T1325" s="404"/>
      <c r="U1325" s="404"/>
      <c r="V1325" s="404"/>
      <c r="W1325" s="404"/>
      <c r="X1325" s="404"/>
      <c r="Y1325" s="404"/>
      <c r="Z1325" s="405"/>
      <c r="AA1325" s="394"/>
      <c r="AB1325" s="395"/>
    </row>
    <row r="1326" spans="1:28" s="30" customFormat="1" ht="11.25" customHeight="1">
      <c r="A1326" s="169"/>
      <c r="B1326" s="417"/>
      <c r="C1326" s="406"/>
      <c r="D1326" s="407"/>
      <c r="E1326" s="407"/>
      <c r="F1326" s="407"/>
      <c r="G1326" s="407"/>
      <c r="H1326" s="407"/>
      <c r="I1326" s="407"/>
      <c r="J1326" s="407"/>
      <c r="K1326" s="407"/>
      <c r="L1326" s="407"/>
      <c r="M1326" s="407"/>
      <c r="N1326" s="407"/>
      <c r="O1326" s="407"/>
      <c r="P1326" s="407"/>
      <c r="Q1326" s="407"/>
      <c r="R1326" s="407"/>
      <c r="S1326" s="407"/>
      <c r="T1326" s="407"/>
      <c r="U1326" s="407"/>
      <c r="V1326" s="407"/>
      <c r="W1326" s="407"/>
      <c r="X1326" s="407"/>
      <c r="Y1326" s="407"/>
      <c r="Z1326" s="408"/>
      <c r="AA1326" s="396"/>
      <c r="AB1326" s="397"/>
    </row>
    <row r="1327" spans="1:28" s="30" customFormat="1" ht="42.75" customHeight="1">
      <c r="A1327" s="169"/>
      <c r="B1327" s="418"/>
      <c r="C1327" s="409"/>
      <c r="D1327" s="410"/>
      <c r="E1327" s="410"/>
      <c r="F1327" s="410"/>
      <c r="G1327" s="410"/>
      <c r="H1327" s="410"/>
      <c r="I1327" s="410"/>
      <c r="J1327" s="410"/>
      <c r="K1327" s="410"/>
      <c r="L1327" s="410"/>
      <c r="M1327" s="410"/>
      <c r="N1327" s="410"/>
      <c r="O1327" s="410"/>
      <c r="P1327" s="410"/>
      <c r="Q1327" s="410"/>
      <c r="R1327" s="410"/>
      <c r="S1327" s="410"/>
      <c r="T1327" s="410"/>
      <c r="U1327" s="410"/>
      <c r="V1327" s="410"/>
      <c r="W1327" s="410"/>
      <c r="X1327" s="410"/>
      <c r="Y1327" s="410"/>
      <c r="Z1327" s="411"/>
      <c r="AA1327" s="398"/>
      <c r="AB1327" s="399"/>
    </row>
    <row r="1328" spans="1:28" s="30" customFormat="1" ht="11.25" customHeight="1">
      <c r="A1328" s="169"/>
      <c r="B1328" s="416" t="s">
        <v>94</v>
      </c>
      <c r="C1328" s="403" t="s">
        <v>581</v>
      </c>
      <c r="D1328" s="404"/>
      <c r="E1328" s="404"/>
      <c r="F1328" s="404"/>
      <c r="G1328" s="404"/>
      <c r="H1328" s="404"/>
      <c r="I1328" s="404"/>
      <c r="J1328" s="404"/>
      <c r="K1328" s="404"/>
      <c r="L1328" s="404"/>
      <c r="M1328" s="404"/>
      <c r="N1328" s="404"/>
      <c r="O1328" s="404"/>
      <c r="P1328" s="404"/>
      <c r="Q1328" s="404"/>
      <c r="R1328" s="404"/>
      <c r="S1328" s="404"/>
      <c r="T1328" s="404"/>
      <c r="U1328" s="404"/>
      <c r="V1328" s="404"/>
      <c r="W1328" s="404"/>
      <c r="X1328" s="404"/>
      <c r="Y1328" s="404"/>
      <c r="Z1328" s="405"/>
      <c r="AA1328" s="394"/>
      <c r="AB1328" s="395"/>
    </row>
    <row r="1329" spans="1:28" s="30" customFormat="1" ht="11.25" customHeight="1">
      <c r="A1329" s="169"/>
      <c r="B1329" s="417"/>
      <c r="C1329" s="406"/>
      <c r="D1329" s="407"/>
      <c r="E1329" s="407"/>
      <c r="F1329" s="407"/>
      <c r="G1329" s="407"/>
      <c r="H1329" s="407"/>
      <c r="I1329" s="407"/>
      <c r="J1329" s="407"/>
      <c r="K1329" s="407"/>
      <c r="L1329" s="407"/>
      <c r="M1329" s="407"/>
      <c r="N1329" s="407"/>
      <c r="O1329" s="407"/>
      <c r="P1329" s="407"/>
      <c r="Q1329" s="407"/>
      <c r="R1329" s="407"/>
      <c r="S1329" s="407"/>
      <c r="T1329" s="407"/>
      <c r="U1329" s="407"/>
      <c r="V1329" s="407"/>
      <c r="W1329" s="407"/>
      <c r="X1329" s="407"/>
      <c r="Y1329" s="407"/>
      <c r="Z1329" s="408"/>
      <c r="AA1329" s="396"/>
      <c r="AB1329" s="397"/>
    </row>
    <row r="1330" spans="1:28" s="30" customFormat="1" ht="11.25" customHeight="1">
      <c r="A1330" s="169"/>
      <c r="B1330" s="418"/>
      <c r="C1330" s="409"/>
      <c r="D1330" s="410"/>
      <c r="E1330" s="410"/>
      <c r="F1330" s="410"/>
      <c r="G1330" s="410"/>
      <c r="H1330" s="410"/>
      <c r="I1330" s="410"/>
      <c r="J1330" s="410"/>
      <c r="K1330" s="410"/>
      <c r="L1330" s="410"/>
      <c r="M1330" s="410"/>
      <c r="N1330" s="410"/>
      <c r="O1330" s="410"/>
      <c r="P1330" s="410"/>
      <c r="Q1330" s="410"/>
      <c r="R1330" s="410"/>
      <c r="S1330" s="410"/>
      <c r="T1330" s="410"/>
      <c r="U1330" s="410"/>
      <c r="V1330" s="410"/>
      <c r="W1330" s="410"/>
      <c r="X1330" s="410"/>
      <c r="Y1330" s="410"/>
      <c r="Z1330" s="411"/>
      <c r="AA1330" s="398"/>
      <c r="AB1330" s="399"/>
    </row>
    <row r="1331" spans="1:28" s="30" customFormat="1" ht="11.25" customHeight="1">
      <c r="A1331" s="169"/>
      <c r="B1331" s="416" t="s">
        <v>95</v>
      </c>
      <c r="C1331" s="403" t="s">
        <v>582</v>
      </c>
      <c r="D1331" s="404"/>
      <c r="E1331" s="404"/>
      <c r="F1331" s="404"/>
      <c r="G1331" s="404"/>
      <c r="H1331" s="404"/>
      <c r="I1331" s="404"/>
      <c r="J1331" s="404"/>
      <c r="K1331" s="404"/>
      <c r="L1331" s="404"/>
      <c r="M1331" s="404"/>
      <c r="N1331" s="404"/>
      <c r="O1331" s="404"/>
      <c r="P1331" s="404"/>
      <c r="Q1331" s="404"/>
      <c r="R1331" s="404"/>
      <c r="S1331" s="404"/>
      <c r="T1331" s="404"/>
      <c r="U1331" s="404"/>
      <c r="V1331" s="404"/>
      <c r="W1331" s="404"/>
      <c r="X1331" s="404"/>
      <c r="Y1331" s="404"/>
      <c r="Z1331" s="405"/>
      <c r="AA1331" s="394"/>
      <c r="AB1331" s="395"/>
    </row>
    <row r="1332" spans="1:28" s="30" customFormat="1" ht="11.25" customHeight="1">
      <c r="A1332" s="169"/>
      <c r="B1332" s="417"/>
      <c r="C1332" s="406"/>
      <c r="D1332" s="407"/>
      <c r="E1332" s="407"/>
      <c r="F1332" s="407"/>
      <c r="G1332" s="407"/>
      <c r="H1332" s="407"/>
      <c r="I1332" s="407"/>
      <c r="J1332" s="407"/>
      <c r="K1332" s="407"/>
      <c r="L1332" s="407"/>
      <c r="M1332" s="407"/>
      <c r="N1332" s="407"/>
      <c r="O1332" s="407"/>
      <c r="P1332" s="407"/>
      <c r="Q1332" s="407"/>
      <c r="R1332" s="407"/>
      <c r="S1332" s="407"/>
      <c r="T1332" s="407"/>
      <c r="U1332" s="407"/>
      <c r="V1332" s="407"/>
      <c r="W1332" s="407"/>
      <c r="X1332" s="407"/>
      <c r="Y1332" s="407"/>
      <c r="Z1332" s="408"/>
      <c r="AA1332" s="396"/>
      <c r="AB1332" s="397"/>
    </row>
    <row r="1333" spans="1:28" s="30" customFormat="1" ht="11.25" customHeight="1">
      <c r="A1333" s="169"/>
      <c r="B1333" s="418"/>
      <c r="C1333" s="409"/>
      <c r="D1333" s="410"/>
      <c r="E1333" s="410"/>
      <c r="F1333" s="410"/>
      <c r="G1333" s="410"/>
      <c r="H1333" s="410"/>
      <c r="I1333" s="410"/>
      <c r="J1333" s="410"/>
      <c r="K1333" s="410"/>
      <c r="L1333" s="410"/>
      <c r="M1333" s="410"/>
      <c r="N1333" s="410"/>
      <c r="O1333" s="410"/>
      <c r="P1333" s="410"/>
      <c r="Q1333" s="410"/>
      <c r="R1333" s="410"/>
      <c r="S1333" s="410"/>
      <c r="T1333" s="410"/>
      <c r="U1333" s="410"/>
      <c r="V1333" s="410"/>
      <c r="W1333" s="410"/>
      <c r="X1333" s="410"/>
      <c r="Y1333" s="410"/>
      <c r="Z1333" s="411"/>
      <c r="AA1333" s="398"/>
      <c r="AB1333" s="399"/>
    </row>
    <row r="1334" spans="1:28" s="30" customFormat="1" ht="11.25" customHeight="1">
      <c r="A1334" s="169"/>
      <c r="B1334" s="416" t="s">
        <v>96</v>
      </c>
      <c r="C1334" s="403" t="s">
        <v>1207</v>
      </c>
      <c r="D1334" s="404"/>
      <c r="E1334" s="404"/>
      <c r="F1334" s="404"/>
      <c r="G1334" s="404"/>
      <c r="H1334" s="404"/>
      <c r="I1334" s="404"/>
      <c r="J1334" s="404"/>
      <c r="K1334" s="404"/>
      <c r="L1334" s="404"/>
      <c r="M1334" s="404"/>
      <c r="N1334" s="404"/>
      <c r="O1334" s="404"/>
      <c r="P1334" s="404"/>
      <c r="Q1334" s="404"/>
      <c r="R1334" s="404"/>
      <c r="S1334" s="404"/>
      <c r="T1334" s="404"/>
      <c r="U1334" s="404"/>
      <c r="V1334" s="404"/>
      <c r="W1334" s="404"/>
      <c r="X1334" s="404"/>
      <c r="Y1334" s="404"/>
      <c r="Z1334" s="405"/>
      <c r="AA1334" s="394"/>
      <c r="AB1334" s="395"/>
    </row>
    <row r="1335" spans="1:28" s="30" customFormat="1" ht="11.25" customHeight="1">
      <c r="A1335" s="169"/>
      <c r="B1335" s="417"/>
      <c r="C1335" s="406"/>
      <c r="D1335" s="407"/>
      <c r="E1335" s="407"/>
      <c r="F1335" s="407"/>
      <c r="G1335" s="407"/>
      <c r="H1335" s="407"/>
      <c r="I1335" s="407"/>
      <c r="J1335" s="407"/>
      <c r="K1335" s="407"/>
      <c r="L1335" s="407"/>
      <c r="M1335" s="407"/>
      <c r="N1335" s="407"/>
      <c r="O1335" s="407"/>
      <c r="P1335" s="407"/>
      <c r="Q1335" s="407"/>
      <c r="R1335" s="407"/>
      <c r="S1335" s="407"/>
      <c r="T1335" s="407"/>
      <c r="U1335" s="407"/>
      <c r="V1335" s="407"/>
      <c r="W1335" s="407"/>
      <c r="X1335" s="407"/>
      <c r="Y1335" s="407"/>
      <c r="Z1335" s="408"/>
      <c r="AA1335" s="396"/>
      <c r="AB1335" s="397"/>
    </row>
    <row r="1336" spans="1:28" s="30" customFormat="1" ht="21" customHeight="1">
      <c r="A1336" s="169"/>
      <c r="B1336" s="418"/>
      <c r="C1336" s="409"/>
      <c r="D1336" s="410"/>
      <c r="E1336" s="410"/>
      <c r="F1336" s="410"/>
      <c r="G1336" s="410"/>
      <c r="H1336" s="410"/>
      <c r="I1336" s="410"/>
      <c r="J1336" s="410"/>
      <c r="K1336" s="410"/>
      <c r="L1336" s="410"/>
      <c r="M1336" s="410"/>
      <c r="N1336" s="410"/>
      <c r="O1336" s="410"/>
      <c r="P1336" s="410"/>
      <c r="Q1336" s="410"/>
      <c r="R1336" s="410"/>
      <c r="S1336" s="410"/>
      <c r="T1336" s="410"/>
      <c r="U1336" s="410"/>
      <c r="V1336" s="410"/>
      <c r="W1336" s="410"/>
      <c r="X1336" s="410"/>
      <c r="Y1336" s="410"/>
      <c r="Z1336" s="411"/>
      <c r="AA1336" s="398"/>
      <c r="AB1336" s="399"/>
    </row>
    <row r="1337" spans="1:28" s="30" customFormat="1" ht="11.25" customHeight="1">
      <c r="A1337" s="171"/>
      <c r="B1337" s="380"/>
      <c r="C1337" s="171"/>
      <c r="D1337" s="171"/>
      <c r="E1337" s="171"/>
      <c r="F1337" s="171"/>
      <c r="G1337" s="171"/>
      <c r="H1337" s="171"/>
      <c r="I1337" s="171"/>
      <c r="J1337" s="171"/>
      <c r="K1337" s="171"/>
      <c r="L1337" s="171"/>
      <c r="M1337" s="171"/>
      <c r="N1337" s="171"/>
      <c r="O1337" s="171"/>
      <c r="P1337" s="171"/>
      <c r="Q1337" s="171"/>
      <c r="R1337" s="171"/>
      <c r="S1337" s="171"/>
      <c r="T1337" s="171"/>
      <c r="U1337" s="171"/>
      <c r="V1337" s="171"/>
      <c r="W1337" s="171"/>
      <c r="X1337" s="171"/>
      <c r="Y1337" s="171"/>
      <c r="Z1337" s="171"/>
      <c r="AA1337" s="165"/>
      <c r="AB1337" s="165"/>
    </row>
    <row r="1338" spans="1:28" s="30" customFormat="1" ht="24">
      <c r="A1338" s="164" t="s">
        <v>1124</v>
      </c>
      <c r="B1338" s="377"/>
      <c r="C1338" s="136"/>
      <c r="D1338" s="136"/>
      <c r="E1338" s="136"/>
      <c r="F1338" s="136"/>
      <c r="G1338" s="136"/>
      <c r="H1338" s="136"/>
      <c r="I1338" s="136"/>
      <c r="J1338" s="137"/>
      <c r="K1338" s="137"/>
      <c r="L1338" s="137"/>
      <c r="M1338" s="137"/>
      <c r="N1338" s="137"/>
      <c r="O1338" s="137"/>
      <c r="P1338" s="137"/>
      <c r="Q1338" s="137"/>
      <c r="R1338" s="137"/>
      <c r="S1338" s="137"/>
      <c r="T1338" s="137"/>
      <c r="U1338" s="137"/>
      <c r="V1338" s="137"/>
      <c r="W1338" s="137"/>
      <c r="X1338" s="137"/>
      <c r="Y1338" s="137"/>
      <c r="Z1338" s="137"/>
      <c r="AA1338" s="165"/>
      <c r="AB1338" s="165"/>
    </row>
    <row r="1339" spans="1:28" s="30" customFormat="1" ht="11.25" customHeight="1">
      <c r="A1339" s="138"/>
      <c r="B1339" s="853" t="s">
        <v>38</v>
      </c>
      <c r="C1339" s="618" t="s">
        <v>584</v>
      </c>
      <c r="D1339" s="619"/>
      <c r="E1339" s="619"/>
      <c r="F1339" s="619"/>
      <c r="G1339" s="619"/>
      <c r="H1339" s="619"/>
      <c r="I1339" s="619"/>
      <c r="J1339" s="619"/>
      <c r="K1339" s="619"/>
      <c r="L1339" s="619"/>
      <c r="M1339" s="619"/>
      <c r="N1339" s="619"/>
      <c r="O1339" s="619"/>
      <c r="P1339" s="619"/>
      <c r="Q1339" s="619"/>
      <c r="R1339" s="619"/>
      <c r="S1339" s="619"/>
      <c r="T1339" s="619"/>
      <c r="U1339" s="619"/>
      <c r="V1339" s="619"/>
      <c r="W1339" s="619"/>
      <c r="X1339" s="619"/>
      <c r="Y1339" s="619"/>
      <c r="Z1339" s="620"/>
      <c r="AA1339" s="394"/>
      <c r="AB1339" s="395"/>
    </row>
    <row r="1340" spans="1:28" s="30" customFormat="1" ht="11.25" customHeight="1">
      <c r="A1340" s="138"/>
      <c r="B1340" s="854"/>
      <c r="C1340" s="621"/>
      <c r="D1340" s="622"/>
      <c r="E1340" s="622"/>
      <c r="F1340" s="622"/>
      <c r="G1340" s="622"/>
      <c r="H1340" s="622"/>
      <c r="I1340" s="622"/>
      <c r="J1340" s="622"/>
      <c r="K1340" s="622"/>
      <c r="L1340" s="622"/>
      <c r="M1340" s="622"/>
      <c r="N1340" s="622"/>
      <c r="O1340" s="622"/>
      <c r="P1340" s="622"/>
      <c r="Q1340" s="622"/>
      <c r="R1340" s="622"/>
      <c r="S1340" s="622"/>
      <c r="T1340" s="622"/>
      <c r="U1340" s="622"/>
      <c r="V1340" s="622"/>
      <c r="W1340" s="622"/>
      <c r="X1340" s="622"/>
      <c r="Y1340" s="622"/>
      <c r="Z1340" s="623"/>
      <c r="AA1340" s="396"/>
      <c r="AB1340" s="397"/>
    </row>
    <row r="1341" spans="1:28" s="30" customFormat="1" ht="11.25" customHeight="1">
      <c r="A1341" s="138"/>
      <c r="B1341" s="855"/>
      <c r="C1341" s="624"/>
      <c r="D1341" s="625"/>
      <c r="E1341" s="625"/>
      <c r="F1341" s="625"/>
      <c r="G1341" s="625"/>
      <c r="H1341" s="625"/>
      <c r="I1341" s="625"/>
      <c r="J1341" s="625"/>
      <c r="K1341" s="625"/>
      <c r="L1341" s="625"/>
      <c r="M1341" s="625"/>
      <c r="N1341" s="625"/>
      <c r="O1341" s="625"/>
      <c r="P1341" s="625"/>
      <c r="Q1341" s="625"/>
      <c r="R1341" s="625"/>
      <c r="S1341" s="625"/>
      <c r="T1341" s="625"/>
      <c r="U1341" s="625"/>
      <c r="V1341" s="625"/>
      <c r="W1341" s="625"/>
      <c r="X1341" s="625"/>
      <c r="Y1341" s="625"/>
      <c r="Z1341" s="626"/>
      <c r="AA1341" s="398"/>
      <c r="AB1341" s="399"/>
    </row>
    <row r="1342" spans="1:28" s="30" customFormat="1" ht="11.25" customHeight="1">
      <c r="A1342" s="138"/>
      <c r="B1342" s="851" t="s">
        <v>91</v>
      </c>
      <c r="C1342" s="565" t="s">
        <v>585</v>
      </c>
      <c r="D1342" s="565"/>
      <c r="E1342" s="565"/>
      <c r="F1342" s="565"/>
      <c r="G1342" s="565"/>
      <c r="H1342" s="565"/>
      <c r="I1342" s="565"/>
      <c r="J1342" s="565"/>
      <c r="K1342" s="565"/>
      <c r="L1342" s="565"/>
      <c r="M1342" s="565"/>
      <c r="N1342" s="565"/>
      <c r="O1342" s="565"/>
      <c r="P1342" s="565"/>
      <c r="Q1342" s="565"/>
      <c r="R1342" s="565"/>
      <c r="S1342" s="565"/>
      <c r="T1342" s="565"/>
      <c r="U1342" s="565"/>
      <c r="V1342" s="565"/>
      <c r="W1342" s="565"/>
      <c r="X1342" s="565"/>
      <c r="Y1342" s="565"/>
      <c r="Z1342" s="565"/>
      <c r="AA1342" s="570"/>
      <c r="AB1342" s="572"/>
    </row>
    <row r="1343" spans="1:28" s="31" customFormat="1" ht="11.25" customHeight="1">
      <c r="A1343" s="138"/>
      <c r="B1343" s="851"/>
      <c r="C1343" s="565"/>
      <c r="D1343" s="565"/>
      <c r="E1343" s="565"/>
      <c r="F1343" s="565"/>
      <c r="G1343" s="565"/>
      <c r="H1343" s="565"/>
      <c r="I1343" s="565"/>
      <c r="J1343" s="565"/>
      <c r="K1343" s="565"/>
      <c r="L1343" s="565"/>
      <c r="M1343" s="565"/>
      <c r="N1343" s="565"/>
      <c r="O1343" s="565"/>
      <c r="P1343" s="565"/>
      <c r="Q1343" s="565"/>
      <c r="R1343" s="565"/>
      <c r="S1343" s="565"/>
      <c r="T1343" s="565"/>
      <c r="U1343" s="565"/>
      <c r="V1343" s="565"/>
      <c r="W1343" s="565"/>
      <c r="X1343" s="565"/>
      <c r="Y1343" s="565"/>
      <c r="Z1343" s="565"/>
      <c r="AA1343" s="570"/>
      <c r="AB1343" s="572"/>
    </row>
    <row r="1344" spans="1:28" s="31" customFormat="1" ht="11.25" customHeight="1">
      <c r="A1344" s="138"/>
      <c r="B1344" s="852"/>
      <c r="C1344" s="565"/>
      <c r="D1344" s="565"/>
      <c r="E1344" s="565"/>
      <c r="F1344" s="565"/>
      <c r="G1344" s="565"/>
      <c r="H1344" s="565"/>
      <c r="I1344" s="565"/>
      <c r="J1344" s="565"/>
      <c r="K1344" s="565"/>
      <c r="L1344" s="565"/>
      <c r="M1344" s="565"/>
      <c r="N1344" s="565"/>
      <c r="O1344" s="565"/>
      <c r="P1344" s="565"/>
      <c r="Q1344" s="565"/>
      <c r="R1344" s="565"/>
      <c r="S1344" s="565"/>
      <c r="T1344" s="565"/>
      <c r="U1344" s="565"/>
      <c r="V1344" s="565"/>
      <c r="W1344" s="565"/>
      <c r="X1344" s="565"/>
      <c r="Y1344" s="565"/>
      <c r="Z1344" s="565"/>
      <c r="AA1344" s="572"/>
      <c r="AB1344" s="572"/>
    </row>
    <row r="1345" spans="1:28" s="31" customFormat="1" ht="11.25" customHeight="1">
      <c r="A1345" s="138"/>
      <c r="B1345" s="852"/>
      <c r="C1345" s="565"/>
      <c r="D1345" s="565"/>
      <c r="E1345" s="565"/>
      <c r="F1345" s="565"/>
      <c r="G1345" s="565"/>
      <c r="H1345" s="565"/>
      <c r="I1345" s="565"/>
      <c r="J1345" s="565"/>
      <c r="K1345" s="565"/>
      <c r="L1345" s="565"/>
      <c r="M1345" s="565"/>
      <c r="N1345" s="565"/>
      <c r="O1345" s="565"/>
      <c r="P1345" s="565"/>
      <c r="Q1345" s="565"/>
      <c r="R1345" s="565"/>
      <c r="S1345" s="565"/>
      <c r="T1345" s="565"/>
      <c r="U1345" s="565"/>
      <c r="V1345" s="565"/>
      <c r="W1345" s="565"/>
      <c r="X1345" s="565"/>
      <c r="Y1345" s="565"/>
      <c r="Z1345" s="565"/>
      <c r="AA1345" s="572"/>
      <c r="AB1345" s="572"/>
    </row>
    <row r="1346" spans="1:28" s="31" customFormat="1" ht="11.25" customHeight="1">
      <c r="A1346" s="138"/>
      <c r="B1346" s="848" t="s">
        <v>92</v>
      </c>
      <c r="C1346" s="403" t="s">
        <v>170</v>
      </c>
      <c r="D1346" s="404"/>
      <c r="E1346" s="404"/>
      <c r="F1346" s="404"/>
      <c r="G1346" s="404"/>
      <c r="H1346" s="404"/>
      <c r="I1346" s="404"/>
      <c r="J1346" s="404"/>
      <c r="K1346" s="404"/>
      <c r="L1346" s="404"/>
      <c r="M1346" s="404"/>
      <c r="N1346" s="404"/>
      <c r="O1346" s="404"/>
      <c r="P1346" s="404"/>
      <c r="Q1346" s="404"/>
      <c r="R1346" s="404"/>
      <c r="S1346" s="404"/>
      <c r="T1346" s="404"/>
      <c r="U1346" s="404"/>
      <c r="V1346" s="404"/>
      <c r="W1346" s="404"/>
      <c r="X1346" s="404"/>
      <c r="Y1346" s="404"/>
      <c r="Z1346" s="405"/>
      <c r="AA1346" s="571"/>
      <c r="AB1346" s="537"/>
    </row>
    <row r="1347" spans="1:28" s="31" customFormat="1" ht="11.25" customHeight="1">
      <c r="A1347" s="138"/>
      <c r="B1347" s="849"/>
      <c r="C1347" s="406"/>
      <c r="D1347" s="407"/>
      <c r="E1347" s="407"/>
      <c r="F1347" s="407"/>
      <c r="G1347" s="407"/>
      <c r="H1347" s="407"/>
      <c r="I1347" s="407"/>
      <c r="J1347" s="407"/>
      <c r="K1347" s="407"/>
      <c r="L1347" s="407"/>
      <c r="M1347" s="407"/>
      <c r="N1347" s="407"/>
      <c r="O1347" s="407"/>
      <c r="P1347" s="407"/>
      <c r="Q1347" s="407"/>
      <c r="R1347" s="407"/>
      <c r="S1347" s="407"/>
      <c r="T1347" s="407"/>
      <c r="U1347" s="407"/>
      <c r="V1347" s="407"/>
      <c r="W1347" s="407"/>
      <c r="X1347" s="407"/>
      <c r="Y1347" s="407"/>
      <c r="Z1347" s="408"/>
      <c r="AA1347" s="564"/>
      <c r="AB1347" s="538"/>
    </row>
    <row r="1348" spans="1:28" s="31" customFormat="1" ht="11.25" customHeight="1">
      <c r="A1348" s="138"/>
      <c r="B1348" s="849"/>
      <c r="C1348" s="406"/>
      <c r="D1348" s="407"/>
      <c r="E1348" s="407"/>
      <c r="F1348" s="407"/>
      <c r="G1348" s="407"/>
      <c r="H1348" s="407"/>
      <c r="I1348" s="407"/>
      <c r="J1348" s="407"/>
      <c r="K1348" s="407"/>
      <c r="L1348" s="407"/>
      <c r="M1348" s="407"/>
      <c r="N1348" s="407"/>
      <c r="O1348" s="407"/>
      <c r="P1348" s="407"/>
      <c r="Q1348" s="407"/>
      <c r="R1348" s="407"/>
      <c r="S1348" s="407"/>
      <c r="T1348" s="407"/>
      <c r="U1348" s="407"/>
      <c r="V1348" s="407"/>
      <c r="W1348" s="407"/>
      <c r="X1348" s="407"/>
      <c r="Y1348" s="407"/>
      <c r="Z1348" s="408"/>
      <c r="AA1348" s="564"/>
      <c r="AB1348" s="538"/>
    </row>
    <row r="1349" spans="1:28" s="31" customFormat="1" ht="11.25" customHeight="1">
      <c r="A1349" s="138"/>
      <c r="B1349" s="849"/>
      <c r="C1349" s="406"/>
      <c r="D1349" s="407"/>
      <c r="E1349" s="407"/>
      <c r="F1349" s="407"/>
      <c r="G1349" s="407"/>
      <c r="H1349" s="407"/>
      <c r="I1349" s="407"/>
      <c r="J1349" s="407"/>
      <c r="K1349" s="407"/>
      <c r="L1349" s="407"/>
      <c r="M1349" s="407"/>
      <c r="N1349" s="407"/>
      <c r="O1349" s="407"/>
      <c r="P1349" s="407"/>
      <c r="Q1349" s="407"/>
      <c r="R1349" s="407"/>
      <c r="S1349" s="407"/>
      <c r="T1349" s="407"/>
      <c r="U1349" s="407"/>
      <c r="V1349" s="407"/>
      <c r="W1349" s="407"/>
      <c r="X1349" s="407"/>
      <c r="Y1349" s="407"/>
      <c r="Z1349" s="408"/>
      <c r="AA1349" s="564"/>
      <c r="AB1349" s="538"/>
    </row>
    <row r="1350" spans="1:28" s="31" customFormat="1" ht="11.25" customHeight="1">
      <c r="A1350" s="138"/>
      <c r="B1350" s="849"/>
      <c r="C1350" s="406"/>
      <c r="D1350" s="407"/>
      <c r="E1350" s="407"/>
      <c r="F1350" s="407"/>
      <c r="G1350" s="407"/>
      <c r="H1350" s="407"/>
      <c r="I1350" s="407"/>
      <c r="J1350" s="407"/>
      <c r="K1350" s="407"/>
      <c r="L1350" s="407"/>
      <c r="M1350" s="407"/>
      <c r="N1350" s="407"/>
      <c r="O1350" s="407"/>
      <c r="P1350" s="407"/>
      <c r="Q1350" s="407"/>
      <c r="R1350" s="407"/>
      <c r="S1350" s="407"/>
      <c r="T1350" s="407"/>
      <c r="U1350" s="407"/>
      <c r="V1350" s="407"/>
      <c r="W1350" s="407"/>
      <c r="X1350" s="407"/>
      <c r="Y1350" s="407"/>
      <c r="Z1350" s="408"/>
      <c r="AA1350" s="564"/>
      <c r="AB1350" s="538"/>
    </row>
    <row r="1351" spans="1:28" s="31" customFormat="1" ht="11.25" customHeight="1">
      <c r="A1351" s="138"/>
      <c r="B1351" s="849"/>
      <c r="C1351" s="406"/>
      <c r="D1351" s="407"/>
      <c r="E1351" s="407"/>
      <c r="F1351" s="407"/>
      <c r="G1351" s="407"/>
      <c r="H1351" s="407"/>
      <c r="I1351" s="407"/>
      <c r="J1351" s="407"/>
      <c r="K1351" s="407"/>
      <c r="L1351" s="407"/>
      <c r="M1351" s="407"/>
      <c r="N1351" s="407"/>
      <c r="O1351" s="407"/>
      <c r="P1351" s="407"/>
      <c r="Q1351" s="407"/>
      <c r="R1351" s="407"/>
      <c r="S1351" s="407"/>
      <c r="T1351" s="407"/>
      <c r="U1351" s="407"/>
      <c r="V1351" s="407"/>
      <c r="W1351" s="407"/>
      <c r="X1351" s="407"/>
      <c r="Y1351" s="407"/>
      <c r="Z1351" s="408"/>
      <c r="AA1351" s="564"/>
      <c r="AB1351" s="538"/>
    </row>
    <row r="1352" spans="1:28" s="31" customFormat="1" ht="11.25" customHeight="1">
      <c r="A1352" s="138"/>
      <c r="B1352" s="849"/>
      <c r="C1352" s="406"/>
      <c r="D1352" s="407"/>
      <c r="E1352" s="407"/>
      <c r="F1352" s="407"/>
      <c r="G1352" s="407"/>
      <c r="H1352" s="407"/>
      <c r="I1352" s="407"/>
      <c r="J1352" s="407"/>
      <c r="K1352" s="407"/>
      <c r="L1352" s="407"/>
      <c r="M1352" s="407"/>
      <c r="N1352" s="407"/>
      <c r="O1352" s="407"/>
      <c r="P1352" s="407"/>
      <c r="Q1352" s="407"/>
      <c r="R1352" s="407"/>
      <c r="S1352" s="407"/>
      <c r="T1352" s="407"/>
      <c r="U1352" s="407"/>
      <c r="V1352" s="407"/>
      <c r="W1352" s="407"/>
      <c r="X1352" s="407"/>
      <c r="Y1352" s="407"/>
      <c r="Z1352" s="408"/>
      <c r="AA1352" s="564"/>
      <c r="AB1352" s="538"/>
    </row>
    <row r="1353" spans="1:28" s="31" customFormat="1" ht="11.25" customHeight="1">
      <c r="A1353" s="138"/>
      <c r="B1353" s="849"/>
      <c r="C1353" s="406"/>
      <c r="D1353" s="407"/>
      <c r="E1353" s="407"/>
      <c r="F1353" s="407"/>
      <c r="G1353" s="407"/>
      <c r="H1353" s="407"/>
      <c r="I1353" s="407"/>
      <c r="J1353" s="407"/>
      <c r="K1353" s="407"/>
      <c r="L1353" s="407"/>
      <c r="M1353" s="407"/>
      <c r="N1353" s="407"/>
      <c r="O1353" s="407"/>
      <c r="P1353" s="407"/>
      <c r="Q1353" s="407"/>
      <c r="R1353" s="407"/>
      <c r="S1353" s="407"/>
      <c r="T1353" s="407"/>
      <c r="U1353" s="407"/>
      <c r="V1353" s="407"/>
      <c r="W1353" s="407"/>
      <c r="X1353" s="407"/>
      <c r="Y1353" s="407"/>
      <c r="Z1353" s="408"/>
      <c r="AA1353" s="564"/>
      <c r="AB1353" s="538"/>
    </row>
    <row r="1354" spans="1:28" s="31" customFormat="1" ht="11.25" customHeight="1">
      <c r="A1354" s="138"/>
      <c r="B1354" s="849"/>
      <c r="C1354" s="406"/>
      <c r="D1354" s="407"/>
      <c r="E1354" s="407"/>
      <c r="F1354" s="407"/>
      <c r="G1354" s="407"/>
      <c r="H1354" s="407"/>
      <c r="I1354" s="407"/>
      <c r="J1354" s="407"/>
      <c r="K1354" s="407"/>
      <c r="L1354" s="407"/>
      <c r="M1354" s="407"/>
      <c r="N1354" s="407"/>
      <c r="O1354" s="407"/>
      <c r="P1354" s="407"/>
      <c r="Q1354" s="407"/>
      <c r="R1354" s="407"/>
      <c r="S1354" s="407"/>
      <c r="T1354" s="407"/>
      <c r="U1354" s="407"/>
      <c r="V1354" s="407"/>
      <c r="W1354" s="407"/>
      <c r="X1354" s="407"/>
      <c r="Y1354" s="407"/>
      <c r="Z1354" s="408"/>
      <c r="AA1354" s="564"/>
      <c r="AB1354" s="538"/>
    </row>
    <row r="1355" spans="1:28" s="31" customFormat="1" ht="11.25" customHeight="1">
      <c r="A1355" s="138"/>
      <c r="B1355" s="850"/>
      <c r="C1355" s="409"/>
      <c r="D1355" s="410"/>
      <c r="E1355" s="410"/>
      <c r="F1355" s="410"/>
      <c r="G1355" s="410"/>
      <c r="H1355" s="410"/>
      <c r="I1355" s="410"/>
      <c r="J1355" s="410"/>
      <c r="K1355" s="410"/>
      <c r="L1355" s="410"/>
      <c r="M1355" s="410"/>
      <c r="N1355" s="410"/>
      <c r="O1355" s="410"/>
      <c r="P1355" s="410"/>
      <c r="Q1355" s="410"/>
      <c r="R1355" s="410"/>
      <c r="S1355" s="410"/>
      <c r="T1355" s="410"/>
      <c r="U1355" s="410"/>
      <c r="V1355" s="410"/>
      <c r="W1355" s="410"/>
      <c r="X1355" s="410"/>
      <c r="Y1355" s="410"/>
      <c r="Z1355" s="411"/>
      <c r="AA1355" s="539"/>
      <c r="AB1355" s="540"/>
    </row>
    <row r="1356" spans="1:28" s="31" customFormat="1" ht="11.25" customHeight="1">
      <c r="A1356" s="138"/>
      <c r="B1356" s="400" t="s">
        <v>93</v>
      </c>
      <c r="C1356" s="403" t="s">
        <v>586</v>
      </c>
      <c r="D1356" s="404"/>
      <c r="E1356" s="404"/>
      <c r="F1356" s="404"/>
      <c r="G1356" s="404"/>
      <c r="H1356" s="404"/>
      <c r="I1356" s="404"/>
      <c r="J1356" s="404"/>
      <c r="K1356" s="404"/>
      <c r="L1356" s="404"/>
      <c r="M1356" s="404"/>
      <c r="N1356" s="404"/>
      <c r="O1356" s="404"/>
      <c r="P1356" s="404"/>
      <c r="Q1356" s="404"/>
      <c r="R1356" s="404"/>
      <c r="S1356" s="404"/>
      <c r="T1356" s="404"/>
      <c r="U1356" s="404"/>
      <c r="V1356" s="404"/>
      <c r="W1356" s="404"/>
      <c r="X1356" s="404"/>
      <c r="Y1356" s="404"/>
      <c r="Z1356" s="405"/>
      <c r="AA1356" s="394"/>
      <c r="AB1356" s="537"/>
    </row>
    <row r="1357" spans="1:28" s="31" customFormat="1" ht="11.25" customHeight="1">
      <c r="A1357" s="138"/>
      <c r="B1357" s="401"/>
      <c r="C1357" s="406"/>
      <c r="D1357" s="407"/>
      <c r="E1357" s="407"/>
      <c r="F1357" s="407"/>
      <c r="G1357" s="407"/>
      <c r="H1357" s="407"/>
      <c r="I1357" s="407"/>
      <c r="J1357" s="407"/>
      <c r="K1357" s="407"/>
      <c r="L1357" s="407"/>
      <c r="M1357" s="407"/>
      <c r="N1357" s="407"/>
      <c r="O1357" s="407"/>
      <c r="P1357" s="407"/>
      <c r="Q1357" s="407"/>
      <c r="R1357" s="407"/>
      <c r="S1357" s="407"/>
      <c r="T1357" s="407"/>
      <c r="U1357" s="407"/>
      <c r="V1357" s="407"/>
      <c r="W1357" s="407"/>
      <c r="X1357" s="407"/>
      <c r="Y1357" s="407"/>
      <c r="Z1357" s="408"/>
      <c r="AA1357" s="564"/>
      <c r="AB1357" s="538"/>
    </row>
    <row r="1358" spans="1:28" s="31" customFormat="1" ht="11.25" customHeight="1">
      <c r="A1358" s="138"/>
      <c r="B1358" s="402"/>
      <c r="C1358" s="406"/>
      <c r="D1358" s="407"/>
      <c r="E1358" s="407"/>
      <c r="F1358" s="407"/>
      <c r="G1358" s="407"/>
      <c r="H1358" s="407"/>
      <c r="I1358" s="407"/>
      <c r="J1358" s="407"/>
      <c r="K1358" s="407"/>
      <c r="L1358" s="407"/>
      <c r="M1358" s="407"/>
      <c r="N1358" s="407"/>
      <c r="O1358" s="407"/>
      <c r="P1358" s="407"/>
      <c r="Q1358" s="407"/>
      <c r="R1358" s="407"/>
      <c r="S1358" s="407"/>
      <c r="T1358" s="407"/>
      <c r="U1358" s="407"/>
      <c r="V1358" s="407"/>
      <c r="W1358" s="407"/>
      <c r="X1358" s="407"/>
      <c r="Y1358" s="407"/>
      <c r="Z1358" s="408"/>
      <c r="AA1358" s="539"/>
      <c r="AB1358" s="540"/>
    </row>
    <row r="1359" spans="1:28" s="31" customFormat="1" ht="11.25" customHeight="1">
      <c r="A1359" s="138"/>
      <c r="B1359" s="400" t="s">
        <v>94</v>
      </c>
      <c r="C1359" s="618" t="s">
        <v>587</v>
      </c>
      <c r="D1359" s="619"/>
      <c r="E1359" s="619"/>
      <c r="F1359" s="619"/>
      <c r="G1359" s="619"/>
      <c r="H1359" s="619"/>
      <c r="I1359" s="619"/>
      <c r="J1359" s="619"/>
      <c r="K1359" s="619"/>
      <c r="L1359" s="619"/>
      <c r="M1359" s="619"/>
      <c r="N1359" s="619"/>
      <c r="O1359" s="619"/>
      <c r="P1359" s="619"/>
      <c r="Q1359" s="619"/>
      <c r="R1359" s="619"/>
      <c r="S1359" s="619"/>
      <c r="T1359" s="619"/>
      <c r="U1359" s="619"/>
      <c r="V1359" s="619"/>
      <c r="W1359" s="619"/>
      <c r="X1359" s="619"/>
      <c r="Y1359" s="619"/>
      <c r="Z1359" s="620"/>
      <c r="AA1359" s="571"/>
      <c r="AB1359" s="537"/>
    </row>
    <row r="1360" spans="1:28" s="31" customFormat="1" ht="11.25" customHeight="1">
      <c r="A1360" s="138"/>
      <c r="B1360" s="401"/>
      <c r="C1360" s="621"/>
      <c r="D1360" s="622"/>
      <c r="E1360" s="622"/>
      <c r="F1360" s="622"/>
      <c r="G1360" s="622"/>
      <c r="H1360" s="622"/>
      <c r="I1360" s="622"/>
      <c r="J1360" s="622"/>
      <c r="K1360" s="622"/>
      <c r="L1360" s="622"/>
      <c r="M1360" s="622"/>
      <c r="N1360" s="622"/>
      <c r="O1360" s="622"/>
      <c r="P1360" s="622"/>
      <c r="Q1360" s="622"/>
      <c r="R1360" s="622"/>
      <c r="S1360" s="622"/>
      <c r="T1360" s="622"/>
      <c r="U1360" s="622"/>
      <c r="V1360" s="622"/>
      <c r="W1360" s="622"/>
      <c r="X1360" s="622"/>
      <c r="Y1360" s="622"/>
      <c r="Z1360" s="623"/>
      <c r="AA1360" s="564"/>
      <c r="AB1360" s="538"/>
    </row>
    <row r="1361" spans="1:28" s="31" customFormat="1" ht="11.25" customHeight="1">
      <c r="A1361" s="138"/>
      <c r="B1361" s="402"/>
      <c r="C1361" s="624"/>
      <c r="D1361" s="625"/>
      <c r="E1361" s="625"/>
      <c r="F1361" s="625"/>
      <c r="G1361" s="625"/>
      <c r="H1361" s="625"/>
      <c r="I1361" s="625"/>
      <c r="J1361" s="625"/>
      <c r="K1361" s="625"/>
      <c r="L1361" s="625"/>
      <c r="M1361" s="625"/>
      <c r="N1361" s="625"/>
      <c r="O1361" s="625"/>
      <c r="P1361" s="625"/>
      <c r="Q1361" s="625"/>
      <c r="R1361" s="625"/>
      <c r="S1361" s="625"/>
      <c r="T1361" s="625"/>
      <c r="U1361" s="625"/>
      <c r="V1361" s="625"/>
      <c r="W1361" s="625"/>
      <c r="X1361" s="625"/>
      <c r="Y1361" s="625"/>
      <c r="Z1361" s="626"/>
      <c r="AA1361" s="539"/>
      <c r="AB1361" s="540"/>
    </row>
    <row r="1362" spans="1:28" s="31" customFormat="1" ht="11.25" customHeight="1">
      <c r="A1362" s="138"/>
      <c r="B1362" s="400" t="s">
        <v>95</v>
      </c>
      <c r="C1362" s="403" t="s">
        <v>588</v>
      </c>
      <c r="D1362" s="404"/>
      <c r="E1362" s="404"/>
      <c r="F1362" s="404"/>
      <c r="G1362" s="404"/>
      <c r="H1362" s="404"/>
      <c r="I1362" s="404"/>
      <c r="J1362" s="404"/>
      <c r="K1362" s="404"/>
      <c r="L1362" s="404"/>
      <c r="M1362" s="404"/>
      <c r="N1362" s="404"/>
      <c r="O1362" s="404"/>
      <c r="P1362" s="404"/>
      <c r="Q1362" s="404"/>
      <c r="R1362" s="404"/>
      <c r="S1362" s="404"/>
      <c r="T1362" s="404"/>
      <c r="U1362" s="404"/>
      <c r="V1362" s="404"/>
      <c r="W1362" s="404"/>
      <c r="X1362" s="404"/>
      <c r="Y1362" s="404"/>
      <c r="Z1362" s="405"/>
      <c r="AA1362" s="394"/>
      <c r="AB1362" s="395"/>
    </row>
    <row r="1363" spans="1:28" s="31" customFormat="1" ht="11.25" customHeight="1">
      <c r="A1363" s="138"/>
      <c r="B1363" s="402"/>
      <c r="C1363" s="409"/>
      <c r="D1363" s="410"/>
      <c r="E1363" s="410"/>
      <c r="F1363" s="410"/>
      <c r="G1363" s="410"/>
      <c r="H1363" s="410"/>
      <c r="I1363" s="410"/>
      <c r="J1363" s="410"/>
      <c r="K1363" s="410"/>
      <c r="L1363" s="410"/>
      <c r="M1363" s="410"/>
      <c r="N1363" s="410"/>
      <c r="O1363" s="410"/>
      <c r="P1363" s="410"/>
      <c r="Q1363" s="410"/>
      <c r="R1363" s="410"/>
      <c r="S1363" s="410"/>
      <c r="T1363" s="410"/>
      <c r="U1363" s="410"/>
      <c r="V1363" s="410"/>
      <c r="W1363" s="410"/>
      <c r="X1363" s="410"/>
      <c r="Y1363" s="410"/>
      <c r="Z1363" s="411"/>
      <c r="AA1363" s="398"/>
      <c r="AB1363" s="399"/>
    </row>
    <row r="1364" spans="1:28" s="31" customFormat="1" ht="11.25" customHeight="1">
      <c r="A1364" s="138"/>
      <c r="B1364" s="400" t="s">
        <v>96</v>
      </c>
      <c r="C1364" s="403" t="s">
        <v>589</v>
      </c>
      <c r="D1364" s="404"/>
      <c r="E1364" s="404"/>
      <c r="F1364" s="404"/>
      <c r="G1364" s="404"/>
      <c r="H1364" s="404"/>
      <c r="I1364" s="404"/>
      <c r="J1364" s="404"/>
      <c r="K1364" s="404"/>
      <c r="L1364" s="404"/>
      <c r="M1364" s="404"/>
      <c r="N1364" s="404"/>
      <c r="O1364" s="404"/>
      <c r="P1364" s="404"/>
      <c r="Q1364" s="404"/>
      <c r="R1364" s="404"/>
      <c r="S1364" s="404"/>
      <c r="T1364" s="404"/>
      <c r="U1364" s="404"/>
      <c r="V1364" s="404"/>
      <c r="W1364" s="404"/>
      <c r="X1364" s="404"/>
      <c r="Y1364" s="404"/>
      <c r="Z1364" s="405"/>
      <c r="AA1364" s="394"/>
      <c r="AB1364" s="395"/>
    </row>
    <row r="1365" spans="1:28" s="31" customFormat="1" ht="11.25" customHeight="1">
      <c r="A1365" s="138"/>
      <c r="B1365" s="402"/>
      <c r="C1365" s="409"/>
      <c r="D1365" s="410"/>
      <c r="E1365" s="410"/>
      <c r="F1365" s="410"/>
      <c r="G1365" s="410"/>
      <c r="H1365" s="410"/>
      <c r="I1365" s="410"/>
      <c r="J1365" s="410"/>
      <c r="K1365" s="410"/>
      <c r="L1365" s="410"/>
      <c r="M1365" s="410"/>
      <c r="N1365" s="410"/>
      <c r="O1365" s="410"/>
      <c r="P1365" s="410"/>
      <c r="Q1365" s="410"/>
      <c r="R1365" s="410"/>
      <c r="S1365" s="410"/>
      <c r="T1365" s="410"/>
      <c r="U1365" s="410"/>
      <c r="V1365" s="410"/>
      <c r="W1365" s="410"/>
      <c r="X1365" s="410"/>
      <c r="Y1365" s="410"/>
      <c r="Z1365" s="411"/>
      <c r="AA1365" s="398"/>
      <c r="AB1365" s="399"/>
    </row>
    <row r="1366" spans="1:28" s="31" customFormat="1" ht="11.25" customHeight="1">
      <c r="A1366" s="166"/>
      <c r="B1366" s="400" t="s">
        <v>44</v>
      </c>
      <c r="C1366" s="403" t="s">
        <v>590</v>
      </c>
      <c r="D1366" s="404"/>
      <c r="E1366" s="404"/>
      <c r="F1366" s="404"/>
      <c r="G1366" s="404"/>
      <c r="H1366" s="404"/>
      <c r="I1366" s="404"/>
      <c r="J1366" s="404"/>
      <c r="K1366" s="404"/>
      <c r="L1366" s="404"/>
      <c r="M1366" s="404"/>
      <c r="N1366" s="404"/>
      <c r="O1366" s="404"/>
      <c r="P1366" s="404"/>
      <c r="Q1366" s="404"/>
      <c r="R1366" s="404"/>
      <c r="S1366" s="404"/>
      <c r="T1366" s="404"/>
      <c r="U1366" s="404"/>
      <c r="V1366" s="404"/>
      <c r="W1366" s="404"/>
      <c r="X1366" s="404"/>
      <c r="Y1366" s="404"/>
      <c r="Z1366" s="405"/>
      <c r="AA1366" s="394"/>
      <c r="AB1366" s="395"/>
    </row>
    <row r="1367" spans="1:28" s="31" customFormat="1" ht="11.25" customHeight="1">
      <c r="A1367" s="166"/>
      <c r="B1367" s="401"/>
      <c r="C1367" s="406"/>
      <c r="D1367" s="407"/>
      <c r="E1367" s="407"/>
      <c r="F1367" s="407"/>
      <c r="G1367" s="407"/>
      <c r="H1367" s="407"/>
      <c r="I1367" s="407"/>
      <c r="J1367" s="407"/>
      <c r="K1367" s="407"/>
      <c r="L1367" s="407"/>
      <c r="M1367" s="407"/>
      <c r="N1367" s="407"/>
      <c r="O1367" s="407"/>
      <c r="P1367" s="407"/>
      <c r="Q1367" s="407"/>
      <c r="R1367" s="407"/>
      <c r="S1367" s="407"/>
      <c r="T1367" s="407"/>
      <c r="U1367" s="407"/>
      <c r="V1367" s="407"/>
      <c r="W1367" s="407"/>
      <c r="X1367" s="407"/>
      <c r="Y1367" s="407"/>
      <c r="Z1367" s="408"/>
      <c r="AA1367" s="396"/>
      <c r="AB1367" s="397"/>
    </row>
    <row r="1368" spans="1:28" s="31" customFormat="1" ht="11.25" customHeight="1">
      <c r="A1368" s="166"/>
      <c r="B1368" s="402"/>
      <c r="C1368" s="409"/>
      <c r="D1368" s="410"/>
      <c r="E1368" s="410"/>
      <c r="F1368" s="410"/>
      <c r="G1368" s="410"/>
      <c r="H1368" s="410"/>
      <c r="I1368" s="410"/>
      <c r="J1368" s="410"/>
      <c r="K1368" s="410"/>
      <c r="L1368" s="410"/>
      <c r="M1368" s="410"/>
      <c r="N1368" s="410"/>
      <c r="O1368" s="410"/>
      <c r="P1368" s="410"/>
      <c r="Q1368" s="410"/>
      <c r="R1368" s="410"/>
      <c r="S1368" s="410"/>
      <c r="T1368" s="410"/>
      <c r="U1368" s="410"/>
      <c r="V1368" s="410"/>
      <c r="W1368" s="410"/>
      <c r="X1368" s="410"/>
      <c r="Y1368" s="410"/>
      <c r="Z1368" s="411"/>
      <c r="AA1368" s="398"/>
      <c r="AB1368" s="399"/>
    </row>
    <row r="1369" spans="1:28" s="31" customFormat="1" ht="11.25" customHeight="1">
      <c r="A1369" s="166"/>
      <c r="B1369" s="400" t="s">
        <v>46</v>
      </c>
      <c r="C1369" s="403" t="s">
        <v>594</v>
      </c>
      <c r="D1369" s="404"/>
      <c r="E1369" s="404"/>
      <c r="F1369" s="404"/>
      <c r="G1369" s="404"/>
      <c r="H1369" s="404"/>
      <c r="I1369" s="404"/>
      <c r="J1369" s="404"/>
      <c r="K1369" s="404"/>
      <c r="L1369" s="404"/>
      <c r="M1369" s="404"/>
      <c r="N1369" s="404"/>
      <c r="O1369" s="404"/>
      <c r="P1369" s="404"/>
      <c r="Q1369" s="404"/>
      <c r="R1369" s="404"/>
      <c r="S1369" s="404"/>
      <c r="T1369" s="404"/>
      <c r="U1369" s="404"/>
      <c r="V1369" s="404"/>
      <c r="W1369" s="404"/>
      <c r="X1369" s="404"/>
      <c r="Y1369" s="404"/>
      <c r="Z1369" s="405"/>
      <c r="AA1369" s="394"/>
      <c r="AB1369" s="395"/>
    </row>
    <row r="1370" spans="1:28" s="31" customFormat="1" ht="11.25" customHeight="1">
      <c r="A1370" s="166"/>
      <c r="B1370" s="401"/>
      <c r="C1370" s="406"/>
      <c r="D1370" s="407"/>
      <c r="E1370" s="407"/>
      <c r="F1370" s="407"/>
      <c r="G1370" s="407"/>
      <c r="H1370" s="407"/>
      <c r="I1370" s="407"/>
      <c r="J1370" s="407"/>
      <c r="K1370" s="407"/>
      <c r="L1370" s="407"/>
      <c r="M1370" s="407"/>
      <c r="N1370" s="407"/>
      <c r="O1370" s="407"/>
      <c r="P1370" s="407"/>
      <c r="Q1370" s="407"/>
      <c r="R1370" s="407"/>
      <c r="S1370" s="407"/>
      <c r="T1370" s="407"/>
      <c r="U1370" s="407"/>
      <c r="V1370" s="407"/>
      <c r="W1370" s="407"/>
      <c r="X1370" s="407"/>
      <c r="Y1370" s="407"/>
      <c r="Z1370" s="408"/>
      <c r="AA1370" s="396"/>
      <c r="AB1370" s="397"/>
    </row>
    <row r="1371" spans="1:28" s="31" customFormat="1" ht="11.25" customHeight="1">
      <c r="A1371" s="166"/>
      <c r="B1371" s="402"/>
      <c r="C1371" s="409"/>
      <c r="D1371" s="410"/>
      <c r="E1371" s="410"/>
      <c r="F1371" s="410"/>
      <c r="G1371" s="410"/>
      <c r="H1371" s="410"/>
      <c r="I1371" s="410"/>
      <c r="J1371" s="410"/>
      <c r="K1371" s="410"/>
      <c r="L1371" s="410"/>
      <c r="M1371" s="410"/>
      <c r="N1371" s="410"/>
      <c r="O1371" s="410"/>
      <c r="P1371" s="410"/>
      <c r="Q1371" s="410"/>
      <c r="R1371" s="410"/>
      <c r="S1371" s="410"/>
      <c r="T1371" s="410"/>
      <c r="U1371" s="410"/>
      <c r="V1371" s="410"/>
      <c r="W1371" s="410"/>
      <c r="X1371" s="410"/>
      <c r="Y1371" s="410"/>
      <c r="Z1371" s="411"/>
      <c r="AA1371" s="398"/>
      <c r="AB1371" s="399"/>
    </row>
    <row r="1372" spans="1:28" s="31" customFormat="1" ht="11.25" customHeight="1">
      <c r="A1372" s="166"/>
      <c r="B1372" s="400" t="s">
        <v>47</v>
      </c>
      <c r="C1372" s="403" t="s">
        <v>591</v>
      </c>
      <c r="D1372" s="404"/>
      <c r="E1372" s="404"/>
      <c r="F1372" s="404"/>
      <c r="G1372" s="404"/>
      <c r="H1372" s="404"/>
      <c r="I1372" s="404"/>
      <c r="J1372" s="404"/>
      <c r="K1372" s="404"/>
      <c r="L1372" s="404"/>
      <c r="M1372" s="404"/>
      <c r="N1372" s="404"/>
      <c r="O1372" s="404"/>
      <c r="P1372" s="404"/>
      <c r="Q1372" s="404"/>
      <c r="R1372" s="404"/>
      <c r="S1372" s="404"/>
      <c r="T1372" s="404"/>
      <c r="U1372" s="404"/>
      <c r="V1372" s="404"/>
      <c r="W1372" s="404"/>
      <c r="X1372" s="404"/>
      <c r="Y1372" s="404"/>
      <c r="Z1372" s="405"/>
      <c r="AA1372" s="394"/>
      <c r="AB1372" s="395"/>
    </row>
    <row r="1373" spans="1:28" s="31" customFormat="1" ht="11.25" customHeight="1">
      <c r="A1373" s="166"/>
      <c r="B1373" s="401"/>
      <c r="C1373" s="406"/>
      <c r="D1373" s="407"/>
      <c r="E1373" s="407"/>
      <c r="F1373" s="407"/>
      <c r="G1373" s="407"/>
      <c r="H1373" s="407"/>
      <c r="I1373" s="407"/>
      <c r="J1373" s="407"/>
      <c r="K1373" s="407"/>
      <c r="L1373" s="407"/>
      <c r="M1373" s="407"/>
      <c r="N1373" s="407"/>
      <c r="O1373" s="407"/>
      <c r="P1373" s="407"/>
      <c r="Q1373" s="407"/>
      <c r="R1373" s="407"/>
      <c r="S1373" s="407"/>
      <c r="T1373" s="407"/>
      <c r="U1373" s="407"/>
      <c r="V1373" s="407"/>
      <c r="W1373" s="407"/>
      <c r="X1373" s="407"/>
      <c r="Y1373" s="407"/>
      <c r="Z1373" s="408"/>
      <c r="AA1373" s="396"/>
      <c r="AB1373" s="397"/>
    </row>
    <row r="1374" spans="1:28" s="30" customFormat="1" ht="15" customHeight="1">
      <c r="A1374" s="166"/>
      <c r="B1374" s="402"/>
      <c r="C1374" s="409"/>
      <c r="D1374" s="410"/>
      <c r="E1374" s="410"/>
      <c r="F1374" s="410"/>
      <c r="G1374" s="410"/>
      <c r="H1374" s="410"/>
      <c r="I1374" s="410"/>
      <c r="J1374" s="410"/>
      <c r="K1374" s="410"/>
      <c r="L1374" s="410"/>
      <c r="M1374" s="410"/>
      <c r="N1374" s="410"/>
      <c r="O1374" s="410"/>
      <c r="P1374" s="410"/>
      <c r="Q1374" s="410"/>
      <c r="R1374" s="410"/>
      <c r="S1374" s="410"/>
      <c r="T1374" s="410"/>
      <c r="U1374" s="410"/>
      <c r="V1374" s="410"/>
      <c r="W1374" s="410"/>
      <c r="X1374" s="410"/>
      <c r="Y1374" s="410"/>
      <c r="Z1374" s="411"/>
      <c r="AA1374" s="398"/>
      <c r="AB1374" s="399"/>
    </row>
    <row r="1375" spans="1:28" s="31" customFormat="1" ht="15" customHeight="1">
      <c r="A1375" s="166"/>
      <c r="B1375" s="400" t="s">
        <v>48</v>
      </c>
      <c r="C1375" s="403" t="s">
        <v>592</v>
      </c>
      <c r="D1375" s="404"/>
      <c r="E1375" s="404"/>
      <c r="F1375" s="404"/>
      <c r="G1375" s="404"/>
      <c r="H1375" s="404"/>
      <c r="I1375" s="404"/>
      <c r="J1375" s="404"/>
      <c r="K1375" s="404"/>
      <c r="L1375" s="404"/>
      <c r="M1375" s="404"/>
      <c r="N1375" s="404"/>
      <c r="O1375" s="404"/>
      <c r="P1375" s="404"/>
      <c r="Q1375" s="404"/>
      <c r="R1375" s="404"/>
      <c r="S1375" s="404"/>
      <c r="T1375" s="404"/>
      <c r="U1375" s="404"/>
      <c r="V1375" s="404"/>
      <c r="W1375" s="404"/>
      <c r="X1375" s="404"/>
      <c r="Y1375" s="404"/>
      <c r="Z1375" s="405"/>
      <c r="AA1375" s="394"/>
      <c r="AB1375" s="395"/>
    </row>
    <row r="1376" spans="1:28" s="31" customFormat="1" ht="13.5" customHeight="1">
      <c r="A1376" s="166"/>
      <c r="B1376" s="402"/>
      <c r="C1376" s="409"/>
      <c r="D1376" s="410"/>
      <c r="E1376" s="410"/>
      <c r="F1376" s="410"/>
      <c r="G1376" s="410"/>
      <c r="H1376" s="410"/>
      <c r="I1376" s="410"/>
      <c r="J1376" s="410"/>
      <c r="K1376" s="410"/>
      <c r="L1376" s="410"/>
      <c r="M1376" s="410"/>
      <c r="N1376" s="410"/>
      <c r="O1376" s="410"/>
      <c r="P1376" s="410"/>
      <c r="Q1376" s="410"/>
      <c r="R1376" s="410"/>
      <c r="S1376" s="410"/>
      <c r="T1376" s="410"/>
      <c r="U1376" s="410"/>
      <c r="V1376" s="410"/>
      <c r="W1376" s="410"/>
      <c r="X1376" s="410"/>
      <c r="Y1376" s="410"/>
      <c r="Z1376" s="411"/>
      <c r="AA1376" s="398"/>
      <c r="AB1376" s="399"/>
    </row>
    <row r="1377" spans="1:28" s="31" customFormat="1" ht="11.25" customHeight="1">
      <c r="A1377" s="166"/>
      <c r="B1377" s="400" t="s">
        <v>49</v>
      </c>
      <c r="C1377" s="403" t="s">
        <v>593</v>
      </c>
      <c r="D1377" s="404"/>
      <c r="E1377" s="404"/>
      <c r="F1377" s="404"/>
      <c r="G1377" s="404"/>
      <c r="H1377" s="404"/>
      <c r="I1377" s="404"/>
      <c r="J1377" s="404"/>
      <c r="K1377" s="404"/>
      <c r="L1377" s="404"/>
      <c r="M1377" s="404"/>
      <c r="N1377" s="404"/>
      <c r="O1377" s="404"/>
      <c r="P1377" s="404"/>
      <c r="Q1377" s="404"/>
      <c r="R1377" s="404"/>
      <c r="S1377" s="404"/>
      <c r="T1377" s="404"/>
      <c r="U1377" s="404"/>
      <c r="V1377" s="404"/>
      <c r="W1377" s="404"/>
      <c r="X1377" s="404"/>
      <c r="Y1377" s="404"/>
      <c r="Z1377" s="405"/>
      <c r="AA1377" s="394"/>
      <c r="AB1377" s="395"/>
    </row>
    <row r="1378" spans="1:28" s="31" customFormat="1" ht="11.25" customHeight="1">
      <c r="A1378" s="166"/>
      <c r="B1378" s="401"/>
      <c r="C1378" s="406"/>
      <c r="D1378" s="407"/>
      <c r="E1378" s="407"/>
      <c r="F1378" s="407"/>
      <c r="G1378" s="407"/>
      <c r="H1378" s="407"/>
      <c r="I1378" s="407"/>
      <c r="J1378" s="407"/>
      <c r="K1378" s="407"/>
      <c r="L1378" s="407"/>
      <c r="M1378" s="407"/>
      <c r="N1378" s="407"/>
      <c r="O1378" s="407"/>
      <c r="P1378" s="407"/>
      <c r="Q1378" s="407"/>
      <c r="R1378" s="407"/>
      <c r="S1378" s="407"/>
      <c r="T1378" s="407"/>
      <c r="U1378" s="407"/>
      <c r="V1378" s="407"/>
      <c r="W1378" s="407"/>
      <c r="X1378" s="407"/>
      <c r="Y1378" s="407"/>
      <c r="Z1378" s="408"/>
      <c r="AA1378" s="396"/>
      <c r="AB1378" s="397"/>
    </row>
    <row r="1379" spans="1:28" s="31" customFormat="1" ht="15.75" customHeight="1">
      <c r="A1379" s="166"/>
      <c r="B1379" s="402"/>
      <c r="C1379" s="409"/>
      <c r="D1379" s="410"/>
      <c r="E1379" s="410"/>
      <c r="F1379" s="410"/>
      <c r="G1379" s="410"/>
      <c r="H1379" s="410"/>
      <c r="I1379" s="410"/>
      <c r="J1379" s="410"/>
      <c r="K1379" s="410"/>
      <c r="L1379" s="410"/>
      <c r="M1379" s="410"/>
      <c r="N1379" s="410"/>
      <c r="O1379" s="410"/>
      <c r="P1379" s="410"/>
      <c r="Q1379" s="410"/>
      <c r="R1379" s="410"/>
      <c r="S1379" s="410"/>
      <c r="T1379" s="410"/>
      <c r="U1379" s="410"/>
      <c r="V1379" s="410"/>
      <c r="W1379" s="410"/>
      <c r="X1379" s="410"/>
      <c r="Y1379" s="410"/>
      <c r="Z1379" s="411"/>
      <c r="AA1379" s="398"/>
      <c r="AB1379" s="399"/>
    </row>
    <row r="1380" spans="1:28" s="31" customFormat="1" ht="11.25" customHeight="1">
      <c r="A1380" s="166"/>
      <c r="B1380" s="400" t="s">
        <v>50</v>
      </c>
      <c r="C1380" s="403" t="s">
        <v>600</v>
      </c>
      <c r="D1380" s="404"/>
      <c r="E1380" s="404"/>
      <c r="F1380" s="404"/>
      <c r="G1380" s="404"/>
      <c r="H1380" s="404"/>
      <c r="I1380" s="404"/>
      <c r="J1380" s="404"/>
      <c r="K1380" s="404"/>
      <c r="L1380" s="404"/>
      <c r="M1380" s="404"/>
      <c r="N1380" s="404"/>
      <c r="O1380" s="404"/>
      <c r="P1380" s="404"/>
      <c r="Q1380" s="404"/>
      <c r="R1380" s="404"/>
      <c r="S1380" s="404"/>
      <c r="T1380" s="404"/>
      <c r="U1380" s="404"/>
      <c r="V1380" s="404"/>
      <c r="W1380" s="404"/>
      <c r="X1380" s="404"/>
      <c r="Y1380" s="404"/>
      <c r="Z1380" s="405"/>
      <c r="AA1380" s="394"/>
      <c r="AB1380" s="395"/>
    </row>
    <row r="1381" spans="1:28" s="31" customFormat="1" ht="11.25" customHeight="1">
      <c r="A1381" s="166"/>
      <c r="B1381" s="401"/>
      <c r="C1381" s="406"/>
      <c r="D1381" s="407"/>
      <c r="E1381" s="407"/>
      <c r="F1381" s="407"/>
      <c r="G1381" s="407"/>
      <c r="H1381" s="407"/>
      <c r="I1381" s="407"/>
      <c r="J1381" s="407"/>
      <c r="K1381" s="407"/>
      <c r="L1381" s="407"/>
      <c r="M1381" s="407"/>
      <c r="N1381" s="407"/>
      <c r="O1381" s="407"/>
      <c r="P1381" s="407"/>
      <c r="Q1381" s="407"/>
      <c r="R1381" s="407"/>
      <c r="S1381" s="407"/>
      <c r="T1381" s="407"/>
      <c r="U1381" s="407"/>
      <c r="V1381" s="407"/>
      <c r="W1381" s="407"/>
      <c r="X1381" s="407"/>
      <c r="Y1381" s="407"/>
      <c r="Z1381" s="408"/>
      <c r="AA1381" s="396"/>
      <c r="AB1381" s="397"/>
    </row>
    <row r="1382" spans="1:28" s="31" customFormat="1" ht="11.25" customHeight="1">
      <c r="A1382" s="166"/>
      <c r="B1382" s="402"/>
      <c r="C1382" s="406"/>
      <c r="D1382" s="407"/>
      <c r="E1382" s="407"/>
      <c r="F1382" s="407"/>
      <c r="G1382" s="407"/>
      <c r="H1382" s="407"/>
      <c r="I1382" s="407"/>
      <c r="J1382" s="407"/>
      <c r="K1382" s="407"/>
      <c r="L1382" s="407"/>
      <c r="M1382" s="407"/>
      <c r="N1382" s="407"/>
      <c r="O1382" s="407"/>
      <c r="P1382" s="407"/>
      <c r="Q1382" s="407"/>
      <c r="R1382" s="407"/>
      <c r="S1382" s="407"/>
      <c r="T1382" s="407"/>
      <c r="U1382" s="407"/>
      <c r="V1382" s="407"/>
      <c r="W1382" s="407"/>
      <c r="X1382" s="407"/>
      <c r="Y1382" s="407"/>
      <c r="Z1382" s="408"/>
      <c r="AA1382" s="398"/>
      <c r="AB1382" s="399"/>
    </row>
    <row r="1383" spans="1:28" s="31" customFormat="1" ht="11.25" customHeight="1">
      <c r="A1383" s="166"/>
      <c r="B1383" s="400" t="s">
        <v>51</v>
      </c>
      <c r="C1383" s="644" t="s">
        <v>595</v>
      </c>
      <c r="D1383" s="548"/>
      <c r="E1383" s="548"/>
      <c r="F1383" s="548"/>
      <c r="G1383" s="548"/>
      <c r="H1383" s="548"/>
      <c r="I1383" s="548"/>
      <c r="J1383" s="548"/>
      <c r="K1383" s="548"/>
      <c r="L1383" s="548"/>
      <c r="M1383" s="548"/>
      <c r="N1383" s="548"/>
      <c r="O1383" s="548"/>
      <c r="P1383" s="548"/>
      <c r="Q1383" s="548"/>
      <c r="R1383" s="548"/>
      <c r="S1383" s="548"/>
      <c r="T1383" s="548"/>
      <c r="U1383" s="548"/>
      <c r="V1383" s="548"/>
      <c r="W1383" s="548"/>
      <c r="X1383" s="548"/>
      <c r="Y1383" s="548"/>
      <c r="Z1383" s="549"/>
      <c r="AA1383" s="394"/>
      <c r="AB1383" s="395"/>
    </row>
    <row r="1384" spans="1:28" s="31" customFormat="1" ht="11.25" customHeight="1">
      <c r="A1384" s="166"/>
      <c r="B1384" s="402"/>
      <c r="C1384" s="553"/>
      <c r="D1384" s="554"/>
      <c r="E1384" s="554"/>
      <c r="F1384" s="554"/>
      <c r="G1384" s="554"/>
      <c r="H1384" s="554"/>
      <c r="I1384" s="554"/>
      <c r="J1384" s="554"/>
      <c r="K1384" s="554"/>
      <c r="L1384" s="554"/>
      <c r="M1384" s="554"/>
      <c r="N1384" s="554"/>
      <c r="O1384" s="554"/>
      <c r="P1384" s="554"/>
      <c r="Q1384" s="554"/>
      <c r="R1384" s="554"/>
      <c r="S1384" s="554"/>
      <c r="T1384" s="554"/>
      <c r="U1384" s="554"/>
      <c r="V1384" s="554"/>
      <c r="W1384" s="554"/>
      <c r="X1384" s="554"/>
      <c r="Y1384" s="554"/>
      <c r="Z1384" s="555"/>
      <c r="AA1384" s="398"/>
      <c r="AB1384" s="399"/>
    </row>
    <row r="1385" spans="1:28" s="31" customFormat="1" ht="11.25" customHeight="1">
      <c r="A1385" s="166"/>
      <c r="B1385" s="400" t="s">
        <v>53</v>
      </c>
      <c r="C1385" s="644" t="s">
        <v>596</v>
      </c>
      <c r="D1385" s="548"/>
      <c r="E1385" s="548"/>
      <c r="F1385" s="548"/>
      <c r="G1385" s="548"/>
      <c r="H1385" s="548"/>
      <c r="I1385" s="548"/>
      <c r="J1385" s="548"/>
      <c r="K1385" s="548"/>
      <c r="L1385" s="548"/>
      <c r="M1385" s="548"/>
      <c r="N1385" s="548"/>
      <c r="O1385" s="548"/>
      <c r="P1385" s="548"/>
      <c r="Q1385" s="548"/>
      <c r="R1385" s="548"/>
      <c r="S1385" s="548"/>
      <c r="T1385" s="548"/>
      <c r="U1385" s="548"/>
      <c r="V1385" s="548"/>
      <c r="W1385" s="548"/>
      <c r="X1385" s="548"/>
      <c r="Y1385" s="548"/>
      <c r="Z1385" s="549"/>
      <c r="AA1385" s="394"/>
      <c r="AB1385" s="395"/>
    </row>
    <row r="1386" spans="1:28" s="31" customFormat="1" ht="11.25" customHeight="1">
      <c r="A1386" s="166"/>
      <c r="B1386" s="402"/>
      <c r="C1386" s="553"/>
      <c r="D1386" s="554"/>
      <c r="E1386" s="554"/>
      <c r="F1386" s="554"/>
      <c r="G1386" s="554"/>
      <c r="H1386" s="554"/>
      <c r="I1386" s="554"/>
      <c r="J1386" s="554"/>
      <c r="K1386" s="554"/>
      <c r="L1386" s="554"/>
      <c r="M1386" s="554"/>
      <c r="N1386" s="554"/>
      <c r="O1386" s="554"/>
      <c r="P1386" s="554"/>
      <c r="Q1386" s="554"/>
      <c r="R1386" s="554"/>
      <c r="S1386" s="554"/>
      <c r="T1386" s="554"/>
      <c r="U1386" s="554"/>
      <c r="V1386" s="554"/>
      <c r="W1386" s="554"/>
      <c r="X1386" s="554"/>
      <c r="Y1386" s="554"/>
      <c r="Z1386" s="555"/>
      <c r="AA1386" s="398"/>
      <c r="AB1386" s="399"/>
    </row>
    <row r="1387" spans="1:28" s="31" customFormat="1" ht="11.25" customHeight="1">
      <c r="A1387" s="166"/>
      <c r="B1387" s="400" t="s">
        <v>54</v>
      </c>
      <c r="C1387" s="403" t="s">
        <v>597</v>
      </c>
      <c r="D1387" s="548"/>
      <c r="E1387" s="548"/>
      <c r="F1387" s="548"/>
      <c r="G1387" s="548"/>
      <c r="H1387" s="548"/>
      <c r="I1387" s="548"/>
      <c r="J1387" s="548"/>
      <c r="K1387" s="548"/>
      <c r="L1387" s="548"/>
      <c r="M1387" s="548"/>
      <c r="N1387" s="548"/>
      <c r="O1387" s="548"/>
      <c r="P1387" s="548"/>
      <c r="Q1387" s="548"/>
      <c r="R1387" s="548"/>
      <c r="S1387" s="548"/>
      <c r="T1387" s="548"/>
      <c r="U1387" s="548"/>
      <c r="V1387" s="548"/>
      <c r="W1387" s="548"/>
      <c r="X1387" s="548"/>
      <c r="Y1387" s="548"/>
      <c r="Z1387" s="549"/>
      <c r="AA1387" s="394"/>
      <c r="AB1387" s="395"/>
    </row>
    <row r="1388" spans="1:28" s="31" customFormat="1" ht="11.25" customHeight="1">
      <c r="A1388" s="166"/>
      <c r="B1388" s="401"/>
      <c r="C1388" s="550"/>
      <c r="D1388" s="551"/>
      <c r="E1388" s="551"/>
      <c r="F1388" s="551"/>
      <c r="G1388" s="551"/>
      <c r="H1388" s="551"/>
      <c r="I1388" s="551"/>
      <c r="J1388" s="551"/>
      <c r="K1388" s="551"/>
      <c r="L1388" s="551"/>
      <c r="M1388" s="551"/>
      <c r="N1388" s="551"/>
      <c r="O1388" s="551"/>
      <c r="P1388" s="551"/>
      <c r="Q1388" s="551"/>
      <c r="R1388" s="551"/>
      <c r="S1388" s="551"/>
      <c r="T1388" s="551"/>
      <c r="U1388" s="551"/>
      <c r="V1388" s="551"/>
      <c r="W1388" s="551"/>
      <c r="X1388" s="551"/>
      <c r="Y1388" s="551"/>
      <c r="Z1388" s="552"/>
      <c r="AA1388" s="396"/>
      <c r="AB1388" s="397"/>
    </row>
    <row r="1389" spans="1:28" s="31" customFormat="1" ht="11.25" customHeight="1">
      <c r="A1389" s="166"/>
      <c r="B1389" s="402"/>
      <c r="C1389" s="553"/>
      <c r="D1389" s="554"/>
      <c r="E1389" s="554"/>
      <c r="F1389" s="554"/>
      <c r="G1389" s="554"/>
      <c r="H1389" s="554"/>
      <c r="I1389" s="554"/>
      <c r="J1389" s="554"/>
      <c r="K1389" s="554"/>
      <c r="L1389" s="554"/>
      <c r="M1389" s="554"/>
      <c r="N1389" s="554"/>
      <c r="O1389" s="554"/>
      <c r="P1389" s="554"/>
      <c r="Q1389" s="554"/>
      <c r="R1389" s="554"/>
      <c r="S1389" s="554"/>
      <c r="T1389" s="554"/>
      <c r="U1389" s="554"/>
      <c r="V1389" s="554"/>
      <c r="W1389" s="554"/>
      <c r="X1389" s="554"/>
      <c r="Y1389" s="554"/>
      <c r="Z1389" s="555"/>
      <c r="AA1389" s="398"/>
      <c r="AB1389" s="399"/>
    </row>
    <row r="1390" spans="1:28" s="31" customFormat="1" ht="11.25" customHeight="1">
      <c r="A1390" s="166"/>
      <c r="B1390" s="400" t="s">
        <v>55</v>
      </c>
      <c r="C1390" s="403" t="s">
        <v>598</v>
      </c>
      <c r="D1390" s="548"/>
      <c r="E1390" s="548"/>
      <c r="F1390" s="548"/>
      <c r="G1390" s="548"/>
      <c r="H1390" s="548"/>
      <c r="I1390" s="548"/>
      <c r="J1390" s="548"/>
      <c r="K1390" s="548"/>
      <c r="L1390" s="548"/>
      <c r="M1390" s="548"/>
      <c r="N1390" s="548"/>
      <c r="O1390" s="548"/>
      <c r="P1390" s="548"/>
      <c r="Q1390" s="548"/>
      <c r="R1390" s="548"/>
      <c r="S1390" s="548"/>
      <c r="T1390" s="548"/>
      <c r="U1390" s="548"/>
      <c r="V1390" s="548"/>
      <c r="W1390" s="548"/>
      <c r="X1390" s="548"/>
      <c r="Y1390" s="548"/>
      <c r="Z1390" s="549"/>
      <c r="AA1390" s="394"/>
      <c r="AB1390" s="395"/>
    </row>
    <row r="1391" spans="1:28" s="32" customFormat="1" ht="11.25" customHeight="1">
      <c r="A1391" s="166"/>
      <c r="B1391" s="401"/>
      <c r="C1391" s="550"/>
      <c r="D1391" s="551"/>
      <c r="E1391" s="551"/>
      <c r="F1391" s="551"/>
      <c r="G1391" s="551"/>
      <c r="H1391" s="551"/>
      <c r="I1391" s="551"/>
      <c r="J1391" s="551"/>
      <c r="K1391" s="551"/>
      <c r="L1391" s="551"/>
      <c r="M1391" s="551"/>
      <c r="N1391" s="551"/>
      <c r="O1391" s="551"/>
      <c r="P1391" s="551"/>
      <c r="Q1391" s="551"/>
      <c r="R1391" s="551"/>
      <c r="S1391" s="551"/>
      <c r="T1391" s="551"/>
      <c r="U1391" s="551"/>
      <c r="V1391" s="551"/>
      <c r="W1391" s="551"/>
      <c r="X1391" s="551"/>
      <c r="Y1391" s="551"/>
      <c r="Z1391" s="552"/>
      <c r="AA1391" s="396"/>
      <c r="AB1391" s="397"/>
    </row>
    <row r="1392" spans="1:28" s="30" customFormat="1" ht="15" customHeight="1">
      <c r="A1392" s="166"/>
      <c r="B1392" s="402"/>
      <c r="C1392" s="553"/>
      <c r="D1392" s="554"/>
      <c r="E1392" s="554"/>
      <c r="F1392" s="554"/>
      <c r="G1392" s="554"/>
      <c r="H1392" s="554"/>
      <c r="I1392" s="554"/>
      <c r="J1392" s="554"/>
      <c r="K1392" s="554"/>
      <c r="L1392" s="554"/>
      <c r="M1392" s="554"/>
      <c r="N1392" s="554"/>
      <c r="O1392" s="554"/>
      <c r="P1392" s="554"/>
      <c r="Q1392" s="554"/>
      <c r="R1392" s="554"/>
      <c r="S1392" s="554"/>
      <c r="T1392" s="554"/>
      <c r="U1392" s="554"/>
      <c r="V1392" s="554"/>
      <c r="W1392" s="554"/>
      <c r="X1392" s="554"/>
      <c r="Y1392" s="554"/>
      <c r="Z1392" s="555"/>
      <c r="AA1392" s="398"/>
      <c r="AB1392" s="399"/>
    </row>
    <row r="1393" spans="1:28" s="31" customFormat="1" ht="11.25" customHeight="1">
      <c r="A1393" s="166"/>
      <c r="B1393" s="400" t="s">
        <v>601</v>
      </c>
      <c r="C1393" s="403" t="s">
        <v>599</v>
      </c>
      <c r="D1393" s="548"/>
      <c r="E1393" s="548"/>
      <c r="F1393" s="548"/>
      <c r="G1393" s="548"/>
      <c r="H1393" s="548"/>
      <c r="I1393" s="548"/>
      <c r="J1393" s="548"/>
      <c r="K1393" s="548"/>
      <c r="L1393" s="548"/>
      <c r="M1393" s="548"/>
      <c r="N1393" s="548"/>
      <c r="O1393" s="548"/>
      <c r="P1393" s="548"/>
      <c r="Q1393" s="548"/>
      <c r="R1393" s="548"/>
      <c r="S1393" s="548"/>
      <c r="T1393" s="548"/>
      <c r="U1393" s="548"/>
      <c r="V1393" s="548"/>
      <c r="W1393" s="548"/>
      <c r="X1393" s="548"/>
      <c r="Y1393" s="548"/>
      <c r="Z1393" s="549"/>
      <c r="AA1393" s="394"/>
      <c r="AB1393" s="395"/>
    </row>
    <row r="1394" spans="1:28" s="31" customFormat="1" ht="11.25" customHeight="1">
      <c r="A1394" s="166"/>
      <c r="B1394" s="401"/>
      <c r="C1394" s="550"/>
      <c r="D1394" s="551"/>
      <c r="E1394" s="551"/>
      <c r="F1394" s="551"/>
      <c r="G1394" s="551"/>
      <c r="H1394" s="551"/>
      <c r="I1394" s="551"/>
      <c r="J1394" s="551"/>
      <c r="K1394" s="551"/>
      <c r="L1394" s="551"/>
      <c r="M1394" s="551"/>
      <c r="N1394" s="551"/>
      <c r="O1394" s="551"/>
      <c r="P1394" s="551"/>
      <c r="Q1394" s="551"/>
      <c r="R1394" s="551"/>
      <c r="S1394" s="551"/>
      <c r="T1394" s="551"/>
      <c r="U1394" s="551"/>
      <c r="V1394" s="551"/>
      <c r="W1394" s="551"/>
      <c r="X1394" s="551"/>
      <c r="Y1394" s="551"/>
      <c r="Z1394" s="552"/>
      <c r="AA1394" s="396"/>
      <c r="AB1394" s="397"/>
    </row>
    <row r="1395" spans="1:28" s="31" customFormat="1" ht="11.25" customHeight="1">
      <c r="A1395" s="166"/>
      <c r="B1395" s="402"/>
      <c r="C1395" s="553"/>
      <c r="D1395" s="554"/>
      <c r="E1395" s="554"/>
      <c r="F1395" s="554"/>
      <c r="G1395" s="554"/>
      <c r="H1395" s="554"/>
      <c r="I1395" s="554"/>
      <c r="J1395" s="554"/>
      <c r="K1395" s="554"/>
      <c r="L1395" s="554"/>
      <c r="M1395" s="554"/>
      <c r="N1395" s="554"/>
      <c r="O1395" s="554"/>
      <c r="P1395" s="554"/>
      <c r="Q1395" s="554"/>
      <c r="R1395" s="554"/>
      <c r="S1395" s="554"/>
      <c r="T1395" s="554"/>
      <c r="U1395" s="554"/>
      <c r="V1395" s="554"/>
      <c r="W1395" s="554"/>
      <c r="X1395" s="554"/>
      <c r="Y1395" s="554"/>
      <c r="Z1395" s="555"/>
      <c r="AA1395" s="398"/>
      <c r="AB1395" s="399"/>
    </row>
    <row r="1396" spans="1:28" s="31" customFormat="1" ht="11.25" customHeight="1">
      <c r="A1396" s="166"/>
      <c r="B1396" s="381"/>
      <c r="C1396" s="353"/>
      <c r="D1396" s="353"/>
      <c r="E1396" s="353"/>
      <c r="F1396" s="353"/>
      <c r="G1396" s="353"/>
      <c r="H1396" s="353"/>
      <c r="I1396" s="353"/>
      <c r="J1396" s="353"/>
      <c r="K1396" s="353"/>
      <c r="L1396" s="353"/>
      <c r="M1396" s="353"/>
      <c r="N1396" s="353"/>
      <c r="O1396" s="353"/>
      <c r="P1396" s="353"/>
      <c r="Q1396" s="353"/>
      <c r="R1396" s="353"/>
      <c r="S1396" s="353"/>
      <c r="T1396" s="353"/>
      <c r="U1396" s="353"/>
      <c r="V1396" s="353"/>
      <c r="W1396" s="353"/>
      <c r="X1396" s="353"/>
      <c r="Y1396" s="353"/>
      <c r="Z1396" s="353"/>
      <c r="AA1396" s="168"/>
      <c r="AB1396" s="168"/>
    </row>
    <row r="1397" spans="1:28" s="31" customFormat="1" ht="24">
      <c r="A1397" s="164" t="s">
        <v>1125</v>
      </c>
      <c r="B1397" s="377"/>
      <c r="C1397" s="354"/>
      <c r="D1397" s="354"/>
      <c r="E1397" s="354"/>
      <c r="F1397" s="354"/>
      <c r="G1397" s="354"/>
      <c r="H1397" s="354"/>
      <c r="I1397" s="354"/>
      <c r="J1397" s="355"/>
      <c r="K1397" s="355"/>
      <c r="L1397" s="355"/>
      <c r="M1397" s="355"/>
      <c r="N1397" s="355"/>
      <c r="O1397" s="355"/>
      <c r="P1397" s="355"/>
      <c r="Q1397" s="355"/>
      <c r="R1397" s="355"/>
      <c r="S1397" s="355"/>
      <c r="T1397" s="355"/>
      <c r="U1397" s="355"/>
      <c r="V1397" s="355"/>
      <c r="W1397" s="355"/>
      <c r="X1397" s="355"/>
      <c r="Y1397" s="355"/>
      <c r="Z1397" s="355"/>
      <c r="AA1397" s="165"/>
      <c r="AB1397" s="165"/>
    </row>
    <row r="1398" spans="1:28" s="31" customFormat="1" ht="11.25" customHeight="1">
      <c r="A1398" s="166"/>
      <c r="B1398" s="416" t="s">
        <v>90</v>
      </c>
      <c r="C1398" s="403" t="s">
        <v>602</v>
      </c>
      <c r="D1398" s="404"/>
      <c r="E1398" s="404"/>
      <c r="F1398" s="404"/>
      <c r="G1398" s="404"/>
      <c r="H1398" s="404"/>
      <c r="I1398" s="404"/>
      <c r="J1398" s="404"/>
      <c r="K1398" s="404"/>
      <c r="L1398" s="404"/>
      <c r="M1398" s="404"/>
      <c r="N1398" s="404"/>
      <c r="O1398" s="404"/>
      <c r="P1398" s="404"/>
      <c r="Q1398" s="404"/>
      <c r="R1398" s="404"/>
      <c r="S1398" s="404"/>
      <c r="T1398" s="404"/>
      <c r="U1398" s="404"/>
      <c r="V1398" s="404"/>
      <c r="W1398" s="404"/>
      <c r="X1398" s="404"/>
      <c r="Y1398" s="404"/>
      <c r="Z1398" s="405"/>
      <c r="AA1398" s="394"/>
      <c r="AB1398" s="395"/>
    </row>
    <row r="1399" spans="1:28" s="31" customFormat="1" ht="11.25" customHeight="1">
      <c r="A1399" s="166"/>
      <c r="B1399" s="417"/>
      <c r="C1399" s="406"/>
      <c r="D1399" s="407"/>
      <c r="E1399" s="407"/>
      <c r="F1399" s="407"/>
      <c r="G1399" s="407"/>
      <c r="H1399" s="407"/>
      <c r="I1399" s="407"/>
      <c r="J1399" s="407"/>
      <c r="K1399" s="407"/>
      <c r="L1399" s="407"/>
      <c r="M1399" s="407"/>
      <c r="N1399" s="407"/>
      <c r="O1399" s="407"/>
      <c r="P1399" s="407"/>
      <c r="Q1399" s="407"/>
      <c r="R1399" s="407"/>
      <c r="S1399" s="407"/>
      <c r="T1399" s="407"/>
      <c r="U1399" s="407"/>
      <c r="V1399" s="407"/>
      <c r="W1399" s="407"/>
      <c r="X1399" s="407"/>
      <c r="Y1399" s="407"/>
      <c r="Z1399" s="408"/>
      <c r="AA1399" s="396"/>
      <c r="AB1399" s="397"/>
    </row>
    <row r="1400" spans="1:28" s="31" customFormat="1" ht="11.25" customHeight="1">
      <c r="A1400" s="166"/>
      <c r="B1400" s="417"/>
      <c r="C1400" s="406"/>
      <c r="D1400" s="407"/>
      <c r="E1400" s="407"/>
      <c r="F1400" s="407"/>
      <c r="G1400" s="407"/>
      <c r="H1400" s="407"/>
      <c r="I1400" s="407"/>
      <c r="J1400" s="407"/>
      <c r="K1400" s="407"/>
      <c r="L1400" s="407"/>
      <c r="M1400" s="407"/>
      <c r="N1400" s="407"/>
      <c r="O1400" s="407"/>
      <c r="P1400" s="407"/>
      <c r="Q1400" s="407"/>
      <c r="R1400" s="407"/>
      <c r="S1400" s="407"/>
      <c r="T1400" s="407"/>
      <c r="U1400" s="407"/>
      <c r="V1400" s="407"/>
      <c r="W1400" s="407"/>
      <c r="X1400" s="407"/>
      <c r="Y1400" s="407"/>
      <c r="Z1400" s="408"/>
      <c r="AA1400" s="396"/>
      <c r="AB1400" s="397"/>
    </row>
    <row r="1401" spans="1:28" s="31" customFormat="1" ht="11.25" customHeight="1">
      <c r="A1401" s="166"/>
      <c r="B1401" s="416" t="s">
        <v>91</v>
      </c>
      <c r="C1401" s="403" t="s">
        <v>603</v>
      </c>
      <c r="D1401" s="404"/>
      <c r="E1401" s="404"/>
      <c r="F1401" s="404"/>
      <c r="G1401" s="404"/>
      <c r="H1401" s="404"/>
      <c r="I1401" s="404"/>
      <c r="J1401" s="404"/>
      <c r="K1401" s="404"/>
      <c r="L1401" s="404"/>
      <c r="M1401" s="404"/>
      <c r="N1401" s="404"/>
      <c r="O1401" s="404"/>
      <c r="P1401" s="404"/>
      <c r="Q1401" s="404"/>
      <c r="R1401" s="404"/>
      <c r="S1401" s="404"/>
      <c r="T1401" s="404"/>
      <c r="U1401" s="404"/>
      <c r="V1401" s="404"/>
      <c r="W1401" s="404"/>
      <c r="X1401" s="404"/>
      <c r="Y1401" s="404"/>
      <c r="Z1401" s="405"/>
      <c r="AA1401" s="394"/>
      <c r="AB1401" s="395"/>
    </row>
    <row r="1402" spans="1:28" s="31" customFormat="1" ht="11.25" customHeight="1">
      <c r="A1402" s="166"/>
      <c r="B1402" s="417"/>
      <c r="C1402" s="406"/>
      <c r="D1402" s="407"/>
      <c r="E1402" s="407"/>
      <c r="F1402" s="407"/>
      <c r="G1402" s="407"/>
      <c r="H1402" s="407"/>
      <c r="I1402" s="407"/>
      <c r="J1402" s="407"/>
      <c r="K1402" s="407"/>
      <c r="L1402" s="407"/>
      <c r="M1402" s="407"/>
      <c r="N1402" s="407"/>
      <c r="O1402" s="407"/>
      <c r="P1402" s="407"/>
      <c r="Q1402" s="407"/>
      <c r="R1402" s="407"/>
      <c r="S1402" s="407"/>
      <c r="T1402" s="407"/>
      <c r="U1402" s="407"/>
      <c r="V1402" s="407"/>
      <c r="W1402" s="407"/>
      <c r="X1402" s="407"/>
      <c r="Y1402" s="407"/>
      <c r="Z1402" s="408"/>
      <c r="AA1402" s="396"/>
      <c r="AB1402" s="397"/>
    </row>
    <row r="1403" spans="1:28" s="31" customFormat="1" ht="11.25" customHeight="1">
      <c r="A1403" s="166"/>
      <c r="B1403" s="417"/>
      <c r="C1403" s="406"/>
      <c r="D1403" s="407"/>
      <c r="E1403" s="407"/>
      <c r="F1403" s="407"/>
      <c r="G1403" s="407"/>
      <c r="H1403" s="407"/>
      <c r="I1403" s="407"/>
      <c r="J1403" s="407"/>
      <c r="K1403" s="407"/>
      <c r="L1403" s="407"/>
      <c r="M1403" s="407"/>
      <c r="N1403" s="407"/>
      <c r="O1403" s="407"/>
      <c r="P1403" s="407"/>
      <c r="Q1403" s="407"/>
      <c r="R1403" s="407"/>
      <c r="S1403" s="407"/>
      <c r="T1403" s="407"/>
      <c r="U1403" s="407"/>
      <c r="V1403" s="407"/>
      <c r="W1403" s="407"/>
      <c r="X1403" s="407"/>
      <c r="Y1403" s="407"/>
      <c r="Z1403" s="408"/>
      <c r="AA1403" s="396"/>
      <c r="AB1403" s="397"/>
    </row>
    <row r="1404" spans="1:28" s="31" customFormat="1" ht="11.25" customHeight="1">
      <c r="A1404" s="166"/>
      <c r="B1404" s="418"/>
      <c r="C1404" s="409"/>
      <c r="D1404" s="410"/>
      <c r="E1404" s="410"/>
      <c r="F1404" s="410"/>
      <c r="G1404" s="410"/>
      <c r="H1404" s="410"/>
      <c r="I1404" s="410"/>
      <c r="J1404" s="410"/>
      <c r="K1404" s="410"/>
      <c r="L1404" s="410"/>
      <c r="M1404" s="410"/>
      <c r="N1404" s="410"/>
      <c r="O1404" s="410"/>
      <c r="P1404" s="410"/>
      <c r="Q1404" s="410"/>
      <c r="R1404" s="410"/>
      <c r="S1404" s="410"/>
      <c r="T1404" s="410"/>
      <c r="U1404" s="410"/>
      <c r="V1404" s="410"/>
      <c r="W1404" s="410"/>
      <c r="X1404" s="410"/>
      <c r="Y1404" s="410"/>
      <c r="Z1404" s="411"/>
      <c r="AA1404" s="398"/>
      <c r="AB1404" s="399"/>
    </row>
    <row r="1405" spans="1:28" s="31" customFormat="1" ht="11.25" customHeight="1">
      <c r="A1405" s="166"/>
      <c r="B1405" s="416" t="s">
        <v>92</v>
      </c>
      <c r="C1405" s="403" t="s">
        <v>604</v>
      </c>
      <c r="D1405" s="404"/>
      <c r="E1405" s="404"/>
      <c r="F1405" s="404"/>
      <c r="G1405" s="404"/>
      <c r="H1405" s="404"/>
      <c r="I1405" s="404"/>
      <c r="J1405" s="404"/>
      <c r="K1405" s="404"/>
      <c r="L1405" s="404"/>
      <c r="M1405" s="404"/>
      <c r="N1405" s="404"/>
      <c r="O1405" s="404"/>
      <c r="P1405" s="404"/>
      <c r="Q1405" s="404"/>
      <c r="R1405" s="404"/>
      <c r="S1405" s="404"/>
      <c r="T1405" s="404"/>
      <c r="U1405" s="404"/>
      <c r="V1405" s="404"/>
      <c r="W1405" s="404"/>
      <c r="X1405" s="404"/>
      <c r="Y1405" s="404"/>
      <c r="Z1405" s="405"/>
      <c r="AA1405" s="394"/>
      <c r="AB1405" s="395"/>
    </row>
    <row r="1406" spans="1:28" s="31" customFormat="1" ht="11.25" customHeight="1">
      <c r="A1406" s="166"/>
      <c r="B1406" s="417"/>
      <c r="C1406" s="406"/>
      <c r="D1406" s="407"/>
      <c r="E1406" s="407"/>
      <c r="F1406" s="407"/>
      <c r="G1406" s="407"/>
      <c r="H1406" s="407"/>
      <c r="I1406" s="407"/>
      <c r="J1406" s="407"/>
      <c r="K1406" s="407"/>
      <c r="L1406" s="407"/>
      <c r="M1406" s="407"/>
      <c r="N1406" s="407"/>
      <c r="O1406" s="407"/>
      <c r="P1406" s="407"/>
      <c r="Q1406" s="407"/>
      <c r="R1406" s="407"/>
      <c r="S1406" s="407"/>
      <c r="T1406" s="407"/>
      <c r="U1406" s="407"/>
      <c r="V1406" s="407"/>
      <c r="W1406" s="407"/>
      <c r="X1406" s="407"/>
      <c r="Y1406" s="407"/>
      <c r="Z1406" s="408"/>
      <c r="AA1406" s="396"/>
      <c r="AB1406" s="397"/>
    </row>
    <row r="1407" spans="1:28" s="31" customFormat="1" ht="11.25" customHeight="1">
      <c r="A1407" s="166"/>
      <c r="B1407" s="417"/>
      <c r="C1407" s="406"/>
      <c r="D1407" s="407"/>
      <c r="E1407" s="407"/>
      <c r="F1407" s="407"/>
      <c r="G1407" s="407"/>
      <c r="H1407" s="407"/>
      <c r="I1407" s="407"/>
      <c r="J1407" s="407"/>
      <c r="K1407" s="407"/>
      <c r="L1407" s="407"/>
      <c r="M1407" s="407"/>
      <c r="N1407" s="407"/>
      <c r="O1407" s="407"/>
      <c r="P1407" s="407"/>
      <c r="Q1407" s="407"/>
      <c r="R1407" s="407"/>
      <c r="S1407" s="407"/>
      <c r="T1407" s="407"/>
      <c r="U1407" s="407"/>
      <c r="V1407" s="407"/>
      <c r="W1407" s="407"/>
      <c r="X1407" s="407"/>
      <c r="Y1407" s="407"/>
      <c r="Z1407" s="408"/>
      <c r="AA1407" s="396"/>
      <c r="AB1407" s="397"/>
    </row>
    <row r="1408" spans="1:28" s="31" customFormat="1" ht="11.25" customHeight="1">
      <c r="A1408" s="166"/>
      <c r="B1408" s="416" t="s">
        <v>99</v>
      </c>
      <c r="C1408" s="618" t="s">
        <v>605</v>
      </c>
      <c r="D1408" s="619"/>
      <c r="E1408" s="619"/>
      <c r="F1408" s="619"/>
      <c r="G1408" s="619"/>
      <c r="H1408" s="619"/>
      <c r="I1408" s="619"/>
      <c r="J1408" s="619"/>
      <c r="K1408" s="619"/>
      <c r="L1408" s="619"/>
      <c r="M1408" s="619"/>
      <c r="N1408" s="619"/>
      <c r="O1408" s="619"/>
      <c r="P1408" s="619"/>
      <c r="Q1408" s="619"/>
      <c r="R1408" s="619"/>
      <c r="S1408" s="619"/>
      <c r="T1408" s="619"/>
      <c r="U1408" s="619"/>
      <c r="V1408" s="619"/>
      <c r="W1408" s="619"/>
      <c r="X1408" s="619"/>
      <c r="Y1408" s="619"/>
      <c r="Z1408" s="620"/>
      <c r="AA1408" s="394"/>
      <c r="AB1408" s="395"/>
    </row>
    <row r="1409" spans="1:28" s="31" customFormat="1" ht="11.25" customHeight="1">
      <c r="A1409" s="166"/>
      <c r="B1409" s="417"/>
      <c r="C1409" s="621"/>
      <c r="D1409" s="622"/>
      <c r="E1409" s="622"/>
      <c r="F1409" s="622"/>
      <c r="G1409" s="622"/>
      <c r="H1409" s="622"/>
      <c r="I1409" s="622"/>
      <c r="J1409" s="622"/>
      <c r="K1409" s="622"/>
      <c r="L1409" s="622"/>
      <c r="M1409" s="622"/>
      <c r="N1409" s="622"/>
      <c r="O1409" s="622"/>
      <c r="P1409" s="622"/>
      <c r="Q1409" s="622"/>
      <c r="R1409" s="622"/>
      <c r="S1409" s="622"/>
      <c r="T1409" s="622"/>
      <c r="U1409" s="622"/>
      <c r="V1409" s="622"/>
      <c r="W1409" s="622"/>
      <c r="X1409" s="622"/>
      <c r="Y1409" s="622"/>
      <c r="Z1409" s="623"/>
      <c r="AA1409" s="396"/>
      <c r="AB1409" s="397"/>
    </row>
    <row r="1410" spans="1:28" s="31" customFormat="1" ht="11.25" customHeight="1">
      <c r="A1410" s="166"/>
      <c r="B1410" s="417"/>
      <c r="C1410" s="621"/>
      <c r="D1410" s="622"/>
      <c r="E1410" s="622"/>
      <c r="F1410" s="622"/>
      <c r="G1410" s="622"/>
      <c r="H1410" s="622"/>
      <c r="I1410" s="622"/>
      <c r="J1410" s="622"/>
      <c r="K1410" s="622"/>
      <c r="L1410" s="622"/>
      <c r="M1410" s="622"/>
      <c r="N1410" s="622"/>
      <c r="O1410" s="622"/>
      <c r="P1410" s="622"/>
      <c r="Q1410" s="622"/>
      <c r="R1410" s="622"/>
      <c r="S1410" s="622"/>
      <c r="T1410" s="622"/>
      <c r="U1410" s="622"/>
      <c r="V1410" s="622"/>
      <c r="W1410" s="622"/>
      <c r="X1410" s="622"/>
      <c r="Y1410" s="622"/>
      <c r="Z1410" s="623"/>
      <c r="AA1410" s="396"/>
      <c r="AB1410" s="397"/>
    </row>
    <row r="1411" spans="1:28" s="31" customFormat="1" ht="11.25" customHeight="1">
      <c r="A1411" s="166"/>
      <c r="B1411" s="417"/>
      <c r="C1411" s="621"/>
      <c r="D1411" s="622"/>
      <c r="E1411" s="622"/>
      <c r="F1411" s="622"/>
      <c r="G1411" s="622"/>
      <c r="H1411" s="622"/>
      <c r="I1411" s="622"/>
      <c r="J1411" s="622"/>
      <c r="K1411" s="622"/>
      <c r="L1411" s="622"/>
      <c r="M1411" s="622"/>
      <c r="N1411" s="622"/>
      <c r="O1411" s="622"/>
      <c r="P1411" s="622"/>
      <c r="Q1411" s="622"/>
      <c r="R1411" s="622"/>
      <c r="S1411" s="622"/>
      <c r="T1411" s="622"/>
      <c r="U1411" s="622"/>
      <c r="V1411" s="622"/>
      <c r="W1411" s="622"/>
      <c r="X1411" s="622"/>
      <c r="Y1411" s="622"/>
      <c r="Z1411" s="623"/>
      <c r="AA1411" s="396"/>
      <c r="AB1411" s="397"/>
    </row>
    <row r="1412" spans="1:28" s="32" customFormat="1" ht="11.25" customHeight="1">
      <c r="A1412" s="166"/>
      <c r="B1412" s="417"/>
      <c r="C1412" s="621"/>
      <c r="D1412" s="622"/>
      <c r="E1412" s="622"/>
      <c r="F1412" s="622"/>
      <c r="G1412" s="622"/>
      <c r="H1412" s="622"/>
      <c r="I1412" s="622"/>
      <c r="J1412" s="622"/>
      <c r="K1412" s="622"/>
      <c r="L1412" s="622"/>
      <c r="M1412" s="622"/>
      <c r="N1412" s="622"/>
      <c r="O1412" s="622"/>
      <c r="P1412" s="622"/>
      <c r="Q1412" s="622"/>
      <c r="R1412" s="622"/>
      <c r="S1412" s="622"/>
      <c r="T1412" s="622"/>
      <c r="U1412" s="622"/>
      <c r="V1412" s="622"/>
      <c r="W1412" s="622"/>
      <c r="X1412" s="622"/>
      <c r="Y1412" s="622"/>
      <c r="Z1412" s="623"/>
      <c r="AA1412" s="396"/>
      <c r="AB1412" s="397"/>
    </row>
    <row r="1413" spans="1:28" s="32" customFormat="1" ht="14.25" customHeight="1">
      <c r="A1413" s="166"/>
      <c r="B1413" s="417"/>
      <c r="C1413" s="621"/>
      <c r="D1413" s="622"/>
      <c r="E1413" s="622"/>
      <c r="F1413" s="622"/>
      <c r="G1413" s="622"/>
      <c r="H1413" s="622"/>
      <c r="I1413" s="622"/>
      <c r="J1413" s="622"/>
      <c r="K1413" s="622"/>
      <c r="L1413" s="622"/>
      <c r="M1413" s="622"/>
      <c r="N1413" s="622"/>
      <c r="O1413" s="622"/>
      <c r="P1413" s="622"/>
      <c r="Q1413" s="622"/>
      <c r="R1413" s="622"/>
      <c r="S1413" s="622"/>
      <c r="T1413" s="622"/>
      <c r="U1413" s="622"/>
      <c r="V1413" s="622"/>
      <c r="W1413" s="622"/>
      <c r="X1413" s="622"/>
      <c r="Y1413" s="622"/>
      <c r="Z1413" s="623"/>
      <c r="AA1413" s="396"/>
      <c r="AB1413" s="397"/>
    </row>
    <row r="1414" spans="1:28" s="32" customFormat="1" ht="11.25" customHeight="1">
      <c r="A1414" s="166"/>
      <c r="B1414" s="418"/>
      <c r="C1414" s="624"/>
      <c r="D1414" s="625"/>
      <c r="E1414" s="625"/>
      <c r="F1414" s="625"/>
      <c r="G1414" s="625"/>
      <c r="H1414" s="625"/>
      <c r="I1414" s="625"/>
      <c r="J1414" s="625"/>
      <c r="K1414" s="625"/>
      <c r="L1414" s="625"/>
      <c r="M1414" s="625"/>
      <c r="N1414" s="625"/>
      <c r="O1414" s="625"/>
      <c r="P1414" s="625"/>
      <c r="Q1414" s="625"/>
      <c r="R1414" s="625"/>
      <c r="S1414" s="625"/>
      <c r="T1414" s="625"/>
      <c r="U1414" s="625"/>
      <c r="V1414" s="625"/>
      <c r="W1414" s="625"/>
      <c r="X1414" s="625"/>
      <c r="Y1414" s="625"/>
      <c r="Z1414" s="626"/>
      <c r="AA1414" s="398"/>
      <c r="AB1414" s="399"/>
    </row>
    <row r="1415" spans="1:28" s="32" customFormat="1" ht="11.25" customHeight="1">
      <c r="A1415" s="166"/>
      <c r="B1415" s="566" t="s">
        <v>35</v>
      </c>
      <c r="C1415" s="565" t="s">
        <v>159</v>
      </c>
      <c r="D1415" s="565"/>
      <c r="E1415" s="565"/>
      <c r="F1415" s="565"/>
      <c r="G1415" s="565"/>
      <c r="H1415" s="565"/>
      <c r="I1415" s="565"/>
      <c r="J1415" s="565"/>
      <c r="K1415" s="565"/>
      <c r="L1415" s="565"/>
      <c r="M1415" s="565"/>
      <c r="N1415" s="565"/>
      <c r="O1415" s="565"/>
      <c r="P1415" s="565"/>
      <c r="Q1415" s="565"/>
      <c r="R1415" s="565"/>
      <c r="S1415" s="565"/>
      <c r="T1415" s="565"/>
      <c r="U1415" s="565"/>
      <c r="V1415" s="565"/>
      <c r="W1415" s="565"/>
      <c r="X1415" s="565"/>
      <c r="Y1415" s="565"/>
      <c r="Z1415" s="565"/>
      <c r="AA1415" s="570"/>
      <c r="AB1415" s="570"/>
    </row>
    <row r="1416" spans="1:28" s="32" customFormat="1" ht="11.25" customHeight="1">
      <c r="A1416" s="166"/>
      <c r="B1416" s="566"/>
      <c r="C1416" s="565"/>
      <c r="D1416" s="565"/>
      <c r="E1416" s="565"/>
      <c r="F1416" s="565"/>
      <c r="G1416" s="565"/>
      <c r="H1416" s="565"/>
      <c r="I1416" s="565"/>
      <c r="J1416" s="565"/>
      <c r="K1416" s="565"/>
      <c r="L1416" s="565"/>
      <c r="M1416" s="565"/>
      <c r="N1416" s="565"/>
      <c r="O1416" s="565"/>
      <c r="P1416" s="565"/>
      <c r="Q1416" s="565"/>
      <c r="R1416" s="565"/>
      <c r="S1416" s="565"/>
      <c r="T1416" s="565"/>
      <c r="U1416" s="565"/>
      <c r="V1416" s="565"/>
      <c r="W1416" s="565"/>
      <c r="X1416" s="565"/>
      <c r="Y1416" s="565"/>
      <c r="Z1416" s="565"/>
      <c r="AA1416" s="570"/>
      <c r="AB1416" s="570"/>
    </row>
    <row r="1417" spans="1:28" s="32" customFormat="1" ht="11.25" customHeight="1">
      <c r="A1417" s="166"/>
      <c r="B1417" s="566"/>
      <c r="C1417" s="565"/>
      <c r="D1417" s="565"/>
      <c r="E1417" s="565"/>
      <c r="F1417" s="565"/>
      <c r="G1417" s="565"/>
      <c r="H1417" s="565"/>
      <c r="I1417" s="565"/>
      <c r="J1417" s="565"/>
      <c r="K1417" s="565"/>
      <c r="L1417" s="565"/>
      <c r="M1417" s="565"/>
      <c r="N1417" s="565"/>
      <c r="O1417" s="565"/>
      <c r="P1417" s="565"/>
      <c r="Q1417" s="565"/>
      <c r="R1417" s="565"/>
      <c r="S1417" s="565"/>
      <c r="T1417" s="565"/>
      <c r="U1417" s="565"/>
      <c r="V1417" s="565"/>
      <c r="W1417" s="565"/>
      <c r="X1417" s="565"/>
      <c r="Y1417" s="565"/>
      <c r="Z1417" s="565"/>
      <c r="AA1417" s="570"/>
      <c r="AB1417" s="570"/>
    </row>
    <row r="1418" spans="1:28" s="32" customFormat="1" ht="11.25" customHeight="1">
      <c r="A1418" s="171"/>
      <c r="B1418" s="380"/>
      <c r="C1418" s="356"/>
      <c r="D1418" s="356"/>
      <c r="E1418" s="356"/>
      <c r="F1418" s="356"/>
      <c r="G1418" s="356"/>
      <c r="H1418" s="356"/>
      <c r="I1418" s="356"/>
      <c r="J1418" s="356"/>
      <c r="K1418" s="356"/>
      <c r="L1418" s="356"/>
      <c r="M1418" s="356"/>
      <c r="N1418" s="356"/>
      <c r="O1418" s="356"/>
      <c r="P1418" s="356"/>
      <c r="Q1418" s="356"/>
      <c r="R1418" s="356"/>
      <c r="S1418" s="356"/>
      <c r="T1418" s="356"/>
      <c r="U1418" s="356"/>
      <c r="V1418" s="356"/>
      <c r="W1418" s="356"/>
      <c r="X1418" s="356"/>
      <c r="Y1418" s="356"/>
      <c r="Z1418" s="356"/>
      <c r="AA1418" s="165"/>
      <c r="AB1418" s="165"/>
    </row>
    <row r="1419" spans="1:28" s="32" customFormat="1" ht="24">
      <c r="A1419" s="164" t="s">
        <v>1126</v>
      </c>
      <c r="B1419" s="377"/>
      <c r="C1419" s="354"/>
      <c r="D1419" s="354"/>
      <c r="E1419" s="354"/>
      <c r="F1419" s="354"/>
      <c r="G1419" s="354"/>
      <c r="H1419" s="354"/>
      <c r="I1419" s="354"/>
      <c r="J1419" s="355"/>
      <c r="K1419" s="355"/>
      <c r="L1419" s="355"/>
      <c r="M1419" s="355"/>
      <c r="N1419" s="355"/>
      <c r="O1419" s="355"/>
      <c r="P1419" s="355"/>
      <c r="Q1419" s="355"/>
      <c r="R1419" s="355"/>
      <c r="S1419" s="355"/>
      <c r="T1419" s="355"/>
      <c r="U1419" s="355"/>
      <c r="V1419" s="355"/>
      <c r="W1419" s="355"/>
      <c r="X1419" s="355"/>
      <c r="Y1419" s="355"/>
      <c r="Z1419" s="355"/>
      <c r="AA1419" s="165"/>
      <c r="AB1419" s="165"/>
    </row>
    <row r="1420" spans="1:28" s="32" customFormat="1" ht="13.5" customHeight="1">
      <c r="A1420" s="166"/>
      <c r="B1420" s="566" t="s">
        <v>90</v>
      </c>
      <c r="C1420" s="565" t="s">
        <v>606</v>
      </c>
      <c r="D1420" s="565"/>
      <c r="E1420" s="565"/>
      <c r="F1420" s="565"/>
      <c r="G1420" s="565"/>
      <c r="H1420" s="565"/>
      <c r="I1420" s="565"/>
      <c r="J1420" s="565"/>
      <c r="K1420" s="565"/>
      <c r="L1420" s="565"/>
      <c r="M1420" s="565"/>
      <c r="N1420" s="565"/>
      <c r="O1420" s="565"/>
      <c r="P1420" s="565"/>
      <c r="Q1420" s="565"/>
      <c r="R1420" s="565"/>
      <c r="S1420" s="565"/>
      <c r="T1420" s="565"/>
      <c r="U1420" s="565"/>
      <c r="V1420" s="565"/>
      <c r="W1420" s="565"/>
      <c r="X1420" s="565"/>
      <c r="Y1420" s="565"/>
      <c r="Z1420" s="565"/>
      <c r="AA1420" s="570"/>
      <c r="AB1420" s="570"/>
    </row>
    <row r="1421" spans="1:28" s="32" customFormat="1" ht="13.5" customHeight="1">
      <c r="A1421" s="166"/>
      <c r="B1421" s="566"/>
      <c r="C1421" s="565"/>
      <c r="D1421" s="565"/>
      <c r="E1421" s="565"/>
      <c r="F1421" s="565"/>
      <c r="G1421" s="565"/>
      <c r="H1421" s="565"/>
      <c r="I1421" s="565"/>
      <c r="J1421" s="565"/>
      <c r="K1421" s="565"/>
      <c r="L1421" s="565"/>
      <c r="M1421" s="565"/>
      <c r="N1421" s="565"/>
      <c r="O1421" s="565"/>
      <c r="P1421" s="565"/>
      <c r="Q1421" s="565"/>
      <c r="R1421" s="565"/>
      <c r="S1421" s="565"/>
      <c r="T1421" s="565"/>
      <c r="U1421" s="565"/>
      <c r="V1421" s="565"/>
      <c r="W1421" s="565"/>
      <c r="X1421" s="565"/>
      <c r="Y1421" s="565"/>
      <c r="Z1421" s="565"/>
      <c r="AA1421" s="570"/>
      <c r="AB1421" s="570"/>
    </row>
    <row r="1422" spans="1:28" s="32" customFormat="1" ht="13.5" customHeight="1">
      <c r="A1422" s="166"/>
      <c r="B1422" s="566"/>
      <c r="C1422" s="565"/>
      <c r="D1422" s="565"/>
      <c r="E1422" s="565"/>
      <c r="F1422" s="565"/>
      <c r="G1422" s="565"/>
      <c r="H1422" s="565"/>
      <c r="I1422" s="565"/>
      <c r="J1422" s="565"/>
      <c r="K1422" s="565"/>
      <c r="L1422" s="565"/>
      <c r="M1422" s="565"/>
      <c r="N1422" s="565"/>
      <c r="O1422" s="565"/>
      <c r="P1422" s="565"/>
      <c r="Q1422" s="565"/>
      <c r="R1422" s="565"/>
      <c r="S1422" s="565"/>
      <c r="T1422" s="565"/>
      <c r="U1422" s="565"/>
      <c r="V1422" s="565"/>
      <c r="W1422" s="565"/>
      <c r="X1422" s="565"/>
      <c r="Y1422" s="565"/>
      <c r="Z1422" s="565"/>
      <c r="AA1422" s="570"/>
      <c r="AB1422" s="570"/>
    </row>
    <row r="1423" spans="1:28" s="32" customFormat="1" ht="13.5" customHeight="1">
      <c r="A1423" s="166"/>
      <c r="B1423" s="566" t="s">
        <v>91</v>
      </c>
      <c r="C1423" s="565" t="s">
        <v>607</v>
      </c>
      <c r="D1423" s="565"/>
      <c r="E1423" s="565"/>
      <c r="F1423" s="565"/>
      <c r="G1423" s="565"/>
      <c r="H1423" s="565"/>
      <c r="I1423" s="565"/>
      <c r="J1423" s="565"/>
      <c r="K1423" s="565"/>
      <c r="L1423" s="565"/>
      <c r="M1423" s="565"/>
      <c r="N1423" s="565"/>
      <c r="O1423" s="565"/>
      <c r="P1423" s="565"/>
      <c r="Q1423" s="565"/>
      <c r="R1423" s="565"/>
      <c r="S1423" s="565"/>
      <c r="T1423" s="565"/>
      <c r="U1423" s="565"/>
      <c r="V1423" s="565"/>
      <c r="W1423" s="565"/>
      <c r="X1423" s="565"/>
      <c r="Y1423" s="565"/>
      <c r="Z1423" s="565"/>
      <c r="AA1423" s="570"/>
      <c r="AB1423" s="572"/>
    </row>
    <row r="1424" spans="1:28" s="32" customFormat="1" ht="13.5" customHeight="1">
      <c r="A1424" s="166"/>
      <c r="B1424" s="572"/>
      <c r="C1424" s="565"/>
      <c r="D1424" s="565"/>
      <c r="E1424" s="565"/>
      <c r="F1424" s="565"/>
      <c r="G1424" s="565"/>
      <c r="H1424" s="565"/>
      <c r="I1424" s="565"/>
      <c r="J1424" s="565"/>
      <c r="K1424" s="565"/>
      <c r="L1424" s="565"/>
      <c r="M1424" s="565"/>
      <c r="N1424" s="565"/>
      <c r="O1424" s="565"/>
      <c r="P1424" s="565"/>
      <c r="Q1424" s="565"/>
      <c r="R1424" s="565"/>
      <c r="S1424" s="565"/>
      <c r="T1424" s="565"/>
      <c r="U1424" s="565"/>
      <c r="V1424" s="565"/>
      <c r="W1424" s="565"/>
      <c r="X1424" s="565"/>
      <c r="Y1424" s="565"/>
      <c r="Z1424" s="565"/>
      <c r="AA1424" s="572"/>
      <c r="AB1424" s="572"/>
    </row>
    <row r="1425" spans="1:28" s="32" customFormat="1" ht="11.25" customHeight="1">
      <c r="A1425" s="166"/>
      <c r="B1425" s="572"/>
      <c r="C1425" s="565"/>
      <c r="D1425" s="565"/>
      <c r="E1425" s="565"/>
      <c r="F1425" s="565"/>
      <c r="G1425" s="565"/>
      <c r="H1425" s="565"/>
      <c r="I1425" s="565"/>
      <c r="J1425" s="565"/>
      <c r="K1425" s="565"/>
      <c r="L1425" s="565"/>
      <c r="M1425" s="565"/>
      <c r="N1425" s="565"/>
      <c r="O1425" s="565"/>
      <c r="P1425" s="565"/>
      <c r="Q1425" s="565"/>
      <c r="R1425" s="565"/>
      <c r="S1425" s="565"/>
      <c r="T1425" s="565"/>
      <c r="U1425" s="565"/>
      <c r="V1425" s="565"/>
      <c r="W1425" s="565"/>
      <c r="X1425" s="565"/>
      <c r="Y1425" s="565"/>
      <c r="Z1425" s="565"/>
      <c r="AA1425" s="572"/>
      <c r="AB1425" s="572"/>
    </row>
    <row r="1426" spans="1:28" s="32" customFormat="1" ht="15" customHeight="1">
      <c r="A1426" s="166"/>
      <c r="B1426" s="566" t="s">
        <v>20</v>
      </c>
      <c r="C1426" s="565" t="s">
        <v>608</v>
      </c>
      <c r="D1426" s="565"/>
      <c r="E1426" s="565"/>
      <c r="F1426" s="565"/>
      <c r="G1426" s="565"/>
      <c r="H1426" s="565"/>
      <c r="I1426" s="565"/>
      <c r="J1426" s="565"/>
      <c r="K1426" s="565"/>
      <c r="L1426" s="565"/>
      <c r="M1426" s="565"/>
      <c r="N1426" s="565"/>
      <c r="O1426" s="565"/>
      <c r="P1426" s="565"/>
      <c r="Q1426" s="565"/>
      <c r="R1426" s="565"/>
      <c r="S1426" s="565"/>
      <c r="T1426" s="565"/>
      <c r="U1426" s="565"/>
      <c r="V1426" s="565"/>
      <c r="W1426" s="565"/>
      <c r="X1426" s="565"/>
      <c r="Y1426" s="565"/>
      <c r="Z1426" s="565"/>
      <c r="AA1426" s="570"/>
      <c r="AB1426" s="570"/>
    </row>
    <row r="1427" spans="1:28" s="32" customFormat="1" ht="13.5" customHeight="1">
      <c r="A1427" s="166"/>
      <c r="B1427" s="566"/>
      <c r="C1427" s="565"/>
      <c r="D1427" s="565"/>
      <c r="E1427" s="565"/>
      <c r="F1427" s="565"/>
      <c r="G1427" s="565"/>
      <c r="H1427" s="565"/>
      <c r="I1427" s="565"/>
      <c r="J1427" s="565"/>
      <c r="K1427" s="565"/>
      <c r="L1427" s="565"/>
      <c r="M1427" s="565"/>
      <c r="N1427" s="565"/>
      <c r="O1427" s="565"/>
      <c r="P1427" s="565"/>
      <c r="Q1427" s="565"/>
      <c r="R1427" s="565"/>
      <c r="S1427" s="565"/>
      <c r="T1427" s="565"/>
      <c r="U1427" s="565"/>
      <c r="V1427" s="565"/>
      <c r="W1427" s="565"/>
      <c r="X1427" s="565"/>
      <c r="Y1427" s="565"/>
      <c r="Z1427" s="565"/>
      <c r="AA1427" s="570"/>
      <c r="AB1427" s="570"/>
    </row>
    <row r="1428" spans="1:28" s="32" customFormat="1" ht="13.5" customHeight="1">
      <c r="A1428" s="166"/>
      <c r="B1428" s="416" t="s">
        <v>99</v>
      </c>
      <c r="C1428" s="403" t="s">
        <v>609</v>
      </c>
      <c r="D1428" s="404"/>
      <c r="E1428" s="404"/>
      <c r="F1428" s="404"/>
      <c r="G1428" s="404"/>
      <c r="H1428" s="404"/>
      <c r="I1428" s="404"/>
      <c r="J1428" s="404"/>
      <c r="K1428" s="404"/>
      <c r="L1428" s="404"/>
      <c r="M1428" s="404"/>
      <c r="N1428" s="404"/>
      <c r="O1428" s="404"/>
      <c r="P1428" s="404"/>
      <c r="Q1428" s="404"/>
      <c r="R1428" s="404"/>
      <c r="S1428" s="404"/>
      <c r="T1428" s="404"/>
      <c r="U1428" s="404"/>
      <c r="V1428" s="404"/>
      <c r="W1428" s="404"/>
      <c r="X1428" s="404"/>
      <c r="Y1428" s="404"/>
      <c r="Z1428" s="405"/>
      <c r="AA1428" s="394"/>
      <c r="AB1428" s="537"/>
    </row>
    <row r="1429" spans="1:28" s="32" customFormat="1" ht="11.25" customHeight="1">
      <c r="A1429" s="166"/>
      <c r="B1429" s="633"/>
      <c r="C1429" s="406"/>
      <c r="D1429" s="407"/>
      <c r="E1429" s="407"/>
      <c r="F1429" s="407"/>
      <c r="G1429" s="407"/>
      <c r="H1429" s="407"/>
      <c r="I1429" s="407"/>
      <c r="J1429" s="407"/>
      <c r="K1429" s="407"/>
      <c r="L1429" s="407"/>
      <c r="M1429" s="407"/>
      <c r="N1429" s="407"/>
      <c r="O1429" s="407"/>
      <c r="P1429" s="407"/>
      <c r="Q1429" s="407"/>
      <c r="R1429" s="407"/>
      <c r="S1429" s="407"/>
      <c r="T1429" s="407"/>
      <c r="U1429" s="407"/>
      <c r="V1429" s="407"/>
      <c r="W1429" s="407"/>
      <c r="X1429" s="407"/>
      <c r="Y1429" s="407"/>
      <c r="Z1429" s="408"/>
      <c r="AA1429" s="564"/>
      <c r="AB1429" s="538"/>
    </row>
    <row r="1430" spans="1:28" s="32" customFormat="1" ht="11.25" customHeight="1">
      <c r="A1430" s="166"/>
      <c r="B1430" s="634"/>
      <c r="C1430" s="409"/>
      <c r="D1430" s="410"/>
      <c r="E1430" s="410"/>
      <c r="F1430" s="410"/>
      <c r="G1430" s="410"/>
      <c r="H1430" s="410"/>
      <c r="I1430" s="410"/>
      <c r="J1430" s="410"/>
      <c r="K1430" s="410"/>
      <c r="L1430" s="410"/>
      <c r="M1430" s="410"/>
      <c r="N1430" s="410"/>
      <c r="O1430" s="410"/>
      <c r="P1430" s="410"/>
      <c r="Q1430" s="410"/>
      <c r="R1430" s="410"/>
      <c r="S1430" s="410"/>
      <c r="T1430" s="410"/>
      <c r="U1430" s="410"/>
      <c r="V1430" s="410"/>
      <c r="W1430" s="410"/>
      <c r="X1430" s="410"/>
      <c r="Y1430" s="410"/>
      <c r="Z1430" s="411"/>
      <c r="AA1430" s="539"/>
      <c r="AB1430" s="540"/>
    </row>
    <row r="1431" spans="1:28" s="32" customFormat="1" ht="11.25" customHeight="1">
      <c r="A1431" s="166"/>
      <c r="B1431" s="416" t="s">
        <v>35</v>
      </c>
      <c r="C1431" s="403" t="s">
        <v>610</v>
      </c>
      <c r="D1431" s="404"/>
      <c r="E1431" s="404"/>
      <c r="F1431" s="404"/>
      <c r="G1431" s="404"/>
      <c r="H1431" s="404"/>
      <c r="I1431" s="404"/>
      <c r="J1431" s="404"/>
      <c r="K1431" s="404"/>
      <c r="L1431" s="404"/>
      <c r="M1431" s="404"/>
      <c r="N1431" s="404"/>
      <c r="O1431" s="404"/>
      <c r="P1431" s="404"/>
      <c r="Q1431" s="404"/>
      <c r="R1431" s="404"/>
      <c r="S1431" s="404"/>
      <c r="T1431" s="404"/>
      <c r="U1431" s="404"/>
      <c r="V1431" s="404"/>
      <c r="W1431" s="404"/>
      <c r="X1431" s="404"/>
      <c r="Y1431" s="404"/>
      <c r="Z1431" s="405"/>
      <c r="AA1431" s="394"/>
      <c r="AB1431" s="537"/>
    </row>
    <row r="1432" spans="1:28" s="32" customFormat="1" ht="11.25" customHeight="1">
      <c r="A1432" s="166"/>
      <c r="B1432" s="633"/>
      <c r="C1432" s="406"/>
      <c r="D1432" s="407"/>
      <c r="E1432" s="407"/>
      <c r="F1432" s="407"/>
      <c r="G1432" s="407"/>
      <c r="H1432" s="407"/>
      <c r="I1432" s="407"/>
      <c r="J1432" s="407"/>
      <c r="K1432" s="407"/>
      <c r="L1432" s="407"/>
      <c r="M1432" s="407"/>
      <c r="N1432" s="407"/>
      <c r="O1432" s="407"/>
      <c r="P1432" s="407"/>
      <c r="Q1432" s="407"/>
      <c r="R1432" s="407"/>
      <c r="S1432" s="407"/>
      <c r="T1432" s="407"/>
      <c r="U1432" s="407"/>
      <c r="V1432" s="407"/>
      <c r="W1432" s="407"/>
      <c r="X1432" s="407"/>
      <c r="Y1432" s="407"/>
      <c r="Z1432" s="408"/>
      <c r="AA1432" s="564"/>
      <c r="AB1432" s="538"/>
    </row>
    <row r="1433" spans="1:28" s="32" customFormat="1" ht="11.25" customHeight="1">
      <c r="A1433" s="166"/>
      <c r="B1433" s="634"/>
      <c r="C1433" s="409"/>
      <c r="D1433" s="410"/>
      <c r="E1433" s="410"/>
      <c r="F1433" s="410"/>
      <c r="G1433" s="410"/>
      <c r="H1433" s="410"/>
      <c r="I1433" s="410"/>
      <c r="J1433" s="410"/>
      <c r="K1433" s="410"/>
      <c r="L1433" s="410"/>
      <c r="M1433" s="410"/>
      <c r="N1433" s="410"/>
      <c r="O1433" s="410"/>
      <c r="P1433" s="410"/>
      <c r="Q1433" s="410"/>
      <c r="R1433" s="410"/>
      <c r="S1433" s="410"/>
      <c r="T1433" s="410"/>
      <c r="U1433" s="410"/>
      <c r="V1433" s="410"/>
      <c r="W1433" s="410"/>
      <c r="X1433" s="410"/>
      <c r="Y1433" s="410"/>
      <c r="Z1433" s="411"/>
      <c r="AA1433" s="539"/>
      <c r="AB1433" s="540"/>
    </row>
    <row r="1434" spans="1:28" s="32" customFormat="1" ht="11.25" customHeight="1">
      <c r="A1434" s="166"/>
      <c r="B1434" s="416" t="s">
        <v>21</v>
      </c>
      <c r="C1434" s="403" t="s">
        <v>611</v>
      </c>
      <c r="D1434" s="404"/>
      <c r="E1434" s="404"/>
      <c r="F1434" s="404"/>
      <c r="G1434" s="404"/>
      <c r="H1434" s="404"/>
      <c r="I1434" s="404"/>
      <c r="J1434" s="404"/>
      <c r="K1434" s="404"/>
      <c r="L1434" s="404"/>
      <c r="M1434" s="404"/>
      <c r="N1434" s="404"/>
      <c r="O1434" s="404"/>
      <c r="P1434" s="404"/>
      <c r="Q1434" s="404"/>
      <c r="R1434" s="404"/>
      <c r="S1434" s="404"/>
      <c r="T1434" s="404"/>
      <c r="U1434" s="404"/>
      <c r="V1434" s="404"/>
      <c r="W1434" s="404"/>
      <c r="X1434" s="404"/>
      <c r="Y1434" s="404"/>
      <c r="Z1434" s="405"/>
      <c r="AA1434" s="394"/>
      <c r="AB1434" s="537"/>
    </row>
    <row r="1435" spans="1:28" s="32" customFormat="1" ht="11.25" customHeight="1">
      <c r="A1435" s="166"/>
      <c r="B1435" s="417"/>
      <c r="C1435" s="406"/>
      <c r="D1435" s="407"/>
      <c r="E1435" s="407"/>
      <c r="F1435" s="407"/>
      <c r="G1435" s="407"/>
      <c r="H1435" s="407"/>
      <c r="I1435" s="407"/>
      <c r="J1435" s="407"/>
      <c r="K1435" s="407"/>
      <c r="L1435" s="407"/>
      <c r="M1435" s="407"/>
      <c r="N1435" s="407"/>
      <c r="O1435" s="407"/>
      <c r="P1435" s="407"/>
      <c r="Q1435" s="407"/>
      <c r="R1435" s="407"/>
      <c r="S1435" s="407"/>
      <c r="T1435" s="407"/>
      <c r="U1435" s="407"/>
      <c r="V1435" s="407"/>
      <c r="W1435" s="407"/>
      <c r="X1435" s="407"/>
      <c r="Y1435" s="407"/>
      <c r="Z1435" s="408"/>
      <c r="AA1435" s="396"/>
      <c r="AB1435" s="538"/>
    </row>
    <row r="1436" spans="1:28" s="32" customFormat="1" ht="11.25" customHeight="1">
      <c r="A1436" s="166"/>
      <c r="B1436" s="633"/>
      <c r="C1436" s="406"/>
      <c r="D1436" s="407"/>
      <c r="E1436" s="407"/>
      <c r="F1436" s="407"/>
      <c r="G1436" s="407"/>
      <c r="H1436" s="407"/>
      <c r="I1436" s="407"/>
      <c r="J1436" s="407"/>
      <c r="K1436" s="407"/>
      <c r="L1436" s="407"/>
      <c r="M1436" s="407"/>
      <c r="N1436" s="407"/>
      <c r="O1436" s="407"/>
      <c r="P1436" s="407"/>
      <c r="Q1436" s="407"/>
      <c r="R1436" s="407"/>
      <c r="S1436" s="407"/>
      <c r="T1436" s="407"/>
      <c r="U1436" s="407"/>
      <c r="V1436" s="407"/>
      <c r="W1436" s="407"/>
      <c r="X1436" s="407"/>
      <c r="Y1436" s="407"/>
      <c r="Z1436" s="408"/>
      <c r="AA1436" s="564"/>
      <c r="AB1436" s="538"/>
    </row>
    <row r="1437" spans="1:28" s="32" customFormat="1" ht="11.25" customHeight="1">
      <c r="A1437" s="166"/>
      <c r="B1437" s="634"/>
      <c r="C1437" s="409"/>
      <c r="D1437" s="410"/>
      <c r="E1437" s="410"/>
      <c r="F1437" s="410"/>
      <c r="G1437" s="410"/>
      <c r="H1437" s="410"/>
      <c r="I1437" s="410"/>
      <c r="J1437" s="410"/>
      <c r="K1437" s="410"/>
      <c r="L1437" s="410"/>
      <c r="M1437" s="410"/>
      <c r="N1437" s="410"/>
      <c r="O1437" s="410"/>
      <c r="P1437" s="410"/>
      <c r="Q1437" s="410"/>
      <c r="R1437" s="410"/>
      <c r="S1437" s="410"/>
      <c r="T1437" s="410"/>
      <c r="U1437" s="410"/>
      <c r="V1437" s="410"/>
      <c r="W1437" s="410"/>
      <c r="X1437" s="410"/>
      <c r="Y1437" s="410"/>
      <c r="Z1437" s="411"/>
      <c r="AA1437" s="539"/>
      <c r="AB1437" s="540"/>
    </row>
    <row r="1438" spans="1:28" s="48" customFormat="1" ht="10.5" customHeight="1">
      <c r="A1438" s="171"/>
      <c r="B1438" s="380"/>
      <c r="C1438" s="356"/>
      <c r="D1438" s="356"/>
      <c r="E1438" s="356"/>
      <c r="F1438" s="356"/>
      <c r="G1438" s="356"/>
      <c r="H1438" s="356"/>
      <c r="I1438" s="356"/>
      <c r="J1438" s="356"/>
      <c r="K1438" s="356"/>
      <c r="L1438" s="356"/>
      <c r="M1438" s="356"/>
      <c r="N1438" s="356"/>
      <c r="O1438" s="356"/>
      <c r="P1438" s="356"/>
      <c r="Q1438" s="356"/>
      <c r="R1438" s="356"/>
      <c r="S1438" s="356"/>
      <c r="T1438" s="356"/>
      <c r="U1438" s="356"/>
      <c r="V1438" s="356"/>
      <c r="W1438" s="356"/>
      <c r="X1438" s="356"/>
      <c r="Y1438" s="356"/>
      <c r="Z1438" s="356"/>
      <c r="AA1438" s="165"/>
      <c r="AB1438" s="165"/>
    </row>
    <row r="1439" spans="1:28" s="48" customFormat="1" ht="24">
      <c r="A1439" s="164" t="s">
        <v>1127</v>
      </c>
      <c r="B1439" s="377"/>
      <c r="C1439" s="354"/>
      <c r="D1439" s="354"/>
      <c r="E1439" s="354"/>
      <c r="F1439" s="354"/>
      <c r="G1439" s="354"/>
      <c r="H1439" s="354"/>
      <c r="I1439" s="354"/>
      <c r="J1439" s="355"/>
      <c r="K1439" s="355"/>
      <c r="L1439" s="355"/>
      <c r="M1439" s="355"/>
      <c r="N1439" s="355"/>
      <c r="O1439" s="355"/>
      <c r="P1439" s="355"/>
      <c r="Q1439" s="355"/>
      <c r="R1439" s="355"/>
      <c r="S1439" s="355"/>
      <c r="T1439" s="355"/>
      <c r="U1439" s="355"/>
      <c r="V1439" s="355"/>
      <c r="W1439" s="355"/>
      <c r="X1439" s="355"/>
      <c r="Y1439" s="355"/>
      <c r="Z1439" s="355"/>
      <c r="AA1439" s="165"/>
      <c r="AB1439" s="165"/>
    </row>
    <row r="1440" spans="1:28" s="48" customFormat="1" ht="11.25" customHeight="1">
      <c r="A1440" s="166"/>
      <c r="B1440" s="566" t="s">
        <v>90</v>
      </c>
      <c r="C1440" s="403" t="s">
        <v>612</v>
      </c>
      <c r="D1440" s="404"/>
      <c r="E1440" s="404"/>
      <c r="F1440" s="404"/>
      <c r="G1440" s="404"/>
      <c r="H1440" s="404"/>
      <c r="I1440" s="404"/>
      <c r="J1440" s="404"/>
      <c r="K1440" s="404"/>
      <c r="L1440" s="404"/>
      <c r="M1440" s="404"/>
      <c r="N1440" s="404"/>
      <c r="O1440" s="404"/>
      <c r="P1440" s="404"/>
      <c r="Q1440" s="404"/>
      <c r="R1440" s="404"/>
      <c r="S1440" s="404"/>
      <c r="T1440" s="404"/>
      <c r="U1440" s="404"/>
      <c r="V1440" s="404"/>
      <c r="W1440" s="404"/>
      <c r="X1440" s="404"/>
      <c r="Y1440" s="404"/>
      <c r="Z1440" s="405"/>
      <c r="AA1440" s="394"/>
      <c r="AB1440" s="395"/>
    </row>
    <row r="1441" spans="1:28" s="48" customFormat="1" ht="9.75" customHeight="1">
      <c r="A1441" s="166"/>
      <c r="B1441" s="566"/>
      <c r="C1441" s="406"/>
      <c r="D1441" s="407"/>
      <c r="E1441" s="407"/>
      <c r="F1441" s="407"/>
      <c r="G1441" s="407"/>
      <c r="H1441" s="407"/>
      <c r="I1441" s="407"/>
      <c r="J1441" s="407"/>
      <c r="K1441" s="407"/>
      <c r="L1441" s="407"/>
      <c r="M1441" s="407"/>
      <c r="N1441" s="407"/>
      <c r="O1441" s="407"/>
      <c r="P1441" s="407"/>
      <c r="Q1441" s="407"/>
      <c r="R1441" s="407"/>
      <c r="S1441" s="407"/>
      <c r="T1441" s="407"/>
      <c r="U1441" s="407"/>
      <c r="V1441" s="407"/>
      <c r="W1441" s="407"/>
      <c r="X1441" s="407"/>
      <c r="Y1441" s="407"/>
      <c r="Z1441" s="408"/>
      <c r="AA1441" s="396"/>
      <c r="AB1441" s="397"/>
    </row>
    <row r="1442" spans="1:28" s="48" customFormat="1" ht="11.25" customHeight="1">
      <c r="A1442" s="166"/>
      <c r="B1442" s="566"/>
      <c r="C1442" s="406"/>
      <c r="D1442" s="407"/>
      <c r="E1442" s="407"/>
      <c r="F1442" s="407"/>
      <c r="G1442" s="407"/>
      <c r="H1442" s="407"/>
      <c r="I1442" s="407"/>
      <c r="J1442" s="407"/>
      <c r="K1442" s="407"/>
      <c r="L1442" s="407"/>
      <c r="M1442" s="407"/>
      <c r="N1442" s="407"/>
      <c r="O1442" s="407"/>
      <c r="P1442" s="407"/>
      <c r="Q1442" s="407"/>
      <c r="R1442" s="407"/>
      <c r="S1442" s="407"/>
      <c r="T1442" s="407"/>
      <c r="U1442" s="407"/>
      <c r="V1442" s="407"/>
      <c r="W1442" s="407"/>
      <c r="X1442" s="407"/>
      <c r="Y1442" s="407"/>
      <c r="Z1442" s="408"/>
      <c r="AA1442" s="396"/>
      <c r="AB1442" s="397"/>
    </row>
    <row r="1443" spans="1:28" s="48" customFormat="1" ht="9.75" customHeight="1">
      <c r="A1443" s="166"/>
      <c r="B1443" s="566"/>
      <c r="C1443" s="406"/>
      <c r="D1443" s="407"/>
      <c r="E1443" s="407"/>
      <c r="F1443" s="407"/>
      <c r="G1443" s="407"/>
      <c r="H1443" s="407"/>
      <c r="I1443" s="407"/>
      <c r="J1443" s="407"/>
      <c r="K1443" s="407"/>
      <c r="L1443" s="407"/>
      <c r="M1443" s="407"/>
      <c r="N1443" s="407"/>
      <c r="O1443" s="407"/>
      <c r="P1443" s="407"/>
      <c r="Q1443" s="407"/>
      <c r="R1443" s="407"/>
      <c r="S1443" s="407"/>
      <c r="T1443" s="407"/>
      <c r="U1443" s="407"/>
      <c r="V1443" s="407"/>
      <c r="W1443" s="407"/>
      <c r="X1443" s="407"/>
      <c r="Y1443" s="407"/>
      <c r="Z1443" s="408"/>
      <c r="AA1443" s="396"/>
      <c r="AB1443" s="397"/>
    </row>
    <row r="1444" spans="1:28" s="48" customFormat="1" ht="11.25" customHeight="1">
      <c r="A1444" s="166"/>
      <c r="B1444" s="566"/>
      <c r="C1444" s="406"/>
      <c r="D1444" s="407"/>
      <c r="E1444" s="407"/>
      <c r="F1444" s="407"/>
      <c r="G1444" s="407"/>
      <c r="H1444" s="407"/>
      <c r="I1444" s="407"/>
      <c r="J1444" s="407"/>
      <c r="K1444" s="407"/>
      <c r="L1444" s="407"/>
      <c r="M1444" s="407"/>
      <c r="N1444" s="407"/>
      <c r="O1444" s="407"/>
      <c r="P1444" s="407"/>
      <c r="Q1444" s="407"/>
      <c r="R1444" s="407"/>
      <c r="S1444" s="407"/>
      <c r="T1444" s="407"/>
      <c r="U1444" s="407"/>
      <c r="V1444" s="407"/>
      <c r="W1444" s="407"/>
      <c r="X1444" s="407"/>
      <c r="Y1444" s="407"/>
      <c r="Z1444" s="408"/>
      <c r="AA1444" s="396"/>
      <c r="AB1444" s="397"/>
    </row>
    <row r="1445" spans="1:28" s="48" customFormat="1" ht="12.75" customHeight="1">
      <c r="A1445" s="166"/>
      <c r="B1445" s="566"/>
      <c r="C1445" s="567" t="s">
        <v>1208</v>
      </c>
      <c r="D1445" s="568"/>
      <c r="E1445" s="568"/>
      <c r="F1445" s="568"/>
      <c r="G1445" s="568"/>
      <c r="H1445" s="568"/>
      <c r="I1445" s="568"/>
      <c r="J1445" s="568"/>
      <c r="K1445" s="568"/>
      <c r="L1445" s="568"/>
      <c r="M1445" s="568"/>
      <c r="N1445" s="568"/>
      <c r="O1445" s="568"/>
      <c r="P1445" s="568"/>
      <c r="Q1445" s="568"/>
      <c r="R1445" s="568"/>
      <c r="S1445" s="568"/>
      <c r="T1445" s="568"/>
      <c r="U1445" s="568"/>
      <c r="V1445" s="568"/>
      <c r="W1445" s="568"/>
      <c r="X1445" s="568"/>
      <c r="Y1445" s="568"/>
      <c r="Z1445" s="569"/>
      <c r="AA1445" s="398"/>
      <c r="AB1445" s="399"/>
    </row>
    <row r="1446" spans="1:28" s="48" customFormat="1" ht="12.75" customHeight="1">
      <c r="A1446" s="171"/>
      <c r="B1446" s="416" t="s">
        <v>91</v>
      </c>
      <c r="C1446" s="403" t="s">
        <v>613</v>
      </c>
      <c r="D1446" s="404"/>
      <c r="E1446" s="404"/>
      <c r="F1446" s="404"/>
      <c r="G1446" s="404"/>
      <c r="H1446" s="404"/>
      <c r="I1446" s="404"/>
      <c r="J1446" s="404"/>
      <c r="K1446" s="404"/>
      <c r="L1446" s="404"/>
      <c r="M1446" s="404"/>
      <c r="N1446" s="404"/>
      <c r="O1446" s="404"/>
      <c r="P1446" s="404"/>
      <c r="Q1446" s="404"/>
      <c r="R1446" s="404"/>
      <c r="S1446" s="404"/>
      <c r="T1446" s="404"/>
      <c r="U1446" s="404"/>
      <c r="V1446" s="404"/>
      <c r="W1446" s="404"/>
      <c r="X1446" s="404"/>
      <c r="Y1446" s="404"/>
      <c r="Z1446" s="405"/>
      <c r="AA1446" s="570"/>
      <c r="AB1446" s="570"/>
    </row>
    <row r="1447" spans="1:28" s="48" customFormat="1" ht="11.25" customHeight="1">
      <c r="A1447" s="171"/>
      <c r="B1447" s="417"/>
      <c r="C1447" s="406"/>
      <c r="D1447" s="407"/>
      <c r="E1447" s="407"/>
      <c r="F1447" s="407"/>
      <c r="G1447" s="407"/>
      <c r="H1447" s="407"/>
      <c r="I1447" s="407"/>
      <c r="J1447" s="407"/>
      <c r="K1447" s="407"/>
      <c r="L1447" s="407"/>
      <c r="M1447" s="407"/>
      <c r="N1447" s="407"/>
      <c r="O1447" s="407"/>
      <c r="P1447" s="407"/>
      <c r="Q1447" s="407"/>
      <c r="R1447" s="407"/>
      <c r="S1447" s="407"/>
      <c r="T1447" s="407"/>
      <c r="U1447" s="407"/>
      <c r="V1447" s="407"/>
      <c r="W1447" s="407"/>
      <c r="X1447" s="407"/>
      <c r="Y1447" s="407"/>
      <c r="Z1447" s="408"/>
      <c r="AA1447" s="570"/>
      <c r="AB1447" s="570"/>
    </row>
    <row r="1448" spans="1:28" s="48" customFormat="1" ht="10.5" customHeight="1">
      <c r="A1448" s="171"/>
      <c r="B1448" s="417"/>
      <c r="C1448" s="406"/>
      <c r="D1448" s="407"/>
      <c r="E1448" s="407"/>
      <c r="F1448" s="407"/>
      <c r="G1448" s="407"/>
      <c r="H1448" s="407"/>
      <c r="I1448" s="407"/>
      <c r="J1448" s="407"/>
      <c r="K1448" s="407"/>
      <c r="L1448" s="407"/>
      <c r="M1448" s="407"/>
      <c r="N1448" s="407"/>
      <c r="O1448" s="407"/>
      <c r="P1448" s="407"/>
      <c r="Q1448" s="407"/>
      <c r="R1448" s="407"/>
      <c r="S1448" s="407"/>
      <c r="T1448" s="407"/>
      <c r="U1448" s="407"/>
      <c r="V1448" s="407"/>
      <c r="W1448" s="407"/>
      <c r="X1448" s="407"/>
      <c r="Y1448" s="407"/>
      <c r="Z1448" s="408"/>
      <c r="AA1448" s="570"/>
      <c r="AB1448" s="570"/>
    </row>
    <row r="1449" spans="1:28" s="48" customFormat="1" ht="13.5" customHeight="1">
      <c r="A1449" s="171"/>
      <c r="B1449" s="417"/>
      <c r="C1449" s="406"/>
      <c r="D1449" s="407"/>
      <c r="E1449" s="407"/>
      <c r="F1449" s="407"/>
      <c r="G1449" s="407"/>
      <c r="H1449" s="407"/>
      <c r="I1449" s="407"/>
      <c r="J1449" s="407"/>
      <c r="K1449" s="407"/>
      <c r="L1449" s="407"/>
      <c r="M1449" s="407"/>
      <c r="N1449" s="407"/>
      <c r="O1449" s="407"/>
      <c r="P1449" s="407"/>
      <c r="Q1449" s="407"/>
      <c r="R1449" s="407"/>
      <c r="S1449" s="407"/>
      <c r="T1449" s="407"/>
      <c r="U1449" s="407"/>
      <c r="V1449" s="407"/>
      <c r="W1449" s="407"/>
      <c r="X1449" s="407"/>
      <c r="Y1449" s="407"/>
      <c r="Z1449" s="408"/>
      <c r="AA1449" s="570"/>
      <c r="AB1449" s="570"/>
    </row>
    <row r="1450" spans="1:28" s="48" customFormat="1" ht="13.5" customHeight="1">
      <c r="A1450" s="171"/>
      <c r="B1450" s="417"/>
      <c r="C1450" s="406"/>
      <c r="D1450" s="407"/>
      <c r="E1450" s="407"/>
      <c r="F1450" s="407"/>
      <c r="G1450" s="407"/>
      <c r="H1450" s="407"/>
      <c r="I1450" s="407"/>
      <c r="J1450" s="407"/>
      <c r="K1450" s="407"/>
      <c r="L1450" s="407"/>
      <c r="M1450" s="407"/>
      <c r="N1450" s="407"/>
      <c r="O1450" s="407"/>
      <c r="P1450" s="407"/>
      <c r="Q1450" s="407"/>
      <c r="R1450" s="407"/>
      <c r="S1450" s="407"/>
      <c r="T1450" s="407"/>
      <c r="U1450" s="407"/>
      <c r="V1450" s="407"/>
      <c r="W1450" s="407"/>
      <c r="X1450" s="407"/>
      <c r="Y1450" s="407"/>
      <c r="Z1450" s="408"/>
      <c r="AA1450" s="570"/>
      <c r="AB1450" s="570"/>
    </row>
    <row r="1451" spans="1:28" s="48" customFormat="1" ht="13.5" customHeight="1">
      <c r="A1451" s="171"/>
      <c r="B1451" s="417"/>
      <c r="C1451" s="406"/>
      <c r="D1451" s="407"/>
      <c r="E1451" s="407"/>
      <c r="F1451" s="407"/>
      <c r="G1451" s="407"/>
      <c r="H1451" s="407"/>
      <c r="I1451" s="407"/>
      <c r="J1451" s="407"/>
      <c r="K1451" s="407"/>
      <c r="L1451" s="407"/>
      <c r="M1451" s="407"/>
      <c r="N1451" s="407"/>
      <c r="O1451" s="407"/>
      <c r="P1451" s="407"/>
      <c r="Q1451" s="407"/>
      <c r="R1451" s="407"/>
      <c r="S1451" s="407"/>
      <c r="T1451" s="407"/>
      <c r="U1451" s="407"/>
      <c r="V1451" s="407"/>
      <c r="W1451" s="407"/>
      <c r="X1451" s="407"/>
      <c r="Y1451" s="407"/>
      <c r="Z1451" s="408"/>
      <c r="AA1451" s="570"/>
      <c r="AB1451" s="570"/>
    </row>
    <row r="1452" spans="1:28" s="48" customFormat="1" ht="13.5" customHeight="1">
      <c r="A1452" s="171"/>
      <c r="B1452" s="418"/>
      <c r="C1452" s="567" t="s">
        <v>1151</v>
      </c>
      <c r="D1452" s="568"/>
      <c r="E1452" s="568"/>
      <c r="F1452" s="568"/>
      <c r="G1452" s="568"/>
      <c r="H1452" s="568"/>
      <c r="I1452" s="568"/>
      <c r="J1452" s="568"/>
      <c r="K1452" s="568"/>
      <c r="L1452" s="568"/>
      <c r="M1452" s="568"/>
      <c r="N1452" s="568"/>
      <c r="O1452" s="568"/>
      <c r="P1452" s="568"/>
      <c r="Q1452" s="568"/>
      <c r="R1452" s="568"/>
      <c r="S1452" s="568"/>
      <c r="T1452" s="568"/>
      <c r="U1452" s="568"/>
      <c r="V1452" s="568"/>
      <c r="W1452" s="568"/>
      <c r="X1452" s="568"/>
      <c r="Y1452" s="568"/>
      <c r="Z1452" s="569"/>
      <c r="AA1452" s="570"/>
      <c r="AB1452" s="570"/>
    </row>
    <row r="1453" spans="1:28" s="48" customFormat="1" ht="13.5" customHeight="1">
      <c r="A1453" s="171"/>
      <c r="B1453" s="416" t="s">
        <v>92</v>
      </c>
      <c r="C1453" s="403" t="s">
        <v>614</v>
      </c>
      <c r="D1453" s="404"/>
      <c r="E1453" s="404"/>
      <c r="F1453" s="404"/>
      <c r="G1453" s="404"/>
      <c r="H1453" s="404"/>
      <c r="I1453" s="404"/>
      <c r="J1453" s="404"/>
      <c r="K1453" s="404"/>
      <c r="L1453" s="404"/>
      <c r="M1453" s="404"/>
      <c r="N1453" s="404"/>
      <c r="O1453" s="404"/>
      <c r="P1453" s="404"/>
      <c r="Q1453" s="404"/>
      <c r="R1453" s="404"/>
      <c r="S1453" s="404"/>
      <c r="T1453" s="404"/>
      <c r="U1453" s="404"/>
      <c r="V1453" s="404"/>
      <c r="W1453" s="404"/>
      <c r="X1453" s="404"/>
      <c r="Y1453" s="404"/>
      <c r="Z1453" s="405"/>
      <c r="AA1453" s="394"/>
      <c r="AB1453" s="395"/>
    </row>
    <row r="1454" spans="1:28" s="48" customFormat="1" ht="13.5" customHeight="1">
      <c r="A1454" s="171"/>
      <c r="B1454" s="417"/>
      <c r="C1454" s="406"/>
      <c r="D1454" s="407"/>
      <c r="E1454" s="407"/>
      <c r="F1454" s="407"/>
      <c r="G1454" s="407"/>
      <c r="H1454" s="407"/>
      <c r="I1454" s="407"/>
      <c r="J1454" s="407"/>
      <c r="K1454" s="407"/>
      <c r="L1454" s="407"/>
      <c r="M1454" s="407"/>
      <c r="N1454" s="407"/>
      <c r="O1454" s="407"/>
      <c r="P1454" s="407"/>
      <c r="Q1454" s="407"/>
      <c r="R1454" s="407"/>
      <c r="S1454" s="407"/>
      <c r="T1454" s="407"/>
      <c r="U1454" s="407"/>
      <c r="V1454" s="407"/>
      <c r="W1454" s="407"/>
      <c r="X1454" s="407"/>
      <c r="Y1454" s="407"/>
      <c r="Z1454" s="408"/>
      <c r="AA1454" s="396"/>
      <c r="AB1454" s="397"/>
    </row>
    <row r="1455" spans="1:28" s="48" customFormat="1" ht="9.75" customHeight="1">
      <c r="A1455" s="171"/>
      <c r="B1455" s="418"/>
      <c r="C1455" s="409"/>
      <c r="D1455" s="410"/>
      <c r="E1455" s="410"/>
      <c r="F1455" s="410"/>
      <c r="G1455" s="410"/>
      <c r="H1455" s="410"/>
      <c r="I1455" s="410"/>
      <c r="J1455" s="410"/>
      <c r="K1455" s="410"/>
      <c r="L1455" s="410"/>
      <c r="M1455" s="410"/>
      <c r="N1455" s="410"/>
      <c r="O1455" s="410"/>
      <c r="P1455" s="410"/>
      <c r="Q1455" s="410"/>
      <c r="R1455" s="410"/>
      <c r="S1455" s="410"/>
      <c r="T1455" s="410"/>
      <c r="U1455" s="410"/>
      <c r="V1455" s="410"/>
      <c r="W1455" s="410"/>
      <c r="X1455" s="410"/>
      <c r="Y1455" s="410"/>
      <c r="Z1455" s="411"/>
      <c r="AA1455" s="398"/>
      <c r="AB1455" s="399"/>
    </row>
    <row r="1456" spans="1:28" s="48" customFormat="1" ht="11.25" customHeight="1">
      <c r="A1456" s="171"/>
      <c r="B1456" s="416" t="s">
        <v>99</v>
      </c>
      <c r="C1456" s="403" t="s">
        <v>615</v>
      </c>
      <c r="D1456" s="404"/>
      <c r="E1456" s="404"/>
      <c r="F1456" s="404"/>
      <c r="G1456" s="404"/>
      <c r="H1456" s="404"/>
      <c r="I1456" s="404"/>
      <c r="J1456" s="404"/>
      <c r="K1456" s="404"/>
      <c r="L1456" s="404"/>
      <c r="M1456" s="404"/>
      <c r="N1456" s="404"/>
      <c r="O1456" s="404"/>
      <c r="P1456" s="404"/>
      <c r="Q1456" s="404"/>
      <c r="R1456" s="404"/>
      <c r="S1456" s="404"/>
      <c r="T1456" s="404"/>
      <c r="U1456" s="404"/>
      <c r="V1456" s="404"/>
      <c r="W1456" s="404"/>
      <c r="X1456" s="404"/>
      <c r="Y1456" s="404"/>
      <c r="Z1456" s="405"/>
      <c r="AA1456" s="394"/>
      <c r="AB1456" s="395"/>
    </row>
    <row r="1457" spans="1:31" s="48" customFormat="1" ht="10.5" customHeight="1">
      <c r="A1457" s="171"/>
      <c r="B1457" s="417"/>
      <c r="C1457" s="406"/>
      <c r="D1457" s="407"/>
      <c r="E1457" s="407"/>
      <c r="F1457" s="407"/>
      <c r="G1457" s="407"/>
      <c r="H1457" s="407"/>
      <c r="I1457" s="407"/>
      <c r="J1457" s="407"/>
      <c r="K1457" s="407"/>
      <c r="L1457" s="407"/>
      <c r="M1457" s="407"/>
      <c r="N1457" s="407"/>
      <c r="O1457" s="407"/>
      <c r="P1457" s="407"/>
      <c r="Q1457" s="407"/>
      <c r="R1457" s="407"/>
      <c r="S1457" s="407"/>
      <c r="T1457" s="407"/>
      <c r="U1457" s="407"/>
      <c r="V1457" s="407"/>
      <c r="W1457" s="407"/>
      <c r="X1457" s="407"/>
      <c r="Y1457" s="407"/>
      <c r="Z1457" s="408"/>
      <c r="AA1457" s="396"/>
      <c r="AB1457" s="397"/>
    </row>
    <row r="1458" spans="1:31" s="48" customFormat="1" ht="11.25" customHeight="1">
      <c r="A1458" s="171"/>
      <c r="B1458" s="417"/>
      <c r="C1458" s="406"/>
      <c r="D1458" s="407"/>
      <c r="E1458" s="407"/>
      <c r="F1458" s="407"/>
      <c r="G1458" s="407"/>
      <c r="H1458" s="407"/>
      <c r="I1458" s="407"/>
      <c r="J1458" s="407"/>
      <c r="K1458" s="407"/>
      <c r="L1458" s="407"/>
      <c r="M1458" s="407"/>
      <c r="N1458" s="407"/>
      <c r="O1458" s="407"/>
      <c r="P1458" s="407"/>
      <c r="Q1458" s="407"/>
      <c r="R1458" s="407"/>
      <c r="S1458" s="407"/>
      <c r="T1458" s="407"/>
      <c r="U1458" s="407"/>
      <c r="V1458" s="407"/>
      <c r="W1458" s="407"/>
      <c r="X1458" s="407"/>
      <c r="Y1458" s="407"/>
      <c r="Z1458" s="408"/>
      <c r="AA1458" s="396"/>
      <c r="AB1458" s="397"/>
    </row>
    <row r="1459" spans="1:31" s="48" customFormat="1" ht="11.25" customHeight="1">
      <c r="A1459" s="171"/>
      <c r="B1459" s="418"/>
      <c r="C1459" s="409"/>
      <c r="D1459" s="410"/>
      <c r="E1459" s="410"/>
      <c r="F1459" s="410"/>
      <c r="G1459" s="410"/>
      <c r="H1459" s="410"/>
      <c r="I1459" s="410"/>
      <c r="J1459" s="410"/>
      <c r="K1459" s="410"/>
      <c r="L1459" s="410"/>
      <c r="M1459" s="410"/>
      <c r="N1459" s="410"/>
      <c r="O1459" s="410"/>
      <c r="P1459" s="410"/>
      <c r="Q1459" s="410"/>
      <c r="R1459" s="410"/>
      <c r="S1459" s="410"/>
      <c r="T1459" s="410"/>
      <c r="U1459" s="410"/>
      <c r="V1459" s="410"/>
      <c r="W1459" s="410"/>
      <c r="X1459" s="410"/>
      <c r="Y1459" s="410"/>
      <c r="Z1459" s="411"/>
      <c r="AA1459" s="398"/>
      <c r="AB1459" s="399"/>
    </row>
    <row r="1460" spans="1:31" s="48" customFormat="1" ht="11.25" customHeight="1">
      <c r="A1460" s="171"/>
      <c r="B1460" s="416" t="s">
        <v>35</v>
      </c>
      <c r="C1460" s="403" t="s">
        <v>616</v>
      </c>
      <c r="D1460" s="404"/>
      <c r="E1460" s="404"/>
      <c r="F1460" s="404"/>
      <c r="G1460" s="404"/>
      <c r="H1460" s="404"/>
      <c r="I1460" s="404"/>
      <c r="J1460" s="404"/>
      <c r="K1460" s="404"/>
      <c r="L1460" s="404"/>
      <c r="M1460" s="404"/>
      <c r="N1460" s="404"/>
      <c r="O1460" s="404"/>
      <c r="P1460" s="404"/>
      <c r="Q1460" s="404"/>
      <c r="R1460" s="404"/>
      <c r="S1460" s="404"/>
      <c r="T1460" s="404"/>
      <c r="U1460" s="404"/>
      <c r="V1460" s="404"/>
      <c r="W1460" s="404"/>
      <c r="X1460" s="404"/>
      <c r="Y1460" s="404"/>
      <c r="Z1460" s="405"/>
      <c r="AA1460" s="570"/>
      <c r="AB1460" s="570"/>
    </row>
    <row r="1461" spans="1:31" s="48" customFormat="1" ht="10.5" customHeight="1">
      <c r="A1461" s="171"/>
      <c r="B1461" s="417"/>
      <c r="C1461" s="406"/>
      <c r="D1461" s="407"/>
      <c r="E1461" s="407"/>
      <c r="F1461" s="407"/>
      <c r="G1461" s="407"/>
      <c r="H1461" s="407"/>
      <c r="I1461" s="407"/>
      <c r="J1461" s="407"/>
      <c r="K1461" s="407"/>
      <c r="L1461" s="407"/>
      <c r="M1461" s="407"/>
      <c r="N1461" s="407"/>
      <c r="O1461" s="407"/>
      <c r="P1461" s="407"/>
      <c r="Q1461" s="407"/>
      <c r="R1461" s="407"/>
      <c r="S1461" s="407"/>
      <c r="T1461" s="407"/>
      <c r="U1461" s="407"/>
      <c r="V1461" s="407"/>
      <c r="W1461" s="407"/>
      <c r="X1461" s="407"/>
      <c r="Y1461" s="407"/>
      <c r="Z1461" s="408"/>
      <c r="AA1461" s="570"/>
      <c r="AB1461" s="570"/>
      <c r="AE1461" s="111"/>
    </row>
    <row r="1462" spans="1:31" s="48" customFormat="1" ht="16.5" customHeight="1">
      <c r="A1462" s="171"/>
      <c r="B1462" s="418"/>
      <c r="C1462" s="409"/>
      <c r="D1462" s="410"/>
      <c r="E1462" s="410"/>
      <c r="F1462" s="410"/>
      <c r="G1462" s="410"/>
      <c r="H1462" s="410"/>
      <c r="I1462" s="410"/>
      <c r="J1462" s="410"/>
      <c r="K1462" s="410"/>
      <c r="L1462" s="410"/>
      <c r="M1462" s="410"/>
      <c r="N1462" s="410"/>
      <c r="O1462" s="410"/>
      <c r="P1462" s="410"/>
      <c r="Q1462" s="410"/>
      <c r="R1462" s="410"/>
      <c r="S1462" s="410"/>
      <c r="T1462" s="410"/>
      <c r="U1462" s="410"/>
      <c r="V1462" s="410"/>
      <c r="W1462" s="410"/>
      <c r="X1462" s="410"/>
      <c r="Y1462" s="410"/>
      <c r="Z1462" s="411"/>
      <c r="AA1462" s="570"/>
      <c r="AB1462" s="570"/>
    </row>
    <row r="1463" spans="1:31" s="48" customFormat="1" ht="16.5" customHeight="1">
      <c r="A1463" s="171"/>
      <c r="B1463" s="380"/>
      <c r="C1463" s="171"/>
      <c r="D1463" s="171"/>
      <c r="E1463" s="171"/>
      <c r="F1463" s="171"/>
      <c r="G1463" s="171"/>
      <c r="H1463" s="171"/>
      <c r="I1463" s="171"/>
      <c r="J1463" s="171"/>
      <c r="K1463" s="171"/>
      <c r="L1463" s="171"/>
      <c r="M1463" s="171"/>
      <c r="N1463" s="171"/>
      <c r="O1463" s="171"/>
      <c r="P1463" s="171"/>
      <c r="Q1463" s="171"/>
      <c r="R1463" s="171"/>
      <c r="S1463" s="171"/>
      <c r="T1463" s="171"/>
      <c r="U1463" s="171"/>
      <c r="V1463" s="171"/>
      <c r="W1463" s="171"/>
      <c r="X1463" s="171"/>
      <c r="Y1463" s="171"/>
      <c r="Z1463" s="171"/>
      <c r="AA1463" s="165"/>
      <c r="AB1463" s="165"/>
    </row>
    <row r="1464" spans="1:31" s="48" customFormat="1" ht="24">
      <c r="A1464" s="164" t="s">
        <v>1128</v>
      </c>
      <c r="B1464" s="377"/>
      <c r="C1464" s="136"/>
      <c r="D1464" s="136"/>
      <c r="E1464" s="136"/>
      <c r="F1464" s="136"/>
      <c r="G1464" s="136"/>
      <c r="H1464" s="136"/>
      <c r="I1464" s="136"/>
      <c r="J1464" s="137"/>
      <c r="K1464" s="137"/>
      <c r="L1464" s="137"/>
      <c r="M1464" s="137"/>
      <c r="N1464" s="137"/>
      <c r="O1464" s="137"/>
      <c r="P1464" s="137"/>
      <c r="Q1464" s="137"/>
      <c r="R1464" s="137"/>
      <c r="S1464" s="137"/>
      <c r="T1464" s="137"/>
      <c r="U1464" s="137"/>
      <c r="V1464" s="137"/>
      <c r="W1464" s="137"/>
      <c r="X1464" s="137"/>
      <c r="Y1464" s="137"/>
      <c r="Z1464" s="137"/>
      <c r="AA1464" s="165"/>
      <c r="AB1464" s="165"/>
    </row>
    <row r="1465" spans="1:31" s="48" customFormat="1" ht="16.5" customHeight="1">
      <c r="A1465" s="166"/>
      <c r="B1465" s="566" t="s">
        <v>90</v>
      </c>
      <c r="C1465" s="403" t="s">
        <v>1211</v>
      </c>
      <c r="D1465" s="404"/>
      <c r="E1465" s="404"/>
      <c r="F1465" s="404"/>
      <c r="G1465" s="404"/>
      <c r="H1465" s="404"/>
      <c r="I1465" s="404"/>
      <c r="J1465" s="404"/>
      <c r="K1465" s="404"/>
      <c r="L1465" s="404"/>
      <c r="M1465" s="404"/>
      <c r="N1465" s="404"/>
      <c r="O1465" s="404"/>
      <c r="P1465" s="404"/>
      <c r="Q1465" s="404"/>
      <c r="R1465" s="404"/>
      <c r="S1465" s="404"/>
      <c r="T1465" s="404"/>
      <c r="U1465" s="404"/>
      <c r="V1465" s="404"/>
      <c r="W1465" s="404"/>
      <c r="X1465" s="404"/>
      <c r="Y1465" s="404"/>
      <c r="Z1465" s="405"/>
      <c r="AA1465" s="394"/>
      <c r="AB1465" s="395"/>
    </row>
    <row r="1466" spans="1:31" s="48" customFormat="1" ht="16.5" customHeight="1">
      <c r="A1466" s="166"/>
      <c r="B1466" s="566"/>
      <c r="C1466" s="406"/>
      <c r="D1466" s="407"/>
      <c r="E1466" s="407"/>
      <c r="F1466" s="407"/>
      <c r="G1466" s="407"/>
      <c r="H1466" s="407"/>
      <c r="I1466" s="407"/>
      <c r="J1466" s="407"/>
      <c r="K1466" s="407"/>
      <c r="L1466" s="407"/>
      <c r="M1466" s="407"/>
      <c r="N1466" s="407"/>
      <c r="O1466" s="407"/>
      <c r="P1466" s="407"/>
      <c r="Q1466" s="407"/>
      <c r="R1466" s="407"/>
      <c r="S1466" s="407"/>
      <c r="T1466" s="407"/>
      <c r="U1466" s="407"/>
      <c r="V1466" s="407"/>
      <c r="W1466" s="407"/>
      <c r="X1466" s="407"/>
      <c r="Y1466" s="407"/>
      <c r="Z1466" s="408"/>
      <c r="AA1466" s="396"/>
      <c r="AB1466" s="397"/>
    </row>
    <row r="1467" spans="1:31" s="48" customFormat="1" ht="16.5" customHeight="1">
      <c r="A1467" s="166"/>
      <c r="B1467" s="566"/>
      <c r="C1467" s="406"/>
      <c r="D1467" s="407"/>
      <c r="E1467" s="407"/>
      <c r="F1467" s="407"/>
      <c r="G1467" s="407"/>
      <c r="H1467" s="407"/>
      <c r="I1467" s="407"/>
      <c r="J1467" s="407"/>
      <c r="K1467" s="407"/>
      <c r="L1467" s="407"/>
      <c r="M1467" s="407"/>
      <c r="N1467" s="407"/>
      <c r="O1467" s="407"/>
      <c r="P1467" s="407"/>
      <c r="Q1467" s="407"/>
      <c r="R1467" s="407"/>
      <c r="S1467" s="407"/>
      <c r="T1467" s="407"/>
      <c r="U1467" s="407"/>
      <c r="V1467" s="407"/>
      <c r="W1467" s="407"/>
      <c r="X1467" s="407"/>
      <c r="Y1467" s="407"/>
      <c r="Z1467" s="408"/>
      <c r="AA1467" s="396"/>
      <c r="AB1467" s="397"/>
    </row>
    <row r="1468" spans="1:31" s="48" customFormat="1" ht="16.5" customHeight="1">
      <c r="A1468" s="166"/>
      <c r="B1468" s="566"/>
      <c r="C1468" s="567" t="s">
        <v>1208</v>
      </c>
      <c r="D1468" s="568"/>
      <c r="E1468" s="568"/>
      <c r="F1468" s="568"/>
      <c r="G1468" s="568"/>
      <c r="H1468" s="568"/>
      <c r="I1468" s="568"/>
      <c r="J1468" s="568"/>
      <c r="K1468" s="568"/>
      <c r="L1468" s="568"/>
      <c r="M1468" s="568"/>
      <c r="N1468" s="568"/>
      <c r="O1468" s="568"/>
      <c r="P1468" s="568"/>
      <c r="Q1468" s="568"/>
      <c r="R1468" s="568"/>
      <c r="S1468" s="568"/>
      <c r="T1468" s="568"/>
      <c r="U1468" s="568"/>
      <c r="V1468" s="568"/>
      <c r="W1468" s="568"/>
      <c r="X1468" s="568"/>
      <c r="Y1468" s="568"/>
      <c r="Z1468" s="569"/>
      <c r="AA1468" s="398"/>
      <c r="AB1468" s="399"/>
    </row>
    <row r="1469" spans="1:31" s="48" customFormat="1" ht="16.5" customHeight="1">
      <c r="A1469" s="171"/>
      <c r="B1469" s="416" t="s">
        <v>34</v>
      </c>
      <c r="C1469" s="403" t="s">
        <v>1209</v>
      </c>
      <c r="D1469" s="404"/>
      <c r="E1469" s="404"/>
      <c r="F1469" s="404"/>
      <c r="G1469" s="404"/>
      <c r="H1469" s="404"/>
      <c r="I1469" s="404"/>
      <c r="J1469" s="404"/>
      <c r="K1469" s="404"/>
      <c r="L1469" s="404"/>
      <c r="M1469" s="404"/>
      <c r="N1469" s="404"/>
      <c r="O1469" s="404"/>
      <c r="P1469" s="404"/>
      <c r="Q1469" s="404"/>
      <c r="R1469" s="404"/>
      <c r="S1469" s="404"/>
      <c r="T1469" s="404"/>
      <c r="U1469" s="404"/>
      <c r="V1469" s="404"/>
      <c r="W1469" s="404"/>
      <c r="X1469" s="404"/>
      <c r="Y1469" s="404"/>
      <c r="Z1469" s="405"/>
      <c r="AA1469" s="394"/>
      <c r="AB1469" s="395"/>
    </row>
    <row r="1470" spans="1:31" s="48" customFormat="1" ht="16.5" customHeight="1">
      <c r="A1470" s="171"/>
      <c r="B1470" s="417"/>
      <c r="C1470" s="406"/>
      <c r="D1470" s="407"/>
      <c r="E1470" s="407"/>
      <c r="F1470" s="407"/>
      <c r="G1470" s="407"/>
      <c r="H1470" s="407"/>
      <c r="I1470" s="407"/>
      <c r="J1470" s="407"/>
      <c r="K1470" s="407"/>
      <c r="L1470" s="407"/>
      <c r="M1470" s="407"/>
      <c r="N1470" s="407"/>
      <c r="O1470" s="407"/>
      <c r="P1470" s="407"/>
      <c r="Q1470" s="407"/>
      <c r="R1470" s="407"/>
      <c r="S1470" s="407"/>
      <c r="T1470" s="407"/>
      <c r="U1470" s="407"/>
      <c r="V1470" s="407"/>
      <c r="W1470" s="407"/>
      <c r="X1470" s="407"/>
      <c r="Y1470" s="407"/>
      <c r="Z1470" s="408"/>
      <c r="AA1470" s="396"/>
      <c r="AB1470" s="397"/>
    </row>
    <row r="1471" spans="1:31" s="48" customFormat="1" ht="29.25" customHeight="1">
      <c r="A1471" s="171"/>
      <c r="B1471" s="418"/>
      <c r="C1471" s="409"/>
      <c r="D1471" s="410"/>
      <c r="E1471" s="410"/>
      <c r="F1471" s="410"/>
      <c r="G1471" s="410"/>
      <c r="H1471" s="410"/>
      <c r="I1471" s="410"/>
      <c r="J1471" s="410"/>
      <c r="K1471" s="410"/>
      <c r="L1471" s="410"/>
      <c r="M1471" s="410"/>
      <c r="N1471" s="410"/>
      <c r="O1471" s="410"/>
      <c r="P1471" s="410"/>
      <c r="Q1471" s="410"/>
      <c r="R1471" s="410"/>
      <c r="S1471" s="410"/>
      <c r="T1471" s="410"/>
      <c r="U1471" s="410"/>
      <c r="V1471" s="410"/>
      <c r="W1471" s="410"/>
      <c r="X1471" s="410"/>
      <c r="Y1471" s="410"/>
      <c r="Z1471" s="411"/>
      <c r="AA1471" s="398"/>
      <c r="AB1471" s="399"/>
    </row>
    <row r="1472" spans="1:31" s="48" customFormat="1" ht="16.5" customHeight="1">
      <c r="A1472" s="171"/>
      <c r="B1472" s="416" t="s">
        <v>92</v>
      </c>
      <c r="C1472" s="403" t="s">
        <v>1091</v>
      </c>
      <c r="D1472" s="404"/>
      <c r="E1472" s="404"/>
      <c r="F1472" s="404"/>
      <c r="G1472" s="404"/>
      <c r="H1472" s="404"/>
      <c r="I1472" s="404"/>
      <c r="J1472" s="404"/>
      <c r="K1472" s="404"/>
      <c r="L1472" s="404"/>
      <c r="M1472" s="404"/>
      <c r="N1472" s="404"/>
      <c r="O1472" s="404"/>
      <c r="P1472" s="404"/>
      <c r="Q1472" s="404"/>
      <c r="R1472" s="404"/>
      <c r="S1472" s="404"/>
      <c r="T1472" s="404"/>
      <c r="U1472" s="404"/>
      <c r="V1472" s="404"/>
      <c r="W1472" s="404"/>
      <c r="X1472" s="404"/>
      <c r="Y1472" s="404"/>
      <c r="Z1472" s="405"/>
      <c r="AA1472" s="570"/>
      <c r="AB1472" s="570"/>
    </row>
    <row r="1473" spans="1:28" s="48" customFormat="1" ht="16.5" customHeight="1">
      <c r="A1473" s="171"/>
      <c r="B1473" s="417"/>
      <c r="C1473" s="406"/>
      <c r="D1473" s="407"/>
      <c r="E1473" s="407"/>
      <c r="F1473" s="407"/>
      <c r="G1473" s="407"/>
      <c r="H1473" s="407"/>
      <c r="I1473" s="407"/>
      <c r="J1473" s="407"/>
      <c r="K1473" s="407"/>
      <c r="L1473" s="407"/>
      <c r="M1473" s="407"/>
      <c r="N1473" s="407"/>
      <c r="O1473" s="407"/>
      <c r="P1473" s="407"/>
      <c r="Q1473" s="407"/>
      <c r="R1473" s="407"/>
      <c r="S1473" s="407"/>
      <c r="T1473" s="407"/>
      <c r="U1473" s="407"/>
      <c r="V1473" s="407"/>
      <c r="W1473" s="407"/>
      <c r="X1473" s="407"/>
      <c r="Y1473" s="407"/>
      <c r="Z1473" s="408"/>
      <c r="AA1473" s="570"/>
      <c r="AB1473" s="570"/>
    </row>
    <row r="1474" spans="1:28" s="48" customFormat="1">
      <c r="A1474" s="171"/>
      <c r="B1474" s="417"/>
      <c r="C1474" s="406"/>
      <c r="D1474" s="407"/>
      <c r="E1474" s="407"/>
      <c r="F1474" s="407"/>
      <c r="G1474" s="407"/>
      <c r="H1474" s="407"/>
      <c r="I1474" s="407"/>
      <c r="J1474" s="407"/>
      <c r="K1474" s="407"/>
      <c r="L1474" s="407"/>
      <c r="M1474" s="407"/>
      <c r="N1474" s="407"/>
      <c r="O1474" s="407"/>
      <c r="P1474" s="407"/>
      <c r="Q1474" s="407"/>
      <c r="R1474" s="407"/>
      <c r="S1474" s="407"/>
      <c r="T1474" s="407"/>
      <c r="U1474" s="407"/>
      <c r="V1474" s="407"/>
      <c r="W1474" s="407"/>
      <c r="X1474" s="407"/>
      <c r="Y1474" s="407"/>
      <c r="Z1474" s="408"/>
      <c r="AA1474" s="570"/>
      <c r="AB1474" s="570"/>
    </row>
    <row r="1475" spans="1:28" s="48" customFormat="1" ht="16.5" customHeight="1">
      <c r="A1475" s="171"/>
      <c r="B1475" s="416" t="s">
        <v>93</v>
      </c>
      <c r="C1475" s="403" t="s">
        <v>1092</v>
      </c>
      <c r="D1475" s="404"/>
      <c r="E1475" s="404"/>
      <c r="F1475" s="404"/>
      <c r="G1475" s="404"/>
      <c r="H1475" s="404"/>
      <c r="I1475" s="404"/>
      <c r="J1475" s="404"/>
      <c r="K1475" s="404"/>
      <c r="L1475" s="404"/>
      <c r="M1475" s="404"/>
      <c r="N1475" s="404"/>
      <c r="O1475" s="404"/>
      <c r="P1475" s="404"/>
      <c r="Q1475" s="404"/>
      <c r="R1475" s="404"/>
      <c r="S1475" s="404"/>
      <c r="T1475" s="404"/>
      <c r="U1475" s="404"/>
      <c r="V1475" s="404"/>
      <c r="W1475" s="404"/>
      <c r="X1475" s="404"/>
      <c r="Y1475" s="404"/>
      <c r="Z1475" s="405"/>
      <c r="AA1475" s="394"/>
      <c r="AB1475" s="395"/>
    </row>
    <row r="1476" spans="1:28" s="48" customFormat="1" ht="16.5" customHeight="1">
      <c r="A1476" s="171"/>
      <c r="B1476" s="417"/>
      <c r="C1476" s="406"/>
      <c r="D1476" s="407"/>
      <c r="E1476" s="407"/>
      <c r="F1476" s="407"/>
      <c r="G1476" s="407"/>
      <c r="H1476" s="407"/>
      <c r="I1476" s="407"/>
      <c r="J1476" s="407"/>
      <c r="K1476" s="407"/>
      <c r="L1476" s="407"/>
      <c r="M1476" s="407"/>
      <c r="N1476" s="407"/>
      <c r="O1476" s="407"/>
      <c r="P1476" s="407"/>
      <c r="Q1476" s="407"/>
      <c r="R1476" s="407"/>
      <c r="S1476" s="407"/>
      <c r="T1476" s="407"/>
      <c r="U1476" s="407"/>
      <c r="V1476" s="407"/>
      <c r="W1476" s="407"/>
      <c r="X1476" s="407"/>
      <c r="Y1476" s="407"/>
      <c r="Z1476" s="408"/>
      <c r="AA1476" s="396"/>
      <c r="AB1476" s="397"/>
    </row>
    <row r="1477" spans="1:28" s="48" customFormat="1" ht="18" customHeight="1">
      <c r="A1477" s="171"/>
      <c r="B1477" s="418"/>
      <c r="C1477" s="409"/>
      <c r="D1477" s="410"/>
      <c r="E1477" s="410"/>
      <c r="F1477" s="410"/>
      <c r="G1477" s="410"/>
      <c r="H1477" s="410"/>
      <c r="I1477" s="410"/>
      <c r="J1477" s="410"/>
      <c r="K1477" s="410"/>
      <c r="L1477" s="410"/>
      <c r="M1477" s="410"/>
      <c r="N1477" s="410"/>
      <c r="O1477" s="410"/>
      <c r="P1477" s="410"/>
      <c r="Q1477" s="410"/>
      <c r="R1477" s="410"/>
      <c r="S1477" s="410"/>
      <c r="T1477" s="410"/>
      <c r="U1477" s="410"/>
      <c r="V1477" s="410"/>
      <c r="W1477" s="410"/>
      <c r="X1477" s="410"/>
      <c r="Y1477" s="410"/>
      <c r="Z1477" s="411"/>
      <c r="AA1477" s="398"/>
      <c r="AB1477" s="399"/>
    </row>
    <row r="1478" spans="1:28" s="48" customFormat="1" ht="16.5" customHeight="1">
      <c r="A1478" s="171"/>
      <c r="B1478" s="416" t="s">
        <v>35</v>
      </c>
      <c r="C1478" s="403" t="s">
        <v>1210</v>
      </c>
      <c r="D1478" s="404"/>
      <c r="E1478" s="404"/>
      <c r="F1478" s="404"/>
      <c r="G1478" s="404"/>
      <c r="H1478" s="404"/>
      <c r="I1478" s="404"/>
      <c r="J1478" s="404"/>
      <c r="K1478" s="404"/>
      <c r="L1478" s="404"/>
      <c r="M1478" s="404"/>
      <c r="N1478" s="404"/>
      <c r="O1478" s="404"/>
      <c r="P1478" s="404"/>
      <c r="Q1478" s="404"/>
      <c r="R1478" s="404"/>
      <c r="S1478" s="404"/>
      <c r="T1478" s="404"/>
      <c r="U1478" s="404"/>
      <c r="V1478" s="404"/>
      <c r="W1478" s="404"/>
      <c r="X1478" s="404"/>
      <c r="Y1478" s="404"/>
      <c r="Z1478" s="405"/>
      <c r="AA1478" s="570"/>
      <c r="AB1478" s="570"/>
    </row>
    <row r="1479" spans="1:28" s="48" customFormat="1" ht="16.5" customHeight="1">
      <c r="A1479" s="171"/>
      <c r="B1479" s="417"/>
      <c r="C1479" s="406"/>
      <c r="D1479" s="407"/>
      <c r="E1479" s="407"/>
      <c r="F1479" s="407"/>
      <c r="G1479" s="407"/>
      <c r="H1479" s="407"/>
      <c r="I1479" s="407"/>
      <c r="J1479" s="407"/>
      <c r="K1479" s="407"/>
      <c r="L1479" s="407"/>
      <c r="M1479" s="407"/>
      <c r="N1479" s="407"/>
      <c r="O1479" s="407"/>
      <c r="P1479" s="407"/>
      <c r="Q1479" s="407"/>
      <c r="R1479" s="407"/>
      <c r="S1479" s="407"/>
      <c r="T1479" s="407"/>
      <c r="U1479" s="407"/>
      <c r="V1479" s="407"/>
      <c r="W1479" s="407"/>
      <c r="X1479" s="407"/>
      <c r="Y1479" s="407"/>
      <c r="Z1479" s="408"/>
      <c r="AA1479" s="570"/>
      <c r="AB1479" s="570"/>
    </row>
    <row r="1480" spans="1:28" s="48" customFormat="1" ht="15" customHeight="1">
      <c r="A1480" s="171"/>
      <c r="B1480" s="418"/>
      <c r="C1480" s="409"/>
      <c r="D1480" s="410"/>
      <c r="E1480" s="410"/>
      <c r="F1480" s="410"/>
      <c r="G1480" s="410"/>
      <c r="H1480" s="410"/>
      <c r="I1480" s="410"/>
      <c r="J1480" s="410"/>
      <c r="K1480" s="410"/>
      <c r="L1480" s="410"/>
      <c r="M1480" s="410"/>
      <c r="N1480" s="410"/>
      <c r="O1480" s="410"/>
      <c r="P1480" s="410"/>
      <c r="Q1480" s="410"/>
      <c r="R1480" s="410"/>
      <c r="S1480" s="410"/>
      <c r="T1480" s="410"/>
      <c r="U1480" s="410"/>
      <c r="V1480" s="410"/>
      <c r="W1480" s="410"/>
      <c r="X1480" s="410"/>
      <c r="Y1480" s="410"/>
      <c r="Z1480" s="411"/>
      <c r="AA1480" s="570"/>
      <c r="AB1480" s="570"/>
    </row>
    <row r="1481" spans="1:28" s="48" customFormat="1" ht="16.5" customHeight="1">
      <c r="A1481" s="171"/>
      <c r="B1481" s="380"/>
      <c r="C1481" s="171"/>
      <c r="D1481" s="171"/>
      <c r="E1481" s="171"/>
      <c r="F1481" s="171"/>
      <c r="G1481" s="171"/>
      <c r="H1481" s="171"/>
      <c r="I1481" s="171"/>
      <c r="J1481" s="171"/>
      <c r="K1481" s="171"/>
      <c r="L1481" s="171"/>
      <c r="M1481" s="171"/>
      <c r="N1481" s="171"/>
      <c r="O1481" s="171"/>
      <c r="P1481" s="171"/>
      <c r="Q1481" s="171"/>
      <c r="R1481" s="171"/>
      <c r="S1481" s="171"/>
      <c r="T1481" s="171"/>
      <c r="U1481" s="171"/>
      <c r="V1481" s="171"/>
      <c r="W1481" s="171"/>
      <c r="X1481" s="171"/>
      <c r="Y1481" s="171"/>
      <c r="Z1481" s="171"/>
      <c r="AA1481" s="165"/>
      <c r="AB1481" s="165"/>
    </row>
    <row r="1482" spans="1:28" s="30" customFormat="1" ht="24">
      <c r="A1482" s="164" t="s">
        <v>1129</v>
      </c>
      <c r="B1482" s="377"/>
      <c r="C1482" s="136"/>
      <c r="D1482" s="136"/>
      <c r="E1482" s="136"/>
      <c r="F1482" s="136"/>
      <c r="G1482" s="136"/>
      <c r="H1482" s="136"/>
      <c r="I1482" s="136"/>
      <c r="J1482" s="137"/>
      <c r="K1482" s="137"/>
      <c r="L1482" s="137"/>
      <c r="M1482" s="137"/>
      <c r="N1482" s="137"/>
      <c r="O1482" s="137"/>
      <c r="P1482" s="137"/>
      <c r="Q1482" s="137"/>
      <c r="R1482" s="137"/>
      <c r="S1482" s="137"/>
      <c r="T1482" s="137"/>
      <c r="U1482" s="137"/>
      <c r="V1482" s="137"/>
      <c r="W1482" s="137"/>
      <c r="X1482" s="137"/>
      <c r="Y1482" s="137"/>
      <c r="Z1482" s="137"/>
      <c r="AA1482" s="165"/>
      <c r="AB1482" s="165"/>
    </row>
    <row r="1483" spans="1:28" s="48" customFormat="1" ht="11.25" customHeight="1">
      <c r="A1483" s="166"/>
      <c r="B1483" s="416" t="s">
        <v>90</v>
      </c>
      <c r="C1483" s="403" t="s">
        <v>618</v>
      </c>
      <c r="D1483" s="404"/>
      <c r="E1483" s="404"/>
      <c r="F1483" s="404"/>
      <c r="G1483" s="404"/>
      <c r="H1483" s="404"/>
      <c r="I1483" s="404"/>
      <c r="J1483" s="404"/>
      <c r="K1483" s="404"/>
      <c r="L1483" s="404"/>
      <c r="M1483" s="404"/>
      <c r="N1483" s="404"/>
      <c r="O1483" s="404"/>
      <c r="P1483" s="404"/>
      <c r="Q1483" s="404"/>
      <c r="R1483" s="404"/>
      <c r="S1483" s="404"/>
      <c r="T1483" s="404"/>
      <c r="U1483" s="404"/>
      <c r="V1483" s="404"/>
      <c r="W1483" s="404"/>
      <c r="X1483" s="404"/>
      <c r="Y1483" s="404"/>
      <c r="Z1483" s="405"/>
      <c r="AA1483" s="394"/>
      <c r="AB1483" s="395"/>
    </row>
    <row r="1484" spans="1:28" s="48" customFormat="1" ht="9.75" customHeight="1">
      <c r="A1484" s="166"/>
      <c r="B1484" s="417"/>
      <c r="C1484" s="406"/>
      <c r="D1484" s="407"/>
      <c r="E1484" s="407"/>
      <c r="F1484" s="407"/>
      <c r="G1484" s="407"/>
      <c r="H1484" s="407"/>
      <c r="I1484" s="407"/>
      <c r="J1484" s="407"/>
      <c r="K1484" s="407"/>
      <c r="L1484" s="407"/>
      <c r="M1484" s="407"/>
      <c r="N1484" s="407"/>
      <c r="O1484" s="407"/>
      <c r="P1484" s="407"/>
      <c r="Q1484" s="407"/>
      <c r="R1484" s="407"/>
      <c r="S1484" s="407"/>
      <c r="T1484" s="407"/>
      <c r="U1484" s="407"/>
      <c r="V1484" s="407"/>
      <c r="W1484" s="407"/>
      <c r="X1484" s="407"/>
      <c r="Y1484" s="407"/>
      <c r="Z1484" s="408"/>
      <c r="AA1484" s="396"/>
      <c r="AB1484" s="397"/>
    </row>
    <row r="1485" spans="1:28" s="48" customFormat="1" ht="9.75" customHeight="1">
      <c r="A1485" s="166"/>
      <c r="B1485" s="417"/>
      <c r="C1485" s="406"/>
      <c r="D1485" s="407"/>
      <c r="E1485" s="407"/>
      <c r="F1485" s="407"/>
      <c r="G1485" s="407"/>
      <c r="H1485" s="407"/>
      <c r="I1485" s="407"/>
      <c r="J1485" s="407"/>
      <c r="K1485" s="407"/>
      <c r="L1485" s="407"/>
      <c r="M1485" s="407"/>
      <c r="N1485" s="407"/>
      <c r="O1485" s="407"/>
      <c r="P1485" s="407"/>
      <c r="Q1485" s="407"/>
      <c r="R1485" s="407"/>
      <c r="S1485" s="407"/>
      <c r="T1485" s="407"/>
      <c r="U1485" s="407"/>
      <c r="V1485" s="407"/>
      <c r="W1485" s="407"/>
      <c r="X1485" s="407"/>
      <c r="Y1485" s="407"/>
      <c r="Z1485" s="408"/>
      <c r="AA1485" s="396"/>
      <c r="AB1485" s="397"/>
    </row>
    <row r="1486" spans="1:28" s="30" customFormat="1" ht="9.75" customHeight="1">
      <c r="A1486" s="166"/>
      <c r="B1486" s="418"/>
      <c r="C1486" s="409"/>
      <c r="D1486" s="410"/>
      <c r="E1486" s="410"/>
      <c r="F1486" s="410"/>
      <c r="G1486" s="410"/>
      <c r="H1486" s="410"/>
      <c r="I1486" s="410"/>
      <c r="J1486" s="410"/>
      <c r="K1486" s="410"/>
      <c r="L1486" s="410"/>
      <c r="M1486" s="410"/>
      <c r="N1486" s="410"/>
      <c r="O1486" s="410"/>
      <c r="P1486" s="410"/>
      <c r="Q1486" s="410"/>
      <c r="R1486" s="410"/>
      <c r="S1486" s="410"/>
      <c r="T1486" s="410"/>
      <c r="U1486" s="410"/>
      <c r="V1486" s="410"/>
      <c r="W1486" s="410"/>
      <c r="X1486" s="410"/>
      <c r="Y1486" s="410"/>
      <c r="Z1486" s="411"/>
      <c r="AA1486" s="398"/>
      <c r="AB1486" s="399"/>
    </row>
    <row r="1487" spans="1:28" s="48" customFormat="1" ht="11.25" customHeight="1">
      <c r="A1487" s="166"/>
      <c r="B1487" s="416" t="s">
        <v>91</v>
      </c>
      <c r="C1487" s="403" t="s">
        <v>620</v>
      </c>
      <c r="D1487" s="404"/>
      <c r="E1487" s="404"/>
      <c r="F1487" s="404"/>
      <c r="G1487" s="404"/>
      <c r="H1487" s="404"/>
      <c r="I1487" s="404"/>
      <c r="J1487" s="404"/>
      <c r="K1487" s="404"/>
      <c r="L1487" s="404"/>
      <c r="M1487" s="404"/>
      <c r="N1487" s="404"/>
      <c r="O1487" s="404"/>
      <c r="P1487" s="404"/>
      <c r="Q1487" s="404"/>
      <c r="R1487" s="404"/>
      <c r="S1487" s="404"/>
      <c r="T1487" s="404"/>
      <c r="U1487" s="404"/>
      <c r="V1487" s="404"/>
      <c r="W1487" s="404"/>
      <c r="X1487" s="404"/>
      <c r="Y1487" s="404"/>
      <c r="Z1487" s="405"/>
      <c r="AA1487" s="394"/>
      <c r="AB1487" s="395"/>
    </row>
    <row r="1488" spans="1:28" s="30" customFormat="1" ht="11.25" customHeight="1">
      <c r="A1488" s="166"/>
      <c r="B1488" s="418"/>
      <c r="C1488" s="409"/>
      <c r="D1488" s="410"/>
      <c r="E1488" s="410"/>
      <c r="F1488" s="410"/>
      <c r="G1488" s="410"/>
      <c r="H1488" s="410"/>
      <c r="I1488" s="410"/>
      <c r="J1488" s="410"/>
      <c r="K1488" s="410"/>
      <c r="L1488" s="410"/>
      <c r="M1488" s="410"/>
      <c r="N1488" s="410"/>
      <c r="O1488" s="410"/>
      <c r="P1488" s="410"/>
      <c r="Q1488" s="410"/>
      <c r="R1488" s="410"/>
      <c r="S1488" s="410"/>
      <c r="T1488" s="410"/>
      <c r="U1488" s="410"/>
      <c r="V1488" s="410"/>
      <c r="W1488" s="410"/>
      <c r="X1488" s="410"/>
      <c r="Y1488" s="410"/>
      <c r="Z1488" s="411"/>
      <c r="AA1488" s="398"/>
      <c r="AB1488" s="399"/>
    </row>
    <row r="1489" spans="1:31" s="48" customFormat="1" ht="9.75" customHeight="1">
      <c r="A1489" s="166"/>
      <c r="B1489" s="416" t="s">
        <v>92</v>
      </c>
      <c r="C1489" s="403" t="s">
        <v>617</v>
      </c>
      <c r="D1489" s="404"/>
      <c r="E1489" s="404"/>
      <c r="F1489" s="404"/>
      <c r="G1489" s="404"/>
      <c r="H1489" s="404"/>
      <c r="I1489" s="404"/>
      <c r="J1489" s="404"/>
      <c r="K1489" s="404"/>
      <c r="L1489" s="404"/>
      <c r="M1489" s="404"/>
      <c r="N1489" s="404"/>
      <c r="O1489" s="404"/>
      <c r="P1489" s="404"/>
      <c r="Q1489" s="404"/>
      <c r="R1489" s="404"/>
      <c r="S1489" s="404"/>
      <c r="T1489" s="404"/>
      <c r="U1489" s="404"/>
      <c r="V1489" s="404"/>
      <c r="W1489" s="404"/>
      <c r="X1489" s="404"/>
      <c r="Y1489" s="404"/>
      <c r="Z1489" s="405"/>
      <c r="AA1489" s="394"/>
      <c r="AB1489" s="395"/>
    </row>
    <row r="1490" spans="1:31" s="48" customFormat="1" ht="9.75" customHeight="1">
      <c r="A1490" s="166"/>
      <c r="B1490" s="418"/>
      <c r="C1490" s="409"/>
      <c r="D1490" s="410"/>
      <c r="E1490" s="410"/>
      <c r="F1490" s="410"/>
      <c r="G1490" s="410"/>
      <c r="H1490" s="410"/>
      <c r="I1490" s="410"/>
      <c r="J1490" s="410"/>
      <c r="K1490" s="410"/>
      <c r="L1490" s="410"/>
      <c r="M1490" s="410"/>
      <c r="N1490" s="410"/>
      <c r="O1490" s="410"/>
      <c r="P1490" s="410"/>
      <c r="Q1490" s="410"/>
      <c r="R1490" s="410"/>
      <c r="S1490" s="410"/>
      <c r="T1490" s="410"/>
      <c r="U1490" s="410"/>
      <c r="V1490" s="410"/>
      <c r="W1490" s="410"/>
      <c r="X1490" s="410"/>
      <c r="Y1490" s="410"/>
      <c r="Z1490" s="411"/>
      <c r="AA1490" s="398"/>
      <c r="AB1490" s="399"/>
      <c r="AE1490" s="111"/>
    </row>
    <row r="1491" spans="1:31" s="48" customFormat="1" ht="9.75" customHeight="1">
      <c r="A1491" s="166"/>
      <c r="B1491" s="416" t="s">
        <v>624</v>
      </c>
      <c r="C1491" s="403" t="s">
        <v>619</v>
      </c>
      <c r="D1491" s="404"/>
      <c r="E1491" s="404"/>
      <c r="F1491" s="404"/>
      <c r="G1491" s="404"/>
      <c r="H1491" s="404"/>
      <c r="I1491" s="404"/>
      <c r="J1491" s="404"/>
      <c r="K1491" s="404"/>
      <c r="L1491" s="404"/>
      <c r="M1491" s="404"/>
      <c r="N1491" s="404"/>
      <c r="O1491" s="404"/>
      <c r="P1491" s="404"/>
      <c r="Q1491" s="404"/>
      <c r="R1491" s="404"/>
      <c r="S1491" s="404"/>
      <c r="T1491" s="404"/>
      <c r="U1491" s="404"/>
      <c r="V1491" s="404"/>
      <c r="W1491" s="404"/>
      <c r="X1491" s="404"/>
      <c r="Y1491" s="404"/>
      <c r="Z1491" s="405"/>
      <c r="AA1491" s="458"/>
      <c r="AB1491" s="459"/>
    </row>
    <row r="1492" spans="1:31" s="30" customFormat="1" ht="11.25" customHeight="1">
      <c r="A1492" s="166"/>
      <c r="B1492" s="417"/>
      <c r="C1492" s="406"/>
      <c r="D1492" s="407"/>
      <c r="E1492" s="407"/>
      <c r="F1492" s="407"/>
      <c r="G1492" s="407"/>
      <c r="H1492" s="407"/>
      <c r="I1492" s="407"/>
      <c r="J1492" s="407"/>
      <c r="K1492" s="407"/>
      <c r="L1492" s="407"/>
      <c r="M1492" s="407"/>
      <c r="N1492" s="407"/>
      <c r="O1492" s="407"/>
      <c r="P1492" s="407"/>
      <c r="Q1492" s="407"/>
      <c r="R1492" s="407"/>
      <c r="S1492" s="407"/>
      <c r="T1492" s="407"/>
      <c r="U1492" s="407"/>
      <c r="V1492" s="407"/>
      <c r="W1492" s="407"/>
      <c r="X1492" s="407"/>
      <c r="Y1492" s="407"/>
      <c r="Z1492" s="408"/>
      <c r="AA1492" s="545"/>
      <c r="AB1492" s="546"/>
    </row>
    <row r="1493" spans="1:31" s="48" customFormat="1" ht="18" customHeight="1">
      <c r="A1493" s="166"/>
      <c r="B1493" s="418"/>
      <c r="C1493" s="409"/>
      <c r="D1493" s="410"/>
      <c r="E1493" s="410"/>
      <c r="F1493" s="410"/>
      <c r="G1493" s="410"/>
      <c r="H1493" s="410"/>
      <c r="I1493" s="410"/>
      <c r="J1493" s="410"/>
      <c r="K1493" s="410"/>
      <c r="L1493" s="410"/>
      <c r="M1493" s="410"/>
      <c r="N1493" s="410"/>
      <c r="O1493" s="410"/>
      <c r="P1493" s="410"/>
      <c r="Q1493" s="410"/>
      <c r="R1493" s="410"/>
      <c r="S1493" s="410"/>
      <c r="T1493" s="410"/>
      <c r="U1493" s="410"/>
      <c r="V1493" s="410"/>
      <c r="W1493" s="410"/>
      <c r="X1493" s="410"/>
      <c r="Y1493" s="410"/>
      <c r="Z1493" s="411"/>
      <c r="AA1493" s="460"/>
      <c r="AB1493" s="461"/>
      <c r="AE1493" s="111"/>
    </row>
    <row r="1494" spans="1:31" s="48" customFormat="1" ht="11.25" customHeight="1">
      <c r="A1494" s="166"/>
      <c r="B1494" s="416" t="s">
        <v>625</v>
      </c>
      <c r="C1494" s="403" t="s">
        <v>622</v>
      </c>
      <c r="D1494" s="404"/>
      <c r="E1494" s="404"/>
      <c r="F1494" s="404"/>
      <c r="G1494" s="404"/>
      <c r="H1494" s="404"/>
      <c r="I1494" s="404"/>
      <c r="J1494" s="404"/>
      <c r="K1494" s="404"/>
      <c r="L1494" s="404"/>
      <c r="M1494" s="404"/>
      <c r="N1494" s="404"/>
      <c r="O1494" s="404"/>
      <c r="P1494" s="404"/>
      <c r="Q1494" s="404"/>
      <c r="R1494" s="404"/>
      <c r="S1494" s="404"/>
      <c r="T1494" s="404"/>
      <c r="U1494" s="404"/>
      <c r="V1494" s="404"/>
      <c r="W1494" s="404"/>
      <c r="X1494" s="404"/>
      <c r="Y1494" s="404"/>
      <c r="Z1494" s="405"/>
      <c r="AA1494" s="394"/>
      <c r="AB1494" s="395"/>
    </row>
    <row r="1495" spans="1:31" s="30" customFormat="1" ht="12" customHeight="1">
      <c r="A1495" s="166"/>
      <c r="B1495" s="417"/>
      <c r="C1495" s="406"/>
      <c r="D1495" s="407"/>
      <c r="E1495" s="407"/>
      <c r="F1495" s="407"/>
      <c r="G1495" s="407"/>
      <c r="H1495" s="407"/>
      <c r="I1495" s="407"/>
      <c r="J1495" s="407"/>
      <c r="K1495" s="407"/>
      <c r="L1495" s="407"/>
      <c r="M1495" s="407"/>
      <c r="N1495" s="407"/>
      <c r="O1495" s="407"/>
      <c r="P1495" s="407"/>
      <c r="Q1495" s="407"/>
      <c r="R1495" s="407"/>
      <c r="S1495" s="407"/>
      <c r="T1495" s="407"/>
      <c r="U1495" s="407"/>
      <c r="V1495" s="407"/>
      <c r="W1495" s="407"/>
      <c r="X1495" s="407"/>
      <c r="Y1495" s="407"/>
      <c r="Z1495" s="408"/>
      <c r="AA1495" s="396"/>
      <c r="AB1495" s="397"/>
    </row>
    <row r="1496" spans="1:31" s="48" customFormat="1" ht="11.25" customHeight="1">
      <c r="A1496" s="166"/>
      <c r="B1496" s="418"/>
      <c r="C1496" s="409"/>
      <c r="D1496" s="410"/>
      <c r="E1496" s="410"/>
      <c r="F1496" s="410"/>
      <c r="G1496" s="410"/>
      <c r="H1496" s="410"/>
      <c r="I1496" s="410"/>
      <c r="J1496" s="410"/>
      <c r="K1496" s="410"/>
      <c r="L1496" s="410"/>
      <c r="M1496" s="410"/>
      <c r="N1496" s="410"/>
      <c r="O1496" s="410"/>
      <c r="P1496" s="410"/>
      <c r="Q1496" s="410"/>
      <c r="R1496" s="410"/>
      <c r="S1496" s="410"/>
      <c r="T1496" s="410"/>
      <c r="U1496" s="410"/>
      <c r="V1496" s="410"/>
      <c r="W1496" s="410"/>
      <c r="X1496" s="410"/>
      <c r="Y1496" s="410"/>
      <c r="Z1496" s="411"/>
      <c r="AA1496" s="398"/>
      <c r="AB1496" s="399"/>
      <c r="AE1496" s="111"/>
    </row>
    <row r="1497" spans="1:31" s="48" customFormat="1" ht="11.25" customHeight="1">
      <c r="A1497" s="166"/>
      <c r="B1497" s="566" t="s">
        <v>95</v>
      </c>
      <c r="C1497" s="565" t="s">
        <v>621</v>
      </c>
      <c r="D1497" s="565"/>
      <c r="E1497" s="565"/>
      <c r="F1497" s="565"/>
      <c r="G1497" s="565"/>
      <c r="H1497" s="565"/>
      <c r="I1497" s="565"/>
      <c r="J1497" s="565"/>
      <c r="K1497" s="565"/>
      <c r="L1497" s="565"/>
      <c r="M1497" s="565"/>
      <c r="N1497" s="565"/>
      <c r="O1497" s="565"/>
      <c r="P1497" s="565"/>
      <c r="Q1497" s="565"/>
      <c r="R1497" s="565"/>
      <c r="S1497" s="565"/>
      <c r="T1497" s="565"/>
      <c r="U1497" s="565"/>
      <c r="V1497" s="565"/>
      <c r="W1497" s="565"/>
      <c r="X1497" s="565"/>
      <c r="Y1497" s="565"/>
      <c r="Z1497" s="565"/>
      <c r="AA1497" s="570"/>
      <c r="AB1497" s="570"/>
      <c r="AE1497" s="111"/>
    </row>
    <row r="1498" spans="1:31" s="48" customFormat="1" ht="9.75" customHeight="1">
      <c r="A1498" s="166"/>
      <c r="B1498" s="566"/>
      <c r="C1498" s="565"/>
      <c r="D1498" s="565"/>
      <c r="E1498" s="565"/>
      <c r="F1498" s="565"/>
      <c r="G1498" s="565"/>
      <c r="H1498" s="565"/>
      <c r="I1498" s="565"/>
      <c r="J1498" s="565"/>
      <c r="K1498" s="565"/>
      <c r="L1498" s="565"/>
      <c r="M1498" s="565"/>
      <c r="N1498" s="565"/>
      <c r="O1498" s="565"/>
      <c r="P1498" s="565"/>
      <c r="Q1498" s="565"/>
      <c r="R1498" s="565"/>
      <c r="S1498" s="565"/>
      <c r="T1498" s="565"/>
      <c r="U1498" s="565"/>
      <c r="V1498" s="565"/>
      <c r="W1498" s="565"/>
      <c r="X1498" s="565"/>
      <c r="Y1498" s="565"/>
      <c r="Z1498" s="565"/>
      <c r="AA1498" s="570"/>
      <c r="AB1498" s="570"/>
      <c r="AE1498" s="111"/>
    </row>
    <row r="1499" spans="1:31" s="48" customFormat="1" ht="11.25" customHeight="1">
      <c r="A1499" s="166"/>
      <c r="B1499" s="566" t="s">
        <v>96</v>
      </c>
      <c r="C1499" s="565" t="s">
        <v>623</v>
      </c>
      <c r="D1499" s="565"/>
      <c r="E1499" s="565"/>
      <c r="F1499" s="565"/>
      <c r="G1499" s="565"/>
      <c r="H1499" s="565"/>
      <c r="I1499" s="565"/>
      <c r="J1499" s="565"/>
      <c r="K1499" s="565"/>
      <c r="L1499" s="565"/>
      <c r="M1499" s="565"/>
      <c r="N1499" s="565"/>
      <c r="O1499" s="565"/>
      <c r="P1499" s="565"/>
      <c r="Q1499" s="565"/>
      <c r="R1499" s="565"/>
      <c r="S1499" s="565"/>
      <c r="T1499" s="565"/>
      <c r="U1499" s="565"/>
      <c r="V1499" s="565"/>
      <c r="W1499" s="565"/>
      <c r="X1499" s="565"/>
      <c r="Y1499" s="565"/>
      <c r="Z1499" s="565"/>
      <c r="AA1499" s="570"/>
      <c r="AB1499" s="570"/>
      <c r="AE1499" s="111"/>
    </row>
    <row r="1500" spans="1:31" s="48" customFormat="1" ht="9" customHeight="1">
      <c r="A1500" s="166"/>
      <c r="B1500" s="566"/>
      <c r="C1500" s="565"/>
      <c r="D1500" s="565"/>
      <c r="E1500" s="565"/>
      <c r="F1500" s="565"/>
      <c r="G1500" s="565"/>
      <c r="H1500" s="565"/>
      <c r="I1500" s="565"/>
      <c r="J1500" s="565"/>
      <c r="K1500" s="565"/>
      <c r="L1500" s="565"/>
      <c r="M1500" s="565"/>
      <c r="N1500" s="565"/>
      <c r="O1500" s="565"/>
      <c r="P1500" s="565"/>
      <c r="Q1500" s="565"/>
      <c r="R1500" s="565"/>
      <c r="S1500" s="565"/>
      <c r="T1500" s="565"/>
      <c r="U1500" s="565"/>
      <c r="V1500" s="565"/>
      <c r="W1500" s="565"/>
      <c r="X1500" s="565"/>
      <c r="Y1500" s="565"/>
      <c r="Z1500" s="565"/>
      <c r="AA1500" s="570"/>
      <c r="AB1500" s="570"/>
      <c r="AE1500" s="111"/>
    </row>
    <row r="1501" spans="1:31" s="48" customFormat="1" ht="10.5" customHeight="1">
      <c r="A1501" s="166"/>
      <c r="B1501" s="566"/>
      <c r="C1501" s="565"/>
      <c r="D1501" s="565"/>
      <c r="E1501" s="565"/>
      <c r="F1501" s="565"/>
      <c r="G1501" s="565"/>
      <c r="H1501" s="565"/>
      <c r="I1501" s="565"/>
      <c r="J1501" s="565"/>
      <c r="K1501" s="565"/>
      <c r="L1501" s="565"/>
      <c r="M1501" s="565"/>
      <c r="N1501" s="565"/>
      <c r="O1501" s="565"/>
      <c r="P1501" s="565"/>
      <c r="Q1501" s="565"/>
      <c r="R1501" s="565"/>
      <c r="S1501" s="565"/>
      <c r="T1501" s="565"/>
      <c r="U1501" s="565"/>
      <c r="V1501" s="565"/>
      <c r="W1501" s="565"/>
      <c r="X1501" s="565"/>
      <c r="Y1501" s="565"/>
      <c r="Z1501" s="565"/>
      <c r="AA1501" s="570"/>
      <c r="AB1501" s="570"/>
      <c r="AE1501" s="111"/>
    </row>
    <row r="1502" spans="1:31" s="48" customFormat="1" ht="11.25" customHeight="1">
      <c r="A1502" s="169"/>
      <c r="B1502" s="379"/>
      <c r="C1502" s="172"/>
      <c r="D1502" s="172"/>
      <c r="E1502" s="172"/>
      <c r="F1502" s="172"/>
      <c r="G1502" s="172"/>
      <c r="H1502" s="172"/>
      <c r="I1502" s="172"/>
      <c r="J1502" s="172"/>
      <c r="K1502" s="172"/>
      <c r="L1502" s="172"/>
      <c r="M1502" s="172"/>
      <c r="N1502" s="172"/>
      <c r="O1502" s="172"/>
      <c r="P1502" s="172"/>
      <c r="Q1502" s="172"/>
      <c r="R1502" s="172"/>
      <c r="S1502" s="172"/>
      <c r="T1502" s="172"/>
      <c r="U1502" s="172"/>
      <c r="V1502" s="172"/>
      <c r="W1502" s="172"/>
      <c r="X1502" s="172"/>
      <c r="Y1502" s="172"/>
      <c r="Z1502" s="172"/>
      <c r="AA1502" s="168"/>
      <c r="AB1502" s="168"/>
      <c r="AE1502" s="111"/>
    </row>
    <row r="1503" spans="1:31" s="48" customFormat="1" ht="24">
      <c r="A1503" s="164" t="s">
        <v>1130</v>
      </c>
      <c r="B1503" s="377"/>
      <c r="C1503" s="136"/>
      <c r="D1503" s="136"/>
      <c r="E1503" s="136"/>
      <c r="F1503" s="136"/>
      <c r="G1503" s="136"/>
      <c r="H1503" s="136"/>
      <c r="I1503" s="136"/>
      <c r="J1503" s="137"/>
      <c r="K1503" s="137"/>
      <c r="L1503" s="137"/>
      <c r="M1503" s="137"/>
      <c r="N1503" s="137"/>
      <c r="O1503" s="137"/>
      <c r="P1503" s="137"/>
      <c r="Q1503" s="137"/>
      <c r="R1503" s="137"/>
      <c r="S1503" s="137"/>
      <c r="T1503" s="137"/>
      <c r="U1503" s="137"/>
      <c r="V1503" s="137"/>
      <c r="W1503" s="137"/>
      <c r="X1503" s="137"/>
      <c r="Y1503" s="137"/>
      <c r="Z1503" s="137"/>
      <c r="AA1503" s="165"/>
      <c r="AB1503" s="165"/>
      <c r="AE1503" s="111"/>
    </row>
    <row r="1504" spans="1:31" s="48" customFormat="1" ht="14.25">
      <c r="A1504" s="169"/>
      <c r="B1504" s="871" t="s">
        <v>1223</v>
      </c>
      <c r="C1504" s="872"/>
      <c r="D1504" s="872"/>
      <c r="E1504" s="872"/>
      <c r="F1504" s="872"/>
      <c r="G1504" s="872"/>
      <c r="H1504" s="872"/>
      <c r="I1504" s="872"/>
      <c r="J1504" s="872"/>
      <c r="K1504" s="872"/>
      <c r="L1504" s="872"/>
      <c r="M1504" s="872"/>
      <c r="N1504" s="872"/>
      <c r="O1504" s="872"/>
      <c r="P1504" s="872"/>
      <c r="Q1504" s="872"/>
      <c r="R1504" s="872"/>
      <c r="S1504" s="872"/>
      <c r="T1504" s="872"/>
      <c r="U1504" s="872"/>
      <c r="V1504" s="872"/>
      <c r="W1504" s="872"/>
      <c r="X1504" s="872"/>
      <c r="Y1504" s="872"/>
      <c r="Z1504" s="872"/>
      <c r="AA1504" s="872"/>
      <c r="AB1504" s="873"/>
    </row>
    <row r="1505" spans="1:31" s="48" customFormat="1" ht="18" customHeight="1">
      <c r="A1505" s="169"/>
      <c r="B1505" s="416" t="s">
        <v>90</v>
      </c>
      <c r="C1505" s="403" t="s">
        <v>1212</v>
      </c>
      <c r="D1505" s="404"/>
      <c r="E1505" s="404"/>
      <c r="F1505" s="404"/>
      <c r="G1505" s="404"/>
      <c r="H1505" s="404"/>
      <c r="I1505" s="404"/>
      <c r="J1505" s="404"/>
      <c r="K1505" s="404"/>
      <c r="L1505" s="404"/>
      <c r="M1505" s="404"/>
      <c r="N1505" s="404"/>
      <c r="O1505" s="404"/>
      <c r="P1505" s="404"/>
      <c r="Q1505" s="404"/>
      <c r="R1505" s="404"/>
      <c r="S1505" s="404"/>
      <c r="T1505" s="404"/>
      <c r="U1505" s="404"/>
      <c r="V1505" s="404"/>
      <c r="W1505" s="404"/>
      <c r="X1505" s="404"/>
      <c r="Y1505" s="404"/>
      <c r="Z1505" s="405"/>
      <c r="AA1505" s="394"/>
      <c r="AB1505" s="395"/>
    </row>
    <row r="1506" spans="1:31" s="48" customFormat="1" ht="11.25" customHeight="1">
      <c r="A1506" s="169"/>
      <c r="B1506" s="417"/>
      <c r="C1506" s="406"/>
      <c r="D1506" s="407"/>
      <c r="E1506" s="407"/>
      <c r="F1506" s="407"/>
      <c r="G1506" s="407"/>
      <c r="H1506" s="407"/>
      <c r="I1506" s="407"/>
      <c r="J1506" s="407"/>
      <c r="K1506" s="407"/>
      <c r="L1506" s="407"/>
      <c r="M1506" s="407"/>
      <c r="N1506" s="407"/>
      <c r="O1506" s="407"/>
      <c r="P1506" s="407"/>
      <c r="Q1506" s="407"/>
      <c r="R1506" s="407"/>
      <c r="S1506" s="407"/>
      <c r="T1506" s="407"/>
      <c r="U1506" s="407"/>
      <c r="V1506" s="407"/>
      <c r="W1506" s="407"/>
      <c r="X1506" s="407"/>
      <c r="Y1506" s="407"/>
      <c r="Z1506" s="408"/>
      <c r="AA1506" s="396"/>
      <c r="AB1506" s="397"/>
    </row>
    <row r="1507" spans="1:31" s="48" customFormat="1" ht="23.25" customHeight="1">
      <c r="A1507" s="169"/>
      <c r="B1507" s="417"/>
      <c r="C1507" s="406"/>
      <c r="D1507" s="407"/>
      <c r="E1507" s="407"/>
      <c r="F1507" s="407"/>
      <c r="G1507" s="407"/>
      <c r="H1507" s="407"/>
      <c r="I1507" s="407"/>
      <c r="J1507" s="407"/>
      <c r="K1507" s="407"/>
      <c r="L1507" s="407"/>
      <c r="M1507" s="407"/>
      <c r="N1507" s="407"/>
      <c r="O1507" s="407"/>
      <c r="P1507" s="407"/>
      <c r="Q1507" s="407"/>
      <c r="R1507" s="407"/>
      <c r="S1507" s="407"/>
      <c r="T1507" s="407"/>
      <c r="U1507" s="407"/>
      <c r="V1507" s="407"/>
      <c r="W1507" s="407"/>
      <c r="X1507" s="407"/>
      <c r="Y1507" s="407"/>
      <c r="Z1507" s="408"/>
      <c r="AA1507" s="396"/>
      <c r="AB1507" s="397"/>
    </row>
    <row r="1508" spans="1:31" s="30" customFormat="1" ht="11.25" customHeight="1">
      <c r="A1508" s="169"/>
      <c r="B1508" s="416" t="s">
        <v>91</v>
      </c>
      <c r="C1508" s="403" t="s">
        <v>1214</v>
      </c>
      <c r="D1508" s="404"/>
      <c r="E1508" s="404"/>
      <c r="F1508" s="404"/>
      <c r="G1508" s="404"/>
      <c r="H1508" s="404"/>
      <c r="I1508" s="404"/>
      <c r="J1508" s="404"/>
      <c r="K1508" s="404"/>
      <c r="L1508" s="404"/>
      <c r="M1508" s="404"/>
      <c r="N1508" s="404"/>
      <c r="O1508" s="404"/>
      <c r="P1508" s="404"/>
      <c r="Q1508" s="404"/>
      <c r="R1508" s="404"/>
      <c r="S1508" s="404"/>
      <c r="T1508" s="404"/>
      <c r="U1508" s="404"/>
      <c r="V1508" s="404"/>
      <c r="W1508" s="404"/>
      <c r="X1508" s="404"/>
      <c r="Y1508" s="404"/>
      <c r="Z1508" s="405"/>
      <c r="AA1508" s="394"/>
      <c r="AB1508" s="395"/>
    </row>
    <row r="1509" spans="1:31" s="30" customFormat="1" ht="11.25" customHeight="1">
      <c r="A1509" s="169"/>
      <c r="B1509" s="417"/>
      <c r="C1509" s="406"/>
      <c r="D1509" s="407"/>
      <c r="E1509" s="407"/>
      <c r="F1509" s="407"/>
      <c r="G1509" s="407"/>
      <c r="H1509" s="407"/>
      <c r="I1509" s="407"/>
      <c r="J1509" s="407"/>
      <c r="K1509" s="407"/>
      <c r="L1509" s="407"/>
      <c r="M1509" s="407"/>
      <c r="N1509" s="407"/>
      <c r="O1509" s="407"/>
      <c r="P1509" s="407"/>
      <c r="Q1509" s="407"/>
      <c r="R1509" s="407"/>
      <c r="S1509" s="407"/>
      <c r="T1509" s="407"/>
      <c r="U1509" s="407"/>
      <c r="V1509" s="407"/>
      <c r="W1509" s="407"/>
      <c r="X1509" s="407"/>
      <c r="Y1509" s="407"/>
      <c r="Z1509" s="408"/>
      <c r="AA1509" s="396"/>
      <c r="AB1509" s="397"/>
    </row>
    <row r="1510" spans="1:31" s="48" customFormat="1" ht="15" customHeight="1">
      <c r="A1510" s="169"/>
      <c r="B1510" s="417"/>
      <c r="C1510" s="406"/>
      <c r="D1510" s="407"/>
      <c r="E1510" s="407"/>
      <c r="F1510" s="407"/>
      <c r="G1510" s="407"/>
      <c r="H1510" s="407"/>
      <c r="I1510" s="407"/>
      <c r="J1510" s="407"/>
      <c r="K1510" s="407"/>
      <c r="L1510" s="407"/>
      <c r="M1510" s="407"/>
      <c r="N1510" s="407"/>
      <c r="O1510" s="407"/>
      <c r="P1510" s="407"/>
      <c r="Q1510" s="407"/>
      <c r="R1510" s="407"/>
      <c r="S1510" s="407"/>
      <c r="T1510" s="407"/>
      <c r="U1510" s="407"/>
      <c r="V1510" s="407"/>
      <c r="W1510" s="407"/>
      <c r="X1510" s="407"/>
      <c r="Y1510" s="407"/>
      <c r="Z1510" s="408"/>
      <c r="AA1510" s="396"/>
      <c r="AB1510" s="397"/>
      <c r="AE1510" s="111"/>
    </row>
    <row r="1511" spans="1:31" s="30" customFormat="1" ht="11.25" customHeight="1">
      <c r="A1511" s="169"/>
      <c r="B1511" s="416" t="s">
        <v>92</v>
      </c>
      <c r="C1511" s="403" t="s">
        <v>1213</v>
      </c>
      <c r="D1511" s="404"/>
      <c r="E1511" s="404"/>
      <c r="F1511" s="404"/>
      <c r="G1511" s="404"/>
      <c r="H1511" s="404"/>
      <c r="I1511" s="404"/>
      <c r="J1511" s="404"/>
      <c r="K1511" s="404"/>
      <c r="L1511" s="404"/>
      <c r="M1511" s="404"/>
      <c r="N1511" s="404"/>
      <c r="O1511" s="404"/>
      <c r="P1511" s="404"/>
      <c r="Q1511" s="404"/>
      <c r="R1511" s="404"/>
      <c r="S1511" s="404"/>
      <c r="T1511" s="404"/>
      <c r="U1511" s="404"/>
      <c r="V1511" s="404"/>
      <c r="W1511" s="404"/>
      <c r="X1511" s="404"/>
      <c r="Y1511" s="404"/>
      <c r="Z1511" s="405"/>
      <c r="AA1511" s="394"/>
      <c r="AB1511" s="395"/>
    </row>
    <row r="1512" spans="1:31" s="30" customFormat="1" ht="11.25" customHeight="1">
      <c r="A1512" s="169"/>
      <c r="B1512" s="417"/>
      <c r="C1512" s="406"/>
      <c r="D1512" s="407"/>
      <c r="E1512" s="407"/>
      <c r="F1512" s="407"/>
      <c r="G1512" s="407"/>
      <c r="H1512" s="407"/>
      <c r="I1512" s="407"/>
      <c r="J1512" s="407"/>
      <c r="K1512" s="407"/>
      <c r="L1512" s="407"/>
      <c r="M1512" s="407"/>
      <c r="N1512" s="407"/>
      <c r="O1512" s="407"/>
      <c r="P1512" s="407"/>
      <c r="Q1512" s="407"/>
      <c r="R1512" s="407"/>
      <c r="S1512" s="407"/>
      <c r="T1512" s="407"/>
      <c r="U1512" s="407"/>
      <c r="V1512" s="407"/>
      <c r="W1512" s="407"/>
      <c r="X1512" s="407"/>
      <c r="Y1512" s="407"/>
      <c r="Z1512" s="408"/>
      <c r="AA1512" s="396"/>
      <c r="AB1512" s="397"/>
    </row>
    <row r="1513" spans="1:31" s="30" customFormat="1" ht="11.25" customHeight="1">
      <c r="A1513" s="169"/>
      <c r="B1513" s="418"/>
      <c r="C1513" s="406"/>
      <c r="D1513" s="407"/>
      <c r="E1513" s="407"/>
      <c r="F1513" s="407"/>
      <c r="G1513" s="407"/>
      <c r="H1513" s="407"/>
      <c r="I1513" s="407"/>
      <c r="J1513" s="407"/>
      <c r="K1513" s="407"/>
      <c r="L1513" s="407"/>
      <c r="M1513" s="407"/>
      <c r="N1513" s="407"/>
      <c r="O1513" s="407"/>
      <c r="P1513" s="407"/>
      <c r="Q1513" s="407"/>
      <c r="R1513" s="407"/>
      <c r="S1513" s="407"/>
      <c r="T1513" s="407"/>
      <c r="U1513" s="407"/>
      <c r="V1513" s="407"/>
      <c r="W1513" s="407"/>
      <c r="X1513" s="407"/>
      <c r="Y1513" s="407"/>
      <c r="Z1513" s="408"/>
      <c r="AA1513" s="396"/>
      <c r="AB1513" s="397"/>
    </row>
    <row r="1514" spans="1:31" s="48" customFormat="1" ht="11.25" customHeight="1">
      <c r="A1514" s="169"/>
      <c r="B1514" s="416" t="s">
        <v>93</v>
      </c>
      <c r="C1514" s="403" t="s">
        <v>1215</v>
      </c>
      <c r="D1514" s="404"/>
      <c r="E1514" s="404"/>
      <c r="F1514" s="404"/>
      <c r="G1514" s="404"/>
      <c r="H1514" s="404"/>
      <c r="I1514" s="404"/>
      <c r="J1514" s="404"/>
      <c r="K1514" s="404"/>
      <c r="L1514" s="404"/>
      <c r="M1514" s="404"/>
      <c r="N1514" s="404"/>
      <c r="O1514" s="404"/>
      <c r="P1514" s="404"/>
      <c r="Q1514" s="404"/>
      <c r="R1514" s="404"/>
      <c r="S1514" s="404"/>
      <c r="T1514" s="404"/>
      <c r="U1514" s="404"/>
      <c r="V1514" s="404"/>
      <c r="W1514" s="404"/>
      <c r="X1514" s="404"/>
      <c r="Y1514" s="404"/>
      <c r="Z1514" s="405"/>
      <c r="AA1514" s="394"/>
      <c r="AB1514" s="395"/>
      <c r="AE1514" s="111"/>
    </row>
    <row r="1515" spans="1:31" s="48" customFormat="1" ht="11.25" customHeight="1">
      <c r="A1515" s="169"/>
      <c r="B1515" s="417"/>
      <c r="C1515" s="406"/>
      <c r="D1515" s="407"/>
      <c r="E1515" s="407"/>
      <c r="F1515" s="407"/>
      <c r="G1515" s="407"/>
      <c r="H1515" s="407"/>
      <c r="I1515" s="407"/>
      <c r="J1515" s="407"/>
      <c r="K1515" s="407"/>
      <c r="L1515" s="407"/>
      <c r="M1515" s="407"/>
      <c r="N1515" s="407"/>
      <c r="O1515" s="407"/>
      <c r="P1515" s="407"/>
      <c r="Q1515" s="407"/>
      <c r="R1515" s="407"/>
      <c r="S1515" s="407"/>
      <c r="T1515" s="407"/>
      <c r="U1515" s="407"/>
      <c r="V1515" s="407"/>
      <c r="W1515" s="407"/>
      <c r="X1515" s="407"/>
      <c r="Y1515" s="407"/>
      <c r="Z1515" s="408"/>
      <c r="AA1515" s="396"/>
      <c r="AB1515" s="397"/>
      <c r="AE1515" s="111"/>
    </row>
    <row r="1516" spans="1:31" s="48" customFormat="1" ht="11.25" customHeight="1">
      <c r="A1516" s="169"/>
      <c r="B1516" s="418"/>
      <c r="C1516" s="406"/>
      <c r="D1516" s="407"/>
      <c r="E1516" s="407"/>
      <c r="F1516" s="407"/>
      <c r="G1516" s="407"/>
      <c r="H1516" s="407"/>
      <c r="I1516" s="407"/>
      <c r="J1516" s="407"/>
      <c r="K1516" s="407"/>
      <c r="L1516" s="407"/>
      <c r="M1516" s="407"/>
      <c r="N1516" s="407"/>
      <c r="O1516" s="407"/>
      <c r="P1516" s="407"/>
      <c r="Q1516" s="407"/>
      <c r="R1516" s="407"/>
      <c r="S1516" s="407"/>
      <c r="T1516" s="407"/>
      <c r="U1516" s="407"/>
      <c r="V1516" s="407"/>
      <c r="W1516" s="407"/>
      <c r="X1516" s="407"/>
      <c r="Y1516" s="407"/>
      <c r="Z1516" s="408"/>
      <c r="AA1516" s="396"/>
      <c r="AB1516" s="397"/>
      <c r="AE1516" s="111"/>
    </row>
    <row r="1517" spans="1:31" s="48" customFormat="1" ht="11.25" customHeight="1">
      <c r="A1517" s="169"/>
      <c r="B1517" s="416" t="s">
        <v>94</v>
      </c>
      <c r="C1517" s="403" t="s">
        <v>1217</v>
      </c>
      <c r="D1517" s="404"/>
      <c r="E1517" s="404"/>
      <c r="F1517" s="404"/>
      <c r="G1517" s="404"/>
      <c r="H1517" s="404"/>
      <c r="I1517" s="404"/>
      <c r="J1517" s="404"/>
      <c r="K1517" s="404"/>
      <c r="L1517" s="404"/>
      <c r="M1517" s="404"/>
      <c r="N1517" s="404"/>
      <c r="O1517" s="404"/>
      <c r="P1517" s="404"/>
      <c r="Q1517" s="404"/>
      <c r="R1517" s="404"/>
      <c r="S1517" s="404"/>
      <c r="T1517" s="404"/>
      <c r="U1517" s="404"/>
      <c r="V1517" s="404"/>
      <c r="W1517" s="404"/>
      <c r="X1517" s="404"/>
      <c r="Y1517" s="404"/>
      <c r="Z1517" s="405"/>
      <c r="AA1517" s="394"/>
      <c r="AB1517" s="395"/>
      <c r="AE1517" s="111"/>
    </row>
    <row r="1518" spans="1:31" s="48" customFormat="1" ht="11.25" customHeight="1">
      <c r="A1518" s="169"/>
      <c r="B1518" s="417"/>
      <c r="C1518" s="406"/>
      <c r="D1518" s="407"/>
      <c r="E1518" s="407"/>
      <c r="F1518" s="407"/>
      <c r="G1518" s="407"/>
      <c r="H1518" s="407"/>
      <c r="I1518" s="407"/>
      <c r="J1518" s="407"/>
      <c r="K1518" s="407"/>
      <c r="L1518" s="407"/>
      <c r="M1518" s="407"/>
      <c r="N1518" s="407"/>
      <c r="O1518" s="407"/>
      <c r="P1518" s="407"/>
      <c r="Q1518" s="407"/>
      <c r="R1518" s="407"/>
      <c r="S1518" s="407"/>
      <c r="T1518" s="407"/>
      <c r="U1518" s="407"/>
      <c r="V1518" s="407"/>
      <c r="W1518" s="407"/>
      <c r="X1518" s="407"/>
      <c r="Y1518" s="407"/>
      <c r="Z1518" s="408"/>
      <c r="AA1518" s="396"/>
      <c r="AB1518" s="397"/>
    </row>
    <row r="1519" spans="1:31" s="48" customFormat="1" ht="11.25" customHeight="1">
      <c r="A1519" s="169"/>
      <c r="B1519" s="418"/>
      <c r="C1519" s="409"/>
      <c r="D1519" s="410"/>
      <c r="E1519" s="410"/>
      <c r="F1519" s="410"/>
      <c r="G1519" s="410"/>
      <c r="H1519" s="410"/>
      <c r="I1519" s="410"/>
      <c r="J1519" s="410"/>
      <c r="K1519" s="410"/>
      <c r="L1519" s="410"/>
      <c r="M1519" s="410"/>
      <c r="N1519" s="410"/>
      <c r="O1519" s="410"/>
      <c r="P1519" s="410"/>
      <c r="Q1519" s="410"/>
      <c r="R1519" s="410"/>
      <c r="S1519" s="410"/>
      <c r="T1519" s="410"/>
      <c r="U1519" s="410"/>
      <c r="V1519" s="410"/>
      <c r="W1519" s="410"/>
      <c r="X1519" s="410"/>
      <c r="Y1519" s="410"/>
      <c r="Z1519" s="411"/>
      <c r="AA1519" s="398"/>
      <c r="AB1519" s="399"/>
    </row>
    <row r="1520" spans="1:31" s="48" customFormat="1" ht="11.25" customHeight="1">
      <c r="A1520" s="169"/>
      <c r="B1520" s="416" t="s">
        <v>95</v>
      </c>
      <c r="C1520" s="403" t="s">
        <v>1216</v>
      </c>
      <c r="D1520" s="404"/>
      <c r="E1520" s="404"/>
      <c r="F1520" s="404"/>
      <c r="G1520" s="404"/>
      <c r="H1520" s="404"/>
      <c r="I1520" s="404"/>
      <c r="J1520" s="404"/>
      <c r="K1520" s="404"/>
      <c r="L1520" s="404"/>
      <c r="M1520" s="404"/>
      <c r="N1520" s="404"/>
      <c r="O1520" s="404"/>
      <c r="P1520" s="404"/>
      <c r="Q1520" s="404"/>
      <c r="R1520" s="404"/>
      <c r="S1520" s="404"/>
      <c r="T1520" s="404"/>
      <c r="U1520" s="404"/>
      <c r="V1520" s="404"/>
      <c r="W1520" s="404"/>
      <c r="X1520" s="404"/>
      <c r="Y1520" s="404"/>
      <c r="Z1520" s="405"/>
      <c r="AA1520" s="394"/>
      <c r="AB1520" s="395"/>
      <c r="AE1520" s="111"/>
    </row>
    <row r="1521" spans="1:31" s="48" customFormat="1" ht="9.75" customHeight="1">
      <c r="A1521" s="169"/>
      <c r="B1521" s="417"/>
      <c r="C1521" s="406"/>
      <c r="D1521" s="407"/>
      <c r="E1521" s="407"/>
      <c r="F1521" s="407"/>
      <c r="G1521" s="407"/>
      <c r="H1521" s="407"/>
      <c r="I1521" s="407"/>
      <c r="J1521" s="407"/>
      <c r="K1521" s="407"/>
      <c r="L1521" s="407"/>
      <c r="M1521" s="407"/>
      <c r="N1521" s="407"/>
      <c r="O1521" s="407"/>
      <c r="P1521" s="407"/>
      <c r="Q1521" s="407"/>
      <c r="R1521" s="407"/>
      <c r="S1521" s="407"/>
      <c r="T1521" s="407"/>
      <c r="U1521" s="407"/>
      <c r="V1521" s="407"/>
      <c r="W1521" s="407"/>
      <c r="X1521" s="407"/>
      <c r="Y1521" s="407"/>
      <c r="Z1521" s="408"/>
      <c r="AA1521" s="396"/>
      <c r="AB1521" s="397"/>
      <c r="AE1521" s="111"/>
    </row>
    <row r="1522" spans="1:31" s="48" customFormat="1" ht="40.5" customHeight="1">
      <c r="A1522" s="169"/>
      <c r="B1522" s="418"/>
      <c r="C1522" s="409"/>
      <c r="D1522" s="410"/>
      <c r="E1522" s="410"/>
      <c r="F1522" s="410"/>
      <c r="G1522" s="410"/>
      <c r="H1522" s="410"/>
      <c r="I1522" s="410"/>
      <c r="J1522" s="410"/>
      <c r="K1522" s="410"/>
      <c r="L1522" s="410"/>
      <c r="M1522" s="410"/>
      <c r="N1522" s="410"/>
      <c r="O1522" s="410"/>
      <c r="P1522" s="410"/>
      <c r="Q1522" s="410"/>
      <c r="R1522" s="410"/>
      <c r="S1522" s="410"/>
      <c r="T1522" s="410"/>
      <c r="U1522" s="410"/>
      <c r="V1522" s="410"/>
      <c r="W1522" s="410"/>
      <c r="X1522" s="410"/>
      <c r="Y1522" s="410"/>
      <c r="Z1522" s="411"/>
      <c r="AA1522" s="398"/>
      <c r="AB1522" s="399"/>
      <c r="AE1522" s="111"/>
    </row>
    <row r="1523" spans="1:31" s="48" customFormat="1" ht="9.75" customHeight="1">
      <c r="A1523" s="169"/>
      <c r="B1523" s="416" t="s">
        <v>203</v>
      </c>
      <c r="C1523" s="403" t="s">
        <v>1218</v>
      </c>
      <c r="D1523" s="404"/>
      <c r="E1523" s="404"/>
      <c r="F1523" s="404"/>
      <c r="G1523" s="404"/>
      <c r="H1523" s="404"/>
      <c r="I1523" s="404"/>
      <c r="J1523" s="404"/>
      <c r="K1523" s="404"/>
      <c r="L1523" s="404"/>
      <c r="M1523" s="404"/>
      <c r="N1523" s="404"/>
      <c r="O1523" s="404"/>
      <c r="P1523" s="404"/>
      <c r="Q1523" s="404"/>
      <c r="R1523" s="404"/>
      <c r="S1523" s="404"/>
      <c r="T1523" s="404"/>
      <c r="U1523" s="404"/>
      <c r="V1523" s="404"/>
      <c r="W1523" s="404"/>
      <c r="X1523" s="404"/>
      <c r="Y1523" s="404"/>
      <c r="Z1523" s="405"/>
      <c r="AA1523" s="394"/>
      <c r="AB1523" s="395"/>
      <c r="AE1523" s="111"/>
    </row>
    <row r="1524" spans="1:31" s="48" customFormat="1" ht="13.5" customHeight="1">
      <c r="A1524" s="169"/>
      <c r="B1524" s="417"/>
      <c r="C1524" s="406"/>
      <c r="D1524" s="407"/>
      <c r="E1524" s="407"/>
      <c r="F1524" s="407"/>
      <c r="G1524" s="407"/>
      <c r="H1524" s="407"/>
      <c r="I1524" s="407"/>
      <c r="J1524" s="407"/>
      <c r="K1524" s="407"/>
      <c r="L1524" s="407"/>
      <c r="M1524" s="407"/>
      <c r="N1524" s="407"/>
      <c r="O1524" s="407"/>
      <c r="P1524" s="407"/>
      <c r="Q1524" s="407"/>
      <c r="R1524" s="407"/>
      <c r="S1524" s="407"/>
      <c r="T1524" s="407"/>
      <c r="U1524" s="407"/>
      <c r="V1524" s="407"/>
      <c r="W1524" s="407"/>
      <c r="X1524" s="407"/>
      <c r="Y1524" s="407"/>
      <c r="Z1524" s="408"/>
      <c r="AA1524" s="396"/>
      <c r="AB1524" s="397"/>
      <c r="AE1524" s="111"/>
    </row>
    <row r="1525" spans="1:31" s="48" customFormat="1" ht="13.5" customHeight="1">
      <c r="A1525" s="169"/>
      <c r="B1525" s="418"/>
      <c r="C1525" s="409"/>
      <c r="D1525" s="410"/>
      <c r="E1525" s="410"/>
      <c r="F1525" s="410"/>
      <c r="G1525" s="410"/>
      <c r="H1525" s="410"/>
      <c r="I1525" s="410"/>
      <c r="J1525" s="410"/>
      <c r="K1525" s="410"/>
      <c r="L1525" s="410"/>
      <c r="M1525" s="410"/>
      <c r="N1525" s="410"/>
      <c r="O1525" s="410"/>
      <c r="P1525" s="410"/>
      <c r="Q1525" s="410"/>
      <c r="R1525" s="410"/>
      <c r="S1525" s="410"/>
      <c r="T1525" s="410"/>
      <c r="U1525" s="410"/>
      <c r="V1525" s="410"/>
      <c r="W1525" s="410"/>
      <c r="X1525" s="410"/>
      <c r="Y1525" s="410"/>
      <c r="Z1525" s="411"/>
      <c r="AA1525" s="398"/>
      <c r="AB1525" s="399"/>
      <c r="AE1525" s="111"/>
    </row>
    <row r="1526" spans="1:31" s="48" customFormat="1" ht="11.25" customHeight="1">
      <c r="A1526" s="169"/>
      <c r="B1526" s="416" t="s">
        <v>23</v>
      </c>
      <c r="C1526" s="403" t="s">
        <v>1219</v>
      </c>
      <c r="D1526" s="404"/>
      <c r="E1526" s="404"/>
      <c r="F1526" s="404"/>
      <c r="G1526" s="404"/>
      <c r="H1526" s="404"/>
      <c r="I1526" s="404"/>
      <c r="J1526" s="404"/>
      <c r="K1526" s="404"/>
      <c r="L1526" s="404"/>
      <c r="M1526" s="404"/>
      <c r="N1526" s="404"/>
      <c r="O1526" s="404"/>
      <c r="P1526" s="404"/>
      <c r="Q1526" s="404"/>
      <c r="R1526" s="404"/>
      <c r="S1526" s="404"/>
      <c r="T1526" s="404"/>
      <c r="U1526" s="404"/>
      <c r="V1526" s="404"/>
      <c r="W1526" s="404"/>
      <c r="X1526" s="404"/>
      <c r="Y1526" s="404"/>
      <c r="Z1526" s="405"/>
      <c r="AA1526" s="394"/>
      <c r="AB1526" s="395"/>
      <c r="AE1526" s="111"/>
    </row>
    <row r="1527" spans="1:31" s="48" customFormat="1" ht="11.25" customHeight="1">
      <c r="A1527" s="169"/>
      <c r="B1527" s="417"/>
      <c r="C1527" s="406"/>
      <c r="D1527" s="407"/>
      <c r="E1527" s="407"/>
      <c r="F1527" s="407"/>
      <c r="G1527" s="407"/>
      <c r="H1527" s="407"/>
      <c r="I1527" s="407"/>
      <c r="J1527" s="407"/>
      <c r="K1527" s="407"/>
      <c r="L1527" s="407"/>
      <c r="M1527" s="407"/>
      <c r="N1527" s="407"/>
      <c r="O1527" s="407"/>
      <c r="P1527" s="407"/>
      <c r="Q1527" s="407"/>
      <c r="R1527" s="407"/>
      <c r="S1527" s="407"/>
      <c r="T1527" s="407"/>
      <c r="U1527" s="407"/>
      <c r="V1527" s="407"/>
      <c r="W1527" s="407"/>
      <c r="X1527" s="407"/>
      <c r="Y1527" s="407"/>
      <c r="Z1527" s="408"/>
      <c r="AA1527" s="396"/>
      <c r="AB1527" s="397"/>
    </row>
    <row r="1528" spans="1:31" s="48" customFormat="1" ht="17.25" customHeight="1">
      <c r="A1528" s="169"/>
      <c r="B1528" s="418"/>
      <c r="C1528" s="409"/>
      <c r="D1528" s="410"/>
      <c r="E1528" s="410"/>
      <c r="F1528" s="410"/>
      <c r="G1528" s="410"/>
      <c r="H1528" s="410"/>
      <c r="I1528" s="410"/>
      <c r="J1528" s="410"/>
      <c r="K1528" s="410"/>
      <c r="L1528" s="410"/>
      <c r="M1528" s="410"/>
      <c r="N1528" s="410"/>
      <c r="O1528" s="410"/>
      <c r="P1528" s="410"/>
      <c r="Q1528" s="410"/>
      <c r="R1528" s="410"/>
      <c r="S1528" s="410"/>
      <c r="T1528" s="410"/>
      <c r="U1528" s="410"/>
      <c r="V1528" s="410"/>
      <c r="W1528" s="410"/>
      <c r="X1528" s="410"/>
      <c r="Y1528" s="410"/>
      <c r="Z1528" s="411"/>
      <c r="AA1528" s="398"/>
      <c r="AB1528" s="399"/>
    </row>
    <row r="1529" spans="1:31" s="48" customFormat="1" ht="9.75" customHeight="1">
      <c r="A1529" s="169"/>
      <c r="B1529" s="416" t="s">
        <v>168</v>
      </c>
      <c r="C1529" s="403" t="s">
        <v>1220</v>
      </c>
      <c r="D1529" s="404"/>
      <c r="E1529" s="404"/>
      <c r="F1529" s="404"/>
      <c r="G1529" s="404"/>
      <c r="H1529" s="404"/>
      <c r="I1529" s="404"/>
      <c r="J1529" s="404"/>
      <c r="K1529" s="404"/>
      <c r="L1529" s="404"/>
      <c r="M1529" s="404"/>
      <c r="N1529" s="404"/>
      <c r="O1529" s="404"/>
      <c r="P1529" s="404"/>
      <c r="Q1529" s="404"/>
      <c r="R1529" s="404"/>
      <c r="S1529" s="404"/>
      <c r="T1529" s="404"/>
      <c r="U1529" s="404"/>
      <c r="V1529" s="404"/>
      <c r="W1529" s="404"/>
      <c r="X1529" s="404"/>
      <c r="Y1529" s="404"/>
      <c r="Z1529" s="405"/>
      <c r="AA1529" s="394"/>
      <c r="AB1529" s="395"/>
      <c r="AE1529" s="111"/>
    </row>
    <row r="1530" spans="1:31" s="48" customFormat="1" ht="13.5" customHeight="1">
      <c r="A1530" s="169"/>
      <c r="B1530" s="417"/>
      <c r="C1530" s="406"/>
      <c r="D1530" s="407"/>
      <c r="E1530" s="407"/>
      <c r="F1530" s="407"/>
      <c r="G1530" s="407"/>
      <c r="H1530" s="407"/>
      <c r="I1530" s="407"/>
      <c r="J1530" s="407"/>
      <c r="K1530" s="407"/>
      <c r="L1530" s="407"/>
      <c r="M1530" s="407"/>
      <c r="N1530" s="407"/>
      <c r="O1530" s="407"/>
      <c r="P1530" s="407"/>
      <c r="Q1530" s="407"/>
      <c r="R1530" s="407"/>
      <c r="S1530" s="407"/>
      <c r="T1530" s="407"/>
      <c r="U1530" s="407"/>
      <c r="V1530" s="407"/>
      <c r="W1530" s="407"/>
      <c r="X1530" s="407"/>
      <c r="Y1530" s="407"/>
      <c r="Z1530" s="408"/>
      <c r="AA1530" s="396"/>
      <c r="AB1530" s="397"/>
      <c r="AE1530" s="111"/>
    </row>
    <row r="1531" spans="1:31" s="48" customFormat="1" ht="33" customHeight="1">
      <c r="A1531" s="169"/>
      <c r="B1531" s="418"/>
      <c r="C1531" s="409"/>
      <c r="D1531" s="410"/>
      <c r="E1531" s="410"/>
      <c r="F1531" s="410"/>
      <c r="G1531" s="410"/>
      <c r="H1531" s="410"/>
      <c r="I1531" s="410"/>
      <c r="J1531" s="410"/>
      <c r="K1531" s="410"/>
      <c r="L1531" s="410"/>
      <c r="M1531" s="410"/>
      <c r="N1531" s="410"/>
      <c r="O1531" s="410"/>
      <c r="P1531" s="410"/>
      <c r="Q1531" s="410"/>
      <c r="R1531" s="410"/>
      <c r="S1531" s="410"/>
      <c r="T1531" s="410"/>
      <c r="U1531" s="410"/>
      <c r="V1531" s="410"/>
      <c r="W1531" s="410"/>
      <c r="X1531" s="410"/>
      <c r="Y1531" s="410"/>
      <c r="Z1531" s="411"/>
      <c r="AA1531" s="398"/>
      <c r="AB1531" s="399"/>
      <c r="AE1531" s="111"/>
    </row>
    <row r="1532" spans="1:31" s="48" customFormat="1" ht="14.25">
      <c r="A1532" s="169"/>
      <c r="B1532" s="871" t="s">
        <v>1221</v>
      </c>
      <c r="C1532" s="872"/>
      <c r="D1532" s="872"/>
      <c r="E1532" s="872"/>
      <c r="F1532" s="872"/>
      <c r="G1532" s="872"/>
      <c r="H1532" s="872"/>
      <c r="I1532" s="872"/>
      <c r="J1532" s="872"/>
      <c r="K1532" s="872"/>
      <c r="L1532" s="872"/>
      <c r="M1532" s="872"/>
      <c r="N1532" s="872"/>
      <c r="O1532" s="872"/>
      <c r="P1532" s="872"/>
      <c r="Q1532" s="872"/>
      <c r="R1532" s="872"/>
      <c r="S1532" s="872"/>
      <c r="T1532" s="872"/>
      <c r="U1532" s="872"/>
      <c r="V1532" s="872"/>
      <c r="W1532" s="872"/>
      <c r="X1532" s="872"/>
      <c r="Y1532" s="872"/>
      <c r="Z1532" s="872"/>
      <c r="AA1532" s="872"/>
      <c r="AB1532" s="873"/>
      <c r="AE1532" s="111"/>
    </row>
    <row r="1533" spans="1:31" s="48" customFormat="1" ht="11.25" customHeight="1">
      <c r="A1533" s="169"/>
      <c r="B1533" s="416" t="s">
        <v>156</v>
      </c>
      <c r="C1533" s="403" t="s">
        <v>1222</v>
      </c>
      <c r="D1533" s="404"/>
      <c r="E1533" s="404"/>
      <c r="F1533" s="404"/>
      <c r="G1533" s="404"/>
      <c r="H1533" s="404"/>
      <c r="I1533" s="404"/>
      <c r="J1533" s="404"/>
      <c r="K1533" s="404"/>
      <c r="L1533" s="404"/>
      <c r="M1533" s="404"/>
      <c r="N1533" s="404"/>
      <c r="O1533" s="404"/>
      <c r="P1533" s="404"/>
      <c r="Q1533" s="404"/>
      <c r="R1533" s="404"/>
      <c r="S1533" s="404"/>
      <c r="T1533" s="404"/>
      <c r="U1533" s="404"/>
      <c r="V1533" s="404"/>
      <c r="W1533" s="404"/>
      <c r="X1533" s="404"/>
      <c r="Y1533" s="404"/>
      <c r="Z1533" s="405"/>
      <c r="AA1533" s="394"/>
      <c r="AB1533" s="395"/>
      <c r="AE1533" s="111"/>
    </row>
    <row r="1534" spans="1:31" s="48" customFormat="1" ht="11.25" customHeight="1">
      <c r="A1534" s="169"/>
      <c r="B1534" s="417"/>
      <c r="C1534" s="406"/>
      <c r="D1534" s="407"/>
      <c r="E1534" s="407"/>
      <c r="F1534" s="407"/>
      <c r="G1534" s="407"/>
      <c r="H1534" s="407"/>
      <c r="I1534" s="407"/>
      <c r="J1534" s="407"/>
      <c r="K1534" s="407"/>
      <c r="L1534" s="407"/>
      <c r="M1534" s="407"/>
      <c r="N1534" s="407"/>
      <c r="O1534" s="407"/>
      <c r="P1534" s="407"/>
      <c r="Q1534" s="407"/>
      <c r="R1534" s="407"/>
      <c r="S1534" s="407"/>
      <c r="T1534" s="407"/>
      <c r="U1534" s="407"/>
      <c r="V1534" s="407"/>
      <c r="W1534" s="407"/>
      <c r="X1534" s="407"/>
      <c r="Y1534" s="407"/>
      <c r="Z1534" s="408"/>
      <c r="AA1534" s="396"/>
      <c r="AB1534" s="397"/>
    </row>
    <row r="1535" spans="1:31" s="48" customFormat="1" ht="11.25" customHeight="1">
      <c r="A1535" s="169"/>
      <c r="B1535" s="416" t="s">
        <v>157</v>
      </c>
      <c r="C1535" s="403" t="s">
        <v>1224</v>
      </c>
      <c r="D1535" s="404"/>
      <c r="E1535" s="404"/>
      <c r="F1535" s="404"/>
      <c r="G1535" s="404"/>
      <c r="H1535" s="404"/>
      <c r="I1535" s="404"/>
      <c r="J1535" s="404"/>
      <c r="K1535" s="404"/>
      <c r="L1535" s="404"/>
      <c r="M1535" s="404"/>
      <c r="N1535" s="404"/>
      <c r="O1535" s="404"/>
      <c r="P1535" s="404"/>
      <c r="Q1535" s="404"/>
      <c r="R1535" s="404"/>
      <c r="S1535" s="404"/>
      <c r="T1535" s="404"/>
      <c r="U1535" s="404"/>
      <c r="V1535" s="404"/>
      <c r="W1535" s="404"/>
      <c r="X1535" s="404"/>
      <c r="Y1535" s="404"/>
      <c r="Z1535" s="405"/>
      <c r="AA1535" s="394"/>
      <c r="AB1535" s="395"/>
    </row>
    <row r="1536" spans="1:31" s="48" customFormat="1" ht="11.25" customHeight="1">
      <c r="A1536" s="169"/>
      <c r="B1536" s="417"/>
      <c r="C1536" s="406"/>
      <c r="D1536" s="407"/>
      <c r="E1536" s="407"/>
      <c r="F1536" s="407"/>
      <c r="G1536" s="407"/>
      <c r="H1536" s="407"/>
      <c r="I1536" s="407"/>
      <c r="J1536" s="407"/>
      <c r="K1536" s="407"/>
      <c r="L1536" s="407"/>
      <c r="M1536" s="407"/>
      <c r="N1536" s="407"/>
      <c r="O1536" s="407"/>
      <c r="P1536" s="407"/>
      <c r="Q1536" s="407"/>
      <c r="R1536" s="407"/>
      <c r="S1536" s="407"/>
      <c r="T1536" s="407"/>
      <c r="U1536" s="407"/>
      <c r="V1536" s="407"/>
      <c r="W1536" s="407"/>
      <c r="X1536" s="407"/>
      <c r="Y1536" s="407"/>
      <c r="Z1536" s="408"/>
      <c r="AA1536" s="396"/>
      <c r="AB1536" s="397"/>
    </row>
    <row r="1537" spans="1:28" s="30" customFormat="1" ht="33.75" customHeight="1">
      <c r="A1537" s="169"/>
      <c r="B1537" s="418"/>
      <c r="C1537" s="409"/>
      <c r="D1537" s="410"/>
      <c r="E1537" s="410"/>
      <c r="F1537" s="410"/>
      <c r="G1537" s="410"/>
      <c r="H1537" s="410"/>
      <c r="I1537" s="410"/>
      <c r="J1537" s="410"/>
      <c r="K1537" s="410"/>
      <c r="L1537" s="410"/>
      <c r="M1537" s="410"/>
      <c r="N1537" s="410"/>
      <c r="O1537" s="410"/>
      <c r="P1537" s="410"/>
      <c r="Q1537" s="410"/>
      <c r="R1537" s="410"/>
      <c r="S1537" s="410"/>
      <c r="T1537" s="410"/>
      <c r="U1537" s="410"/>
      <c r="V1537" s="410"/>
      <c r="W1537" s="410"/>
      <c r="X1537" s="410"/>
      <c r="Y1537" s="410"/>
      <c r="Z1537" s="411"/>
      <c r="AA1537" s="398"/>
      <c r="AB1537" s="399"/>
    </row>
    <row r="1538" spans="1:28" s="48" customFormat="1" ht="11.25" customHeight="1">
      <c r="A1538" s="169"/>
      <c r="B1538" s="379"/>
      <c r="C1538" s="172"/>
      <c r="D1538" s="172"/>
      <c r="E1538" s="172"/>
      <c r="F1538" s="172"/>
      <c r="G1538" s="172"/>
      <c r="H1538" s="172"/>
      <c r="I1538" s="172"/>
      <c r="J1538" s="172"/>
      <c r="K1538" s="172"/>
      <c r="L1538" s="172"/>
      <c r="M1538" s="172"/>
      <c r="N1538" s="172"/>
      <c r="O1538" s="172"/>
      <c r="P1538" s="172"/>
      <c r="Q1538" s="172"/>
      <c r="R1538" s="172"/>
      <c r="S1538" s="172"/>
      <c r="T1538" s="172"/>
      <c r="U1538" s="172"/>
      <c r="V1538" s="172"/>
      <c r="W1538" s="172"/>
      <c r="X1538" s="172"/>
      <c r="Y1538" s="172"/>
      <c r="Z1538" s="172"/>
      <c r="AA1538" s="168"/>
      <c r="AB1538" s="168"/>
    </row>
    <row r="1539" spans="1:28" s="48" customFormat="1" ht="24">
      <c r="A1539" s="164" t="s">
        <v>1131</v>
      </c>
      <c r="B1539" s="377"/>
      <c r="C1539" s="136"/>
      <c r="D1539" s="136"/>
      <c r="E1539" s="136"/>
      <c r="F1539" s="136"/>
      <c r="G1539" s="136"/>
      <c r="H1539" s="136"/>
      <c r="I1539" s="136"/>
      <c r="J1539" s="137"/>
      <c r="K1539" s="137"/>
      <c r="L1539" s="137"/>
      <c r="M1539" s="137"/>
      <c r="N1539" s="137"/>
      <c r="O1539" s="137"/>
      <c r="P1539" s="137"/>
      <c r="Q1539" s="137"/>
      <c r="R1539" s="137"/>
      <c r="S1539" s="137"/>
      <c r="T1539" s="137"/>
      <c r="U1539" s="137"/>
      <c r="V1539" s="137"/>
      <c r="W1539" s="137"/>
      <c r="X1539" s="137"/>
      <c r="Y1539" s="137"/>
      <c r="Z1539" s="137"/>
      <c r="AA1539" s="165"/>
      <c r="AB1539" s="165"/>
    </row>
    <row r="1540" spans="1:28" s="48" customFormat="1" ht="11.25" customHeight="1">
      <c r="A1540" s="169"/>
      <c r="B1540" s="416" t="s">
        <v>90</v>
      </c>
      <c r="C1540" s="403" t="s">
        <v>626</v>
      </c>
      <c r="D1540" s="404"/>
      <c r="E1540" s="404"/>
      <c r="F1540" s="404"/>
      <c r="G1540" s="404"/>
      <c r="H1540" s="404"/>
      <c r="I1540" s="404"/>
      <c r="J1540" s="404"/>
      <c r="K1540" s="404"/>
      <c r="L1540" s="404"/>
      <c r="M1540" s="404"/>
      <c r="N1540" s="404"/>
      <c r="O1540" s="404"/>
      <c r="P1540" s="404"/>
      <c r="Q1540" s="404"/>
      <c r="R1540" s="404"/>
      <c r="S1540" s="404"/>
      <c r="T1540" s="404"/>
      <c r="U1540" s="404"/>
      <c r="V1540" s="404"/>
      <c r="W1540" s="404"/>
      <c r="X1540" s="404"/>
      <c r="Y1540" s="404"/>
      <c r="Z1540" s="405"/>
      <c r="AA1540" s="394"/>
      <c r="AB1540" s="395"/>
    </row>
    <row r="1541" spans="1:28" s="48" customFormat="1" ht="11.25" customHeight="1">
      <c r="A1541" s="169"/>
      <c r="B1541" s="417"/>
      <c r="C1541" s="406"/>
      <c r="D1541" s="407"/>
      <c r="E1541" s="407"/>
      <c r="F1541" s="407"/>
      <c r="G1541" s="407"/>
      <c r="H1541" s="407"/>
      <c r="I1541" s="407"/>
      <c r="J1541" s="407"/>
      <c r="K1541" s="407"/>
      <c r="L1541" s="407"/>
      <c r="M1541" s="407"/>
      <c r="N1541" s="407"/>
      <c r="O1541" s="407"/>
      <c r="P1541" s="407"/>
      <c r="Q1541" s="407"/>
      <c r="R1541" s="407"/>
      <c r="S1541" s="407"/>
      <c r="T1541" s="407"/>
      <c r="U1541" s="407"/>
      <c r="V1541" s="407"/>
      <c r="W1541" s="407"/>
      <c r="X1541" s="407"/>
      <c r="Y1541" s="407"/>
      <c r="Z1541" s="408"/>
      <c r="AA1541" s="396"/>
      <c r="AB1541" s="397"/>
    </row>
    <row r="1542" spans="1:28" s="48" customFormat="1" ht="11.25" customHeight="1">
      <c r="A1542" s="169"/>
      <c r="B1542" s="417"/>
      <c r="C1542" s="406"/>
      <c r="D1542" s="407"/>
      <c r="E1542" s="407"/>
      <c r="F1542" s="407"/>
      <c r="G1542" s="407"/>
      <c r="H1542" s="407"/>
      <c r="I1542" s="407"/>
      <c r="J1542" s="407"/>
      <c r="K1542" s="407"/>
      <c r="L1542" s="407"/>
      <c r="M1542" s="407"/>
      <c r="N1542" s="407"/>
      <c r="O1542" s="407"/>
      <c r="P1542" s="407"/>
      <c r="Q1542" s="407"/>
      <c r="R1542" s="407"/>
      <c r="S1542" s="407"/>
      <c r="T1542" s="407"/>
      <c r="U1542" s="407"/>
      <c r="V1542" s="407"/>
      <c r="W1542" s="407"/>
      <c r="X1542" s="407"/>
      <c r="Y1542" s="407"/>
      <c r="Z1542" s="408"/>
      <c r="AA1542" s="396"/>
      <c r="AB1542" s="397"/>
    </row>
    <row r="1543" spans="1:28" s="48" customFormat="1" ht="11.25" customHeight="1">
      <c r="A1543" s="169"/>
      <c r="B1543" s="418"/>
      <c r="C1543" s="406"/>
      <c r="D1543" s="407"/>
      <c r="E1543" s="407"/>
      <c r="F1543" s="407"/>
      <c r="G1543" s="407"/>
      <c r="H1543" s="407"/>
      <c r="I1543" s="407"/>
      <c r="J1543" s="407"/>
      <c r="K1543" s="407"/>
      <c r="L1543" s="407"/>
      <c r="M1543" s="407"/>
      <c r="N1543" s="407"/>
      <c r="O1543" s="407"/>
      <c r="P1543" s="407"/>
      <c r="Q1543" s="407"/>
      <c r="R1543" s="407"/>
      <c r="S1543" s="407"/>
      <c r="T1543" s="407"/>
      <c r="U1543" s="407"/>
      <c r="V1543" s="407"/>
      <c r="W1543" s="407"/>
      <c r="X1543" s="407"/>
      <c r="Y1543" s="407"/>
      <c r="Z1543" s="408"/>
      <c r="AA1543" s="396"/>
      <c r="AB1543" s="397"/>
    </row>
    <row r="1544" spans="1:28" s="48" customFormat="1" ht="11.25" customHeight="1">
      <c r="A1544" s="169"/>
      <c r="B1544" s="416" t="s">
        <v>34</v>
      </c>
      <c r="C1544" s="403" t="s">
        <v>627</v>
      </c>
      <c r="D1544" s="404"/>
      <c r="E1544" s="404"/>
      <c r="F1544" s="404"/>
      <c r="G1544" s="404"/>
      <c r="H1544" s="404"/>
      <c r="I1544" s="404"/>
      <c r="J1544" s="404"/>
      <c r="K1544" s="404"/>
      <c r="L1544" s="404"/>
      <c r="M1544" s="404"/>
      <c r="N1544" s="404"/>
      <c r="O1544" s="404"/>
      <c r="P1544" s="404"/>
      <c r="Q1544" s="404"/>
      <c r="R1544" s="404"/>
      <c r="S1544" s="404"/>
      <c r="T1544" s="404"/>
      <c r="U1544" s="404"/>
      <c r="V1544" s="404"/>
      <c r="W1544" s="404"/>
      <c r="X1544" s="404"/>
      <c r="Y1544" s="404"/>
      <c r="Z1544" s="405"/>
      <c r="AA1544" s="394"/>
      <c r="AB1544" s="395"/>
    </row>
    <row r="1545" spans="1:28" s="48" customFormat="1" ht="7.5" customHeight="1">
      <c r="A1545" s="169"/>
      <c r="B1545" s="417"/>
      <c r="C1545" s="406"/>
      <c r="D1545" s="407"/>
      <c r="E1545" s="407"/>
      <c r="F1545" s="407"/>
      <c r="G1545" s="407"/>
      <c r="H1545" s="407"/>
      <c r="I1545" s="407"/>
      <c r="J1545" s="407"/>
      <c r="K1545" s="407"/>
      <c r="L1545" s="407"/>
      <c r="M1545" s="407"/>
      <c r="N1545" s="407"/>
      <c r="O1545" s="407"/>
      <c r="P1545" s="407"/>
      <c r="Q1545" s="407"/>
      <c r="R1545" s="407"/>
      <c r="S1545" s="407"/>
      <c r="T1545" s="407"/>
      <c r="U1545" s="407"/>
      <c r="V1545" s="407"/>
      <c r="W1545" s="407"/>
      <c r="X1545" s="407"/>
      <c r="Y1545" s="407"/>
      <c r="Z1545" s="408"/>
      <c r="AA1545" s="396"/>
      <c r="AB1545" s="397"/>
    </row>
    <row r="1546" spans="1:28" s="48" customFormat="1" ht="11.25" customHeight="1">
      <c r="A1546" s="169"/>
      <c r="B1546" s="417"/>
      <c r="C1546" s="406"/>
      <c r="D1546" s="407"/>
      <c r="E1546" s="407"/>
      <c r="F1546" s="407"/>
      <c r="G1546" s="407"/>
      <c r="H1546" s="407"/>
      <c r="I1546" s="407"/>
      <c r="J1546" s="407"/>
      <c r="K1546" s="407"/>
      <c r="L1546" s="407"/>
      <c r="M1546" s="407"/>
      <c r="N1546" s="407"/>
      <c r="O1546" s="407"/>
      <c r="P1546" s="407"/>
      <c r="Q1546" s="407"/>
      <c r="R1546" s="407"/>
      <c r="S1546" s="407"/>
      <c r="T1546" s="407"/>
      <c r="U1546" s="407"/>
      <c r="V1546" s="407"/>
      <c r="W1546" s="407"/>
      <c r="X1546" s="407"/>
      <c r="Y1546" s="407"/>
      <c r="Z1546" s="408"/>
      <c r="AA1546" s="396"/>
      <c r="AB1546" s="397"/>
    </row>
    <row r="1547" spans="1:28" s="48" customFormat="1" ht="18.75" customHeight="1">
      <c r="A1547" s="169"/>
      <c r="B1547" s="418"/>
      <c r="C1547" s="409"/>
      <c r="D1547" s="410"/>
      <c r="E1547" s="410"/>
      <c r="F1547" s="410"/>
      <c r="G1547" s="410"/>
      <c r="H1547" s="410"/>
      <c r="I1547" s="410"/>
      <c r="J1547" s="410"/>
      <c r="K1547" s="410"/>
      <c r="L1547" s="410"/>
      <c r="M1547" s="410"/>
      <c r="N1547" s="410"/>
      <c r="O1547" s="410"/>
      <c r="P1547" s="410"/>
      <c r="Q1547" s="410"/>
      <c r="R1547" s="410"/>
      <c r="S1547" s="410"/>
      <c r="T1547" s="410"/>
      <c r="U1547" s="410"/>
      <c r="V1547" s="410"/>
      <c r="W1547" s="410"/>
      <c r="X1547" s="410"/>
      <c r="Y1547" s="410"/>
      <c r="Z1547" s="411"/>
      <c r="AA1547" s="398"/>
      <c r="AB1547" s="399"/>
    </row>
    <row r="1548" spans="1:28" s="48" customFormat="1" ht="7.5" customHeight="1">
      <c r="A1548" s="169"/>
      <c r="B1548" s="416" t="s">
        <v>92</v>
      </c>
      <c r="C1548" s="403" t="s">
        <v>629</v>
      </c>
      <c r="D1548" s="404"/>
      <c r="E1548" s="404"/>
      <c r="F1548" s="404"/>
      <c r="G1548" s="404"/>
      <c r="H1548" s="404"/>
      <c r="I1548" s="404"/>
      <c r="J1548" s="404"/>
      <c r="K1548" s="404"/>
      <c r="L1548" s="404"/>
      <c r="M1548" s="404"/>
      <c r="N1548" s="404"/>
      <c r="O1548" s="404"/>
      <c r="P1548" s="404"/>
      <c r="Q1548" s="404"/>
      <c r="R1548" s="404"/>
      <c r="S1548" s="404"/>
      <c r="T1548" s="404"/>
      <c r="U1548" s="404"/>
      <c r="V1548" s="404"/>
      <c r="W1548" s="404"/>
      <c r="X1548" s="404"/>
      <c r="Y1548" s="404"/>
      <c r="Z1548" s="405"/>
      <c r="AA1548" s="394"/>
      <c r="AB1548" s="395"/>
    </row>
    <row r="1549" spans="1:28" s="48" customFormat="1" ht="11.25" customHeight="1">
      <c r="A1549" s="169"/>
      <c r="B1549" s="417"/>
      <c r="C1549" s="406"/>
      <c r="D1549" s="407"/>
      <c r="E1549" s="407"/>
      <c r="F1549" s="407"/>
      <c r="G1549" s="407"/>
      <c r="H1549" s="407"/>
      <c r="I1549" s="407"/>
      <c r="J1549" s="407"/>
      <c r="K1549" s="407"/>
      <c r="L1549" s="407"/>
      <c r="M1549" s="407"/>
      <c r="N1549" s="407"/>
      <c r="O1549" s="407"/>
      <c r="P1549" s="407"/>
      <c r="Q1549" s="407"/>
      <c r="R1549" s="407"/>
      <c r="S1549" s="407"/>
      <c r="T1549" s="407"/>
      <c r="U1549" s="407"/>
      <c r="V1549" s="407"/>
      <c r="W1549" s="407"/>
      <c r="X1549" s="407"/>
      <c r="Y1549" s="407"/>
      <c r="Z1549" s="408"/>
      <c r="AA1549" s="396"/>
      <c r="AB1549" s="397"/>
    </row>
    <row r="1550" spans="1:28" s="48" customFormat="1" ht="15" customHeight="1">
      <c r="A1550" s="169"/>
      <c r="B1550" s="418"/>
      <c r="C1550" s="409"/>
      <c r="D1550" s="410"/>
      <c r="E1550" s="410"/>
      <c r="F1550" s="410"/>
      <c r="G1550" s="410"/>
      <c r="H1550" s="410"/>
      <c r="I1550" s="410"/>
      <c r="J1550" s="410"/>
      <c r="K1550" s="410"/>
      <c r="L1550" s="410"/>
      <c r="M1550" s="410"/>
      <c r="N1550" s="410"/>
      <c r="O1550" s="410"/>
      <c r="P1550" s="410"/>
      <c r="Q1550" s="410"/>
      <c r="R1550" s="410"/>
      <c r="S1550" s="410"/>
      <c r="T1550" s="410"/>
      <c r="U1550" s="410"/>
      <c r="V1550" s="410"/>
      <c r="W1550" s="410"/>
      <c r="X1550" s="410"/>
      <c r="Y1550" s="410"/>
      <c r="Z1550" s="411"/>
      <c r="AA1550" s="398"/>
      <c r="AB1550" s="399"/>
    </row>
    <row r="1551" spans="1:28" s="48" customFormat="1" ht="11.25" customHeight="1">
      <c r="A1551" s="169"/>
      <c r="B1551" s="416" t="s">
        <v>99</v>
      </c>
      <c r="C1551" s="403" t="s">
        <v>628</v>
      </c>
      <c r="D1551" s="404"/>
      <c r="E1551" s="404"/>
      <c r="F1551" s="404"/>
      <c r="G1551" s="404"/>
      <c r="H1551" s="404"/>
      <c r="I1551" s="404"/>
      <c r="J1551" s="404"/>
      <c r="K1551" s="404"/>
      <c r="L1551" s="404"/>
      <c r="M1551" s="404"/>
      <c r="N1551" s="404"/>
      <c r="O1551" s="404"/>
      <c r="P1551" s="404"/>
      <c r="Q1551" s="404"/>
      <c r="R1551" s="404"/>
      <c r="S1551" s="404"/>
      <c r="T1551" s="404"/>
      <c r="U1551" s="404"/>
      <c r="V1551" s="404"/>
      <c r="W1551" s="404"/>
      <c r="X1551" s="404"/>
      <c r="Y1551" s="404"/>
      <c r="Z1551" s="405"/>
      <c r="AA1551" s="394"/>
      <c r="AB1551" s="395"/>
    </row>
    <row r="1552" spans="1:28" s="48" customFormat="1" ht="11.25" customHeight="1">
      <c r="A1552" s="169"/>
      <c r="B1552" s="417"/>
      <c r="C1552" s="406"/>
      <c r="D1552" s="407"/>
      <c r="E1552" s="407"/>
      <c r="F1552" s="407"/>
      <c r="G1552" s="407"/>
      <c r="H1552" s="407"/>
      <c r="I1552" s="407"/>
      <c r="J1552" s="407"/>
      <c r="K1552" s="407"/>
      <c r="L1552" s="407"/>
      <c r="M1552" s="407"/>
      <c r="N1552" s="407"/>
      <c r="O1552" s="407"/>
      <c r="P1552" s="407"/>
      <c r="Q1552" s="407"/>
      <c r="R1552" s="407"/>
      <c r="S1552" s="407"/>
      <c r="T1552" s="407"/>
      <c r="U1552" s="407"/>
      <c r="V1552" s="407"/>
      <c r="W1552" s="407"/>
      <c r="X1552" s="407"/>
      <c r="Y1552" s="407"/>
      <c r="Z1552" s="408"/>
      <c r="AA1552" s="396"/>
      <c r="AB1552" s="397"/>
    </row>
    <row r="1553" spans="1:28" s="48" customFormat="1" ht="11.25" customHeight="1">
      <c r="A1553" s="169"/>
      <c r="B1553" s="418"/>
      <c r="C1553" s="409"/>
      <c r="D1553" s="410"/>
      <c r="E1553" s="410"/>
      <c r="F1553" s="410"/>
      <c r="G1553" s="410"/>
      <c r="H1553" s="410"/>
      <c r="I1553" s="410"/>
      <c r="J1553" s="410"/>
      <c r="K1553" s="410"/>
      <c r="L1553" s="410"/>
      <c r="M1553" s="410"/>
      <c r="N1553" s="410"/>
      <c r="O1553" s="410"/>
      <c r="P1553" s="410"/>
      <c r="Q1553" s="410"/>
      <c r="R1553" s="410"/>
      <c r="S1553" s="410"/>
      <c r="T1553" s="410"/>
      <c r="U1553" s="410"/>
      <c r="V1553" s="410"/>
      <c r="W1553" s="410"/>
      <c r="X1553" s="410"/>
      <c r="Y1553" s="410"/>
      <c r="Z1553" s="411"/>
      <c r="AA1553" s="396"/>
      <c r="AB1553" s="397"/>
    </row>
    <row r="1554" spans="1:28" s="48" customFormat="1" ht="11.25" customHeight="1">
      <c r="A1554" s="169"/>
      <c r="B1554" s="416" t="s">
        <v>35</v>
      </c>
      <c r="C1554" s="403" t="s">
        <v>630</v>
      </c>
      <c r="D1554" s="404"/>
      <c r="E1554" s="404"/>
      <c r="F1554" s="404"/>
      <c r="G1554" s="404"/>
      <c r="H1554" s="404"/>
      <c r="I1554" s="404"/>
      <c r="J1554" s="404"/>
      <c r="K1554" s="404"/>
      <c r="L1554" s="404"/>
      <c r="M1554" s="404"/>
      <c r="N1554" s="404"/>
      <c r="O1554" s="404"/>
      <c r="P1554" s="404"/>
      <c r="Q1554" s="404"/>
      <c r="R1554" s="404"/>
      <c r="S1554" s="404"/>
      <c r="T1554" s="404"/>
      <c r="U1554" s="404"/>
      <c r="V1554" s="404"/>
      <c r="W1554" s="404"/>
      <c r="X1554" s="404"/>
      <c r="Y1554" s="404"/>
      <c r="Z1554" s="405"/>
      <c r="AA1554" s="394"/>
      <c r="AB1554" s="395"/>
    </row>
    <row r="1555" spans="1:28" s="48" customFormat="1" ht="15" customHeight="1">
      <c r="A1555" s="169"/>
      <c r="B1555" s="417"/>
      <c r="C1555" s="406"/>
      <c r="D1555" s="407"/>
      <c r="E1555" s="407"/>
      <c r="F1555" s="407"/>
      <c r="G1555" s="407"/>
      <c r="H1555" s="407"/>
      <c r="I1555" s="407"/>
      <c r="J1555" s="407"/>
      <c r="K1555" s="407"/>
      <c r="L1555" s="407"/>
      <c r="M1555" s="407"/>
      <c r="N1555" s="407"/>
      <c r="O1555" s="407"/>
      <c r="P1555" s="407"/>
      <c r="Q1555" s="407"/>
      <c r="R1555" s="407"/>
      <c r="S1555" s="407"/>
      <c r="T1555" s="407"/>
      <c r="U1555" s="407"/>
      <c r="V1555" s="407"/>
      <c r="W1555" s="407"/>
      <c r="X1555" s="407"/>
      <c r="Y1555" s="407"/>
      <c r="Z1555" s="408"/>
      <c r="AA1555" s="396"/>
      <c r="AB1555" s="397"/>
    </row>
    <row r="1556" spans="1:28" s="48" customFormat="1" ht="15" customHeight="1">
      <c r="A1556" s="169"/>
      <c r="B1556" s="418"/>
      <c r="C1556" s="406"/>
      <c r="D1556" s="407"/>
      <c r="E1556" s="407"/>
      <c r="F1556" s="407"/>
      <c r="G1556" s="407"/>
      <c r="H1556" s="407"/>
      <c r="I1556" s="407"/>
      <c r="J1556" s="407"/>
      <c r="K1556" s="407"/>
      <c r="L1556" s="407"/>
      <c r="M1556" s="407"/>
      <c r="N1556" s="407"/>
      <c r="O1556" s="407"/>
      <c r="P1556" s="407"/>
      <c r="Q1556" s="407"/>
      <c r="R1556" s="407"/>
      <c r="S1556" s="407"/>
      <c r="T1556" s="407"/>
      <c r="U1556" s="407"/>
      <c r="V1556" s="407"/>
      <c r="W1556" s="407"/>
      <c r="X1556" s="407"/>
      <c r="Y1556" s="407"/>
      <c r="Z1556" s="408"/>
      <c r="AA1556" s="398"/>
      <c r="AB1556" s="399"/>
    </row>
    <row r="1557" spans="1:28" s="48" customFormat="1" ht="15" customHeight="1">
      <c r="A1557" s="169"/>
      <c r="B1557" s="416" t="s">
        <v>95</v>
      </c>
      <c r="C1557" s="403" t="s">
        <v>631</v>
      </c>
      <c r="D1557" s="404"/>
      <c r="E1557" s="404"/>
      <c r="F1557" s="404"/>
      <c r="G1557" s="404"/>
      <c r="H1557" s="404"/>
      <c r="I1557" s="404"/>
      <c r="J1557" s="404"/>
      <c r="K1557" s="404"/>
      <c r="L1557" s="404"/>
      <c r="M1557" s="404"/>
      <c r="N1557" s="404"/>
      <c r="O1557" s="404"/>
      <c r="P1557" s="404"/>
      <c r="Q1557" s="404"/>
      <c r="R1557" s="404"/>
      <c r="S1557" s="404"/>
      <c r="T1557" s="404"/>
      <c r="U1557" s="404"/>
      <c r="V1557" s="404"/>
      <c r="W1557" s="404"/>
      <c r="X1557" s="404"/>
      <c r="Y1557" s="404"/>
      <c r="Z1557" s="405"/>
      <c r="AA1557" s="394"/>
      <c r="AB1557" s="395"/>
    </row>
    <row r="1558" spans="1:28" s="48" customFormat="1" ht="15" customHeight="1">
      <c r="A1558" s="169"/>
      <c r="B1558" s="417"/>
      <c r="C1558" s="406"/>
      <c r="D1558" s="407"/>
      <c r="E1558" s="407"/>
      <c r="F1558" s="407"/>
      <c r="G1558" s="407"/>
      <c r="H1558" s="407"/>
      <c r="I1558" s="407"/>
      <c r="J1558" s="407"/>
      <c r="K1558" s="407"/>
      <c r="L1558" s="407"/>
      <c r="M1558" s="407"/>
      <c r="N1558" s="407"/>
      <c r="O1558" s="407"/>
      <c r="P1558" s="407"/>
      <c r="Q1558" s="407"/>
      <c r="R1558" s="407"/>
      <c r="S1558" s="407"/>
      <c r="T1558" s="407"/>
      <c r="U1558" s="407"/>
      <c r="V1558" s="407"/>
      <c r="W1558" s="407"/>
      <c r="X1558" s="407"/>
      <c r="Y1558" s="407"/>
      <c r="Z1558" s="408"/>
      <c r="AA1558" s="396"/>
      <c r="AB1558" s="397"/>
    </row>
    <row r="1559" spans="1:28" s="48" customFormat="1" ht="7.5" customHeight="1">
      <c r="A1559" s="169"/>
      <c r="B1559" s="417"/>
      <c r="C1559" s="406"/>
      <c r="D1559" s="407"/>
      <c r="E1559" s="407"/>
      <c r="F1559" s="407"/>
      <c r="G1559" s="407"/>
      <c r="H1559" s="407"/>
      <c r="I1559" s="407"/>
      <c r="J1559" s="407"/>
      <c r="K1559" s="407"/>
      <c r="L1559" s="407"/>
      <c r="M1559" s="407"/>
      <c r="N1559" s="407"/>
      <c r="O1559" s="407"/>
      <c r="P1559" s="407"/>
      <c r="Q1559" s="407"/>
      <c r="R1559" s="407"/>
      <c r="S1559" s="407"/>
      <c r="T1559" s="407"/>
      <c r="U1559" s="407"/>
      <c r="V1559" s="407"/>
      <c r="W1559" s="407"/>
      <c r="X1559" s="407"/>
      <c r="Y1559" s="407"/>
      <c r="Z1559" s="408"/>
      <c r="AA1559" s="396"/>
      <c r="AB1559" s="397"/>
    </row>
    <row r="1560" spans="1:28" s="48" customFormat="1" ht="11.25" customHeight="1">
      <c r="A1560" s="169"/>
      <c r="B1560" s="417"/>
      <c r="C1560" s="406"/>
      <c r="D1560" s="407"/>
      <c r="E1560" s="407"/>
      <c r="F1560" s="407"/>
      <c r="G1560" s="407"/>
      <c r="H1560" s="407"/>
      <c r="I1560" s="407"/>
      <c r="J1560" s="407"/>
      <c r="K1560" s="407"/>
      <c r="L1560" s="407"/>
      <c r="M1560" s="407"/>
      <c r="N1560" s="407"/>
      <c r="O1560" s="407"/>
      <c r="P1560" s="407"/>
      <c r="Q1560" s="407"/>
      <c r="R1560" s="407"/>
      <c r="S1560" s="407"/>
      <c r="T1560" s="407"/>
      <c r="U1560" s="407"/>
      <c r="V1560" s="407"/>
      <c r="W1560" s="407"/>
      <c r="X1560" s="407"/>
      <c r="Y1560" s="407"/>
      <c r="Z1560" s="408"/>
      <c r="AA1560" s="396"/>
      <c r="AB1560" s="397"/>
    </row>
    <row r="1561" spans="1:28" s="48" customFormat="1" ht="11.25" customHeight="1">
      <c r="A1561" s="169"/>
      <c r="B1561" s="417"/>
      <c r="C1561" s="406"/>
      <c r="D1561" s="407"/>
      <c r="E1561" s="407"/>
      <c r="F1561" s="407"/>
      <c r="G1561" s="407"/>
      <c r="H1561" s="407"/>
      <c r="I1561" s="407"/>
      <c r="J1561" s="407"/>
      <c r="K1561" s="407"/>
      <c r="L1561" s="407"/>
      <c r="M1561" s="407"/>
      <c r="N1561" s="407"/>
      <c r="O1561" s="407"/>
      <c r="P1561" s="407"/>
      <c r="Q1561" s="407"/>
      <c r="R1561" s="407"/>
      <c r="S1561" s="407"/>
      <c r="T1561" s="407"/>
      <c r="U1561" s="407"/>
      <c r="V1561" s="407"/>
      <c r="W1561" s="407"/>
      <c r="X1561" s="407"/>
      <c r="Y1561" s="407"/>
      <c r="Z1561" s="408"/>
      <c r="AA1561" s="396"/>
      <c r="AB1561" s="397"/>
    </row>
    <row r="1562" spans="1:28" s="48" customFormat="1" ht="11.25" customHeight="1">
      <c r="A1562" s="169"/>
      <c r="B1562" s="417"/>
      <c r="C1562" s="406"/>
      <c r="D1562" s="407"/>
      <c r="E1562" s="407"/>
      <c r="F1562" s="407"/>
      <c r="G1562" s="407"/>
      <c r="H1562" s="407"/>
      <c r="I1562" s="407"/>
      <c r="J1562" s="407"/>
      <c r="K1562" s="407"/>
      <c r="L1562" s="407"/>
      <c r="M1562" s="407"/>
      <c r="N1562" s="407"/>
      <c r="O1562" s="407"/>
      <c r="P1562" s="407"/>
      <c r="Q1562" s="407"/>
      <c r="R1562" s="407"/>
      <c r="S1562" s="407"/>
      <c r="T1562" s="407"/>
      <c r="U1562" s="407"/>
      <c r="V1562" s="407"/>
      <c r="W1562" s="407"/>
      <c r="X1562" s="407"/>
      <c r="Y1562" s="407"/>
      <c r="Z1562" s="408"/>
      <c r="AA1562" s="396"/>
      <c r="AB1562" s="397"/>
    </row>
    <row r="1563" spans="1:28" s="48" customFormat="1" ht="11.25" customHeight="1">
      <c r="A1563" s="169"/>
      <c r="B1563" s="382"/>
      <c r="C1563" s="173"/>
      <c r="D1563" s="173"/>
      <c r="E1563" s="173"/>
      <c r="F1563" s="173"/>
      <c r="G1563" s="173"/>
      <c r="H1563" s="173"/>
      <c r="I1563" s="173"/>
      <c r="J1563" s="173"/>
      <c r="K1563" s="173"/>
      <c r="L1563" s="173"/>
      <c r="M1563" s="173"/>
      <c r="N1563" s="173"/>
      <c r="O1563" s="173"/>
      <c r="P1563" s="173"/>
      <c r="Q1563" s="173"/>
      <c r="R1563" s="173"/>
      <c r="S1563" s="173"/>
      <c r="T1563" s="173"/>
      <c r="U1563" s="173"/>
      <c r="V1563" s="173"/>
      <c r="W1563" s="173"/>
      <c r="X1563" s="173"/>
      <c r="Y1563" s="173"/>
      <c r="Z1563" s="173"/>
      <c r="AA1563" s="174"/>
      <c r="AB1563" s="174"/>
    </row>
    <row r="1564" spans="1:28" s="48" customFormat="1" ht="24">
      <c r="A1564" s="164" t="s">
        <v>1132</v>
      </c>
      <c r="B1564" s="379"/>
      <c r="C1564" s="175"/>
      <c r="D1564" s="175"/>
      <c r="E1564" s="175"/>
      <c r="F1564" s="175"/>
      <c r="G1564" s="175"/>
      <c r="H1564" s="175"/>
      <c r="I1564" s="175"/>
      <c r="J1564" s="175"/>
      <c r="K1564" s="175"/>
      <c r="L1564" s="175"/>
      <c r="M1564" s="175"/>
      <c r="N1564" s="175"/>
      <c r="O1564" s="175"/>
      <c r="P1564" s="175"/>
      <c r="Q1564" s="175"/>
      <c r="R1564" s="175"/>
      <c r="S1564" s="175"/>
      <c r="T1564" s="175"/>
      <c r="U1564" s="175"/>
      <c r="V1564" s="175"/>
      <c r="W1564" s="175"/>
      <c r="X1564" s="175"/>
      <c r="Y1564" s="175"/>
      <c r="Z1564" s="175"/>
      <c r="AA1564" s="165"/>
      <c r="AB1564" s="165"/>
    </row>
    <row r="1565" spans="1:28" s="48" customFormat="1" ht="11.25" customHeight="1">
      <c r="A1565" s="169"/>
      <c r="B1565" s="416" t="s">
        <v>38</v>
      </c>
      <c r="C1565" s="403" t="s">
        <v>632</v>
      </c>
      <c r="D1565" s="404"/>
      <c r="E1565" s="404"/>
      <c r="F1565" s="404"/>
      <c r="G1565" s="404"/>
      <c r="H1565" s="404"/>
      <c r="I1565" s="404"/>
      <c r="J1565" s="404"/>
      <c r="K1565" s="404"/>
      <c r="L1565" s="404"/>
      <c r="M1565" s="404"/>
      <c r="N1565" s="404"/>
      <c r="O1565" s="404"/>
      <c r="P1565" s="404"/>
      <c r="Q1565" s="404"/>
      <c r="R1565" s="404"/>
      <c r="S1565" s="404"/>
      <c r="T1565" s="404"/>
      <c r="U1565" s="404"/>
      <c r="V1565" s="404"/>
      <c r="W1565" s="404"/>
      <c r="X1565" s="404"/>
      <c r="Y1565" s="404"/>
      <c r="Z1565" s="405"/>
      <c r="AA1565" s="394"/>
      <c r="AB1565" s="395"/>
    </row>
    <row r="1566" spans="1:28" s="48" customFormat="1" ht="11.25" customHeight="1">
      <c r="A1566" s="169"/>
      <c r="B1566" s="417"/>
      <c r="C1566" s="406"/>
      <c r="D1566" s="407"/>
      <c r="E1566" s="407"/>
      <c r="F1566" s="407"/>
      <c r="G1566" s="407"/>
      <c r="H1566" s="407"/>
      <c r="I1566" s="407"/>
      <c r="J1566" s="407"/>
      <c r="K1566" s="407"/>
      <c r="L1566" s="407"/>
      <c r="M1566" s="407"/>
      <c r="N1566" s="407"/>
      <c r="O1566" s="407"/>
      <c r="P1566" s="407"/>
      <c r="Q1566" s="407"/>
      <c r="R1566" s="407"/>
      <c r="S1566" s="407"/>
      <c r="T1566" s="407"/>
      <c r="U1566" s="407"/>
      <c r="V1566" s="407"/>
      <c r="W1566" s="407"/>
      <c r="X1566" s="407"/>
      <c r="Y1566" s="407"/>
      <c r="Z1566" s="408"/>
      <c r="AA1566" s="396"/>
      <c r="AB1566" s="397"/>
    </row>
    <row r="1567" spans="1:28" s="48" customFormat="1" ht="11.25" customHeight="1">
      <c r="A1567" s="169"/>
      <c r="B1567" s="418"/>
      <c r="C1567" s="409"/>
      <c r="D1567" s="410"/>
      <c r="E1567" s="410"/>
      <c r="F1567" s="410"/>
      <c r="G1567" s="410"/>
      <c r="H1567" s="410"/>
      <c r="I1567" s="410"/>
      <c r="J1567" s="410"/>
      <c r="K1567" s="410"/>
      <c r="L1567" s="410"/>
      <c r="M1567" s="410"/>
      <c r="N1567" s="410"/>
      <c r="O1567" s="410"/>
      <c r="P1567" s="410"/>
      <c r="Q1567" s="410"/>
      <c r="R1567" s="410"/>
      <c r="S1567" s="410"/>
      <c r="T1567" s="410"/>
      <c r="U1567" s="410"/>
      <c r="V1567" s="410"/>
      <c r="W1567" s="410"/>
      <c r="X1567" s="410"/>
      <c r="Y1567" s="410"/>
      <c r="Z1567" s="411"/>
      <c r="AA1567" s="398"/>
      <c r="AB1567" s="399"/>
    </row>
    <row r="1568" spans="1:28" s="48" customFormat="1" ht="17.25" customHeight="1">
      <c r="A1568" s="169"/>
      <c r="B1568" s="566" t="s">
        <v>34</v>
      </c>
      <c r="C1568" s="404" t="s">
        <v>633</v>
      </c>
      <c r="D1568" s="404"/>
      <c r="E1568" s="404"/>
      <c r="F1568" s="404"/>
      <c r="G1568" s="404"/>
      <c r="H1568" s="404"/>
      <c r="I1568" s="404"/>
      <c r="J1568" s="404"/>
      <c r="K1568" s="404"/>
      <c r="L1568" s="404"/>
      <c r="M1568" s="404"/>
      <c r="N1568" s="404"/>
      <c r="O1568" s="404"/>
      <c r="P1568" s="404"/>
      <c r="Q1568" s="404"/>
      <c r="R1568" s="404"/>
      <c r="S1568" s="404"/>
      <c r="T1568" s="404"/>
      <c r="U1568" s="404"/>
      <c r="V1568" s="404"/>
      <c r="W1568" s="404"/>
      <c r="X1568" s="404"/>
      <c r="Y1568" s="404"/>
      <c r="Z1568" s="404"/>
      <c r="AA1568" s="175"/>
      <c r="AB1568" s="393"/>
    </row>
    <row r="1569" spans="1:28" s="48" customFormat="1" ht="11.25" customHeight="1">
      <c r="A1569" s="169"/>
      <c r="B1569" s="566"/>
      <c r="C1569" s="573" t="s">
        <v>205</v>
      </c>
      <c r="D1569" s="407" t="s">
        <v>634</v>
      </c>
      <c r="E1569" s="407"/>
      <c r="F1569" s="407"/>
      <c r="G1569" s="407"/>
      <c r="H1569" s="407"/>
      <c r="I1569" s="407"/>
      <c r="J1569" s="407"/>
      <c r="K1569" s="407"/>
      <c r="L1569" s="407"/>
      <c r="M1569" s="407"/>
      <c r="N1569" s="407"/>
      <c r="O1569" s="407"/>
      <c r="P1569" s="407"/>
      <c r="Q1569" s="407"/>
      <c r="R1569" s="407"/>
      <c r="S1569" s="407"/>
      <c r="T1569" s="407"/>
      <c r="U1569" s="407"/>
      <c r="V1569" s="407"/>
      <c r="W1569" s="407"/>
      <c r="X1569" s="407"/>
      <c r="Y1569" s="407"/>
      <c r="Z1569" s="407"/>
      <c r="AA1569" s="394"/>
      <c r="AB1569" s="395"/>
    </row>
    <row r="1570" spans="1:28" s="48" customFormat="1" ht="11.25" customHeight="1">
      <c r="A1570" s="169"/>
      <c r="B1570" s="566"/>
      <c r="C1570" s="573"/>
      <c r="D1570" s="407"/>
      <c r="E1570" s="407"/>
      <c r="F1570" s="407"/>
      <c r="G1570" s="407"/>
      <c r="H1570" s="407"/>
      <c r="I1570" s="407"/>
      <c r="J1570" s="407"/>
      <c r="K1570" s="407"/>
      <c r="L1570" s="407"/>
      <c r="M1570" s="407"/>
      <c r="N1570" s="407"/>
      <c r="O1570" s="407"/>
      <c r="P1570" s="407"/>
      <c r="Q1570" s="407"/>
      <c r="R1570" s="407"/>
      <c r="S1570" s="407"/>
      <c r="T1570" s="407"/>
      <c r="U1570" s="407"/>
      <c r="V1570" s="407"/>
      <c r="W1570" s="407"/>
      <c r="X1570" s="407"/>
      <c r="Y1570" s="407"/>
      <c r="Z1570" s="407"/>
      <c r="AA1570" s="396"/>
      <c r="AB1570" s="397"/>
    </row>
    <row r="1571" spans="1:28" s="48" customFormat="1" ht="11.25" customHeight="1">
      <c r="A1571" s="169"/>
      <c r="B1571" s="566"/>
      <c r="C1571" s="574"/>
      <c r="D1571" s="617"/>
      <c r="E1571" s="617"/>
      <c r="F1571" s="617"/>
      <c r="G1571" s="617"/>
      <c r="H1571" s="617"/>
      <c r="I1571" s="617"/>
      <c r="J1571" s="617"/>
      <c r="K1571" s="617"/>
      <c r="L1571" s="617"/>
      <c r="M1571" s="617"/>
      <c r="N1571" s="617"/>
      <c r="O1571" s="617"/>
      <c r="P1571" s="617"/>
      <c r="Q1571" s="617"/>
      <c r="R1571" s="617"/>
      <c r="S1571" s="617"/>
      <c r="T1571" s="617"/>
      <c r="U1571" s="617"/>
      <c r="V1571" s="617"/>
      <c r="W1571" s="617"/>
      <c r="X1571" s="617"/>
      <c r="Y1571" s="617"/>
      <c r="Z1571" s="617"/>
      <c r="AA1571" s="398"/>
      <c r="AB1571" s="399"/>
    </row>
    <row r="1572" spans="1:28" s="48" customFormat="1" ht="17.25" customHeight="1">
      <c r="A1572" s="169"/>
      <c r="B1572" s="566"/>
      <c r="C1572" s="573" t="s">
        <v>206</v>
      </c>
      <c r="D1572" s="407" t="s">
        <v>635</v>
      </c>
      <c r="E1572" s="407"/>
      <c r="F1572" s="407"/>
      <c r="G1572" s="407"/>
      <c r="H1572" s="407"/>
      <c r="I1572" s="407"/>
      <c r="J1572" s="407"/>
      <c r="K1572" s="407"/>
      <c r="L1572" s="407"/>
      <c r="M1572" s="407"/>
      <c r="N1572" s="407"/>
      <c r="O1572" s="407"/>
      <c r="P1572" s="407"/>
      <c r="Q1572" s="407"/>
      <c r="R1572" s="407"/>
      <c r="S1572" s="407"/>
      <c r="T1572" s="407"/>
      <c r="U1572" s="407"/>
      <c r="V1572" s="407"/>
      <c r="W1572" s="407"/>
      <c r="X1572" s="407"/>
      <c r="Y1572" s="407"/>
      <c r="Z1572" s="407"/>
      <c r="AA1572" s="394"/>
      <c r="AB1572" s="395"/>
    </row>
    <row r="1573" spans="1:28" s="48" customFormat="1" ht="16.5" customHeight="1">
      <c r="A1573" s="169"/>
      <c r="B1573" s="566"/>
      <c r="C1573" s="574"/>
      <c r="D1573" s="617"/>
      <c r="E1573" s="617"/>
      <c r="F1573" s="617"/>
      <c r="G1573" s="617"/>
      <c r="H1573" s="617"/>
      <c r="I1573" s="617"/>
      <c r="J1573" s="617"/>
      <c r="K1573" s="617"/>
      <c r="L1573" s="617"/>
      <c r="M1573" s="617"/>
      <c r="N1573" s="617"/>
      <c r="O1573" s="617"/>
      <c r="P1573" s="617"/>
      <c r="Q1573" s="617"/>
      <c r="R1573" s="617"/>
      <c r="S1573" s="617"/>
      <c r="T1573" s="617"/>
      <c r="U1573" s="617"/>
      <c r="V1573" s="617"/>
      <c r="W1573" s="617"/>
      <c r="X1573" s="617"/>
      <c r="Y1573" s="617"/>
      <c r="Z1573" s="617"/>
      <c r="AA1573" s="398"/>
      <c r="AB1573" s="399"/>
    </row>
    <row r="1574" spans="1:28" s="48" customFormat="1" ht="11.25" customHeight="1">
      <c r="A1574" s="169"/>
      <c r="B1574" s="566"/>
      <c r="C1574" s="573" t="s">
        <v>1225</v>
      </c>
      <c r="D1574" s="407" t="s">
        <v>1226</v>
      </c>
      <c r="E1574" s="407"/>
      <c r="F1574" s="407"/>
      <c r="G1574" s="407"/>
      <c r="H1574" s="407"/>
      <c r="I1574" s="407"/>
      <c r="J1574" s="407"/>
      <c r="K1574" s="407"/>
      <c r="L1574" s="407"/>
      <c r="M1574" s="407"/>
      <c r="N1574" s="407"/>
      <c r="O1574" s="407"/>
      <c r="P1574" s="407"/>
      <c r="Q1574" s="407"/>
      <c r="R1574" s="407"/>
      <c r="S1574" s="407"/>
      <c r="T1574" s="407"/>
      <c r="U1574" s="407"/>
      <c r="V1574" s="407"/>
      <c r="W1574" s="407"/>
      <c r="X1574" s="407"/>
      <c r="Y1574" s="407"/>
      <c r="Z1574" s="407"/>
      <c r="AA1574" s="394"/>
      <c r="AB1574" s="395"/>
    </row>
    <row r="1575" spans="1:28" s="48" customFormat="1" ht="18" customHeight="1">
      <c r="A1575" s="169"/>
      <c r="B1575" s="566"/>
      <c r="C1575" s="874"/>
      <c r="D1575" s="410"/>
      <c r="E1575" s="410"/>
      <c r="F1575" s="410"/>
      <c r="G1575" s="410"/>
      <c r="H1575" s="410"/>
      <c r="I1575" s="410"/>
      <c r="J1575" s="410"/>
      <c r="K1575" s="410"/>
      <c r="L1575" s="410"/>
      <c r="M1575" s="410"/>
      <c r="N1575" s="410"/>
      <c r="O1575" s="410"/>
      <c r="P1575" s="410"/>
      <c r="Q1575" s="410"/>
      <c r="R1575" s="410"/>
      <c r="S1575" s="410"/>
      <c r="T1575" s="410"/>
      <c r="U1575" s="410"/>
      <c r="V1575" s="410"/>
      <c r="W1575" s="410"/>
      <c r="X1575" s="410"/>
      <c r="Y1575" s="410"/>
      <c r="Z1575" s="410"/>
      <c r="AA1575" s="398"/>
      <c r="AB1575" s="399"/>
    </row>
    <row r="1576" spans="1:28" s="48" customFormat="1" ht="11.25" customHeight="1">
      <c r="A1576" s="169"/>
      <c r="B1576" s="379"/>
      <c r="C1576" s="175"/>
      <c r="D1576" s="175"/>
      <c r="E1576" s="175"/>
      <c r="F1576" s="175"/>
      <c r="G1576" s="175"/>
      <c r="H1576" s="175"/>
      <c r="I1576" s="175"/>
      <c r="J1576" s="175"/>
      <c r="K1576" s="175"/>
      <c r="L1576" s="175"/>
      <c r="M1576" s="175"/>
      <c r="N1576" s="175"/>
      <c r="O1576" s="175"/>
      <c r="P1576" s="175"/>
      <c r="Q1576" s="175"/>
      <c r="R1576" s="175"/>
      <c r="S1576" s="175"/>
      <c r="T1576" s="175"/>
      <c r="U1576" s="175"/>
      <c r="V1576" s="175"/>
      <c r="W1576" s="175"/>
      <c r="X1576" s="175"/>
      <c r="Y1576" s="175"/>
      <c r="Z1576" s="175"/>
      <c r="AA1576" s="165"/>
      <c r="AB1576" s="165"/>
    </row>
    <row r="1577" spans="1:28" s="48" customFormat="1" ht="24">
      <c r="A1577" s="164" t="s">
        <v>1133</v>
      </c>
      <c r="B1577" s="379"/>
      <c r="C1577" s="175"/>
      <c r="D1577" s="175"/>
      <c r="E1577" s="175"/>
      <c r="F1577" s="175"/>
      <c r="G1577" s="175"/>
      <c r="H1577" s="175"/>
      <c r="I1577" s="175"/>
      <c r="J1577" s="175"/>
      <c r="K1577" s="175"/>
      <c r="L1577" s="175"/>
      <c r="M1577" s="175"/>
      <c r="N1577" s="175"/>
      <c r="O1577" s="175"/>
      <c r="P1577" s="175"/>
      <c r="Q1577" s="175"/>
      <c r="R1577" s="175"/>
      <c r="S1577" s="175"/>
      <c r="T1577" s="175"/>
      <c r="U1577" s="175"/>
      <c r="V1577" s="175"/>
      <c r="W1577" s="175"/>
      <c r="X1577" s="175"/>
      <c r="Y1577" s="175"/>
      <c r="Z1577" s="175"/>
      <c r="AA1577" s="165"/>
      <c r="AB1577" s="165"/>
    </row>
    <row r="1578" spans="1:28" s="48" customFormat="1" ht="11.25" customHeight="1">
      <c r="A1578" s="169"/>
      <c r="B1578" s="400" t="s">
        <v>185</v>
      </c>
      <c r="C1578" s="403" t="s">
        <v>636</v>
      </c>
      <c r="D1578" s="404"/>
      <c r="E1578" s="404"/>
      <c r="F1578" s="404"/>
      <c r="G1578" s="404"/>
      <c r="H1578" s="404"/>
      <c r="I1578" s="404"/>
      <c r="J1578" s="404"/>
      <c r="K1578" s="404"/>
      <c r="L1578" s="404"/>
      <c r="M1578" s="404"/>
      <c r="N1578" s="404"/>
      <c r="O1578" s="404"/>
      <c r="P1578" s="404"/>
      <c r="Q1578" s="404"/>
      <c r="R1578" s="404"/>
      <c r="S1578" s="404"/>
      <c r="T1578" s="404"/>
      <c r="U1578" s="404"/>
      <c r="V1578" s="404"/>
      <c r="W1578" s="404"/>
      <c r="X1578" s="404"/>
      <c r="Y1578" s="404"/>
      <c r="Z1578" s="405"/>
      <c r="AA1578" s="394"/>
      <c r="AB1578" s="395"/>
    </row>
    <row r="1579" spans="1:28" s="48" customFormat="1" ht="11.25" customHeight="1">
      <c r="A1579" s="169"/>
      <c r="B1579" s="401"/>
      <c r="C1579" s="406"/>
      <c r="D1579" s="407"/>
      <c r="E1579" s="407"/>
      <c r="F1579" s="407"/>
      <c r="G1579" s="407"/>
      <c r="H1579" s="407"/>
      <c r="I1579" s="407"/>
      <c r="J1579" s="407"/>
      <c r="K1579" s="407"/>
      <c r="L1579" s="407"/>
      <c r="M1579" s="407"/>
      <c r="N1579" s="407"/>
      <c r="O1579" s="407"/>
      <c r="P1579" s="407"/>
      <c r="Q1579" s="407"/>
      <c r="R1579" s="407"/>
      <c r="S1579" s="407"/>
      <c r="T1579" s="407"/>
      <c r="U1579" s="407"/>
      <c r="V1579" s="407"/>
      <c r="W1579" s="407"/>
      <c r="X1579" s="407"/>
      <c r="Y1579" s="407"/>
      <c r="Z1579" s="408"/>
      <c r="AA1579" s="396"/>
      <c r="AB1579" s="397"/>
    </row>
    <row r="1580" spans="1:28" s="48" customFormat="1" ht="11.25" customHeight="1">
      <c r="A1580" s="169"/>
      <c r="B1580" s="402"/>
      <c r="C1580" s="409"/>
      <c r="D1580" s="410"/>
      <c r="E1580" s="410"/>
      <c r="F1580" s="410"/>
      <c r="G1580" s="410"/>
      <c r="H1580" s="410"/>
      <c r="I1580" s="410"/>
      <c r="J1580" s="410"/>
      <c r="K1580" s="410"/>
      <c r="L1580" s="410"/>
      <c r="M1580" s="410"/>
      <c r="N1580" s="410"/>
      <c r="O1580" s="410"/>
      <c r="P1580" s="410"/>
      <c r="Q1580" s="410"/>
      <c r="R1580" s="410"/>
      <c r="S1580" s="410"/>
      <c r="T1580" s="410"/>
      <c r="U1580" s="410"/>
      <c r="V1580" s="410"/>
      <c r="W1580" s="410"/>
      <c r="X1580" s="410"/>
      <c r="Y1580" s="410"/>
      <c r="Z1580" s="411"/>
      <c r="AA1580" s="398"/>
      <c r="AB1580" s="399"/>
    </row>
    <row r="1581" spans="1:28" s="48" customFormat="1" ht="11.25" customHeight="1">
      <c r="A1581" s="169"/>
      <c r="B1581" s="379"/>
      <c r="C1581" s="175"/>
      <c r="D1581" s="175"/>
      <c r="E1581" s="175"/>
      <c r="F1581" s="175"/>
      <c r="G1581" s="175"/>
      <c r="H1581" s="175"/>
      <c r="I1581" s="175"/>
      <c r="J1581" s="175"/>
      <c r="K1581" s="175"/>
      <c r="L1581" s="175"/>
      <c r="M1581" s="175"/>
      <c r="N1581" s="175"/>
      <c r="O1581" s="175"/>
      <c r="P1581" s="175"/>
      <c r="Q1581" s="175"/>
      <c r="R1581" s="175"/>
      <c r="S1581" s="175"/>
      <c r="T1581" s="175"/>
      <c r="U1581" s="175"/>
      <c r="V1581" s="175"/>
      <c r="W1581" s="175"/>
      <c r="X1581" s="175"/>
      <c r="Y1581" s="175"/>
      <c r="Z1581" s="175"/>
      <c r="AA1581" s="165"/>
      <c r="AB1581" s="165"/>
    </row>
    <row r="1582" spans="1:28" s="48" customFormat="1" ht="24">
      <c r="A1582" s="176" t="s">
        <v>1134</v>
      </c>
      <c r="B1582" s="379"/>
      <c r="C1582" s="175"/>
      <c r="D1582" s="175"/>
      <c r="E1582" s="175"/>
      <c r="F1582" s="175"/>
      <c r="G1582" s="175"/>
      <c r="H1582" s="175"/>
      <c r="I1582" s="175"/>
      <c r="J1582" s="175"/>
      <c r="K1582" s="175"/>
      <c r="L1582" s="175"/>
      <c r="M1582" s="175"/>
      <c r="N1582" s="175"/>
      <c r="O1582" s="175"/>
      <c r="P1582" s="175"/>
      <c r="Q1582" s="175"/>
      <c r="R1582" s="175"/>
      <c r="S1582" s="175"/>
      <c r="T1582" s="175"/>
      <c r="U1582" s="175"/>
      <c r="V1582" s="175"/>
      <c r="W1582" s="175"/>
      <c r="X1582" s="175"/>
      <c r="Y1582" s="175"/>
      <c r="Z1582" s="175"/>
      <c r="AA1582" s="165"/>
      <c r="AB1582" s="165"/>
    </row>
    <row r="1583" spans="1:28" s="48" customFormat="1" ht="15" customHeight="1">
      <c r="A1583" s="169"/>
      <c r="B1583" s="416" t="s">
        <v>185</v>
      </c>
      <c r="C1583" s="403" t="s">
        <v>637</v>
      </c>
      <c r="D1583" s="404"/>
      <c r="E1583" s="404"/>
      <c r="F1583" s="404"/>
      <c r="G1583" s="404"/>
      <c r="H1583" s="404"/>
      <c r="I1583" s="404"/>
      <c r="J1583" s="404"/>
      <c r="K1583" s="404"/>
      <c r="L1583" s="404"/>
      <c r="M1583" s="404"/>
      <c r="N1583" s="404"/>
      <c r="O1583" s="404"/>
      <c r="P1583" s="404"/>
      <c r="Q1583" s="404"/>
      <c r="R1583" s="404"/>
      <c r="S1583" s="404"/>
      <c r="T1583" s="404"/>
      <c r="U1583" s="404"/>
      <c r="V1583" s="404"/>
      <c r="W1583" s="404"/>
      <c r="X1583" s="404"/>
      <c r="Y1583" s="404"/>
      <c r="Z1583" s="405"/>
      <c r="AA1583" s="394"/>
      <c r="AB1583" s="395"/>
    </row>
    <row r="1584" spans="1:28" s="48" customFormat="1" ht="11.25" customHeight="1">
      <c r="A1584" s="169"/>
      <c r="B1584" s="417"/>
      <c r="C1584" s="406"/>
      <c r="D1584" s="407"/>
      <c r="E1584" s="407"/>
      <c r="F1584" s="407"/>
      <c r="G1584" s="407"/>
      <c r="H1584" s="407"/>
      <c r="I1584" s="407"/>
      <c r="J1584" s="407"/>
      <c r="K1584" s="407"/>
      <c r="L1584" s="407"/>
      <c r="M1584" s="407"/>
      <c r="N1584" s="407"/>
      <c r="O1584" s="407"/>
      <c r="P1584" s="407"/>
      <c r="Q1584" s="407"/>
      <c r="R1584" s="407"/>
      <c r="S1584" s="407"/>
      <c r="T1584" s="407"/>
      <c r="U1584" s="407"/>
      <c r="V1584" s="407"/>
      <c r="W1584" s="407"/>
      <c r="X1584" s="407"/>
      <c r="Y1584" s="407"/>
      <c r="Z1584" s="408"/>
      <c r="AA1584" s="396"/>
      <c r="AB1584" s="397"/>
    </row>
    <row r="1585" spans="1:28" s="48" customFormat="1" ht="11.25" customHeight="1">
      <c r="A1585" s="169"/>
      <c r="B1585" s="417"/>
      <c r="C1585" s="406"/>
      <c r="D1585" s="407"/>
      <c r="E1585" s="407"/>
      <c r="F1585" s="407"/>
      <c r="G1585" s="407"/>
      <c r="H1585" s="407"/>
      <c r="I1585" s="407"/>
      <c r="J1585" s="407"/>
      <c r="K1585" s="407"/>
      <c r="L1585" s="407"/>
      <c r="M1585" s="407"/>
      <c r="N1585" s="407"/>
      <c r="O1585" s="407"/>
      <c r="P1585" s="407"/>
      <c r="Q1585" s="407"/>
      <c r="R1585" s="407"/>
      <c r="S1585" s="407"/>
      <c r="T1585" s="407"/>
      <c r="U1585" s="407"/>
      <c r="V1585" s="407"/>
      <c r="W1585" s="407"/>
      <c r="X1585" s="407"/>
      <c r="Y1585" s="407"/>
      <c r="Z1585" s="408"/>
      <c r="AA1585" s="396"/>
      <c r="AB1585" s="397"/>
    </row>
    <row r="1586" spans="1:28" s="48" customFormat="1" ht="11.25" customHeight="1">
      <c r="A1586" s="169"/>
      <c r="B1586" s="418"/>
      <c r="C1586" s="409"/>
      <c r="D1586" s="410"/>
      <c r="E1586" s="410"/>
      <c r="F1586" s="410"/>
      <c r="G1586" s="410"/>
      <c r="H1586" s="410"/>
      <c r="I1586" s="410"/>
      <c r="J1586" s="410"/>
      <c r="K1586" s="410"/>
      <c r="L1586" s="410"/>
      <c r="M1586" s="410"/>
      <c r="N1586" s="410"/>
      <c r="O1586" s="410"/>
      <c r="P1586" s="410"/>
      <c r="Q1586" s="410"/>
      <c r="R1586" s="410"/>
      <c r="S1586" s="410"/>
      <c r="T1586" s="410"/>
      <c r="U1586" s="410"/>
      <c r="V1586" s="410"/>
      <c r="W1586" s="410"/>
      <c r="X1586" s="410"/>
      <c r="Y1586" s="410"/>
      <c r="Z1586" s="411"/>
      <c r="AA1586" s="398"/>
      <c r="AB1586" s="399"/>
    </row>
    <row r="1587" spans="1:28" s="48" customFormat="1" ht="11.25" customHeight="1">
      <c r="A1587" s="169"/>
      <c r="B1587" s="416" t="s">
        <v>36</v>
      </c>
      <c r="C1587" s="403" t="s">
        <v>638</v>
      </c>
      <c r="D1587" s="404"/>
      <c r="E1587" s="404"/>
      <c r="F1587" s="404"/>
      <c r="G1587" s="404"/>
      <c r="H1587" s="404"/>
      <c r="I1587" s="404"/>
      <c r="J1587" s="404"/>
      <c r="K1587" s="404"/>
      <c r="L1587" s="404"/>
      <c r="M1587" s="404"/>
      <c r="N1587" s="404"/>
      <c r="O1587" s="404"/>
      <c r="P1587" s="404"/>
      <c r="Q1587" s="404"/>
      <c r="R1587" s="404"/>
      <c r="S1587" s="404"/>
      <c r="T1587" s="404"/>
      <c r="U1587" s="404"/>
      <c r="V1587" s="404"/>
      <c r="W1587" s="404"/>
      <c r="X1587" s="404"/>
      <c r="Y1587" s="404"/>
      <c r="Z1587" s="405"/>
      <c r="AA1587" s="394"/>
      <c r="AB1587" s="395"/>
    </row>
    <row r="1588" spans="1:28" s="48" customFormat="1" ht="11.25" customHeight="1">
      <c r="A1588" s="169"/>
      <c r="B1588" s="417"/>
      <c r="C1588" s="406"/>
      <c r="D1588" s="407"/>
      <c r="E1588" s="407"/>
      <c r="F1588" s="407"/>
      <c r="G1588" s="407"/>
      <c r="H1588" s="407"/>
      <c r="I1588" s="407"/>
      <c r="J1588" s="407"/>
      <c r="K1588" s="407"/>
      <c r="L1588" s="407"/>
      <c r="M1588" s="407"/>
      <c r="N1588" s="407"/>
      <c r="O1588" s="407"/>
      <c r="P1588" s="407"/>
      <c r="Q1588" s="407"/>
      <c r="R1588" s="407"/>
      <c r="S1588" s="407"/>
      <c r="T1588" s="407"/>
      <c r="U1588" s="407"/>
      <c r="V1588" s="407"/>
      <c r="W1588" s="407"/>
      <c r="X1588" s="407"/>
      <c r="Y1588" s="407"/>
      <c r="Z1588" s="408"/>
      <c r="AA1588" s="396"/>
      <c r="AB1588" s="397"/>
    </row>
    <row r="1589" spans="1:28" s="48" customFormat="1" ht="11.25" customHeight="1">
      <c r="A1589" s="169"/>
      <c r="B1589" s="417"/>
      <c r="C1589" s="406"/>
      <c r="D1589" s="407"/>
      <c r="E1589" s="407"/>
      <c r="F1589" s="407"/>
      <c r="G1589" s="407"/>
      <c r="H1589" s="407"/>
      <c r="I1589" s="407"/>
      <c r="J1589" s="407"/>
      <c r="K1589" s="407"/>
      <c r="L1589" s="407"/>
      <c r="M1589" s="407"/>
      <c r="N1589" s="407"/>
      <c r="O1589" s="407"/>
      <c r="P1589" s="407"/>
      <c r="Q1589" s="407"/>
      <c r="R1589" s="407"/>
      <c r="S1589" s="407"/>
      <c r="T1589" s="407"/>
      <c r="U1589" s="407"/>
      <c r="V1589" s="407"/>
      <c r="W1589" s="407"/>
      <c r="X1589" s="407"/>
      <c r="Y1589" s="407"/>
      <c r="Z1589" s="408"/>
      <c r="AA1589" s="396"/>
      <c r="AB1589" s="397"/>
    </row>
    <row r="1590" spans="1:28" s="48" customFormat="1" ht="11.25" customHeight="1">
      <c r="A1590" s="169"/>
      <c r="B1590" s="418"/>
      <c r="C1590" s="409"/>
      <c r="D1590" s="410"/>
      <c r="E1590" s="410"/>
      <c r="F1590" s="410"/>
      <c r="G1590" s="410"/>
      <c r="H1590" s="410"/>
      <c r="I1590" s="410"/>
      <c r="J1590" s="410"/>
      <c r="K1590" s="410"/>
      <c r="L1590" s="410"/>
      <c r="M1590" s="410"/>
      <c r="N1590" s="410"/>
      <c r="O1590" s="410"/>
      <c r="P1590" s="410"/>
      <c r="Q1590" s="410"/>
      <c r="R1590" s="410"/>
      <c r="S1590" s="410"/>
      <c r="T1590" s="410"/>
      <c r="U1590" s="410"/>
      <c r="V1590" s="410"/>
      <c r="W1590" s="410"/>
      <c r="X1590" s="410"/>
      <c r="Y1590" s="410"/>
      <c r="Z1590" s="411"/>
      <c r="AA1590" s="398"/>
      <c r="AB1590" s="399"/>
    </row>
    <row r="1591" spans="1:28" s="48" customFormat="1" ht="15" customHeight="1">
      <c r="A1591" s="169"/>
      <c r="B1591" s="416" t="s">
        <v>144</v>
      </c>
      <c r="C1591" s="403" t="s">
        <v>639</v>
      </c>
      <c r="D1591" s="404"/>
      <c r="E1591" s="404"/>
      <c r="F1591" s="404"/>
      <c r="G1591" s="404"/>
      <c r="H1591" s="404"/>
      <c r="I1591" s="404"/>
      <c r="J1591" s="404"/>
      <c r="K1591" s="404"/>
      <c r="L1591" s="404"/>
      <c r="M1591" s="404"/>
      <c r="N1591" s="404"/>
      <c r="O1591" s="404"/>
      <c r="P1591" s="404"/>
      <c r="Q1591" s="404"/>
      <c r="R1591" s="404"/>
      <c r="S1591" s="404"/>
      <c r="T1591" s="404"/>
      <c r="U1591" s="404"/>
      <c r="V1591" s="404"/>
      <c r="W1591" s="404"/>
      <c r="X1591" s="404"/>
      <c r="Y1591" s="404"/>
      <c r="Z1591" s="405"/>
      <c r="AA1591" s="394"/>
      <c r="AB1591" s="395"/>
    </row>
    <row r="1592" spans="1:28" s="48" customFormat="1" ht="11.25" customHeight="1">
      <c r="A1592" s="169"/>
      <c r="B1592" s="417"/>
      <c r="C1592" s="406"/>
      <c r="D1592" s="407"/>
      <c r="E1592" s="407"/>
      <c r="F1592" s="407"/>
      <c r="G1592" s="407"/>
      <c r="H1592" s="407"/>
      <c r="I1592" s="407"/>
      <c r="J1592" s="407"/>
      <c r="K1592" s="407"/>
      <c r="L1592" s="407"/>
      <c r="M1592" s="407"/>
      <c r="N1592" s="407"/>
      <c r="O1592" s="407"/>
      <c r="P1592" s="407"/>
      <c r="Q1592" s="407"/>
      <c r="R1592" s="407"/>
      <c r="S1592" s="407"/>
      <c r="T1592" s="407"/>
      <c r="U1592" s="407"/>
      <c r="V1592" s="407"/>
      <c r="W1592" s="407"/>
      <c r="X1592" s="407"/>
      <c r="Y1592" s="407"/>
      <c r="Z1592" s="408"/>
      <c r="AA1592" s="396"/>
      <c r="AB1592" s="397"/>
    </row>
    <row r="1593" spans="1:28" s="48" customFormat="1" ht="11.25" customHeight="1">
      <c r="A1593" s="169"/>
      <c r="B1593" s="418"/>
      <c r="C1593" s="409"/>
      <c r="D1593" s="410"/>
      <c r="E1593" s="410"/>
      <c r="F1593" s="410"/>
      <c r="G1593" s="410"/>
      <c r="H1593" s="410"/>
      <c r="I1593" s="410"/>
      <c r="J1593" s="410"/>
      <c r="K1593" s="410"/>
      <c r="L1593" s="410"/>
      <c r="M1593" s="410"/>
      <c r="N1593" s="410"/>
      <c r="O1593" s="410"/>
      <c r="P1593" s="410"/>
      <c r="Q1593" s="410"/>
      <c r="R1593" s="410"/>
      <c r="S1593" s="410"/>
      <c r="T1593" s="410"/>
      <c r="U1593" s="410"/>
      <c r="V1593" s="410"/>
      <c r="W1593" s="410"/>
      <c r="X1593" s="410"/>
      <c r="Y1593" s="410"/>
      <c r="Z1593" s="411"/>
      <c r="AA1593" s="398"/>
      <c r="AB1593" s="399"/>
    </row>
    <row r="1594" spans="1:28" s="48" customFormat="1" ht="11.25" customHeight="1">
      <c r="A1594" s="169"/>
      <c r="B1594" s="416" t="s">
        <v>207</v>
      </c>
      <c r="C1594" s="403" t="s">
        <v>640</v>
      </c>
      <c r="D1594" s="404"/>
      <c r="E1594" s="404"/>
      <c r="F1594" s="404"/>
      <c r="G1594" s="404"/>
      <c r="H1594" s="404"/>
      <c r="I1594" s="404"/>
      <c r="J1594" s="404"/>
      <c r="K1594" s="404"/>
      <c r="L1594" s="404"/>
      <c r="M1594" s="404"/>
      <c r="N1594" s="404"/>
      <c r="O1594" s="404"/>
      <c r="P1594" s="404"/>
      <c r="Q1594" s="404"/>
      <c r="R1594" s="404"/>
      <c r="S1594" s="404"/>
      <c r="T1594" s="404"/>
      <c r="U1594" s="404"/>
      <c r="V1594" s="404"/>
      <c r="W1594" s="404"/>
      <c r="X1594" s="404"/>
      <c r="Y1594" s="404"/>
      <c r="Z1594" s="405"/>
      <c r="AA1594" s="394"/>
      <c r="AB1594" s="395"/>
    </row>
    <row r="1595" spans="1:28" s="48" customFormat="1" ht="11.25" customHeight="1">
      <c r="A1595" s="169"/>
      <c r="B1595" s="418"/>
      <c r="C1595" s="406"/>
      <c r="D1595" s="407"/>
      <c r="E1595" s="407"/>
      <c r="F1595" s="407"/>
      <c r="G1595" s="407"/>
      <c r="H1595" s="407"/>
      <c r="I1595" s="407"/>
      <c r="J1595" s="407"/>
      <c r="K1595" s="407"/>
      <c r="L1595" s="407"/>
      <c r="M1595" s="407"/>
      <c r="N1595" s="407"/>
      <c r="O1595" s="407"/>
      <c r="P1595" s="407"/>
      <c r="Q1595" s="407"/>
      <c r="R1595" s="407"/>
      <c r="S1595" s="407"/>
      <c r="T1595" s="407"/>
      <c r="U1595" s="407"/>
      <c r="V1595" s="407"/>
      <c r="W1595" s="407"/>
      <c r="X1595" s="407"/>
      <c r="Y1595" s="407"/>
      <c r="Z1595" s="408"/>
      <c r="AA1595" s="398"/>
      <c r="AB1595" s="399"/>
    </row>
    <row r="1596" spans="1:28" s="48" customFormat="1" ht="11.25" customHeight="1">
      <c r="A1596" s="169"/>
      <c r="B1596" s="416" t="s">
        <v>145</v>
      </c>
      <c r="C1596" s="403" t="s">
        <v>641</v>
      </c>
      <c r="D1596" s="404"/>
      <c r="E1596" s="404"/>
      <c r="F1596" s="404"/>
      <c r="G1596" s="404"/>
      <c r="H1596" s="404"/>
      <c r="I1596" s="404"/>
      <c r="J1596" s="404"/>
      <c r="K1596" s="404"/>
      <c r="L1596" s="404"/>
      <c r="M1596" s="404"/>
      <c r="N1596" s="404"/>
      <c r="O1596" s="404"/>
      <c r="P1596" s="404"/>
      <c r="Q1596" s="404"/>
      <c r="R1596" s="404"/>
      <c r="S1596" s="404"/>
      <c r="T1596" s="404"/>
      <c r="U1596" s="404"/>
      <c r="V1596" s="404"/>
      <c r="W1596" s="404"/>
      <c r="X1596" s="404"/>
      <c r="Y1596" s="404"/>
      <c r="Z1596" s="405"/>
      <c r="AA1596" s="394"/>
      <c r="AB1596" s="395"/>
    </row>
    <row r="1597" spans="1:28" s="48" customFormat="1" ht="11.25" customHeight="1">
      <c r="A1597" s="169"/>
      <c r="B1597" s="417"/>
      <c r="C1597" s="406"/>
      <c r="D1597" s="407"/>
      <c r="E1597" s="407"/>
      <c r="F1597" s="407"/>
      <c r="G1597" s="407"/>
      <c r="H1597" s="407"/>
      <c r="I1597" s="407"/>
      <c r="J1597" s="407"/>
      <c r="K1597" s="407"/>
      <c r="L1597" s="407"/>
      <c r="M1597" s="407"/>
      <c r="N1597" s="407"/>
      <c r="O1597" s="407"/>
      <c r="P1597" s="407"/>
      <c r="Q1597" s="407"/>
      <c r="R1597" s="407"/>
      <c r="S1597" s="407"/>
      <c r="T1597" s="407"/>
      <c r="U1597" s="407"/>
      <c r="V1597" s="407"/>
      <c r="W1597" s="407"/>
      <c r="X1597" s="407"/>
      <c r="Y1597" s="407"/>
      <c r="Z1597" s="408"/>
      <c r="AA1597" s="396"/>
      <c r="AB1597" s="397"/>
    </row>
    <row r="1598" spans="1:28" s="48" customFormat="1" ht="11.25" customHeight="1">
      <c r="A1598" s="169"/>
      <c r="B1598" s="417"/>
      <c r="C1598" s="406"/>
      <c r="D1598" s="407"/>
      <c r="E1598" s="407"/>
      <c r="F1598" s="407"/>
      <c r="G1598" s="407"/>
      <c r="H1598" s="407"/>
      <c r="I1598" s="407"/>
      <c r="J1598" s="407"/>
      <c r="K1598" s="407"/>
      <c r="L1598" s="407"/>
      <c r="M1598" s="407"/>
      <c r="N1598" s="407"/>
      <c r="O1598" s="407"/>
      <c r="P1598" s="407"/>
      <c r="Q1598" s="407"/>
      <c r="R1598" s="407"/>
      <c r="S1598" s="407"/>
      <c r="T1598" s="407"/>
      <c r="U1598" s="407"/>
      <c r="V1598" s="407"/>
      <c r="W1598" s="407"/>
      <c r="X1598" s="407"/>
      <c r="Y1598" s="407"/>
      <c r="Z1598" s="408"/>
      <c r="AA1598" s="396"/>
      <c r="AB1598" s="397"/>
    </row>
    <row r="1599" spans="1:28" s="48" customFormat="1" ht="11.25" customHeight="1">
      <c r="A1599" s="169"/>
      <c r="B1599" s="418"/>
      <c r="C1599" s="409"/>
      <c r="D1599" s="410"/>
      <c r="E1599" s="410"/>
      <c r="F1599" s="410"/>
      <c r="G1599" s="410"/>
      <c r="H1599" s="410"/>
      <c r="I1599" s="410"/>
      <c r="J1599" s="410"/>
      <c r="K1599" s="410"/>
      <c r="L1599" s="410"/>
      <c r="M1599" s="410"/>
      <c r="N1599" s="410"/>
      <c r="O1599" s="410"/>
      <c r="P1599" s="410"/>
      <c r="Q1599" s="410"/>
      <c r="R1599" s="410"/>
      <c r="S1599" s="410"/>
      <c r="T1599" s="410"/>
      <c r="U1599" s="410"/>
      <c r="V1599" s="410"/>
      <c r="W1599" s="410"/>
      <c r="X1599" s="410"/>
      <c r="Y1599" s="410"/>
      <c r="Z1599" s="411"/>
      <c r="AA1599" s="398"/>
      <c r="AB1599" s="399"/>
    </row>
    <row r="1600" spans="1:28" s="48" customFormat="1" ht="15" customHeight="1">
      <c r="A1600" s="169"/>
      <c r="B1600" s="416" t="s">
        <v>208</v>
      </c>
      <c r="C1600" s="403" t="s">
        <v>642</v>
      </c>
      <c r="D1600" s="404"/>
      <c r="E1600" s="404"/>
      <c r="F1600" s="404"/>
      <c r="G1600" s="404"/>
      <c r="H1600" s="404"/>
      <c r="I1600" s="404"/>
      <c r="J1600" s="404"/>
      <c r="K1600" s="404"/>
      <c r="L1600" s="404"/>
      <c r="M1600" s="404"/>
      <c r="N1600" s="404"/>
      <c r="O1600" s="404"/>
      <c r="P1600" s="404"/>
      <c r="Q1600" s="404"/>
      <c r="R1600" s="404"/>
      <c r="S1600" s="404"/>
      <c r="T1600" s="404"/>
      <c r="U1600" s="404"/>
      <c r="V1600" s="404"/>
      <c r="W1600" s="404"/>
      <c r="X1600" s="404"/>
      <c r="Y1600" s="404"/>
      <c r="Z1600" s="405"/>
      <c r="AA1600" s="394"/>
      <c r="AB1600" s="395"/>
    </row>
    <row r="1601" spans="1:28" s="48" customFormat="1" ht="11.25" customHeight="1">
      <c r="A1601" s="169"/>
      <c r="B1601" s="417"/>
      <c r="C1601" s="406"/>
      <c r="D1601" s="407"/>
      <c r="E1601" s="407"/>
      <c r="F1601" s="407"/>
      <c r="G1601" s="407"/>
      <c r="H1601" s="407"/>
      <c r="I1601" s="407"/>
      <c r="J1601" s="407"/>
      <c r="K1601" s="407"/>
      <c r="L1601" s="407"/>
      <c r="M1601" s="407"/>
      <c r="N1601" s="407"/>
      <c r="O1601" s="407"/>
      <c r="P1601" s="407"/>
      <c r="Q1601" s="407"/>
      <c r="R1601" s="407"/>
      <c r="S1601" s="407"/>
      <c r="T1601" s="407"/>
      <c r="U1601" s="407"/>
      <c r="V1601" s="407"/>
      <c r="W1601" s="407"/>
      <c r="X1601" s="407"/>
      <c r="Y1601" s="407"/>
      <c r="Z1601" s="408"/>
      <c r="AA1601" s="396"/>
      <c r="AB1601" s="397"/>
    </row>
    <row r="1602" spans="1:28" s="48" customFormat="1" ht="11.25" customHeight="1">
      <c r="A1602" s="169"/>
      <c r="B1602" s="417"/>
      <c r="C1602" s="406"/>
      <c r="D1602" s="407"/>
      <c r="E1602" s="407"/>
      <c r="F1602" s="407"/>
      <c r="G1602" s="407"/>
      <c r="H1602" s="407"/>
      <c r="I1602" s="407"/>
      <c r="J1602" s="407"/>
      <c r="K1602" s="407"/>
      <c r="L1602" s="407"/>
      <c r="M1602" s="407"/>
      <c r="N1602" s="407"/>
      <c r="O1602" s="407"/>
      <c r="P1602" s="407"/>
      <c r="Q1602" s="407"/>
      <c r="R1602" s="407"/>
      <c r="S1602" s="407"/>
      <c r="T1602" s="407"/>
      <c r="U1602" s="407"/>
      <c r="V1602" s="407"/>
      <c r="W1602" s="407"/>
      <c r="X1602" s="407"/>
      <c r="Y1602" s="407"/>
      <c r="Z1602" s="408"/>
      <c r="AA1602" s="396"/>
      <c r="AB1602" s="397"/>
    </row>
    <row r="1603" spans="1:28" s="48" customFormat="1" ht="11.25" customHeight="1">
      <c r="A1603" s="169"/>
      <c r="B1603" s="418"/>
      <c r="C1603" s="409"/>
      <c r="D1603" s="410"/>
      <c r="E1603" s="410"/>
      <c r="F1603" s="410"/>
      <c r="G1603" s="410"/>
      <c r="H1603" s="410"/>
      <c r="I1603" s="410"/>
      <c r="J1603" s="410"/>
      <c r="K1603" s="410"/>
      <c r="L1603" s="410"/>
      <c r="M1603" s="410"/>
      <c r="N1603" s="410"/>
      <c r="O1603" s="410"/>
      <c r="P1603" s="410"/>
      <c r="Q1603" s="410"/>
      <c r="R1603" s="410"/>
      <c r="S1603" s="410"/>
      <c r="T1603" s="410"/>
      <c r="U1603" s="410"/>
      <c r="V1603" s="410"/>
      <c r="W1603" s="410"/>
      <c r="X1603" s="410"/>
      <c r="Y1603" s="410"/>
      <c r="Z1603" s="411"/>
      <c r="AA1603" s="398"/>
      <c r="AB1603" s="399"/>
    </row>
    <row r="1604" spans="1:28" s="48" customFormat="1" ht="11.25" customHeight="1">
      <c r="A1604" s="169"/>
      <c r="B1604" s="416" t="s">
        <v>203</v>
      </c>
      <c r="C1604" s="403" t="s">
        <v>643</v>
      </c>
      <c r="D1604" s="404"/>
      <c r="E1604" s="404"/>
      <c r="F1604" s="404"/>
      <c r="G1604" s="404"/>
      <c r="H1604" s="404"/>
      <c r="I1604" s="404"/>
      <c r="J1604" s="404"/>
      <c r="K1604" s="404"/>
      <c r="L1604" s="404"/>
      <c r="M1604" s="404"/>
      <c r="N1604" s="404"/>
      <c r="O1604" s="404"/>
      <c r="P1604" s="404"/>
      <c r="Q1604" s="404"/>
      <c r="R1604" s="404"/>
      <c r="S1604" s="404"/>
      <c r="T1604" s="404"/>
      <c r="U1604" s="404"/>
      <c r="V1604" s="404"/>
      <c r="W1604" s="404"/>
      <c r="X1604" s="404"/>
      <c r="Y1604" s="404"/>
      <c r="Z1604" s="405"/>
      <c r="AA1604" s="458"/>
      <c r="AB1604" s="459"/>
    </row>
    <row r="1605" spans="1:28" s="48" customFormat="1" ht="11.25" customHeight="1">
      <c r="A1605" s="169"/>
      <c r="B1605" s="418"/>
      <c r="C1605" s="409"/>
      <c r="D1605" s="410"/>
      <c r="E1605" s="410"/>
      <c r="F1605" s="410"/>
      <c r="G1605" s="410"/>
      <c r="H1605" s="410"/>
      <c r="I1605" s="410"/>
      <c r="J1605" s="410"/>
      <c r="K1605" s="410"/>
      <c r="L1605" s="410"/>
      <c r="M1605" s="410"/>
      <c r="N1605" s="410"/>
      <c r="O1605" s="410"/>
      <c r="P1605" s="410"/>
      <c r="Q1605" s="410"/>
      <c r="R1605" s="410"/>
      <c r="S1605" s="410"/>
      <c r="T1605" s="410"/>
      <c r="U1605" s="410"/>
      <c r="V1605" s="410"/>
      <c r="W1605" s="410"/>
      <c r="X1605" s="410"/>
      <c r="Y1605" s="410"/>
      <c r="Z1605" s="411"/>
      <c r="AA1605" s="460"/>
      <c r="AB1605" s="461"/>
    </row>
    <row r="1606" spans="1:28" s="48" customFormat="1" ht="11.25" customHeight="1">
      <c r="A1606" s="169"/>
      <c r="B1606" s="416" t="s">
        <v>645</v>
      </c>
      <c r="C1606" s="403" t="s">
        <v>644</v>
      </c>
      <c r="D1606" s="404"/>
      <c r="E1606" s="404"/>
      <c r="F1606" s="404"/>
      <c r="G1606" s="404"/>
      <c r="H1606" s="404"/>
      <c r="I1606" s="404"/>
      <c r="J1606" s="404"/>
      <c r="K1606" s="404"/>
      <c r="L1606" s="404"/>
      <c r="M1606" s="404"/>
      <c r="N1606" s="404"/>
      <c r="O1606" s="404"/>
      <c r="P1606" s="404"/>
      <c r="Q1606" s="404"/>
      <c r="R1606" s="404"/>
      <c r="S1606" s="404"/>
      <c r="T1606" s="404"/>
      <c r="U1606" s="404"/>
      <c r="V1606" s="404"/>
      <c r="W1606" s="404"/>
      <c r="X1606" s="404"/>
      <c r="Y1606" s="404"/>
      <c r="Z1606" s="405"/>
      <c r="AA1606" s="394"/>
      <c r="AB1606" s="395"/>
    </row>
    <row r="1607" spans="1:28" s="48" customFormat="1" ht="11.25" customHeight="1">
      <c r="A1607" s="169"/>
      <c r="B1607" s="417"/>
      <c r="C1607" s="406"/>
      <c r="D1607" s="407"/>
      <c r="E1607" s="407"/>
      <c r="F1607" s="407"/>
      <c r="G1607" s="407"/>
      <c r="H1607" s="407"/>
      <c r="I1607" s="407"/>
      <c r="J1607" s="407"/>
      <c r="K1607" s="407"/>
      <c r="L1607" s="407"/>
      <c r="M1607" s="407"/>
      <c r="N1607" s="407"/>
      <c r="O1607" s="407"/>
      <c r="P1607" s="407"/>
      <c r="Q1607" s="407"/>
      <c r="R1607" s="407"/>
      <c r="S1607" s="407"/>
      <c r="T1607" s="407"/>
      <c r="U1607" s="407"/>
      <c r="V1607" s="407"/>
      <c r="W1607" s="407"/>
      <c r="X1607" s="407"/>
      <c r="Y1607" s="407"/>
      <c r="Z1607" s="408"/>
      <c r="AA1607" s="396"/>
      <c r="AB1607" s="397"/>
    </row>
    <row r="1608" spans="1:28" s="48" customFormat="1" ht="11.25" customHeight="1">
      <c r="A1608" s="169"/>
      <c r="B1608" s="418"/>
      <c r="C1608" s="409"/>
      <c r="D1608" s="410"/>
      <c r="E1608" s="410"/>
      <c r="F1608" s="410"/>
      <c r="G1608" s="410"/>
      <c r="H1608" s="410"/>
      <c r="I1608" s="410"/>
      <c r="J1608" s="410"/>
      <c r="K1608" s="410"/>
      <c r="L1608" s="410"/>
      <c r="M1608" s="410"/>
      <c r="N1608" s="410"/>
      <c r="O1608" s="410"/>
      <c r="P1608" s="410"/>
      <c r="Q1608" s="410"/>
      <c r="R1608" s="410"/>
      <c r="S1608" s="410"/>
      <c r="T1608" s="410"/>
      <c r="U1608" s="410"/>
      <c r="V1608" s="410"/>
      <c r="W1608" s="410"/>
      <c r="X1608" s="410"/>
      <c r="Y1608" s="410"/>
      <c r="Z1608" s="411"/>
      <c r="AA1608" s="398"/>
      <c r="AB1608" s="399"/>
    </row>
    <row r="1609" spans="1:28" s="48" customFormat="1" ht="11.25" customHeight="1">
      <c r="A1609" s="169"/>
      <c r="B1609" s="379"/>
      <c r="C1609" s="172"/>
      <c r="D1609" s="172"/>
      <c r="E1609" s="172"/>
      <c r="F1609" s="172"/>
      <c r="G1609" s="172"/>
      <c r="H1609" s="172"/>
      <c r="I1609" s="172"/>
      <c r="J1609" s="172"/>
      <c r="K1609" s="172"/>
      <c r="L1609" s="172"/>
      <c r="M1609" s="172"/>
      <c r="N1609" s="172"/>
      <c r="O1609" s="172"/>
      <c r="P1609" s="172"/>
      <c r="Q1609" s="172"/>
      <c r="R1609" s="172"/>
      <c r="S1609" s="172"/>
      <c r="T1609" s="172"/>
      <c r="U1609" s="172"/>
      <c r="V1609" s="172"/>
      <c r="W1609" s="172"/>
      <c r="X1609" s="172"/>
      <c r="Y1609" s="172"/>
      <c r="Z1609" s="172"/>
      <c r="AA1609" s="165"/>
      <c r="AB1609" s="165"/>
    </row>
    <row r="1610" spans="1:28" s="48" customFormat="1" ht="24">
      <c r="A1610" s="164" t="s">
        <v>1135</v>
      </c>
      <c r="B1610" s="379"/>
      <c r="C1610" s="172"/>
      <c r="D1610" s="172"/>
      <c r="E1610" s="172"/>
      <c r="F1610" s="172"/>
      <c r="G1610" s="172"/>
      <c r="H1610" s="172"/>
      <c r="I1610" s="172"/>
      <c r="J1610" s="172"/>
      <c r="K1610" s="172"/>
      <c r="L1610" s="172"/>
      <c r="M1610" s="172"/>
      <c r="N1610" s="172"/>
      <c r="O1610" s="172"/>
      <c r="P1610" s="172"/>
      <c r="Q1610" s="172"/>
      <c r="R1610" s="172"/>
      <c r="S1610" s="172"/>
      <c r="T1610" s="172"/>
      <c r="U1610" s="172"/>
      <c r="V1610" s="172"/>
      <c r="W1610" s="172"/>
      <c r="X1610" s="172"/>
      <c r="Y1610" s="172"/>
      <c r="Z1610" s="172"/>
      <c r="AA1610" s="165"/>
      <c r="AB1610" s="165"/>
    </row>
    <row r="1611" spans="1:28" s="48" customFormat="1" ht="11.25" customHeight="1">
      <c r="A1611" s="169"/>
      <c r="B1611" s="416" t="s">
        <v>185</v>
      </c>
      <c r="C1611" s="403" t="s">
        <v>646</v>
      </c>
      <c r="D1611" s="404"/>
      <c r="E1611" s="404"/>
      <c r="F1611" s="404"/>
      <c r="G1611" s="404"/>
      <c r="H1611" s="404"/>
      <c r="I1611" s="404"/>
      <c r="J1611" s="404"/>
      <c r="K1611" s="404"/>
      <c r="L1611" s="404"/>
      <c r="M1611" s="404"/>
      <c r="N1611" s="404"/>
      <c r="O1611" s="404"/>
      <c r="P1611" s="404"/>
      <c r="Q1611" s="404"/>
      <c r="R1611" s="404"/>
      <c r="S1611" s="404"/>
      <c r="T1611" s="404"/>
      <c r="U1611" s="404"/>
      <c r="V1611" s="404"/>
      <c r="W1611" s="404"/>
      <c r="X1611" s="404"/>
      <c r="Y1611" s="404"/>
      <c r="Z1611" s="405"/>
      <c r="AA1611" s="394"/>
      <c r="AB1611" s="395"/>
    </row>
    <row r="1612" spans="1:28" s="32" customFormat="1" ht="15" customHeight="1">
      <c r="A1612" s="169"/>
      <c r="B1612" s="417"/>
      <c r="C1612" s="406"/>
      <c r="D1612" s="407"/>
      <c r="E1612" s="407"/>
      <c r="F1612" s="407"/>
      <c r="G1612" s="407"/>
      <c r="H1612" s="407"/>
      <c r="I1612" s="407"/>
      <c r="J1612" s="407"/>
      <c r="K1612" s="407"/>
      <c r="L1612" s="407"/>
      <c r="M1612" s="407"/>
      <c r="N1612" s="407"/>
      <c r="O1612" s="407"/>
      <c r="P1612" s="407"/>
      <c r="Q1612" s="407"/>
      <c r="R1612" s="407"/>
      <c r="S1612" s="407"/>
      <c r="T1612" s="407"/>
      <c r="U1612" s="407"/>
      <c r="V1612" s="407"/>
      <c r="W1612" s="407"/>
      <c r="X1612" s="407"/>
      <c r="Y1612" s="407"/>
      <c r="Z1612" s="408"/>
      <c r="AA1612" s="396"/>
      <c r="AB1612" s="397"/>
    </row>
    <row r="1613" spans="1:28" s="32" customFormat="1" ht="11.25" customHeight="1">
      <c r="A1613" s="169"/>
      <c r="B1613" s="418"/>
      <c r="C1613" s="409"/>
      <c r="D1613" s="410"/>
      <c r="E1613" s="410"/>
      <c r="F1613" s="410"/>
      <c r="G1613" s="410"/>
      <c r="H1613" s="410"/>
      <c r="I1613" s="410"/>
      <c r="J1613" s="410"/>
      <c r="K1613" s="410"/>
      <c r="L1613" s="410"/>
      <c r="M1613" s="410"/>
      <c r="N1613" s="410"/>
      <c r="O1613" s="410"/>
      <c r="P1613" s="410"/>
      <c r="Q1613" s="410"/>
      <c r="R1613" s="410"/>
      <c r="S1613" s="410"/>
      <c r="T1613" s="410"/>
      <c r="U1613" s="410"/>
      <c r="V1613" s="410"/>
      <c r="W1613" s="410"/>
      <c r="X1613" s="410"/>
      <c r="Y1613" s="410"/>
      <c r="Z1613" s="411"/>
      <c r="AA1613" s="398"/>
      <c r="AB1613" s="399"/>
    </row>
    <row r="1614" spans="1:28" s="32" customFormat="1" ht="11.25" customHeight="1">
      <c r="A1614" s="169"/>
      <c r="B1614" s="416" t="s">
        <v>36</v>
      </c>
      <c r="C1614" s="403" t="s">
        <v>647</v>
      </c>
      <c r="D1614" s="404"/>
      <c r="E1614" s="404"/>
      <c r="F1614" s="404"/>
      <c r="G1614" s="404"/>
      <c r="H1614" s="404"/>
      <c r="I1614" s="404"/>
      <c r="J1614" s="404"/>
      <c r="K1614" s="404"/>
      <c r="L1614" s="404"/>
      <c r="M1614" s="404"/>
      <c r="N1614" s="404"/>
      <c r="O1614" s="404"/>
      <c r="P1614" s="404"/>
      <c r="Q1614" s="404"/>
      <c r="R1614" s="404"/>
      <c r="S1614" s="404"/>
      <c r="T1614" s="404"/>
      <c r="U1614" s="404"/>
      <c r="V1614" s="404"/>
      <c r="W1614" s="404"/>
      <c r="X1614" s="404"/>
      <c r="Y1614" s="404"/>
      <c r="Z1614" s="405"/>
      <c r="AA1614" s="394"/>
      <c r="AB1614" s="395"/>
    </row>
    <row r="1615" spans="1:28" s="32" customFormat="1" ht="11.25" customHeight="1">
      <c r="A1615" s="169"/>
      <c r="B1615" s="417"/>
      <c r="C1615" s="406"/>
      <c r="D1615" s="407"/>
      <c r="E1615" s="407"/>
      <c r="F1615" s="407"/>
      <c r="G1615" s="407"/>
      <c r="H1615" s="407"/>
      <c r="I1615" s="407"/>
      <c r="J1615" s="407"/>
      <c r="K1615" s="407"/>
      <c r="L1615" s="407"/>
      <c r="M1615" s="407"/>
      <c r="N1615" s="407"/>
      <c r="O1615" s="407"/>
      <c r="P1615" s="407"/>
      <c r="Q1615" s="407"/>
      <c r="R1615" s="407"/>
      <c r="S1615" s="407"/>
      <c r="T1615" s="407"/>
      <c r="U1615" s="407"/>
      <c r="V1615" s="407"/>
      <c r="W1615" s="407"/>
      <c r="X1615" s="407"/>
      <c r="Y1615" s="407"/>
      <c r="Z1615" s="408"/>
      <c r="AA1615" s="396"/>
      <c r="AB1615" s="397"/>
    </row>
    <row r="1616" spans="1:28" s="32" customFormat="1" ht="11.25" customHeight="1">
      <c r="A1616" s="169"/>
      <c r="B1616" s="418"/>
      <c r="C1616" s="409"/>
      <c r="D1616" s="410"/>
      <c r="E1616" s="410"/>
      <c r="F1616" s="410"/>
      <c r="G1616" s="410"/>
      <c r="H1616" s="410"/>
      <c r="I1616" s="410"/>
      <c r="J1616" s="410"/>
      <c r="K1616" s="410"/>
      <c r="L1616" s="410"/>
      <c r="M1616" s="410"/>
      <c r="N1616" s="410"/>
      <c r="O1616" s="410"/>
      <c r="P1616" s="410"/>
      <c r="Q1616" s="410"/>
      <c r="R1616" s="410"/>
      <c r="S1616" s="410"/>
      <c r="T1616" s="410"/>
      <c r="U1616" s="410"/>
      <c r="V1616" s="410"/>
      <c r="W1616" s="410"/>
      <c r="X1616" s="410"/>
      <c r="Y1616" s="410"/>
      <c r="Z1616" s="411"/>
      <c r="AA1616" s="398"/>
      <c r="AB1616" s="399"/>
    </row>
    <row r="1617" spans="1:28" s="32" customFormat="1" ht="11.25" customHeight="1">
      <c r="A1617" s="169"/>
      <c r="B1617" s="379"/>
      <c r="C1617" s="172"/>
      <c r="D1617" s="172"/>
      <c r="E1617" s="172"/>
      <c r="F1617" s="172"/>
      <c r="G1617" s="172"/>
      <c r="H1617" s="172"/>
      <c r="I1617" s="172"/>
      <c r="J1617" s="172"/>
      <c r="K1617" s="172"/>
      <c r="L1617" s="172"/>
      <c r="M1617" s="172"/>
      <c r="N1617" s="172"/>
      <c r="O1617" s="172"/>
      <c r="P1617" s="172"/>
      <c r="Q1617" s="172"/>
      <c r="R1617" s="172"/>
      <c r="S1617" s="172"/>
      <c r="T1617" s="172"/>
      <c r="U1617" s="172"/>
      <c r="V1617" s="172"/>
      <c r="W1617" s="172"/>
      <c r="X1617" s="172"/>
      <c r="Y1617" s="172"/>
      <c r="Z1617" s="172"/>
      <c r="AA1617" s="165"/>
      <c r="AB1617" s="165"/>
    </row>
    <row r="1618" spans="1:28" s="32" customFormat="1" ht="24">
      <c r="A1618" s="164" t="s">
        <v>1136</v>
      </c>
      <c r="B1618" s="379"/>
      <c r="C1618" s="172"/>
      <c r="D1618" s="172"/>
      <c r="E1618" s="172"/>
      <c r="F1618" s="172"/>
      <c r="G1618" s="172"/>
      <c r="H1618" s="172"/>
      <c r="I1618" s="172"/>
      <c r="J1618" s="172"/>
      <c r="K1618" s="172"/>
      <c r="L1618" s="172"/>
      <c r="M1618" s="172"/>
      <c r="N1618" s="172"/>
      <c r="O1618" s="172"/>
      <c r="P1618" s="172"/>
      <c r="Q1618" s="172"/>
      <c r="R1618" s="172"/>
      <c r="S1618" s="172"/>
      <c r="T1618" s="172"/>
      <c r="U1618" s="172"/>
      <c r="V1618" s="172"/>
      <c r="W1618" s="172"/>
      <c r="X1618" s="172"/>
      <c r="Y1618" s="172"/>
      <c r="Z1618" s="172"/>
      <c r="AA1618" s="165"/>
      <c r="AB1618" s="165"/>
    </row>
    <row r="1619" spans="1:28" s="32" customFormat="1" ht="38.25" customHeight="1">
      <c r="A1619" s="169"/>
      <c r="B1619" s="400" t="s">
        <v>185</v>
      </c>
      <c r="C1619" s="403" t="s">
        <v>648</v>
      </c>
      <c r="D1619" s="404"/>
      <c r="E1619" s="404"/>
      <c r="F1619" s="404"/>
      <c r="G1619" s="404"/>
      <c r="H1619" s="404"/>
      <c r="I1619" s="404"/>
      <c r="J1619" s="404"/>
      <c r="K1619" s="404"/>
      <c r="L1619" s="404"/>
      <c r="M1619" s="404"/>
      <c r="N1619" s="404"/>
      <c r="O1619" s="404"/>
      <c r="P1619" s="404"/>
      <c r="Q1619" s="404"/>
      <c r="R1619" s="404"/>
      <c r="S1619" s="404"/>
      <c r="T1619" s="404"/>
      <c r="U1619" s="404"/>
      <c r="V1619" s="404"/>
      <c r="W1619" s="404"/>
      <c r="X1619" s="404"/>
      <c r="Y1619" s="404"/>
      <c r="Z1619" s="405"/>
      <c r="AA1619" s="394"/>
      <c r="AB1619" s="395"/>
    </row>
    <row r="1620" spans="1:28" s="32" customFormat="1" ht="14.25">
      <c r="A1620" s="169"/>
      <c r="B1620" s="402"/>
      <c r="C1620" s="409"/>
      <c r="D1620" s="410"/>
      <c r="E1620" s="410"/>
      <c r="F1620" s="410"/>
      <c r="G1620" s="410"/>
      <c r="H1620" s="410"/>
      <c r="I1620" s="410"/>
      <c r="J1620" s="410"/>
      <c r="K1620" s="410"/>
      <c r="L1620" s="410"/>
      <c r="M1620" s="410"/>
      <c r="N1620" s="410"/>
      <c r="O1620" s="410"/>
      <c r="P1620" s="410"/>
      <c r="Q1620" s="410"/>
      <c r="R1620" s="410"/>
      <c r="S1620" s="410"/>
      <c r="T1620" s="410"/>
      <c r="U1620" s="410"/>
      <c r="V1620" s="410"/>
      <c r="W1620" s="410"/>
      <c r="X1620" s="410"/>
      <c r="Y1620" s="410"/>
      <c r="Z1620" s="411"/>
      <c r="AA1620" s="398"/>
      <c r="AB1620" s="399"/>
    </row>
    <row r="1621" spans="1:28" s="32" customFormat="1" ht="26.25" customHeight="1">
      <c r="A1621" s="169"/>
      <c r="B1621" s="400" t="s">
        <v>36</v>
      </c>
      <c r="C1621" s="403" t="s">
        <v>649</v>
      </c>
      <c r="D1621" s="404"/>
      <c r="E1621" s="404"/>
      <c r="F1621" s="404"/>
      <c r="G1621" s="404"/>
      <c r="H1621" s="404"/>
      <c r="I1621" s="404"/>
      <c r="J1621" s="404"/>
      <c r="K1621" s="404"/>
      <c r="L1621" s="404"/>
      <c r="M1621" s="404"/>
      <c r="N1621" s="404"/>
      <c r="O1621" s="404"/>
      <c r="P1621" s="404"/>
      <c r="Q1621" s="404"/>
      <c r="R1621" s="404"/>
      <c r="S1621" s="404"/>
      <c r="T1621" s="404"/>
      <c r="U1621" s="404"/>
      <c r="V1621" s="404"/>
      <c r="W1621" s="404"/>
      <c r="X1621" s="404"/>
      <c r="Y1621" s="404"/>
      <c r="Z1621" s="405"/>
      <c r="AA1621" s="394"/>
      <c r="AB1621" s="395"/>
    </row>
    <row r="1622" spans="1:28" s="32" customFormat="1" ht="14.25">
      <c r="A1622" s="169"/>
      <c r="B1622" s="402"/>
      <c r="C1622" s="409"/>
      <c r="D1622" s="410"/>
      <c r="E1622" s="410"/>
      <c r="F1622" s="410"/>
      <c r="G1622" s="410"/>
      <c r="H1622" s="410"/>
      <c r="I1622" s="410"/>
      <c r="J1622" s="410"/>
      <c r="K1622" s="410"/>
      <c r="L1622" s="410"/>
      <c r="M1622" s="410"/>
      <c r="N1622" s="410"/>
      <c r="O1622" s="410"/>
      <c r="P1622" s="410"/>
      <c r="Q1622" s="410"/>
      <c r="R1622" s="410"/>
      <c r="S1622" s="410"/>
      <c r="T1622" s="410"/>
      <c r="U1622" s="410"/>
      <c r="V1622" s="410"/>
      <c r="W1622" s="410"/>
      <c r="X1622" s="410"/>
      <c r="Y1622" s="410"/>
      <c r="Z1622" s="411"/>
      <c r="AA1622" s="396"/>
      <c r="AB1622" s="397"/>
    </row>
    <row r="1623" spans="1:28" s="32" customFormat="1" ht="18.75" customHeight="1">
      <c r="A1623" s="169"/>
      <c r="B1623" s="379"/>
      <c r="C1623" s="172"/>
      <c r="D1623" s="172"/>
      <c r="E1623" s="172"/>
      <c r="F1623" s="172"/>
      <c r="G1623" s="172"/>
      <c r="H1623" s="172"/>
      <c r="I1623" s="172"/>
      <c r="J1623" s="172"/>
      <c r="K1623" s="172"/>
      <c r="L1623" s="172"/>
      <c r="M1623" s="172"/>
      <c r="N1623" s="172"/>
      <c r="O1623" s="172"/>
      <c r="P1623" s="172"/>
      <c r="Q1623" s="172"/>
      <c r="R1623" s="172"/>
      <c r="S1623" s="172"/>
      <c r="T1623" s="172"/>
      <c r="U1623" s="172"/>
      <c r="V1623" s="172"/>
      <c r="W1623" s="172"/>
      <c r="X1623" s="172"/>
      <c r="Y1623" s="172"/>
      <c r="Z1623" s="172"/>
      <c r="AA1623" s="165"/>
      <c r="AB1623" s="165"/>
    </row>
    <row r="1624" spans="1:28" s="32" customFormat="1" ht="18.75" customHeight="1">
      <c r="A1624" s="164" t="s">
        <v>1137</v>
      </c>
      <c r="B1624" s="379"/>
      <c r="C1624" s="172"/>
      <c r="D1624" s="172"/>
      <c r="E1624" s="172"/>
      <c r="F1624" s="172"/>
      <c r="G1624" s="172"/>
      <c r="H1624" s="172"/>
      <c r="I1624" s="172"/>
      <c r="J1624" s="172"/>
      <c r="K1624" s="172"/>
      <c r="L1624" s="172"/>
      <c r="M1624" s="172"/>
      <c r="N1624" s="172"/>
      <c r="O1624" s="172"/>
      <c r="P1624" s="172"/>
      <c r="Q1624" s="172"/>
      <c r="R1624" s="172"/>
      <c r="S1624" s="172"/>
      <c r="T1624" s="172"/>
      <c r="U1624" s="172"/>
      <c r="V1624" s="172"/>
      <c r="W1624" s="172"/>
      <c r="X1624" s="172"/>
      <c r="Y1624" s="172"/>
      <c r="Z1624" s="172"/>
      <c r="AA1624" s="165"/>
      <c r="AB1624" s="165"/>
    </row>
    <row r="1625" spans="1:28" s="32" customFormat="1" ht="18.75" customHeight="1">
      <c r="A1625" s="169"/>
      <c r="B1625" s="400" t="s">
        <v>185</v>
      </c>
      <c r="C1625" s="403" t="s">
        <v>652</v>
      </c>
      <c r="D1625" s="404"/>
      <c r="E1625" s="404"/>
      <c r="F1625" s="404"/>
      <c r="G1625" s="404"/>
      <c r="H1625" s="404"/>
      <c r="I1625" s="404"/>
      <c r="J1625" s="404"/>
      <c r="K1625" s="404"/>
      <c r="L1625" s="404"/>
      <c r="M1625" s="404"/>
      <c r="N1625" s="404"/>
      <c r="O1625" s="404"/>
      <c r="P1625" s="404"/>
      <c r="Q1625" s="404"/>
      <c r="R1625" s="404"/>
      <c r="S1625" s="404"/>
      <c r="T1625" s="404"/>
      <c r="U1625" s="404"/>
      <c r="V1625" s="404"/>
      <c r="W1625" s="404"/>
      <c r="X1625" s="404"/>
      <c r="Y1625" s="404"/>
      <c r="Z1625" s="405"/>
      <c r="AA1625" s="394"/>
      <c r="AB1625" s="395"/>
    </row>
    <row r="1626" spans="1:28" s="32" customFormat="1" ht="14.25">
      <c r="A1626" s="169"/>
      <c r="B1626" s="401"/>
      <c r="C1626" s="406"/>
      <c r="D1626" s="407"/>
      <c r="E1626" s="407"/>
      <c r="F1626" s="407"/>
      <c r="G1626" s="407"/>
      <c r="H1626" s="407"/>
      <c r="I1626" s="407"/>
      <c r="J1626" s="407"/>
      <c r="K1626" s="407"/>
      <c r="L1626" s="407"/>
      <c r="M1626" s="407"/>
      <c r="N1626" s="407"/>
      <c r="O1626" s="407"/>
      <c r="P1626" s="407"/>
      <c r="Q1626" s="407"/>
      <c r="R1626" s="407"/>
      <c r="S1626" s="407"/>
      <c r="T1626" s="407"/>
      <c r="U1626" s="407"/>
      <c r="V1626" s="407"/>
      <c r="W1626" s="407"/>
      <c r="X1626" s="407"/>
      <c r="Y1626" s="407"/>
      <c r="Z1626" s="408"/>
      <c r="AA1626" s="396"/>
      <c r="AB1626" s="397"/>
    </row>
    <row r="1627" spans="1:28" s="32" customFormat="1" ht="14.25">
      <c r="A1627" s="169"/>
      <c r="B1627" s="402"/>
      <c r="C1627" s="409"/>
      <c r="D1627" s="410"/>
      <c r="E1627" s="410"/>
      <c r="F1627" s="410"/>
      <c r="G1627" s="410"/>
      <c r="H1627" s="410"/>
      <c r="I1627" s="410"/>
      <c r="J1627" s="410"/>
      <c r="K1627" s="410"/>
      <c r="L1627" s="410"/>
      <c r="M1627" s="410"/>
      <c r="N1627" s="410"/>
      <c r="O1627" s="410"/>
      <c r="P1627" s="410"/>
      <c r="Q1627" s="410"/>
      <c r="R1627" s="410"/>
      <c r="S1627" s="410"/>
      <c r="T1627" s="410"/>
      <c r="U1627" s="410"/>
      <c r="V1627" s="410"/>
      <c r="W1627" s="410"/>
      <c r="X1627" s="410"/>
      <c r="Y1627" s="410"/>
      <c r="Z1627" s="411"/>
      <c r="AA1627" s="398"/>
      <c r="AB1627" s="399"/>
    </row>
    <row r="1628" spans="1:28" s="32" customFormat="1" ht="15" customHeight="1">
      <c r="A1628" s="169"/>
      <c r="B1628" s="400" t="s">
        <v>36</v>
      </c>
      <c r="C1628" s="403" t="s">
        <v>650</v>
      </c>
      <c r="D1628" s="404"/>
      <c r="E1628" s="404"/>
      <c r="F1628" s="404"/>
      <c r="G1628" s="404"/>
      <c r="H1628" s="404"/>
      <c r="I1628" s="404"/>
      <c r="J1628" s="404"/>
      <c r="K1628" s="404"/>
      <c r="L1628" s="404"/>
      <c r="M1628" s="404"/>
      <c r="N1628" s="404"/>
      <c r="O1628" s="404"/>
      <c r="P1628" s="404"/>
      <c r="Q1628" s="404"/>
      <c r="R1628" s="404"/>
      <c r="S1628" s="404"/>
      <c r="T1628" s="404"/>
      <c r="U1628" s="404"/>
      <c r="V1628" s="404"/>
      <c r="W1628" s="404"/>
      <c r="X1628" s="404"/>
      <c r="Y1628" s="404"/>
      <c r="Z1628" s="405"/>
      <c r="AA1628" s="394"/>
      <c r="AB1628" s="395"/>
    </row>
    <row r="1629" spans="1:28" s="32" customFormat="1" ht="14.25">
      <c r="A1629" s="169"/>
      <c r="B1629" s="401"/>
      <c r="C1629" s="406"/>
      <c r="D1629" s="407"/>
      <c r="E1629" s="407"/>
      <c r="F1629" s="407"/>
      <c r="G1629" s="407"/>
      <c r="H1629" s="407"/>
      <c r="I1629" s="407"/>
      <c r="J1629" s="407"/>
      <c r="K1629" s="407"/>
      <c r="L1629" s="407"/>
      <c r="M1629" s="407"/>
      <c r="N1629" s="407"/>
      <c r="O1629" s="407"/>
      <c r="P1629" s="407"/>
      <c r="Q1629" s="407"/>
      <c r="R1629" s="407"/>
      <c r="S1629" s="407"/>
      <c r="T1629" s="407"/>
      <c r="U1629" s="407"/>
      <c r="V1629" s="407"/>
      <c r="W1629" s="407"/>
      <c r="X1629" s="407"/>
      <c r="Y1629" s="407"/>
      <c r="Z1629" s="408"/>
      <c r="AA1629" s="396"/>
      <c r="AB1629" s="397"/>
    </row>
    <row r="1630" spans="1:28" s="32" customFormat="1" ht="14.25">
      <c r="A1630" s="169"/>
      <c r="B1630" s="402"/>
      <c r="C1630" s="409"/>
      <c r="D1630" s="410"/>
      <c r="E1630" s="410"/>
      <c r="F1630" s="410"/>
      <c r="G1630" s="410"/>
      <c r="H1630" s="410"/>
      <c r="I1630" s="410"/>
      <c r="J1630" s="410"/>
      <c r="K1630" s="410"/>
      <c r="L1630" s="410"/>
      <c r="M1630" s="410"/>
      <c r="N1630" s="410"/>
      <c r="O1630" s="410"/>
      <c r="P1630" s="410"/>
      <c r="Q1630" s="410"/>
      <c r="R1630" s="410"/>
      <c r="S1630" s="410"/>
      <c r="T1630" s="410"/>
      <c r="U1630" s="410"/>
      <c r="V1630" s="410"/>
      <c r="W1630" s="410"/>
      <c r="X1630" s="410"/>
      <c r="Y1630" s="410"/>
      <c r="Z1630" s="411"/>
      <c r="AA1630" s="398"/>
      <c r="AB1630" s="399"/>
    </row>
    <row r="1631" spans="1:28" s="32" customFormat="1" ht="14.25">
      <c r="A1631" s="169"/>
      <c r="B1631" s="400" t="s">
        <v>144</v>
      </c>
      <c r="C1631" s="403" t="s">
        <v>651</v>
      </c>
      <c r="D1631" s="404"/>
      <c r="E1631" s="404"/>
      <c r="F1631" s="404"/>
      <c r="G1631" s="404"/>
      <c r="H1631" s="404"/>
      <c r="I1631" s="404"/>
      <c r="J1631" s="404"/>
      <c r="K1631" s="404"/>
      <c r="L1631" s="404"/>
      <c r="M1631" s="404"/>
      <c r="N1631" s="404"/>
      <c r="O1631" s="404"/>
      <c r="P1631" s="404"/>
      <c r="Q1631" s="404"/>
      <c r="R1631" s="404"/>
      <c r="S1631" s="404"/>
      <c r="T1631" s="404"/>
      <c r="U1631" s="404"/>
      <c r="V1631" s="404"/>
      <c r="W1631" s="404"/>
      <c r="X1631" s="404"/>
      <c r="Y1631" s="404"/>
      <c r="Z1631" s="405"/>
      <c r="AA1631" s="394"/>
      <c r="AB1631" s="395"/>
    </row>
    <row r="1632" spans="1:28" s="32" customFormat="1" ht="14.25">
      <c r="A1632" s="169"/>
      <c r="B1632" s="402"/>
      <c r="C1632" s="409"/>
      <c r="D1632" s="410"/>
      <c r="E1632" s="410"/>
      <c r="F1632" s="410"/>
      <c r="G1632" s="410"/>
      <c r="H1632" s="410"/>
      <c r="I1632" s="410"/>
      <c r="J1632" s="410"/>
      <c r="K1632" s="410"/>
      <c r="L1632" s="410"/>
      <c r="M1632" s="410"/>
      <c r="N1632" s="410"/>
      <c r="O1632" s="410"/>
      <c r="P1632" s="410"/>
      <c r="Q1632" s="410"/>
      <c r="R1632" s="410"/>
      <c r="S1632" s="410"/>
      <c r="T1632" s="410"/>
      <c r="U1632" s="410"/>
      <c r="V1632" s="410"/>
      <c r="W1632" s="410"/>
      <c r="X1632" s="410"/>
      <c r="Y1632" s="410"/>
      <c r="Z1632" s="411"/>
      <c r="AA1632" s="398"/>
      <c r="AB1632" s="399"/>
    </row>
    <row r="1633" spans="1:28" s="32" customFormat="1" ht="17.25" customHeight="1">
      <c r="A1633" s="169"/>
      <c r="B1633" s="379"/>
      <c r="C1633" s="172"/>
      <c r="D1633" s="172"/>
      <c r="E1633" s="172"/>
      <c r="F1633" s="172"/>
      <c r="G1633" s="172"/>
      <c r="H1633" s="172"/>
      <c r="I1633" s="172"/>
      <c r="J1633" s="172"/>
      <c r="K1633" s="172"/>
      <c r="L1633" s="172"/>
      <c r="M1633" s="172"/>
      <c r="N1633" s="172"/>
      <c r="O1633" s="172"/>
      <c r="P1633" s="172"/>
      <c r="Q1633" s="172"/>
      <c r="R1633" s="172"/>
      <c r="S1633" s="172"/>
      <c r="T1633" s="172"/>
      <c r="U1633" s="172"/>
      <c r="V1633" s="172"/>
      <c r="W1633" s="172"/>
      <c r="X1633" s="172"/>
      <c r="Y1633" s="172"/>
      <c r="Z1633" s="172"/>
      <c r="AA1633" s="168"/>
      <c r="AB1633" s="168"/>
    </row>
    <row r="1634" spans="1:28" s="32" customFormat="1" ht="24">
      <c r="A1634" s="164" t="s">
        <v>1138</v>
      </c>
      <c r="B1634" s="379"/>
      <c r="C1634" s="172"/>
      <c r="D1634" s="172"/>
      <c r="E1634" s="172"/>
      <c r="F1634" s="172"/>
      <c r="G1634" s="172"/>
      <c r="H1634" s="172"/>
      <c r="I1634" s="172"/>
      <c r="J1634" s="172"/>
      <c r="K1634" s="172"/>
      <c r="L1634" s="172"/>
      <c r="M1634" s="172"/>
      <c r="N1634" s="172"/>
      <c r="O1634" s="172"/>
      <c r="P1634" s="172"/>
      <c r="Q1634" s="172"/>
      <c r="R1634" s="172"/>
      <c r="S1634" s="172"/>
      <c r="T1634" s="172"/>
      <c r="U1634" s="172"/>
      <c r="V1634" s="172"/>
      <c r="W1634" s="172"/>
      <c r="X1634" s="172"/>
      <c r="Y1634" s="172"/>
      <c r="Z1634" s="172"/>
      <c r="AA1634" s="165"/>
      <c r="AB1634" s="165"/>
    </row>
    <row r="1635" spans="1:28" s="32" customFormat="1" ht="14.25">
      <c r="A1635" s="169"/>
      <c r="B1635" s="400" t="s">
        <v>185</v>
      </c>
      <c r="C1635" s="403" t="s">
        <v>1093</v>
      </c>
      <c r="D1635" s="404"/>
      <c r="E1635" s="404"/>
      <c r="F1635" s="404"/>
      <c r="G1635" s="404"/>
      <c r="H1635" s="404"/>
      <c r="I1635" s="404"/>
      <c r="J1635" s="404"/>
      <c r="K1635" s="404"/>
      <c r="L1635" s="404"/>
      <c r="M1635" s="404"/>
      <c r="N1635" s="404"/>
      <c r="O1635" s="404"/>
      <c r="P1635" s="404"/>
      <c r="Q1635" s="404"/>
      <c r="R1635" s="404"/>
      <c r="S1635" s="404"/>
      <c r="T1635" s="404"/>
      <c r="U1635" s="404"/>
      <c r="V1635" s="404"/>
      <c r="W1635" s="404"/>
      <c r="X1635" s="404"/>
      <c r="Y1635" s="404"/>
      <c r="Z1635" s="405"/>
      <c r="AA1635" s="394"/>
      <c r="AB1635" s="395"/>
    </row>
    <row r="1636" spans="1:28" s="32" customFormat="1" ht="14.25">
      <c r="A1636" s="169"/>
      <c r="B1636" s="401"/>
      <c r="C1636" s="406"/>
      <c r="D1636" s="407"/>
      <c r="E1636" s="407"/>
      <c r="F1636" s="407"/>
      <c r="G1636" s="407"/>
      <c r="H1636" s="407"/>
      <c r="I1636" s="407"/>
      <c r="J1636" s="407"/>
      <c r="K1636" s="407"/>
      <c r="L1636" s="407"/>
      <c r="M1636" s="407"/>
      <c r="N1636" s="407"/>
      <c r="O1636" s="407"/>
      <c r="P1636" s="407"/>
      <c r="Q1636" s="407"/>
      <c r="R1636" s="407"/>
      <c r="S1636" s="407"/>
      <c r="T1636" s="407"/>
      <c r="U1636" s="407"/>
      <c r="V1636" s="407"/>
      <c r="W1636" s="407"/>
      <c r="X1636" s="407"/>
      <c r="Y1636" s="407"/>
      <c r="Z1636" s="408"/>
      <c r="AA1636" s="396"/>
      <c r="AB1636" s="397"/>
    </row>
    <row r="1637" spans="1:28" s="32" customFormat="1" ht="16.5" customHeight="1">
      <c r="A1637" s="169"/>
      <c r="B1637" s="402"/>
      <c r="C1637" s="409"/>
      <c r="D1637" s="410"/>
      <c r="E1637" s="410"/>
      <c r="F1637" s="410"/>
      <c r="G1637" s="410"/>
      <c r="H1637" s="410"/>
      <c r="I1637" s="410"/>
      <c r="J1637" s="410"/>
      <c r="K1637" s="410"/>
      <c r="L1637" s="410"/>
      <c r="M1637" s="410"/>
      <c r="N1637" s="410"/>
      <c r="O1637" s="410"/>
      <c r="P1637" s="410"/>
      <c r="Q1637" s="410"/>
      <c r="R1637" s="410"/>
      <c r="S1637" s="410"/>
      <c r="T1637" s="410"/>
      <c r="U1637" s="410"/>
      <c r="V1637" s="410"/>
      <c r="W1637" s="410"/>
      <c r="X1637" s="410"/>
      <c r="Y1637" s="410"/>
      <c r="Z1637" s="411"/>
      <c r="AA1637" s="398"/>
      <c r="AB1637" s="399"/>
    </row>
    <row r="1638" spans="1:28" s="32" customFormat="1" ht="14.25">
      <c r="A1638" s="169"/>
      <c r="B1638" s="400" t="s">
        <v>36</v>
      </c>
      <c r="C1638" s="403" t="s">
        <v>1094</v>
      </c>
      <c r="D1638" s="404"/>
      <c r="E1638" s="404"/>
      <c r="F1638" s="404"/>
      <c r="G1638" s="404"/>
      <c r="H1638" s="404"/>
      <c r="I1638" s="404"/>
      <c r="J1638" s="404"/>
      <c r="K1638" s="404"/>
      <c r="L1638" s="404"/>
      <c r="M1638" s="404"/>
      <c r="N1638" s="404"/>
      <c r="O1638" s="404"/>
      <c r="P1638" s="404"/>
      <c r="Q1638" s="404"/>
      <c r="R1638" s="404"/>
      <c r="S1638" s="404"/>
      <c r="T1638" s="404"/>
      <c r="U1638" s="404"/>
      <c r="V1638" s="404"/>
      <c r="W1638" s="404"/>
      <c r="X1638" s="404"/>
      <c r="Y1638" s="404"/>
      <c r="Z1638" s="405"/>
      <c r="AA1638" s="394"/>
      <c r="AB1638" s="395"/>
    </row>
    <row r="1639" spans="1:28" s="32" customFormat="1" ht="14.25">
      <c r="A1639" s="169"/>
      <c r="B1639" s="401"/>
      <c r="C1639" s="406"/>
      <c r="D1639" s="407"/>
      <c r="E1639" s="407"/>
      <c r="F1639" s="407"/>
      <c r="G1639" s="407"/>
      <c r="H1639" s="407"/>
      <c r="I1639" s="407"/>
      <c r="J1639" s="407"/>
      <c r="K1639" s="407"/>
      <c r="L1639" s="407"/>
      <c r="M1639" s="407"/>
      <c r="N1639" s="407"/>
      <c r="O1639" s="407"/>
      <c r="P1639" s="407"/>
      <c r="Q1639" s="407"/>
      <c r="R1639" s="407"/>
      <c r="S1639" s="407"/>
      <c r="T1639" s="407"/>
      <c r="U1639" s="407"/>
      <c r="V1639" s="407"/>
      <c r="W1639" s="407"/>
      <c r="X1639" s="407"/>
      <c r="Y1639" s="407"/>
      <c r="Z1639" s="408"/>
      <c r="AA1639" s="396"/>
      <c r="AB1639" s="397"/>
    </row>
    <row r="1640" spans="1:28" s="32" customFormat="1" ht="14.25">
      <c r="A1640" s="169"/>
      <c r="B1640" s="401"/>
      <c r="C1640" s="406"/>
      <c r="D1640" s="407"/>
      <c r="E1640" s="407"/>
      <c r="F1640" s="407"/>
      <c r="G1640" s="407"/>
      <c r="H1640" s="407"/>
      <c r="I1640" s="407"/>
      <c r="J1640" s="407"/>
      <c r="K1640" s="407"/>
      <c r="L1640" s="407"/>
      <c r="M1640" s="407"/>
      <c r="N1640" s="407"/>
      <c r="O1640" s="407"/>
      <c r="P1640" s="407"/>
      <c r="Q1640" s="407"/>
      <c r="R1640" s="407"/>
      <c r="S1640" s="407"/>
      <c r="T1640" s="407"/>
      <c r="U1640" s="407"/>
      <c r="V1640" s="407"/>
      <c r="W1640" s="407"/>
      <c r="X1640" s="407"/>
      <c r="Y1640" s="407"/>
      <c r="Z1640" s="408"/>
      <c r="AA1640" s="396"/>
      <c r="AB1640" s="397"/>
    </row>
    <row r="1641" spans="1:28" s="32" customFormat="1" ht="14.25">
      <c r="A1641" s="169"/>
      <c r="B1641" s="402"/>
      <c r="C1641" s="409"/>
      <c r="D1641" s="410"/>
      <c r="E1641" s="410"/>
      <c r="F1641" s="410"/>
      <c r="G1641" s="410"/>
      <c r="H1641" s="410"/>
      <c r="I1641" s="410"/>
      <c r="J1641" s="410"/>
      <c r="K1641" s="410"/>
      <c r="L1641" s="410"/>
      <c r="M1641" s="410"/>
      <c r="N1641" s="410"/>
      <c r="O1641" s="410"/>
      <c r="P1641" s="410"/>
      <c r="Q1641" s="410"/>
      <c r="R1641" s="410"/>
      <c r="S1641" s="410"/>
      <c r="T1641" s="410"/>
      <c r="U1641" s="410"/>
      <c r="V1641" s="410"/>
      <c r="W1641" s="410"/>
      <c r="X1641" s="410"/>
      <c r="Y1641" s="410"/>
      <c r="Z1641" s="411"/>
      <c r="AA1641" s="398"/>
      <c r="AB1641" s="399"/>
    </row>
    <row r="1642" spans="1:28" s="32" customFormat="1" ht="14.25">
      <c r="A1642" s="169"/>
      <c r="B1642" s="400" t="s">
        <v>144</v>
      </c>
      <c r="C1642" s="403" t="s">
        <v>1095</v>
      </c>
      <c r="D1642" s="404"/>
      <c r="E1642" s="404"/>
      <c r="F1642" s="404"/>
      <c r="G1642" s="404"/>
      <c r="H1642" s="404"/>
      <c r="I1642" s="404"/>
      <c r="J1642" s="404"/>
      <c r="K1642" s="404"/>
      <c r="L1642" s="404"/>
      <c r="M1642" s="404"/>
      <c r="N1642" s="404"/>
      <c r="O1642" s="404"/>
      <c r="P1642" s="404"/>
      <c r="Q1642" s="404"/>
      <c r="R1642" s="404"/>
      <c r="S1642" s="404"/>
      <c r="T1642" s="404"/>
      <c r="U1642" s="404"/>
      <c r="V1642" s="404"/>
      <c r="W1642" s="404"/>
      <c r="X1642" s="404"/>
      <c r="Y1642" s="404"/>
      <c r="Z1642" s="405"/>
      <c r="AA1642" s="394"/>
      <c r="AB1642" s="395"/>
    </row>
    <row r="1643" spans="1:28" s="32" customFormat="1" ht="31.5" customHeight="1">
      <c r="A1643" s="169"/>
      <c r="B1643" s="402"/>
      <c r="C1643" s="409"/>
      <c r="D1643" s="410"/>
      <c r="E1643" s="410"/>
      <c r="F1643" s="410"/>
      <c r="G1643" s="410"/>
      <c r="H1643" s="410"/>
      <c r="I1643" s="410"/>
      <c r="J1643" s="410"/>
      <c r="K1643" s="410"/>
      <c r="L1643" s="410"/>
      <c r="M1643" s="410"/>
      <c r="N1643" s="410"/>
      <c r="O1643" s="410"/>
      <c r="P1643" s="410"/>
      <c r="Q1643" s="410"/>
      <c r="R1643" s="410"/>
      <c r="S1643" s="410"/>
      <c r="T1643" s="410"/>
      <c r="U1643" s="410"/>
      <c r="V1643" s="410"/>
      <c r="W1643" s="410"/>
      <c r="X1643" s="410"/>
      <c r="Y1643" s="410"/>
      <c r="Z1643" s="411"/>
      <c r="AA1643" s="398"/>
      <c r="AB1643" s="399"/>
    </row>
    <row r="1644" spans="1:28" s="32" customFormat="1" ht="14.25">
      <c r="A1644" s="169"/>
      <c r="B1644" s="400" t="s">
        <v>207</v>
      </c>
      <c r="C1644" s="403" t="s">
        <v>1096</v>
      </c>
      <c r="D1644" s="404"/>
      <c r="E1644" s="404"/>
      <c r="F1644" s="404"/>
      <c r="G1644" s="404"/>
      <c r="H1644" s="404"/>
      <c r="I1644" s="404"/>
      <c r="J1644" s="404"/>
      <c r="K1644" s="404"/>
      <c r="L1644" s="404"/>
      <c r="M1644" s="404"/>
      <c r="N1644" s="404"/>
      <c r="O1644" s="404"/>
      <c r="P1644" s="404"/>
      <c r="Q1644" s="404"/>
      <c r="R1644" s="404"/>
      <c r="S1644" s="404"/>
      <c r="T1644" s="404"/>
      <c r="U1644" s="404"/>
      <c r="V1644" s="404"/>
      <c r="W1644" s="404"/>
      <c r="X1644" s="404"/>
      <c r="Y1644" s="404"/>
      <c r="Z1644" s="405"/>
      <c r="AA1644" s="394"/>
      <c r="AB1644" s="395"/>
    </row>
    <row r="1645" spans="1:28" s="32" customFormat="1" ht="14.25">
      <c r="A1645" s="169"/>
      <c r="B1645" s="401"/>
      <c r="C1645" s="406"/>
      <c r="D1645" s="407"/>
      <c r="E1645" s="407"/>
      <c r="F1645" s="407"/>
      <c r="G1645" s="407"/>
      <c r="H1645" s="407"/>
      <c r="I1645" s="407"/>
      <c r="J1645" s="407"/>
      <c r="K1645" s="407"/>
      <c r="L1645" s="407"/>
      <c r="M1645" s="407"/>
      <c r="N1645" s="407"/>
      <c r="O1645" s="407"/>
      <c r="P1645" s="407"/>
      <c r="Q1645" s="407"/>
      <c r="R1645" s="407"/>
      <c r="S1645" s="407"/>
      <c r="T1645" s="407"/>
      <c r="U1645" s="407"/>
      <c r="V1645" s="407"/>
      <c r="W1645" s="407"/>
      <c r="X1645" s="407"/>
      <c r="Y1645" s="407"/>
      <c r="Z1645" s="408"/>
      <c r="AA1645" s="396"/>
      <c r="AB1645" s="397"/>
    </row>
    <row r="1646" spans="1:28" s="32" customFormat="1" ht="18" customHeight="1">
      <c r="A1646" s="169"/>
      <c r="B1646" s="402"/>
      <c r="C1646" s="409"/>
      <c r="D1646" s="410"/>
      <c r="E1646" s="410"/>
      <c r="F1646" s="410"/>
      <c r="G1646" s="410"/>
      <c r="H1646" s="410"/>
      <c r="I1646" s="410"/>
      <c r="J1646" s="410"/>
      <c r="K1646" s="410"/>
      <c r="L1646" s="410"/>
      <c r="M1646" s="410"/>
      <c r="N1646" s="410"/>
      <c r="O1646" s="410"/>
      <c r="P1646" s="410"/>
      <c r="Q1646" s="410"/>
      <c r="R1646" s="410"/>
      <c r="S1646" s="410"/>
      <c r="T1646" s="410"/>
      <c r="U1646" s="410"/>
      <c r="V1646" s="410"/>
      <c r="W1646" s="410"/>
      <c r="X1646" s="410"/>
      <c r="Y1646" s="410"/>
      <c r="Z1646" s="411"/>
      <c r="AA1646" s="398"/>
      <c r="AB1646" s="399"/>
    </row>
    <row r="1647" spans="1:28" s="32" customFormat="1" ht="14.25" customHeight="1">
      <c r="A1647" s="169"/>
      <c r="B1647" s="379"/>
      <c r="C1647" s="172"/>
      <c r="D1647" s="172"/>
      <c r="E1647" s="172"/>
      <c r="F1647" s="172"/>
      <c r="G1647" s="172"/>
      <c r="H1647" s="172"/>
      <c r="I1647" s="172"/>
      <c r="J1647" s="172"/>
      <c r="K1647" s="172"/>
      <c r="L1647" s="172"/>
      <c r="M1647" s="172"/>
      <c r="N1647" s="172"/>
      <c r="O1647" s="172"/>
      <c r="P1647" s="172"/>
      <c r="Q1647" s="172"/>
      <c r="R1647" s="172"/>
      <c r="S1647" s="172"/>
      <c r="T1647" s="172"/>
      <c r="U1647" s="172"/>
      <c r="V1647" s="172"/>
      <c r="W1647" s="172"/>
      <c r="X1647" s="172"/>
      <c r="Y1647" s="172"/>
      <c r="Z1647" s="172"/>
      <c r="AA1647" s="168"/>
      <c r="AB1647" s="168"/>
    </row>
    <row r="1648" spans="1:28" s="32" customFormat="1" ht="24">
      <c r="A1648" s="164" t="s">
        <v>1139</v>
      </c>
      <c r="B1648" s="379"/>
      <c r="C1648" s="172"/>
      <c r="D1648" s="172"/>
      <c r="E1648" s="172"/>
      <c r="F1648" s="172"/>
      <c r="G1648" s="172"/>
      <c r="H1648" s="172"/>
      <c r="I1648" s="172"/>
      <c r="J1648" s="172"/>
      <c r="K1648" s="172"/>
      <c r="L1648" s="172"/>
      <c r="M1648" s="172"/>
      <c r="N1648" s="172"/>
      <c r="O1648" s="172"/>
      <c r="P1648" s="172"/>
      <c r="Q1648" s="172"/>
      <c r="R1648" s="172"/>
      <c r="S1648" s="172"/>
      <c r="T1648" s="172"/>
      <c r="U1648" s="172"/>
      <c r="V1648" s="172"/>
      <c r="W1648" s="172"/>
      <c r="X1648" s="172"/>
      <c r="Y1648" s="172"/>
      <c r="Z1648" s="172"/>
      <c r="AA1648" s="165"/>
      <c r="AB1648" s="165"/>
    </row>
    <row r="1649" spans="1:28" s="32" customFormat="1" ht="14.25">
      <c r="A1649" s="169"/>
      <c r="B1649" s="400" t="s">
        <v>185</v>
      </c>
      <c r="C1649" s="403" t="s">
        <v>1097</v>
      </c>
      <c r="D1649" s="404"/>
      <c r="E1649" s="404"/>
      <c r="F1649" s="404"/>
      <c r="G1649" s="404"/>
      <c r="H1649" s="404"/>
      <c r="I1649" s="404"/>
      <c r="J1649" s="404"/>
      <c r="K1649" s="404"/>
      <c r="L1649" s="404"/>
      <c r="M1649" s="404"/>
      <c r="N1649" s="404"/>
      <c r="O1649" s="404"/>
      <c r="P1649" s="404"/>
      <c r="Q1649" s="404"/>
      <c r="R1649" s="404"/>
      <c r="S1649" s="404"/>
      <c r="T1649" s="404"/>
      <c r="U1649" s="404"/>
      <c r="V1649" s="404"/>
      <c r="W1649" s="404"/>
      <c r="X1649" s="404"/>
      <c r="Y1649" s="404"/>
      <c r="Z1649" s="405"/>
      <c r="AA1649" s="394"/>
      <c r="AB1649" s="395"/>
    </row>
    <row r="1650" spans="1:28" s="32" customFormat="1" ht="90" customHeight="1">
      <c r="A1650" s="169"/>
      <c r="B1650" s="402"/>
      <c r="C1650" s="409"/>
      <c r="D1650" s="410"/>
      <c r="E1650" s="410"/>
      <c r="F1650" s="410"/>
      <c r="G1650" s="410"/>
      <c r="H1650" s="410"/>
      <c r="I1650" s="410"/>
      <c r="J1650" s="410"/>
      <c r="K1650" s="410"/>
      <c r="L1650" s="410"/>
      <c r="M1650" s="410"/>
      <c r="N1650" s="410"/>
      <c r="O1650" s="410"/>
      <c r="P1650" s="410"/>
      <c r="Q1650" s="410"/>
      <c r="R1650" s="410"/>
      <c r="S1650" s="410"/>
      <c r="T1650" s="410"/>
      <c r="U1650" s="410"/>
      <c r="V1650" s="410"/>
      <c r="W1650" s="410"/>
      <c r="X1650" s="410"/>
      <c r="Y1650" s="410"/>
      <c r="Z1650" s="411"/>
      <c r="AA1650" s="398"/>
      <c r="AB1650" s="399"/>
    </row>
    <row r="1651" spans="1:28" s="32" customFormat="1" ht="14.25">
      <c r="A1651" s="169"/>
      <c r="B1651" s="400" t="s">
        <v>36</v>
      </c>
      <c r="C1651" s="403" t="s">
        <v>1098</v>
      </c>
      <c r="D1651" s="404"/>
      <c r="E1651" s="404"/>
      <c r="F1651" s="404"/>
      <c r="G1651" s="404"/>
      <c r="H1651" s="404"/>
      <c r="I1651" s="404"/>
      <c r="J1651" s="404"/>
      <c r="K1651" s="404"/>
      <c r="L1651" s="404"/>
      <c r="M1651" s="404"/>
      <c r="N1651" s="404"/>
      <c r="O1651" s="404"/>
      <c r="P1651" s="404"/>
      <c r="Q1651" s="404"/>
      <c r="R1651" s="404"/>
      <c r="S1651" s="404"/>
      <c r="T1651" s="404"/>
      <c r="U1651" s="404"/>
      <c r="V1651" s="404"/>
      <c r="W1651" s="404"/>
      <c r="X1651" s="404"/>
      <c r="Y1651" s="404"/>
      <c r="Z1651" s="405"/>
      <c r="AA1651" s="394"/>
      <c r="AB1651" s="395"/>
    </row>
    <row r="1652" spans="1:28" s="32" customFormat="1" ht="14.25">
      <c r="A1652" s="169"/>
      <c r="B1652" s="401"/>
      <c r="C1652" s="406"/>
      <c r="D1652" s="407"/>
      <c r="E1652" s="407"/>
      <c r="F1652" s="407"/>
      <c r="G1652" s="407"/>
      <c r="H1652" s="407"/>
      <c r="I1652" s="407"/>
      <c r="J1652" s="407"/>
      <c r="K1652" s="407"/>
      <c r="L1652" s="407"/>
      <c r="M1652" s="407"/>
      <c r="N1652" s="407"/>
      <c r="O1652" s="407"/>
      <c r="P1652" s="407"/>
      <c r="Q1652" s="407"/>
      <c r="R1652" s="407"/>
      <c r="S1652" s="407"/>
      <c r="T1652" s="407"/>
      <c r="U1652" s="407"/>
      <c r="V1652" s="407"/>
      <c r="W1652" s="407"/>
      <c r="X1652" s="407"/>
      <c r="Y1652" s="407"/>
      <c r="Z1652" s="408"/>
      <c r="AA1652" s="396"/>
      <c r="AB1652" s="397"/>
    </row>
    <row r="1653" spans="1:28" s="32" customFormat="1" ht="14.25">
      <c r="A1653" s="169"/>
      <c r="B1653" s="402"/>
      <c r="C1653" s="409"/>
      <c r="D1653" s="410"/>
      <c r="E1653" s="410"/>
      <c r="F1653" s="410"/>
      <c r="G1653" s="410"/>
      <c r="H1653" s="410"/>
      <c r="I1653" s="410"/>
      <c r="J1653" s="410"/>
      <c r="K1653" s="410"/>
      <c r="L1653" s="410"/>
      <c r="M1653" s="410"/>
      <c r="N1653" s="410"/>
      <c r="O1653" s="410"/>
      <c r="P1653" s="410"/>
      <c r="Q1653" s="410"/>
      <c r="R1653" s="410"/>
      <c r="S1653" s="410"/>
      <c r="T1653" s="410"/>
      <c r="U1653" s="410"/>
      <c r="V1653" s="410"/>
      <c r="W1653" s="410"/>
      <c r="X1653" s="410"/>
      <c r="Y1653" s="410"/>
      <c r="Z1653" s="411"/>
      <c r="AA1653" s="398"/>
      <c r="AB1653" s="399"/>
    </row>
    <row r="1654" spans="1:28" s="32" customFormat="1" ht="14.25">
      <c r="A1654" s="169"/>
      <c r="B1654" s="400" t="s">
        <v>144</v>
      </c>
      <c r="C1654" s="403" t="s">
        <v>1099</v>
      </c>
      <c r="D1654" s="404"/>
      <c r="E1654" s="404"/>
      <c r="F1654" s="404"/>
      <c r="G1654" s="404"/>
      <c r="H1654" s="404"/>
      <c r="I1654" s="404"/>
      <c r="J1654" s="404"/>
      <c r="K1654" s="404"/>
      <c r="L1654" s="404"/>
      <c r="M1654" s="404"/>
      <c r="N1654" s="404"/>
      <c r="O1654" s="404"/>
      <c r="P1654" s="404"/>
      <c r="Q1654" s="404"/>
      <c r="R1654" s="404"/>
      <c r="S1654" s="404"/>
      <c r="T1654" s="404"/>
      <c r="U1654" s="404"/>
      <c r="V1654" s="404"/>
      <c r="W1654" s="404"/>
      <c r="X1654" s="404"/>
      <c r="Y1654" s="404"/>
      <c r="Z1654" s="405"/>
      <c r="AA1654" s="394"/>
      <c r="AB1654" s="395"/>
    </row>
    <row r="1655" spans="1:28" s="32" customFormat="1" ht="14.25">
      <c r="A1655" s="169"/>
      <c r="B1655" s="401"/>
      <c r="C1655" s="406"/>
      <c r="D1655" s="407"/>
      <c r="E1655" s="407"/>
      <c r="F1655" s="407"/>
      <c r="G1655" s="407"/>
      <c r="H1655" s="407"/>
      <c r="I1655" s="407"/>
      <c r="J1655" s="407"/>
      <c r="K1655" s="407"/>
      <c r="L1655" s="407"/>
      <c r="M1655" s="407"/>
      <c r="N1655" s="407"/>
      <c r="O1655" s="407"/>
      <c r="P1655" s="407"/>
      <c r="Q1655" s="407"/>
      <c r="R1655" s="407"/>
      <c r="S1655" s="407"/>
      <c r="T1655" s="407"/>
      <c r="U1655" s="407"/>
      <c r="V1655" s="407"/>
      <c r="W1655" s="407"/>
      <c r="X1655" s="407"/>
      <c r="Y1655" s="407"/>
      <c r="Z1655" s="408"/>
      <c r="AA1655" s="396"/>
      <c r="AB1655" s="397"/>
    </row>
    <row r="1656" spans="1:28" s="32" customFormat="1" ht="14.25">
      <c r="A1656" s="169"/>
      <c r="B1656" s="402"/>
      <c r="C1656" s="409"/>
      <c r="D1656" s="410"/>
      <c r="E1656" s="410"/>
      <c r="F1656" s="410"/>
      <c r="G1656" s="410"/>
      <c r="H1656" s="410"/>
      <c r="I1656" s="410"/>
      <c r="J1656" s="410"/>
      <c r="K1656" s="410"/>
      <c r="L1656" s="410"/>
      <c r="M1656" s="410"/>
      <c r="N1656" s="410"/>
      <c r="O1656" s="410"/>
      <c r="P1656" s="410"/>
      <c r="Q1656" s="410"/>
      <c r="R1656" s="410"/>
      <c r="S1656" s="410"/>
      <c r="T1656" s="410"/>
      <c r="U1656" s="410"/>
      <c r="V1656" s="410"/>
      <c r="W1656" s="410"/>
      <c r="X1656" s="410"/>
      <c r="Y1656" s="410"/>
      <c r="Z1656" s="411"/>
      <c r="AA1656" s="398"/>
      <c r="AB1656" s="399"/>
    </row>
    <row r="1657" spans="1:28" s="32" customFormat="1" ht="14.25">
      <c r="A1657" s="169"/>
      <c r="B1657" s="400" t="s">
        <v>207</v>
      </c>
      <c r="C1657" s="403" t="s">
        <v>1100</v>
      </c>
      <c r="D1657" s="404"/>
      <c r="E1657" s="404"/>
      <c r="F1657" s="404"/>
      <c r="G1657" s="404"/>
      <c r="H1657" s="404"/>
      <c r="I1657" s="404"/>
      <c r="J1657" s="404"/>
      <c r="K1657" s="404"/>
      <c r="L1657" s="404"/>
      <c r="M1657" s="404"/>
      <c r="N1657" s="404"/>
      <c r="O1657" s="404"/>
      <c r="P1657" s="404"/>
      <c r="Q1657" s="404"/>
      <c r="R1657" s="404"/>
      <c r="S1657" s="404"/>
      <c r="T1657" s="404"/>
      <c r="U1657" s="404"/>
      <c r="V1657" s="404"/>
      <c r="W1657" s="404"/>
      <c r="X1657" s="404"/>
      <c r="Y1657" s="404"/>
      <c r="Z1657" s="405"/>
      <c r="AA1657" s="394"/>
      <c r="AB1657" s="395"/>
    </row>
    <row r="1658" spans="1:28" s="32" customFormat="1" ht="14.25">
      <c r="A1658" s="169"/>
      <c r="B1658" s="401"/>
      <c r="C1658" s="406"/>
      <c r="D1658" s="407"/>
      <c r="E1658" s="407"/>
      <c r="F1658" s="407"/>
      <c r="G1658" s="407"/>
      <c r="H1658" s="407"/>
      <c r="I1658" s="407"/>
      <c r="J1658" s="407"/>
      <c r="K1658" s="407"/>
      <c r="L1658" s="407"/>
      <c r="M1658" s="407"/>
      <c r="N1658" s="407"/>
      <c r="O1658" s="407"/>
      <c r="P1658" s="407"/>
      <c r="Q1658" s="407"/>
      <c r="R1658" s="407"/>
      <c r="S1658" s="407"/>
      <c r="T1658" s="407"/>
      <c r="U1658" s="407"/>
      <c r="V1658" s="407"/>
      <c r="W1658" s="407"/>
      <c r="X1658" s="407"/>
      <c r="Y1658" s="407"/>
      <c r="Z1658" s="408"/>
      <c r="AA1658" s="396"/>
      <c r="AB1658" s="397"/>
    </row>
    <row r="1659" spans="1:28" s="32" customFormat="1" ht="25.5" customHeight="1">
      <c r="A1659" s="169"/>
      <c r="B1659" s="402"/>
      <c r="C1659" s="409"/>
      <c r="D1659" s="410"/>
      <c r="E1659" s="410"/>
      <c r="F1659" s="410"/>
      <c r="G1659" s="410"/>
      <c r="H1659" s="410"/>
      <c r="I1659" s="410"/>
      <c r="J1659" s="410"/>
      <c r="K1659" s="410"/>
      <c r="L1659" s="410"/>
      <c r="M1659" s="410"/>
      <c r="N1659" s="410"/>
      <c r="O1659" s="410"/>
      <c r="P1659" s="410"/>
      <c r="Q1659" s="410"/>
      <c r="R1659" s="410"/>
      <c r="S1659" s="410"/>
      <c r="T1659" s="410"/>
      <c r="U1659" s="410"/>
      <c r="V1659" s="410"/>
      <c r="W1659" s="410"/>
      <c r="X1659" s="410"/>
      <c r="Y1659" s="410"/>
      <c r="Z1659" s="411"/>
      <c r="AA1659" s="398"/>
      <c r="AB1659" s="399"/>
    </row>
    <row r="1660" spans="1:28" s="32" customFormat="1" ht="14.25">
      <c r="A1660" s="169"/>
      <c r="B1660" s="400" t="s">
        <v>145</v>
      </c>
      <c r="C1660" s="403" t="s">
        <v>1101</v>
      </c>
      <c r="D1660" s="404"/>
      <c r="E1660" s="404"/>
      <c r="F1660" s="404"/>
      <c r="G1660" s="404"/>
      <c r="H1660" s="404"/>
      <c r="I1660" s="404"/>
      <c r="J1660" s="404"/>
      <c r="K1660" s="404"/>
      <c r="L1660" s="404"/>
      <c r="M1660" s="404"/>
      <c r="N1660" s="404"/>
      <c r="O1660" s="404"/>
      <c r="P1660" s="404"/>
      <c r="Q1660" s="404"/>
      <c r="R1660" s="404"/>
      <c r="S1660" s="404"/>
      <c r="T1660" s="404"/>
      <c r="U1660" s="404"/>
      <c r="V1660" s="404"/>
      <c r="W1660" s="404"/>
      <c r="X1660" s="404"/>
      <c r="Y1660" s="404"/>
      <c r="Z1660" s="405"/>
      <c r="AA1660" s="394"/>
      <c r="AB1660" s="395"/>
    </row>
    <row r="1661" spans="1:28" s="32" customFormat="1" ht="14.25">
      <c r="A1661" s="169"/>
      <c r="B1661" s="401"/>
      <c r="C1661" s="406"/>
      <c r="D1661" s="407"/>
      <c r="E1661" s="407"/>
      <c r="F1661" s="407"/>
      <c r="G1661" s="407"/>
      <c r="H1661" s="407"/>
      <c r="I1661" s="407"/>
      <c r="J1661" s="407"/>
      <c r="K1661" s="407"/>
      <c r="L1661" s="407"/>
      <c r="M1661" s="407"/>
      <c r="N1661" s="407"/>
      <c r="O1661" s="407"/>
      <c r="P1661" s="407"/>
      <c r="Q1661" s="407"/>
      <c r="R1661" s="407"/>
      <c r="S1661" s="407"/>
      <c r="T1661" s="407"/>
      <c r="U1661" s="407"/>
      <c r="V1661" s="407"/>
      <c r="W1661" s="407"/>
      <c r="X1661" s="407"/>
      <c r="Y1661" s="407"/>
      <c r="Z1661" s="408"/>
      <c r="AA1661" s="396"/>
      <c r="AB1661" s="397"/>
    </row>
    <row r="1662" spans="1:28" s="32" customFormat="1" ht="14.25">
      <c r="A1662" s="169"/>
      <c r="B1662" s="402"/>
      <c r="C1662" s="409"/>
      <c r="D1662" s="410"/>
      <c r="E1662" s="410"/>
      <c r="F1662" s="410"/>
      <c r="G1662" s="410"/>
      <c r="H1662" s="410"/>
      <c r="I1662" s="410"/>
      <c r="J1662" s="410"/>
      <c r="K1662" s="410"/>
      <c r="L1662" s="410"/>
      <c r="M1662" s="410"/>
      <c r="N1662" s="410"/>
      <c r="O1662" s="410"/>
      <c r="P1662" s="410"/>
      <c r="Q1662" s="410"/>
      <c r="R1662" s="410"/>
      <c r="S1662" s="410"/>
      <c r="T1662" s="410"/>
      <c r="U1662" s="410"/>
      <c r="V1662" s="410"/>
      <c r="W1662" s="410"/>
      <c r="X1662" s="410"/>
      <c r="Y1662" s="410"/>
      <c r="Z1662" s="411"/>
      <c r="AA1662" s="398"/>
      <c r="AB1662" s="399"/>
    </row>
    <row r="1663" spans="1:28" s="32" customFormat="1" ht="14.25">
      <c r="A1663" s="169"/>
      <c r="B1663" s="400" t="s">
        <v>208</v>
      </c>
      <c r="C1663" s="403" t="s">
        <v>1102</v>
      </c>
      <c r="D1663" s="404"/>
      <c r="E1663" s="404"/>
      <c r="F1663" s="404"/>
      <c r="G1663" s="404"/>
      <c r="H1663" s="404"/>
      <c r="I1663" s="404"/>
      <c r="J1663" s="404"/>
      <c r="K1663" s="404"/>
      <c r="L1663" s="404"/>
      <c r="M1663" s="404"/>
      <c r="N1663" s="404"/>
      <c r="O1663" s="404"/>
      <c r="P1663" s="404"/>
      <c r="Q1663" s="404"/>
      <c r="R1663" s="404"/>
      <c r="S1663" s="404"/>
      <c r="T1663" s="404"/>
      <c r="U1663" s="404"/>
      <c r="V1663" s="404"/>
      <c r="W1663" s="404"/>
      <c r="X1663" s="404"/>
      <c r="Y1663" s="404"/>
      <c r="Z1663" s="405"/>
      <c r="AA1663" s="394"/>
      <c r="AB1663" s="395"/>
    </row>
    <row r="1664" spans="1:28" s="32" customFormat="1" ht="14.25">
      <c r="A1664" s="169"/>
      <c r="B1664" s="401"/>
      <c r="C1664" s="406"/>
      <c r="D1664" s="407"/>
      <c r="E1664" s="407"/>
      <c r="F1664" s="407"/>
      <c r="G1664" s="407"/>
      <c r="H1664" s="407"/>
      <c r="I1664" s="407"/>
      <c r="J1664" s="407"/>
      <c r="K1664" s="407"/>
      <c r="L1664" s="407"/>
      <c r="M1664" s="407"/>
      <c r="N1664" s="407"/>
      <c r="O1664" s="407"/>
      <c r="P1664" s="407"/>
      <c r="Q1664" s="407"/>
      <c r="R1664" s="407"/>
      <c r="S1664" s="407"/>
      <c r="T1664" s="407"/>
      <c r="U1664" s="407"/>
      <c r="V1664" s="407"/>
      <c r="W1664" s="407"/>
      <c r="X1664" s="407"/>
      <c r="Y1664" s="407"/>
      <c r="Z1664" s="408"/>
      <c r="AA1664" s="396"/>
      <c r="AB1664" s="397"/>
    </row>
    <row r="1665" spans="1:28" s="32" customFormat="1" ht="14.25">
      <c r="A1665" s="169"/>
      <c r="B1665" s="402"/>
      <c r="C1665" s="409"/>
      <c r="D1665" s="410"/>
      <c r="E1665" s="410"/>
      <c r="F1665" s="410"/>
      <c r="G1665" s="410"/>
      <c r="H1665" s="410"/>
      <c r="I1665" s="410"/>
      <c r="J1665" s="410"/>
      <c r="K1665" s="410"/>
      <c r="L1665" s="410"/>
      <c r="M1665" s="410"/>
      <c r="N1665" s="410"/>
      <c r="O1665" s="410"/>
      <c r="P1665" s="410"/>
      <c r="Q1665" s="410"/>
      <c r="R1665" s="410"/>
      <c r="S1665" s="410"/>
      <c r="T1665" s="410"/>
      <c r="U1665" s="410"/>
      <c r="V1665" s="410"/>
      <c r="W1665" s="410"/>
      <c r="X1665" s="410"/>
      <c r="Y1665" s="410"/>
      <c r="Z1665" s="411"/>
      <c r="AA1665" s="398"/>
      <c r="AB1665" s="399"/>
    </row>
    <row r="1666" spans="1:28" s="32" customFormat="1" ht="14.25">
      <c r="A1666" s="169"/>
      <c r="B1666" s="400" t="s">
        <v>203</v>
      </c>
      <c r="C1666" s="403" t="s">
        <v>1103</v>
      </c>
      <c r="D1666" s="404"/>
      <c r="E1666" s="404"/>
      <c r="F1666" s="404"/>
      <c r="G1666" s="404"/>
      <c r="H1666" s="404"/>
      <c r="I1666" s="404"/>
      <c r="J1666" s="404"/>
      <c r="K1666" s="404"/>
      <c r="L1666" s="404"/>
      <c r="M1666" s="404"/>
      <c r="N1666" s="404"/>
      <c r="O1666" s="404"/>
      <c r="P1666" s="404"/>
      <c r="Q1666" s="404"/>
      <c r="R1666" s="404"/>
      <c r="S1666" s="404"/>
      <c r="T1666" s="404"/>
      <c r="U1666" s="404"/>
      <c r="V1666" s="404"/>
      <c r="W1666" s="404"/>
      <c r="X1666" s="404"/>
      <c r="Y1666" s="404"/>
      <c r="Z1666" s="405"/>
      <c r="AA1666" s="394"/>
      <c r="AB1666" s="395"/>
    </row>
    <row r="1667" spans="1:28" s="32" customFormat="1" ht="14.25">
      <c r="A1667" s="169"/>
      <c r="B1667" s="401"/>
      <c r="C1667" s="406"/>
      <c r="D1667" s="407"/>
      <c r="E1667" s="407"/>
      <c r="F1667" s="407"/>
      <c r="G1667" s="407"/>
      <c r="H1667" s="407"/>
      <c r="I1667" s="407"/>
      <c r="J1667" s="407"/>
      <c r="K1667" s="407"/>
      <c r="L1667" s="407"/>
      <c r="M1667" s="407"/>
      <c r="N1667" s="407"/>
      <c r="O1667" s="407"/>
      <c r="P1667" s="407"/>
      <c r="Q1667" s="407"/>
      <c r="R1667" s="407"/>
      <c r="S1667" s="407"/>
      <c r="T1667" s="407"/>
      <c r="U1667" s="407"/>
      <c r="V1667" s="407"/>
      <c r="W1667" s="407"/>
      <c r="X1667" s="407"/>
      <c r="Y1667" s="407"/>
      <c r="Z1667" s="408"/>
      <c r="AA1667" s="396"/>
      <c r="AB1667" s="397"/>
    </row>
    <row r="1668" spans="1:28" s="32" customFormat="1" ht="14.25">
      <c r="A1668" s="169"/>
      <c r="B1668" s="402"/>
      <c r="C1668" s="409"/>
      <c r="D1668" s="410"/>
      <c r="E1668" s="410"/>
      <c r="F1668" s="410"/>
      <c r="G1668" s="410"/>
      <c r="H1668" s="410"/>
      <c r="I1668" s="410"/>
      <c r="J1668" s="410"/>
      <c r="K1668" s="410"/>
      <c r="L1668" s="410"/>
      <c r="M1668" s="410"/>
      <c r="N1668" s="410"/>
      <c r="O1668" s="410"/>
      <c r="P1668" s="410"/>
      <c r="Q1668" s="410"/>
      <c r="R1668" s="410"/>
      <c r="S1668" s="410"/>
      <c r="T1668" s="410"/>
      <c r="U1668" s="410"/>
      <c r="V1668" s="410"/>
      <c r="W1668" s="410"/>
      <c r="X1668" s="410"/>
      <c r="Y1668" s="410"/>
      <c r="Z1668" s="411"/>
      <c r="AA1668" s="398"/>
      <c r="AB1668" s="399"/>
    </row>
    <row r="1669" spans="1:28" s="32" customFormat="1" ht="18" customHeight="1">
      <c r="A1669" s="169"/>
      <c r="B1669" s="379"/>
      <c r="C1669" s="172"/>
      <c r="D1669" s="172"/>
      <c r="E1669" s="172"/>
      <c r="F1669" s="172"/>
      <c r="G1669" s="172"/>
      <c r="H1669" s="172"/>
      <c r="I1669" s="172"/>
      <c r="J1669" s="172"/>
      <c r="K1669" s="172"/>
      <c r="L1669" s="172"/>
      <c r="M1669" s="172"/>
      <c r="N1669" s="172"/>
      <c r="O1669" s="172"/>
      <c r="P1669" s="172"/>
      <c r="Q1669" s="172"/>
      <c r="R1669" s="172"/>
      <c r="S1669" s="172"/>
      <c r="T1669" s="172"/>
      <c r="U1669" s="172"/>
      <c r="V1669" s="172"/>
      <c r="W1669" s="172"/>
      <c r="X1669" s="172"/>
      <c r="Y1669" s="172"/>
      <c r="Z1669" s="172"/>
      <c r="AA1669" s="168"/>
      <c r="AB1669" s="168"/>
    </row>
    <row r="1670" spans="1:28" s="32" customFormat="1" ht="18.75" customHeight="1">
      <c r="A1670" s="164" t="s">
        <v>1140</v>
      </c>
      <c r="B1670" s="377"/>
      <c r="C1670" s="136"/>
      <c r="D1670" s="136"/>
      <c r="E1670" s="136"/>
      <c r="F1670" s="136"/>
      <c r="G1670" s="136"/>
      <c r="H1670" s="136"/>
      <c r="I1670" s="136"/>
      <c r="J1670" s="137"/>
      <c r="K1670" s="137"/>
      <c r="L1670" s="137"/>
      <c r="M1670" s="137"/>
      <c r="N1670" s="137"/>
      <c r="O1670" s="137"/>
      <c r="P1670" s="137"/>
      <c r="Q1670" s="137"/>
      <c r="R1670" s="137"/>
      <c r="S1670" s="137"/>
      <c r="T1670" s="137"/>
      <c r="U1670" s="137"/>
      <c r="V1670" s="137"/>
      <c r="W1670" s="137"/>
      <c r="X1670" s="137"/>
      <c r="Y1670" s="137"/>
      <c r="Z1670" s="137"/>
      <c r="AA1670" s="165"/>
      <c r="AB1670" s="165"/>
    </row>
    <row r="1671" spans="1:28" s="32" customFormat="1" ht="18.75" customHeight="1">
      <c r="A1671" s="169"/>
      <c r="B1671" s="400"/>
      <c r="C1671" s="661" t="s">
        <v>209</v>
      </c>
      <c r="D1671" s="662"/>
      <c r="E1671" s="662"/>
      <c r="F1671" s="662"/>
      <c r="G1671" s="662"/>
      <c r="H1671" s="662"/>
      <c r="I1671" s="662"/>
      <c r="J1671" s="662"/>
      <c r="K1671" s="662"/>
      <c r="L1671" s="662"/>
      <c r="M1671" s="662"/>
      <c r="N1671" s="662"/>
      <c r="O1671" s="662"/>
      <c r="P1671" s="662"/>
      <c r="Q1671" s="662"/>
      <c r="R1671" s="662"/>
      <c r="S1671" s="662"/>
      <c r="T1671" s="662"/>
      <c r="U1671" s="662"/>
      <c r="V1671" s="662"/>
      <c r="W1671" s="662"/>
      <c r="X1671" s="662"/>
      <c r="Y1671" s="662"/>
      <c r="Z1671" s="662"/>
      <c r="AA1671" s="662"/>
      <c r="AB1671" s="663"/>
    </row>
    <row r="1672" spans="1:28" s="32" customFormat="1" ht="18.75" customHeight="1">
      <c r="A1672" s="169"/>
      <c r="B1672" s="401"/>
      <c r="C1672" s="432"/>
      <c r="D1672" s="433"/>
      <c r="E1672" s="433"/>
      <c r="F1672" s="433"/>
      <c r="G1672" s="433"/>
      <c r="H1672" s="433"/>
      <c r="I1672" s="433"/>
      <c r="J1672" s="433"/>
      <c r="K1672" s="433"/>
      <c r="L1672" s="433"/>
      <c r="M1672" s="433"/>
      <c r="N1672" s="433"/>
      <c r="O1672" s="433"/>
      <c r="P1672" s="433"/>
      <c r="Q1672" s="433"/>
      <c r="R1672" s="433"/>
      <c r="S1672" s="433"/>
      <c r="T1672" s="433"/>
      <c r="U1672" s="433"/>
      <c r="V1672" s="433"/>
      <c r="W1672" s="433"/>
      <c r="X1672" s="433"/>
      <c r="Y1672" s="433"/>
      <c r="Z1672" s="433"/>
      <c r="AA1672" s="433"/>
      <c r="AB1672" s="434"/>
    </row>
    <row r="1673" spans="1:28" s="32" customFormat="1" ht="15" customHeight="1">
      <c r="A1673" s="169"/>
      <c r="B1673" s="401"/>
      <c r="C1673" s="864"/>
      <c r="D1673" s="865"/>
      <c r="E1673" s="865"/>
      <c r="F1673" s="865"/>
      <c r="G1673" s="865"/>
      <c r="H1673" s="865"/>
      <c r="I1673" s="865"/>
      <c r="J1673" s="865"/>
      <c r="K1673" s="865"/>
      <c r="L1673" s="865"/>
      <c r="M1673" s="865"/>
      <c r="N1673" s="865"/>
      <c r="O1673" s="865"/>
      <c r="P1673" s="865"/>
      <c r="Q1673" s="865"/>
      <c r="R1673" s="865"/>
      <c r="S1673" s="865"/>
      <c r="T1673" s="865"/>
      <c r="U1673" s="865"/>
      <c r="V1673" s="865"/>
      <c r="W1673" s="865"/>
      <c r="X1673" s="865"/>
      <c r="Y1673" s="865"/>
      <c r="Z1673" s="865"/>
      <c r="AA1673" s="865"/>
      <c r="AB1673" s="866"/>
    </row>
    <row r="1674" spans="1:28" s="32" customFormat="1" ht="15" customHeight="1">
      <c r="A1674" s="169"/>
      <c r="B1674" s="401" t="s">
        <v>38</v>
      </c>
      <c r="C1674" s="432" t="s">
        <v>204</v>
      </c>
      <c r="D1674" s="433"/>
      <c r="E1674" s="433"/>
      <c r="F1674" s="433"/>
      <c r="G1674" s="433"/>
      <c r="H1674" s="433"/>
      <c r="I1674" s="433"/>
      <c r="J1674" s="433"/>
      <c r="K1674" s="433"/>
      <c r="L1674" s="433"/>
      <c r="M1674" s="433"/>
      <c r="N1674" s="433"/>
      <c r="O1674" s="433"/>
      <c r="P1674" s="433"/>
      <c r="Q1674" s="433"/>
      <c r="R1674" s="433"/>
      <c r="S1674" s="433"/>
      <c r="T1674" s="433"/>
      <c r="U1674" s="433"/>
      <c r="V1674" s="433"/>
      <c r="W1674" s="433"/>
      <c r="X1674" s="433"/>
      <c r="Y1674" s="433"/>
      <c r="Z1674" s="433"/>
      <c r="AA1674" s="172"/>
      <c r="AB1674" s="177"/>
    </row>
    <row r="1675" spans="1:28" s="32" customFormat="1" ht="11.25" customHeight="1">
      <c r="A1675" s="169"/>
      <c r="B1675" s="401"/>
      <c r="C1675" s="664"/>
      <c r="D1675" s="665"/>
      <c r="E1675" s="665"/>
      <c r="F1675" s="665"/>
      <c r="G1675" s="665"/>
      <c r="H1675" s="665"/>
      <c r="I1675" s="665"/>
      <c r="J1675" s="665"/>
      <c r="K1675" s="665"/>
      <c r="L1675" s="665"/>
      <c r="M1675" s="665"/>
      <c r="N1675" s="665"/>
      <c r="O1675" s="665"/>
      <c r="P1675" s="665"/>
      <c r="Q1675" s="665"/>
      <c r="R1675" s="665"/>
      <c r="S1675" s="665"/>
      <c r="T1675" s="665"/>
      <c r="U1675" s="665"/>
      <c r="V1675" s="665"/>
      <c r="W1675" s="665"/>
      <c r="X1675" s="665"/>
      <c r="Y1675" s="665"/>
      <c r="Z1675" s="665"/>
      <c r="AA1675" s="172"/>
      <c r="AB1675" s="177"/>
    </row>
    <row r="1676" spans="1:28" s="32" customFormat="1" ht="11.25" customHeight="1">
      <c r="A1676" s="169"/>
      <c r="B1676" s="401"/>
      <c r="C1676" s="178" t="s">
        <v>205</v>
      </c>
      <c r="D1676" s="867" t="s">
        <v>653</v>
      </c>
      <c r="E1676" s="867"/>
      <c r="F1676" s="867"/>
      <c r="G1676" s="867"/>
      <c r="H1676" s="867"/>
      <c r="I1676" s="867"/>
      <c r="J1676" s="867"/>
      <c r="K1676" s="867"/>
      <c r="L1676" s="867"/>
      <c r="M1676" s="867"/>
      <c r="N1676" s="867"/>
      <c r="O1676" s="867"/>
      <c r="P1676" s="867"/>
      <c r="Q1676" s="867"/>
      <c r="R1676" s="867"/>
      <c r="S1676" s="867"/>
      <c r="T1676" s="867"/>
      <c r="U1676" s="867"/>
      <c r="V1676" s="867"/>
      <c r="W1676" s="867"/>
      <c r="X1676" s="867"/>
      <c r="Y1676" s="867"/>
      <c r="Z1676" s="868"/>
      <c r="AA1676" s="394"/>
      <c r="AB1676" s="395"/>
    </row>
    <row r="1677" spans="1:28" s="32" customFormat="1" ht="11.25" customHeight="1" thickBot="1">
      <c r="A1677" s="169"/>
      <c r="B1677" s="401"/>
      <c r="C1677" s="179"/>
      <c r="D1677" s="435" t="s">
        <v>687</v>
      </c>
      <c r="E1677" s="435"/>
      <c r="F1677" s="435"/>
      <c r="G1677" s="435"/>
      <c r="H1677" s="435"/>
      <c r="I1677" s="435"/>
      <c r="J1677" s="435"/>
      <c r="K1677" s="435"/>
      <c r="L1677" s="435"/>
      <c r="M1677" s="435"/>
      <c r="N1677" s="435"/>
      <c r="O1677" s="435"/>
      <c r="P1677" s="435"/>
      <c r="Q1677" s="435"/>
      <c r="R1677" s="435"/>
      <c r="S1677" s="435"/>
      <c r="T1677" s="435"/>
      <c r="U1677" s="435"/>
      <c r="V1677" s="435"/>
      <c r="W1677" s="435"/>
      <c r="X1677" s="435"/>
      <c r="Y1677" s="435"/>
      <c r="Z1677" s="541"/>
      <c r="AA1677" s="396"/>
      <c r="AB1677" s="397"/>
    </row>
    <row r="1678" spans="1:28" s="32" customFormat="1" ht="11.25" customHeight="1" thickBot="1">
      <c r="A1678" s="169"/>
      <c r="B1678" s="401"/>
      <c r="C1678" s="179"/>
      <c r="D1678" s="612" t="s">
        <v>210</v>
      </c>
      <c r="E1678" s="613"/>
      <c r="F1678" s="613"/>
      <c r="G1678" s="614"/>
      <c r="H1678" s="180" t="s">
        <v>24</v>
      </c>
      <c r="I1678" s="180" t="s">
        <v>25</v>
      </c>
      <c r="J1678" s="180" t="s">
        <v>4</v>
      </c>
      <c r="K1678" s="180" t="s">
        <v>5</v>
      </c>
      <c r="L1678" s="180" t="s">
        <v>6</v>
      </c>
      <c r="M1678" s="180" t="s">
        <v>30</v>
      </c>
      <c r="N1678" s="181" t="s">
        <v>112</v>
      </c>
      <c r="O1678" s="181" t="s">
        <v>113</v>
      </c>
      <c r="P1678" s="181" t="s">
        <v>114</v>
      </c>
      <c r="Q1678" s="180" t="s">
        <v>11</v>
      </c>
      <c r="R1678" s="182" t="s">
        <v>12</v>
      </c>
      <c r="S1678" s="615" t="s">
        <v>26</v>
      </c>
      <c r="T1678" s="616"/>
      <c r="U1678" s="631" t="s">
        <v>27</v>
      </c>
      <c r="V1678" s="632"/>
      <c r="W1678" s="171"/>
      <c r="X1678" s="171"/>
      <c r="Y1678" s="171"/>
      <c r="Z1678" s="177"/>
      <c r="AA1678" s="396"/>
      <c r="AB1678" s="397"/>
    </row>
    <row r="1679" spans="1:28" s="32" customFormat="1" ht="30" customHeight="1">
      <c r="A1679" s="169"/>
      <c r="B1679" s="401"/>
      <c r="C1679" s="179"/>
      <c r="D1679" s="836" t="s">
        <v>28</v>
      </c>
      <c r="E1679" s="836"/>
      <c r="F1679" s="836"/>
      <c r="G1679" s="836"/>
      <c r="H1679" s="183"/>
      <c r="I1679" s="183"/>
      <c r="J1679" s="183"/>
      <c r="K1679" s="183"/>
      <c r="L1679" s="183"/>
      <c r="M1679" s="183"/>
      <c r="N1679" s="183"/>
      <c r="O1679" s="183"/>
      <c r="P1679" s="183"/>
      <c r="Q1679" s="183"/>
      <c r="R1679" s="184"/>
      <c r="S1679" s="424"/>
      <c r="T1679" s="425"/>
      <c r="U1679" s="185" t="s">
        <v>115</v>
      </c>
      <c r="V1679" s="186"/>
      <c r="W1679" s="171"/>
      <c r="X1679" s="171"/>
      <c r="Y1679" s="171"/>
      <c r="Z1679" s="177"/>
      <c r="AA1679" s="396"/>
      <c r="AB1679" s="397"/>
    </row>
    <row r="1680" spans="1:28" s="32" customFormat="1" ht="30.75" customHeight="1" thickBot="1">
      <c r="A1680" s="169"/>
      <c r="B1680" s="401"/>
      <c r="C1680" s="179"/>
      <c r="D1680" s="836" t="s">
        <v>29</v>
      </c>
      <c r="E1680" s="836"/>
      <c r="F1680" s="836"/>
      <c r="G1680" s="836"/>
      <c r="H1680" s="183"/>
      <c r="I1680" s="183"/>
      <c r="J1680" s="183"/>
      <c r="K1680" s="183"/>
      <c r="L1680" s="183"/>
      <c r="M1680" s="183"/>
      <c r="N1680" s="183"/>
      <c r="O1680" s="183"/>
      <c r="P1680" s="183"/>
      <c r="Q1680" s="183"/>
      <c r="R1680" s="184"/>
      <c r="S1680" s="412"/>
      <c r="T1680" s="413"/>
      <c r="U1680" s="187" t="s">
        <v>116</v>
      </c>
      <c r="V1680" s="188"/>
      <c r="W1680" s="171"/>
      <c r="X1680" s="171"/>
      <c r="Y1680" s="171"/>
      <c r="Z1680" s="177"/>
      <c r="AA1680" s="396"/>
      <c r="AB1680" s="397"/>
    </row>
    <row r="1681" spans="1:28" s="32" customFormat="1" ht="26.25" customHeight="1">
      <c r="A1681" s="169"/>
      <c r="B1681" s="401"/>
      <c r="C1681" s="179"/>
      <c r="D1681" s="596" t="s">
        <v>688</v>
      </c>
      <c r="E1681" s="596"/>
      <c r="F1681" s="596"/>
      <c r="G1681" s="596"/>
      <c r="H1681" s="596"/>
      <c r="I1681" s="596"/>
      <c r="J1681" s="596"/>
      <c r="K1681" s="596"/>
      <c r="L1681" s="596"/>
      <c r="M1681" s="596"/>
      <c r="N1681" s="596"/>
      <c r="O1681" s="596"/>
      <c r="P1681" s="596"/>
      <c r="Q1681" s="596"/>
      <c r="R1681" s="596"/>
      <c r="S1681" s="596"/>
      <c r="T1681" s="596"/>
      <c r="U1681" s="596"/>
      <c r="V1681" s="596"/>
      <c r="W1681" s="596"/>
      <c r="X1681" s="596"/>
      <c r="Y1681" s="596"/>
      <c r="Z1681" s="597"/>
      <c r="AA1681" s="398"/>
      <c r="AB1681" s="399"/>
    </row>
    <row r="1682" spans="1:28" s="32" customFormat="1" ht="26.25" customHeight="1">
      <c r="A1682" s="169"/>
      <c r="B1682" s="401"/>
      <c r="C1682" s="189"/>
      <c r="D1682" s="869" t="s">
        <v>323</v>
      </c>
      <c r="E1682" s="869"/>
      <c r="F1682" s="869"/>
      <c r="G1682" s="869"/>
      <c r="H1682" s="869"/>
      <c r="I1682" s="869"/>
      <c r="J1682" s="869"/>
      <c r="K1682" s="869"/>
      <c r="L1682" s="869"/>
      <c r="M1682" s="869"/>
      <c r="N1682" s="869"/>
      <c r="O1682" s="869"/>
      <c r="P1682" s="869"/>
      <c r="Q1682" s="869"/>
      <c r="R1682" s="869"/>
      <c r="S1682" s="869"/>
      <c r="T1682" s="869"/>
      <c r="U1682" s="869"/>
      <c r="V1682" s="869"/>
      <c r="W1682" s="869"/>
      <c r="X1682" s="869"/>
      <c r="Y1682" s="869"/>
      <c r="Z1682" s="870"/>
      <c r="AA1682" s="394"/>
      <c r="AB1682" s="395"/>
    </row>
    <row r="1683" spans="1:28" s="32" customFormat="1" ht="26.25" customHeight="1">
      <c r="A1683" s="169"/>
      <c r="B1683" s="401"/>
      <c r="C1683" s="432" t="s">
        <v>689</v>
      </c>
      <c r="D1683" s="433"/>
      <c r="E1683" s="433"/>
      <c r="F1683" s="433"/>
      <c r="G1683" s="433"/>
      <c r="H1683" s="433"/>
      <c r="I1683" s="433"/>
      <c r="J1683" s="433"/>
      <c r="K1683" s="433"/>
      <c r="L1683" s="433"/>
      <c r="M1683" s="433"/>
      <c r="N1683" s="433"/>
      <c r="O1683" s="433"/>
      <c r="P1683" s="433"/>
      <c r="Q1683" s="433"/>
      <c r="R1683" s="433"/>
      <c r="S1683" s="433"/>
      <c r="T1683" s="433"/>
      <c r="U1683" s="433"/>
      <c r="V1683" s="433"/>
      <c r="W1683" s="433"/>
      <c r="X1683" s="433"/>
      <c r="Y1683" s="433"/>
      <c r="Z1683" s="434"/>
      <c r="AA1683" s="396"/>
      <c r="AB1683" s="397"/>
    </row>
    <row r="1684" spans="1:28" s="32" customFormat="1" ht="18.75" customHeight="1">
      <c r="A1684" s="169"/>
      <c r="B1684" s="401"/>
      <c r="C1684" s="595" t="s">
        <v>690</v>
      </c>
      <c r="D1684" s="596"/>
      <c r="E1684" s="596"/>
      <c r="F1684" s="596"/>
      <c r="G1684" s="596"/>
      <c r="H1684" s="596"/>
      <c r="I1684" s="596"/>
      <c r="J1684" s="596"/>
      <c r="K1684" s="596"/>
      <c r="L1684" s="596"/>
      <c r="M1684" s="596"/>
      <c r="N1684" s="596"/>
      <c r="O1684" s="596"/>
      <c r="P1684" s="596"/>
      <c r="Q1684" s="596"/>
      <c r="R1684" s="596"/>
      <c r="S1684" s="596"/>
      <c r="T1684" s="596"/>
      <c r="U1684" s="596"/>
      <c r="V1684" s="596"/>
      <c r="W1684" s="596"/>
      <c r="X1684" s="596"/>
      <c r="Y1684" s="596"/>
      <c r="Z1684" s="597"/>
      <c r="AA1684" s="396"/>
      <c r="AB1684" s="397"/>
    </row>
    <row r="1685" spans="1:28" s="32" customFormat="1" ht="30" customHeight="1">
      <c r="A1685" s="169"/>
      <c r="B1685" s="401"/>
      <c r="C1685" s="595" t="s">
        <v>691</v>
      </c>
      <c r="D1685" s="596"/>
      <c r="E1685" s="596"/>
      <c r="F1685" s="596"/>
      <c r="G1685" s="596"/>
      <c r="H1685" s="596"/>
      <c r="I1685" s="596"/>
      <c r="J1685" s="596"/>
      <c r="K1685" s="596"/>
      <c r="L1685" s="596"/>
      <c r="M1685" s="596"/>
      <c r="N1685" s="596"/>
      <c r="O1685" s="596"/>
      <c r="P1685" s="596"/>
      <c r="Q1685" s="596"/>
      <c r="R1685" s="596"/>
      <c r="S1685" s="596"/>
      <c r="T1685" s="596"/>
      <c r="U1685" s="596"/>
      <c r="V1685" s="596"/>
      <c r="W1685" s="596"/>
      <c r="X1685" s="596"/>
      <c r="Y1685" s="596"/>
      <c r="Z1685" s="597"/>
      <c r="AA1685" s="396"/>
      <c r="AB1685" s="397"/>
    </row>
    <row r="1686" spans="1:28" s="32" customFormat="1" ht="18.75" customHeight="1">
      <c r="A1686" s="169"/>
      <c r="B1686" s="401"/>
      <c r="C1686" s="595" t="s">
        <v>692</v>
      </c>
      <c r="D1686" s="596"/>
      <c r="E1686" s="596"/>
      <c r="F1686" s="596"/>
      <c r="G1686" s="596"/>
      <c r="H1686" s="596"/>
      <c r="I1686" s="596"/>
      <c r="J1686" s="596"/>
      <c r="K1686" s="596"/>
      <c r="L1686" s="596"/>
      <c r="M1686" s="596"/>
      <c r="N1686" s="596"/>
      <c r="O1686" s="596"/>
      <c r="P1686" s="596"/>
      <c r="Q1686" s="596"/>
      <c r="R1686" s="596"/>
      <c r="S1686" s="596"/>
      <c r="T1686" s="596"/>
      <c r="U1686" s="596"/>
      <c r="V1686" s="596"/>
      <c r="W1686" s="596"/>
      <c r="X1686" s="596"/>
      <c r="Y1686" s="596"/>
      <c r="Z1686" s="597"/>
      <c r="AA1686" s="398"/>
      <c r="AB1686" s="399"/>
    </row>
    <row r="1687" spans="1:28" s="32" customFormat="1" ht="18.75" customHeight="1">
      <c r="A1687" s="169"/>
      <c r="B1687" s="401"/>
      <c r="C1687" s="190" t="s">
        <v>211</v>
      </c>
      <c r="D1687" s="627" t="s">
        <v>256</v>
      </c>
      <c r="E1687" s="627"/>
      <c r="F1687" s="627"/>
      <c r="G1687" s="627"/>
      <c r="H1687" s="627"/>
      <c r="I1687" s="627"/>
      <c r="J1687" s="627"/>
      <c r="K1687" s="627"/>
      <c r="L1687" s="627"/>
      <c r="M1687" s="627"/>
      <c r="N1687" s="627"/>
      <c r="O1687" s="627"/>
      <c r="P1687" s="627"/>
      <c r="Q1687" s="627"/>
      <c r="R1687" s="627"/>
      <c r="S1687" s="627"/>
      <c r="T1687" s="627"/>
      <c r="U1687" s="627"/>
      <c r="V1687" s="627"/>
      <c r="W1687" s="627"/>
      <c r="X1687" s="627"/>
      <c r="Y1687" s="627"/>
      <c r="Z1687" s="628"/>
      <c r="AA1687" s="394"/>
      <c r="AB1687" s="395"/>
    </row>
    <row r="1688" spans="1:28" s="32" customFormat="1" ht="18.75" customHeight="1">
      <c r="A1688" s="169"/>
      <c r="B1688" s="401"/>
      <c r="C1688" s="191"/>
      <c r="D1688" s="629"/>
      <c r="E1688" s="629"/>
      <c r="F1688" s="629"/>
      <c r="G1688" s="629"/>
      <c r="H1688" s="629"/>
      <c r="I1688" s="629"/>
      <c r="J1688" s="629"/>
      <c r="K1688" s="629"/>
      <c r="L1688" s="629"/>
      <c r="M1688" s="629"/>
      <c r="N1688" s="629"/>
      <c r="O1688" s="629"/>
      <c r="P1688" s="629"/>
      <c r="Q1688" s="629"/>
      <c r="R1688" s="629"/>
      <c r="S1688" s="629"/>
      <c r="T1688" s="629"/>
      <c r="U1688" s="629"/>
      <c r="V1688" s="629"/>
      <c r="W1688" s="629"/>
      <c r="X1688" s="629"/>
      <c r="Y1688" s="629"/>
      <c r="Z1688" s="630"/>
      <c r="AA1688" s="396"/>
      <c r="AB1688" s="397"/>
    </row>
    <row r="1689" spans="1:28" s="32" customFormat="1" ht="18.75" customHeight="1" thickBot="1">
      <c r="A1689" s="138"/>
      <c r="B1689" s="401"/>
      <c r="C1689" s="179"/>
      <c r="D1689" s="435" t="s">
        <v>693</v>
      </c>
      <c r="E1689" s="435"/>
      <c r="F1689" s="435"/>
      <c r="G1689" s="435"/>
      <c r="H1689" s="435"/>
      <c r="I1689" s="435"/>
      <c r="J1689" s="435"/>
      <c r="K1689" s="435"/>
      <c r="L1689" s="435"/>
      <c r="M1689" s="435"/>
      <c r="N1689" s="435"/>
      <c r="O1689" s="435"/>
      <c r="P1689" s="435"/>
      <c r="Q1689" s="435"/>
      <c r="R1689" s="435"/>
      <c r="S1689" s="435"/>
      <c r="T1689" s="435"/>
      <c r="U1689" s="435"/>
      <c r="V1689" s="435"/>
      <c r="W1689" s="435"/>
      <c r="X1689" s="435"/>
      <c r="Y1689" s="435"/>
      <c r="Z1689" s="541"/>
      <c r="AA1689" s="396"/>
      <c r="AB1689" s="397"/>
    </row>
    <row r="1690" spans="1:28" s="32" customFormat="1" ht="11.25" customHeight="1" thickBot="1">
      <c r="A1690" s="138"/>
      <c r="B1690" s="401"/>
      <c r="C1690" s="179"/>
      <c r="D1690" s="612" t="s">
        <v>258</v>
      </c>
      <c r="E1690" s="613"/>
      <c r="F1690" s="613"/>
      <c r="G1690" s="614"/>
      <c r="H1690" s="180" t="s">
        <v>24</v>
      </c>
      <c r="I1690" s="180" t="s">
        <v>25</v>
      </c>
      <c r="J1690" s="180" t="s">
        <v>4</v>
      </c>
      <c r="K1690" s="180" t="s">
        <v>5</v>
      </c>
      <c r="L1690" s="180" t="s">
        <v>6</v>
      </c>
      <c r="M1690" s="180" t="s">
        <v>30</v>
      </c>
      <c r="N1690" s="181" t="s">
        <v>112</v>
      </c>
      <c r="O1690" s="181" t="s">
        <v>113</v>
      </c>
      <c r="P1690" s="181" t="s">
        <v>114</v>
      </c>
      <c r="Q1690" s="180" t="s">
        <v>11</v>
      </c>
      <c r="R1690" s="182" t="s">
        <v>12</v>
      </c>
      <c r="S1690" s="615" t="s">
        <v>26</v>
      </c>
      <c r="T1690" s="616"/>
      <c r="U1690" s="631" t="s">
        <v>27</v>
      </c>
      <c r="V1690" s="632"/>
      <c r="W1690" s="171"/>
      <c r="X1690" s="171"/>
      <c r="Y1690" s="171"/>
      <c r="Z1690" s="177"/>
      <c r="AA1690" s="396"/>
      <c r="AB1690" s="397"/>
    </row>
    <row r="1691" spans="1:28" s="32" customFormat="1" ht="29.25" customHeight="1">
      <c r="A1691" s="138"/>
      <c r="B1691" s="401"/>
      <c r="C1691" s="179"/>
      <c r="D1691" s="542" t="s">
        <v>32</v>
      </c>
      <c r="E1691" s="543"/>
      <c r="F1691" s="543"/>
      <c r="G1691" s="544"/>
      <c r="H1691" s="183"/>
      <c r="I1691" s="183"/>
      <c r="J1691" s="183"/>
      <c r="K1691" s="183"/>
      <c r="L1691" s="183"/>
      <c r="M1691" s="183"/>
      <c r="N1691" s="183"/>
      <c r="O1691" s="183"/>
      <c r="P1691" s="183"/>
      <c r="Q1691" s="183"/>
      <c r="R1691" s="184"/>
      <c r="S1691" s="424"/>
      <c r="T1691" s="425"/>
      <c r="U1691" s="185" t="s">
        <v>115</v>
      </c>
      <c r="V1691" s="186"/>
      <c r="W1691" s="171"/>
      <c r="X1691" s="171"/>
      <c r="Y1691" s="171"/>
      <c r="Z1691" s="177"/>
      <c r="AA1691" s="396"/>
      <c r="AB1691" s="397"/>
    </row>
    <row r="1692" spans="1:28" s="32" customFormat="1" ht="39.75" customHeight="1" thickBot="1">
      <c r="A1692" s="138"/>
      <c r="B1692" s="401"/>
      <c r="C1692" s="179"/>
      <c r="D1692" s="542" t="s">
        <v>260</v>
      </c>
      <c r="E1692" s="543"/>
      <c r="F1692" s="543"/>
      <c r="G1692" s="544"/>
      <c r="H1692" s="183"/>
      <c r="I1692" s="183"/>
      <c r="J1692" s="183"/>
      <c r="K1692" s="183"/>
      <c r="L1692" s="183"/>
      <c r="M1692" s="183"/>
      <c r="N1692" s="183"/>
      <c r="O1692" s="183"/>
      <c r="P1692" s="183"/>
      <c r="Q1692" s="183"/>
      <c r="R1692" s="184"/>
      <c r="S1692" s="412"/>
      <c r="T1692" s="413"/>
      <c r="U1692" s="187" t="s">
        <v>116</v>
      </c>
      <c r="V1692" s="188"/>
      <c r="W1692" s="171"/>
      <c r="X1692" s="171"/>
      <c r="Y1692" s="171"/>
      <c r="Z1692" s="177"/>
      <c r="AA1692" s="396"/>
      <c r="AB1692" s="397"/>
    </row>
    <row r="1693" spans="1:28" s="32" customFormat="1" ht="11.25" customHeight="1">
      <c r="A1693" s="138"/>
      <c r="B1693" s="401"/>
      <c r="C1693" s="179"/>
      <c r="D1693" s="467" t="s">
        <v>117</v>
      </c>
      <c r="E1693" s="467"/>
      <c r="F1693" s="467"/>
      <c r="G1693" s="467"/>
      <c r="H1693" s="467"/>
      <c r="I1693" s="467"/>
      <c r="J1693" s="467"/>
      <c r="K1693" s="467"/>
      <c r="L1693" s="467"/>
      <c r="M1693" s="467"/>
      <c r="N1693" s="467"/>
      <c r="O1693" s="467"/>
      <c r="P1693" s="467"/>
      <c r="Q1693" s="467"/>
      <c r="R1693" s="467"/>
      <c r="S1693" s="467"/>
      <c r="T1693" s="467"/>
      <c r="U1693" s="467"/>
      <c r="V1693" s="467"/>
      <c r="W1693" s="467"/>
      <c r="X1693" s="467"/>
      <c r="Y1693" s="467"/>
      <c r="Z1693" s="468"/>
      <c r="AA1693" s="396"/>
      <c r="AB1693" s="397"/>
    </row>
    <row r="1694" spans="1:28" s="32" customFormat="1" ht="11.25" customHeight="1">
      <c r="A1694" s="169"/>
      <c r="B1694" s="401"/>
      <c r="C1694" s="190" t="s">
        <v>206</v>
      </c>
      <c r="D1694" s="627" t="s">
        <v>259</v>
      </c>
      <c r="E1694" s="627"/>
      <c r="F1694" s="627"/>
      <c r="G1694" s="627"/>
      <c r="H1694" s="627"/>
      <c r="I1694" s="627"/>
      <c r="J1694" s="627"/>
      <c r="K1694" s="627"/>
      <c r="L1694" s="627"/>
      <c r="M1694" s="627"/>
      <c r="N1694" s="627"/>
      <c r="O1694" s="627"/>
      <c r="P1694" s="627"/>
      <c r="Q1694" s="627"/>
      <c r="R1694" s="627"/>
      <c r="S1694" s="627"/>
      <c r="T1694" s="627"/>
      <c r="U1694" s="627"/>
      <c r="V1694" s="627"/>
      <c r="W1694" s="627"/>
      <c r="X1694" s="627"/>
      <c r="Y1694" s="627"/>
      <c r="Z1694" s="628"/>
      <c r="AA1694" s="396"/>
      <c r="AB1694" s="397"/>
    </row>
    <row r="1695" spans="1:28" s="32" customFormat="1" ht="11.25" customHeight="1">
      <c r="A1695" s="169"/>
      <c r="B1695" s="401"/>
      <c r="C1695" s="191"/>
      <c r="D1695" s="629"/>
      <c r="E1695" s="629"/>
      <c r="F1695" s="629"/>
      <c r="G1695" s="629"/>
      <c r="H1695" s="629"/>
      <c r="I1695" s="629"/>
      <c r="J1695" s="629"/>
      <c r="K1695" s="629"/>
      <c r="L1695" s="629"/>
      <c r="M1695" s="629"/>
      <c r="N1695" s="629"/>
      <c r="O1695" s="629"/>
      <c r="P1695" s="629"/>
      <c r="Q1695" s="629"/>
      <c r="R1695" s="629"/>
      <c r="S1695" s="629"/>
      <c r="T1695" s="629"/>
      <c r="U1695" s="629"/>
      <c r="V1695" s="629"/>
      <c r="W1695" s="629"/>
      <c r="X1695" s="629"/>
      <c r="Y1695" s="629"/>
      <c r="Z1695" s="630"/>
      <c r="AA1695" s="396"/>
      <c r="AB1695" s="397"/>
    </row>
    <row r="1696" spans="1:28" s="32" customFormat="1" ht="15" customHeight="1">
      <c r="A1696" s="169"/>
      <c r="B1696" s="401"/>
      <c r="C1696" s="189"/>
      <c r="D1696" s="407" t="s">
        <v>241</v>
      </c>
      <c r="E1696" s="407"/>
      <c r="F1696" s="407"/>
      <c r="G1696" s="407"/>
      <c r="H1696" s="407"/>
      <c r="I1696" s="407"/>
      <c r="J1696" s="407"/>
      <c r="K1696" s="407"/>
      <c r="L1696" s="407"/>
      <c r="M1696" s="407"/>
      <c r="N1696" s="407"/>
      <c r="O1696" s="407"/>
      <c r="P1696" s="407"/>
      <c r="Q1696" s="407"/>
      <c r="R1696" s="407"/>
      <c r="S1696" s="407"/>
      <c r="T1696" s="407"/>
      <c r="U1696" s="407"/>
      <c r="V1696" s="407"/>
      <c r="W1696" s="407"/>
      <c r="X1696" s="407"/>
      <c r="Y1696" s="407"/>
      <c r="Z1696" s="408"/>
      <c r="AA1696" s="396"/>
      <c r="AB1696" s="397"/>
    </row>
    <row r="1697" spans="1:28" s="32" customFormat="1" ht="15" customHeight="1">
      <c r="A1697" s="138"/>
      <c r="B1697" s="401"/>
      <c r="C1697" s="606" t="s">
        <v>694</v>
      </c>
      <c r="D1697" s="607"/>
      <c r="E1697" s="607"/>
      <c r="F1697" s="607"/>
      <c r="G1697" s="607"/>
      <c r="H1697" s="607"/>
      <c r="I1697" s="607"/>
      <c r="J1697" s="607"/>
      <c r="K1697" s="607"/>
      <c r="L1697" s="607"/>
      <c r="M1697" s="607"/>
      <c r="N1697" s="607"/>
      <c r="O1697" s="607"/>
      <c r="P1697" s="607"/>
      <c r="Q1697" s="607"/>
      <c r="R1697" s="607"/>
      <c r="S1697" s="607"/>
      <c r="T1697" s="607"/>
      <c r="U1697" s="607"/>
      <c r="V1697" s="607"/>
      <c r="W1697" s="607"/>
      <c r="X1697" s="607"/>
      <c r="Y1697" s="607"/>
      <c r="Z1697" s="608"/>
      <c r="AA1697" s="396"/>
      <c r="AB1697" s="397"/>
    </row>
    <row r="1698" spans="1:28" s="32" customFormat="1" ht="11.25" customHeight="1">
      <c r="A1698" s="138"/>
      <c r="B1698" s="401"/>
      <c r="C1698" s="419" t="s">
        <v>695</v>
      </c>
      <c r="D1698" s="420"/>
      <c r="E1698" s="420"/>
      <c r="F1698" s="420"/>
      <c r="G1698" s="420"/>
      <c r="H1698" s="420"/>
      <c r="I1698" s="420"/>
      <c r="J1698" s="420"/>
      <c r="K1698" s="420"/>
      <c r="L1698" s="420"/>
      <c r="M1698" s="420"/>
      <c r="N1698" s="420"/>
      <c r="O1698" s="420"/>
      <c r="P1698" s="420"/>
      <c r="Q1698" s="420"/>
      <c r="R1698" s="420"/>
      <c r="S1698" s="420"/>
      <c r="T1698" s="420"/>
      <c r="U1698" s="420"/>
      <c r="V1698" s="420"/>
      <c r="W1698" s="420"/>
      <c r="X1698" s="420"/>
      <c r="Y1698" s="420"/>
      <c r="Z1698" s="421"/>
      <c r="AA1698" s="396"/>
      <c r="AB1698" s="397"/>
    </row>
    <row r="1699" spans="1:28" s="32" customFormat="1" ht="26.25" customHeight="1">
      <c r="A1699" s="138"/>
      <c r="B1699" s="402"/>
      <c r="C1699" s="590" t="s">
        <v>696</v>
      </c>
      <c r="D1699" s="591"/>
      <c r="E1699" s="591"/>
      <c r="F1699" s="591"/>
      <c r="G1699" s="591"/>
      <c r="H1699" s="591"/>
      <c r="I1699" s="591"/>
      <c r="J1699" s="591"/>
      <c r="K1699" s="591"/>
      <c r="L1699" s="591"/>
      <c r="M1699" s="591"/>
      <c r="N1699" s="591"/>
      <c r="O1699" s="591"/>
      <c r="P1699" s="591"/>
      <c r="Q1699" s="591"/>
      <c r="R1699" s="591"/>
      <c r="S1699" s="591"/>
      <c r="T1699" s="591"/>
      <c r="U1699" s="591"/>
      <c r="V1699" s="591"/>
      <c r="W1699" s="591"/>
      <c r="X1699" s="591"/>
      <c r="Y1699" s="591"/>
      <c r="Z1699" s="592"/>
      <c r="AA1699" s="396"/>
      <c r="AB1699" s="397"/>
    </row>
    <row r="1700" spans="1:28" s="32" customFormat="1" ht="27" customHeight="1">
      <c r="A1700" s="169"/>
      <c r="B1700" s="378" t="s">
        <v>34</v>
      </c>
      <c r="C1700" s="609" t="s">
        <v>212</v>
      </c>
      <c r="D1700" s="610"/>
      <c r="E1700" s="610"/>
      <c r="F1700" s="610"/>
      <c r="G1700" s="610"/>
      <c r="H1700" s="610"/>
      <c r="I1700" s="610"/>
      <c r="J1700" s="610"/>
      <c r="K1700" s="610"/>
      <c r="L1700" s="610"/>
      <c r="M1700" s="610"/>
      <c r="N1700" s="610"/>
      <c r="O1700" s="610"/>
      <c r="P1700" s="610"/>
      <c r="Q1700" s="610"/>
      <c r="R1700" s="610"/>
      <c r="S1700" s="610"/>
      <c r="T1700" s="610"/>
      <c r="U1700" s="610"/>
      <c r="V1700" s="610"/>
      <c r="W1700" s="610"/>
      <c r="X1700" s="610"/>
      <c r="Y1700" s="610"/>
      <c r="Z1700" s="611"/>
      <c r="AA1700" s="394"/>
      <c r="AB1700" s="395"/>
    </row>
    <row r="1701" spans="1:28" s="32" customFormat="1" ht="15" customHeight="1">
      <c r="A1701" s="169"/>
      <c r="B1701" s="416" t="s">
        <v>20</v>
      </c>
      <c r="C1701" s="661" t="s">
        <v>134</v>
      </c>
      <c r="D1701" s="662"/>
      <c r="E1701" s="662"/>
      <c r="F1701" s="662"/>
      <c r="G1701" s="662"/>
      <c r="H1701" s="662"/>
      <c r="I1701" s="662"/>
      <c r="J1701" s="662"/>
      <c r="K1701" s="662"/>
      <c r="L1701" s="662"/>
      <c r="M1701" s="662"/>
      <c r="N1701" s="662"/>
      <c r="O1701" s="662"/>
      <c r="P1701" s="662"/>
      <c r="Q1701" s="662"/>
      <c r="R1701" s="662"/>
      <c r="S1701" s="662"/>
      <c r="T1701" s="662"/>
      <c r="U1701" s="662"/>
      <c r="V1701" s="662"/>
      <c r="W1701" s="662"/>
      <c r="X1701" s="662"/>
      <c r="Y1701" s="662"/>
      <c r="Z1701" s="662"/>
      <c r="AA1701" s="662"/>
      <c r="AB1701" s="663"/>
    </row>
    <row r="1702" spans="1:28" s="32" customFormat="1" ht="15" customHeight="1">
      <c r="A1702" s="169"/>
      <c r="B1702" s="417"/>
      <c r="C1702" s="432"/>
      <c r="D1702" s="433"/>
      <c r="E1702" s="433"/>
      <c r="F1702" s="433"/>
      <c r="G1702" s="433"/>
      <c r="H1702" s="433"/>
      <c r="I1702" s="433"/>
      <c r="J1702" s="433"/>
      <c r="K1702" s="433"/>
      <c r="L1702" s="433"/>
      <c r="M1702" s="433"/>
      <c r="N1702" s="433"/>
      <c r="O1702" s="433"/>
      <c r="P1702" s="433"/>
      <c r="Q1702" s="433"/>
      <c r="R1702" s="433"/>
      <c r="S1702" s="433"/>
      <c r="T1702" s="433"/>
      <c r="U1702" s="433"/>
      <c r="V1702" s="433"/>
      <c r="W1702" s="433"/>
      <c r="X1702" s="433"/>
      <c r="Y1702" s="433"/>
      <c r="Z1702" s="433"/>
      <c r="AA1702" s="433"/>
      <c r="AB1702" s="434"/>
    </row>
    <row r="1703" spans="1:28" s="32" customFormat="1" ht="14.25">
      <c r="A1703" s="169"/>
      <c r="B1703" s="417"/>
      <c r="C1703" s="689"/>
      <c r="D1703" s="690"/>
      <c r="E1703" s="690"/>
      <c r="F1703" s="690"/>
      <c r="G1703" s="690"/>
      <c r="H1703" s="690"/>
      <c r="I1703" s="690"/>
      <c r="J1703" s="690"/>
      <c r="K1703" s="690"/>
      <c r="L1703" s="690"/>
      <c r="M1703" s="690"/>
      <c r="N1703" s="690"/>
      <c r="O1703" s="690"/>
      <c r="P1703" s="690"/>
      <c r="Q1703" s="690"/>
      <c r="R1703" s="690"/>
      <c r="S1703" s="690"/>
      <c r="T1703" s="690"/>
      <c r="U1703" s="690"/>
      <c r="V1703" s="690"/>
      <c r="W1703" s="690"/>
      <c r="X1703" s="690"/>
      <c r="Y1703" s="690"/>
      <c r="Z1703" s="690"/>
      <c r="AA1703" s="690"/>
      <c r="AB1703" s="691"/>
    </row>
    <row r="1704" spans="1:28" s="32" customFormat="1" ht="27.75" customHeight="1">
      <c r="A1704" s="169"/>
      <c r="B1704" s="417"/>
      <c r="C1704" s="406" t="s">
        <v>654</v>
      </c>
      <c r="D1704" s="407"/>
      <c r="E1704" s="407"/>
      <c r="F1704" s="407"/>
      <c r="G1704" s="407"/>
      <c r="H1704" s="407"/>
      <c r="I1704" s="407"/>
      <c r="J1704" s="407"/>
      <c r="K1704" s="407"/>
      <c r="L1704" s="407"/>
      <c r="M1704" s="407"/>
      <c r="N1704" s="407"/>
      <c r="O1704" s="407"/>
      <c r="P1704" s="407"/>
      <c r="Q1704" s="407"/>
      <c r="R1704" s="407"/>
      <c r="S1704" s="407"/>
      <c r="T1704" s="407"/>
      <c r="U1704" s="407"/>
      <c r="V1704" s="407"/>
      <c r="W1704" s="407"/>
      <c r="X1704" s="407"/>
      <c r="Y1704" s="407"/>
      <c r="Z1704" s="408"/>
      <c r="AA1704" s="396"/>
      <c r="AB1704" s="397"/>
    </row>
    <row r="1705" spans="1:28" s="32" customFormat="1" ht="15" customHeight="1" thickBot="1">
      <c r="A1705" s="169"/>
      <c r="B1705" s="417"/>
      <c r="C1705" s="179"/>
      <c r="D1705" s="435" t="s">
        <v>687</v>
      </c>
      <c r="E1705" s="435"/>
      <c r="F1705" s="435"/>
      <c r="G1705" s="435"/>
      <c r="H1705" s="435"/>
      <c r="I1705" s="435"/>
      <c r="J1705" s="435"/>
      <c r="K1705" s="435"/>
      <c r="L1705" s="435"/>
      <c r="M1705" s="435"/>
      <c r="N1705" s="435"/>
      <c r="O1705" s="435"/>
      <c r="P1705" s="435"/>
      <c r="Q1705" s="435"/>
      <c r="R1705" s="435"/>
      <c r="S1705" s="435"/>
      <c r="T1705" s="435"/>
      <c r="U1705" s="435"/>
      <c r="V1705" s="435"/>
      <c r="W1705" s="435"/>
      <c r="X1705" s="435"/>
      <c r="Y1705" s="435"/>
      <c r="Z1705" s="541"/>
      <c r="AA1705" s="396"/>
      <c r="AB1705" s="397"/>
    </row>
    <row r="1706" spans="1:28" s="32" customFormat="1" ht="24.75" customHeight="1" thickBot="1">
      <c r="A1706" s="169"/>
      <c r="B1706" s="417"/>
      <c r="C1706" s="179"/>
      <c r="D1706" s="612" t="s">
        <v>210</v>
      </c>
      <c r="E1706" s="613"/>
      <c r="F1706" s="613"/>
      <c r="G1706" s="614"/>
      <c r="H1706" s="180" t="s">
        <v>24</v>
      </c>
      <c r="I1706" s="180" t="s">
        <v>25</v>
      </c>
      <c r="J1706" s="180" t="s">
        <v>4</v>
      </c>
      <c r="K1706" s="180" t="s">
        <v>5</v>
      </c>
      <c r="L1706" s="180" t="s">
        <v>6</v>
      </c>
      <c r="M1706" s="180" t="s">
        <v>30</v>
      </c>
      <c r="N1706" s="181" t="s">
        <v>112</v>
      </c>
      <c r="O1706" s="181" t="s">
        <v>113</v>
      </c>
      <c r="P1706" s="181" t="s">
        <v>114</v>
      </c>
      <c r="Q1706" s="180" t="s">
        <v>11</v>
      </c>
      <c r="R1706" s="182" t="s">
        <v>12</v>
      </c>
      <c r="S1706" s="615" t="s">
        <v>26</v>
      </c>
      <c r="T1706" s="616"/>
      <c r="U1706" s="631" t="s">
        <v>27</v>
      </c>
      <c r="V1706" s="632"/>
      <c r="W1706" s="171"/>
      <c r="X1706" s="171"/>
      <c r="Y1706" s="171"/>
      <c r="Z1706" s="177"/>
      <c r="AA1706" s="396"/>
      <c r="AB1706" s="397"/>
    </row>
    <row r="1707" spans="1:28" s="32" customFormat="1" ht="24" customHeight="1">
      <c r="A1707" s="169"/>
      <c r="B1707" s="417"/>
      <c r="C1707" s="179"/>
      <c r="D1707" s="542" t="s">
        <v>28</v>
      </c>
      <c r="E1707" s="543"/>
      <c r="F1707" s="543"/>
      <c r="G1707" s="544"/>
      <c r="H1707" s="183"/>
      <c r="I1707" s="183"/>
      <c r="J1707" s="183"/>
      <c r="K1707" s="183"/>
      <c r="L1707" s="183"/>
      <c r="M1707" s="183"/>
      <c r="N1707" s="183"/>
      <c r="O1707" s="183"/>
      <c r="P1707" s="183"/>
      <c r="Q1707" s="183"/>
      <c r="R1707" s="184"/>
      <c r="S1707" s="424"/>
      <c r="T1707" s="425"/>
      <c r="U1707" s="185" t="s">
        <v>115</v>
      </c>
      <c r="V1707" s="186"/>
      <c r="W1707" s="171"/>
      <c r="X1707" s="171"/>
      <c r="Y1707" s="171"/>
      <c r="Z1707" s="177"/>
      <c r="AA1707" s="396"/>
      <c r="AB1707" s="397"/>
    </row>
    <row r="1708" spans="1:28" s="32" customFormat="1" ht="27" customHeight="1" thickBot="1">
      <c r="A1708" s="169"/>
      <c r="B1708" s="417"/>
      <c r="C1708" s="179"/>
      <c r="D1708" s="542" t="s">
        <v>31</v>
      </c>
      <c r="E1708" s="543"/>
      <c r="F1708" s="543"/>
      <c r="G1708" s="544"/>
      <c r="H1708" s="183"/>
      <c r="I1708" s="183"/>
      <c r="J1708" s="183"/>
      <c r="K1708" s="183"/>
      <c r="L1708" s="183"/>
      <c r="M1708" s="183"/>
      <c r="N1708" s="183"/>
      <c r="O1708" s="183"/>
      <c r="P1708" s="183"/>
      <c r="Q1708" s="183"/>
      <c r="R1708" s="184"/>
      <c r="S1708" s="412"/>
      <c r="T1708" s="413"/>
      <c r="U1708" s="187" t="s">
        <v>116</v>
      </c>
      <c r="V1708" s="188"/>
      <c r="W1708" s="171"/>
      <c r="X1708" s="171"/>
      <c r="Y1708" s="171"/>
      <c r="Z1708" s="177"/>
      <c r="AA1708" s="396"/>
      <c r="AB1708" s="397"/>
    </row>
    <row r="1709" spans="1:28" s="32" customFormat="1" ht="11.25" customHeight="1">
      <c r="A1709" s="169"/>
      <c r="B1709" s="417"/>
      <c r="C1709" s="179"/>
      <c r="D1709" s="596" t="s">
        <v>224</v>
      </c>
      <c r="E1709" s="596"/>
      <c r="F1709" s="596"/>
      <c r="G1709" s="596"/>
      <c r="H1709" s="596"/>
      <c r="I1709" s="596"/>
      <c r="J1709" s="596"/>
      <c r="K1709" s="596"/>
      <c r="L1709" s="596"/>
      <c r="M1709" s="596"/>
      <c r="N1709" s="596"/>
      <c r="O1709" s="596"/>
      <c r="P1709" s="596"/>
      <c r="Q1709" s="596"/>
      <c r="R1709" s="596"/>
      <c r="S1709" s="596"/>
      <c r="T1709" s="596"/>
      <c r="U1709" s="596"/>
      <c r="V1709" s="596"/>
      <c r="W1709" s="596"/>
      <c r="X1709" s="596"/>
      <c r="Y1709" s="596"/>
      <c r="Z1709" s="597"/>
      <c r="AA1709" s="465"/>
      <c r="AB1709" s="466"/>
    </row>
    <row r="1710" spans="1:28" s="32" customFormat="1" ht="35.25" customHeight="1">
      <c r="A1710" s="138"/>
      <c r="B1710" s="417"/>
      <c r="C1710" s="426" t="s">
        <v>325</v>
      </c>
      <c r="D1710" s="427"/>
      <c r="E1710" s="427"/>
      <c r="F1710" s="427"/>
      <c r="G1710" s="427"/>
      <c r="H1710" s="427"/>
      <c r="I1710" s="427"/>
      <c r="J1710" s="427"/>
      <c r="K1710" s="427"/>
      <c r="L1710" s="427"/>
      <c r="M1710" s="427"/>
      <c r="N1710" s="427"/>
      <c r="O1710" s="427"/>
      <c r="P1710" s="427"/>
      <c r="Q1710" s="427"/>
      <c r="R1710" s="427"/>
      <c r="S1710" s="427"/>
      <c r="T1710" s="427"/>
      <c r="U1710" s="427"/>
      <c r="V1710" s="427"/>
      <c r="W1710" s="427"/>
      <c r="X1710" s="427"/>
      <c r="Y1710" s="427"/>
      <c r="Z1710" s="428"/>
      <c r="AA1710" s="478"/>
      <c r="AB1710" s="479"/>
    </row>
    <row r="1711" spans="1:28" s="32" customFormat="1" ht="14.25">
      <c r="A1711" s="169"/>
      <c r="B1711" s="417"/>
      <c r="C1711" s="406" t="s">
        <v>1201</v>
      </c>
      <c r="D1711" s="407"/>
      <c r="E1711" s="407"/>
      <c r="F1711" s="407"/>
      <c r="G1711" s="407"/>
      <c r="H1711" s="407"/>
      <c r="I1711" s="407"/>
      <c r="J1711" s="407"/>
      <c r="K1711" s="407"/>
      <c r="L1711" s="407"/>
      <c r="M1711" s="407"/>
      <c r="N1711" s="407"/>
      <c r="O1711" s="407"/>
      <c r="P1711" s="407"/>
      <c r="Q1711" s="407"/>
      <c r="R1711" s="407"/>
      <c r="S1711" s="407"/>
      <c r="T1711" s="407"/>
      <c r="U1711" s="407"/>
      <c r="V1711" s="407"/>
      <c r="W1711" s="407"/>
      <c r="X1711" s="407"/>
      <c r="Y1711" s="407"/>
      <c r="Z1711" s="408"/>
      <c r="AA1711" s="478"/>
      <c r="AB1711" s="479"/>
    </row>
    <row r="1712" spans="1:28" s="32" customFormat="1" ht="14.25">
      <c r="A1712" s="138"/>
      <c r="B1712" s="417"/>
      <c r="C1712" s="419" t="s">
        <v>697</v>
      </c>
      <c r="D1712" s="420"/>
      <c r="E1712" s="420"/>
      <c r="F1712" s="420"/>
      <c r="G1712" s="420"/>
      <c r="H1712" s="420"/>
      <c r="I1712" s="420"/>
      <c r="J1712" s="420"/>
      <c r="K1712" s="420"/>
      <c r="L1712" s="420"/>
      <c r="M1712" s="420"/>
      <c r="N1712" s="420"/>
      <c r="O1712" s="420"/>
      <c r="P1712" s="420"/>
      <c r="Q1712" s="420"/>
      <c r="R1712" s="420"/>
      <c r="S1712" s="420"/>
      <c r="T1712" s="420"/>
      <c r="U1712" s="420"/>
      <c r="V1712" s="420"/>
      <c r="W1712" s="420"/>
      <c r="X1712" s="420"/>
      <c r="Y1712" s="420"/>
      <c r="Z1712" s="421"/>
      <c r="AA1712" s="478"/>
      <c r="AB1712" s="479"/>
    </row>
    <row r="1713" spans="1:28" s="32" customFormat="1" ht="14.25">
      <c r="A1713" s="138"/>
      <c r="B1713" s="417"/>
      <c r="C1713" s="419" t="s">
        <v>698</v>
      </c>
      <c r="D1713" s="420"/>
      <c r="E1713" s="420"/>
      <c r="F1713" s="420"/>
      <c r="G1713" s="420"/>
      <c r="H1713" s="420"/>
      <c r="I1713" s="420"/>
      <c r="J1713" s="420"/>
      <c r="K1713" s="420"/>
      <c r="L1713" s="420"/>
      <c r="M1713" s="420"/>
      <c r="N1713" s="420"/>
      <c r="O1713" s="420"/>
      <c r="P1713" s="420"/>
      <c r="Q1713" s="420"/>
      <c r="R1713" s="420"/>
      <c r="S1713" s="420"/>
      <c r="T1713" s="420"/>
      <c r="U1713" s="420"/>
      <c r="V1713" s="420"/>
      <c r="W1713" s="420"/>
      <c r="X1713" s="420"/>
      <c r="Y1713" s="420"/>
      <c r="Z1713" s="421"/>
      <c r="AA1713" s="478"/>
      <c r="AB1713" s="479"/>
    </row>
    <row r="1714" spans="1:28" s="32" customFormat="1" ht="13.5" customHeight="1">
      <c r="A1714" s="138"/>
      <c r="B1714" s="417"/>
      <c r="C1714" s="590" t="s">
        <v>699</v>
      </c>
      <c r="D1714" s="591"/>
      <c r="E1714" s="591"/>
      <c r="F1714" s="591"/>
      <c r="G1714" s="591"/>
      <c r="H1714" s="591"/>
      <c r="I1714" s="591"/>
      <c r="J1714" s="591"/>
      <c r="K1714" s="591"/>
      <c r="L1714" s="591"/>
      <c r="M1714" s="591"/>
      <c r="N1714" s="591"/>
      <c r="O1714" s="591"/>
      <c r="P1714" s="591"/>
      <c r="Q1714" s="591"/>
      <c r="R1714" s="591"/>
      <c r="S1714" s="591"/>
      <c r="T1714" s="591"/>
      <c r="U1714" s="591"/>
      <c r="V1714" s="591"/>
      <c r="W1714" s="591"/>
      <c r="X1714" s="591"/>
      <c r="Y1714" s="591"/>
      <c r="Z1714" s="592"/>
      <c r="AA1714" s="478"/>
      <c r="AB1714" s="479"/>
    </row>
    <row r="1715" spans="1:28" s="32" customFormat="1" ht="13.5" customHeight="1">
      <c r="A1715" s="138"/>
      <c r="B1715" s="417"/>
      <c r="C1715" s="661" t="s">
        <v>133</v>
      </c>
      <c r="D1715" s="662"/>
      <c r="E1715" s="662"/>
      <c r="F1715" s="662"/>
      <c r="G1715" s="662"/>
      <c r="H1715" s="662"/>
      <c r="I1715" s="662"/>
      <c r="J1715" s="662"/>
      <c r="K1715" s="662"/>
      <c r="L1715" s="662"/>
      <c r="M1715" s="662"/>
      <c r="N1715" s="662"/>
      <c r="O1715" s="662"/>
      <c r="P1715" s="662"/>
      <c r="Q1715" s="662"/>
      <c r="R1715" s="662"/>
      <c r="S1715" s="662"/>
      <c r="T1715" s="662"/>
      <c r="U1715" s="662"/>
      <c r="V1715" s="662"/>
      <c r="W1715" s="662"/>
      <c r="X1715" s="662"/>
      <c r="Y1715" s="662"/>
      <c r="Z1715" s="662"/>
      <c r="AA1715" s="662"/>
      <c r="AB1715" s="663"/>
    </row>
    <row r="1716" spans="1:28" s="32" customFormat="1" ht="11.25" customHeight="1">
      <c r="A1716" s="138"/>
      <c r="B1716" s="417"/>
      <c r="C1716" s="432"/>
      <c r="D1716" s="433"/>
      <c r="E1716" s="433"/>
      <c r="F1716" s="433"/>
      <c r="G1716" s="433"/>
      <c r="H1716" s="433"/>
      <c r="I1716" s="433"/>
      <c r="J1716" s="433"/>
      <c r="K1716" s="433"/>
      <c r="L1716" s="433"/>
      <c r="M1716" s="433"/>
      <c r="N1716" s="433"/>
      <c r="O1716" s="433"/>
      <c r="P1716" s="433"/>
      <c r="Q1716" s="433"/>
      <c r="R1716" s="433"/>
      <c r="S1716" s="433"/>
      <c r="T1716" s="433"/>
      <c r="U1716" s="433"/>
      <c r="V1716" s="433"/>
      <c r="W1716" s="433"/>
      <c r="X1716" s="433"/>
      <c r="Y1716" s="433"/>
      <c r="Z1716" s="433"/>
      <c r="AA1716" s="433"/>
      <c r="AB1716" s="434"/>
    </row>
    <row r="1717" spans="1:28" s="32" customFormat="1" ht="11.25" customHeight="1">
      <c r="A1717" s="138"/>
      <c r="B1717" s="417"/>
      <c r="C1717" s="432"/>
      <c r="D1717" s="433"/>
      <c r="E1717" s="433"/>
      <c r="F1717" s="433"/>
      <c r="G1717" s="433"/>
      <c r="H1717" s="433"/>
      <c r="I1717" s="433"/>
      <c r="J1717" s="433"/>
      <c r="K1717" s="433"/>
      <c r="L1717" s="433"/>
      <c r="M1717" s="433"/>
      <c r="N1717" s="433"/>
      <c r="O1717" s="433"/>
      <c r="P1717" s="433"/>
      <c r="Q1717" s="433"/>
      <c r="R1717" s="433"/>
      <c r="S1717" s="433"/>
      <c r="T1717" s="433"/>
      <c r="U1717" s="433"/>
      <c r="V1717" s="433"/>
      <c r="W1717" s="433"/>
      <c r="X1717" s="433"/>
      <c r="Y1717" s="433"/>
      <c r="Z1717" s="433"/>
      <c r="AA1717" s="433"/>
      <c r="AB1717" s="434"/>
    </row>
    <row r="1718" spans="1:28" s="32" customFormat="1" ht="11.25" customHeight="1">
      <c r="A1718" s="138"/>
      <c r="B1718" s="417"/>
      <c r="C1718" s="664"/>
      <c r="D1718" s="665"/>
      <c r="E1718" s="665"/>
      <c r="F1718" s="665"/>
      <c r="G1718" s="665"/>
      <c r="H1718" s="665"/>
      <c r="I1718" s="665"/>
      <c r="J1718" s="665"/>
      <c r="K1718" s="665"/>
      <c r="L1718" s="665"/>
      <c r="M1718" s="665"/>
      <c r="N1718" s="665"/>
      <c r="O1718" s="665"/>
      <c r="P1718" s="665"/>
      <c r="Q1718" s="665"/>
      <c r="R1718" s="665"/>
      <c r="S1718" s="665"/>
      <c r="T1718" s="665"/>
      <c r="U1718" s="665"/>
      <c r="V1718" s="665"/>
      <c r="W1718" s="665"/>
      <c r="X1718" s="665"/>
      <c r="Y1718" s="665"/>
      <c r="Z1718" s="665"/>
      <c r="AA1718" s="665"/>
      <c r="AB1718" s="666"/>
    </row>
    <row r="1719" spans="1:28" s="32" customFormat="1" ht="21" customHeight="1">
      <c r="A1719" s="138"/>
      <c r="B1719" s="417"/>
      <c r="C1719" s="432" t="s">
        <v>204</v>
      </c>
      <c r="D1719" s="433"/>
      <c r="E1719" s="433"/>
      <c r="F1719" s="433"/>
      <c r="G1719" s="433"/>
      <c r="H1719" s="433"/>
      <c r="I1719" s="433"/>
      <c r="J1719" s="433"/>
      <c r="K1719" s="433"/>
      <c r="L1719" s="433"/>
      <c r="M1719" s="433"/>
      <c r="N1719" s="433"/>
      <c r="O1719" s="433"/>
      <c r="P1719" s="433"/>
      <c r="Q1719" s="433"/>
      <c r="R1719" s="433"/>
      <c r="S1719" s="433"/>
      <c r="T1719" s="433"/>
      <c r="U1719" s="433"/>
      <c r="V1719" s="433"/>
      <c r="W1719" s="433"/>
      <c r="X1719" s="433"/>
      <c r="Y1719" s="433"/>
      <c r="Z1719" s="433"/>
      <c r="AA1719" s="192"/>
      <c r="AB1719" s="193"/>
    </row>
    <row r="1720" spans="1:28" s="32" customFormat="1" ht="14.25">
      <c r="A1720" s="138"/>
      <c r="B1720" s="417"/>
      <c r="C1720" s="194" t="s">
        <v>227</v>
      </c>
      <c r="D1720" s="433" t="s">
        <v>655</v>
      </c>
      <c r="E1720" s="433"/>
      <c r="F1720" s="433"/>
      <c r="G1720" s="433"/>
      <c r="H1720" s="433"/>
      <c r="I1720" s="433"/>
      <c r="J1720" s="433"/>
      <c r="K1720" s="433"/>
      <c r="L1720" s="433"/>
      <c r="M1720" s="433"/>
      <c r="N1720" s="433"/>
      <c r="O1720" s="433"/>
      <c r="P1720" s="433"/>
      <c r="Q1720" s="433"/>
      <c r="R1720" s="433"/>
      <c r="S1720" s="433"/>
      <c r="T1720" s="433"/>
      <c r="U1720" s="433"/>
      <c r="V1720" s="433"/>
      <c r="W1720" s="433"/>
      <c r="X1720" s="433"/>
      <c r="Y1720" s="433"/>
      <c r="Z1720" s="434"/>
      <c r="AA1720" s="394"/>
      <c r="AB1720" s="395"/>
    </row>
    <row r="1721" spans="1:28" s="32" customFormat="1" ht="14.25">
      <c r="A1721" s="138"/>
      <c r="B1721" s="417"/>
      <c r="C1721" s="179"/>
      <c r="D1721" s="433"/>
      <c r="E1721" s="433"/>
      <c r="F1721" s="433"/>
      <c r="G1721" s="433"/>
      <c r="H1721" s="433"/>
      <c r="I1721" s="433"/>
      <c r="J1721" s="433"/>
      <c r="K1721" s="433"/>
      <c r="L1721" s="433"/>
      <c r="M1721" s="433"/>
      <c r="N1721" s="433"/>
      <c r="O1721" s="433"/>
      <c r="P1721" s="433"/>
      <c r="Q1721" s="433"/>
      <c r="R1721" s="433"/>
      <c r="S1721" s="433"/>
      <c r="T1721" s="433"/>
      <c r="U1721" s="433"/>
      <c r="V1721" s="433"/>
      <c r="W1721" s="433"/>
      <c r="X1721" s="433"/>
      <c r="Y1721" s="433"/>
      <c r="Z1721" s="434"/>
      <c r="AA1721" s="396"/>
      <c r="AB1721" s="397"/>
    </row>
    <row r="1722" spans="1:28" s="32" customFormat="1" ht="15" thickBot="1">
      <c r="A1722" s="138"/>
      <c r="B1722" s="417"/>
      <c r="C1722" s="179"/>
      <c r="D1722" s="435" t="s">
        <v>229</v>
      </c>
      <c r="E1722" s="435"/>
      <c r="F1722" s="435"/>
      <c r="G1722" s="435"/>
      <c r="H1722" s="435"/>
      <c r="I1722" s="435"/>
      <c r="J1722" s="435"/>
      <c r="K1722" s="435"/>
      <c r="L1722" s="435"/>
      <c r="M1722" s="435"/>
      <c r="N1722" s="435"/>
      <c r="O1722" s="435"/>
      <c r="P1722" s="435"/>
      <c r="Q1722" s="435"/>
      <c r="R1722" s="435"/>
      <c r="S1722" s="435"/>
      <c r="T1722" s="435"/>
      <c r="U1722" s="435"/>
      <c r="V1722" s="435"/>
      <c r="W1722" s="172"/>
      <c r="X1722" s="172"/>
      <c r="Y1722" s="172"/>
      <c r="Z1722" s="177"/>
      <c r="AA1722" s="396"/>
      <c r="AB1722" s="397"/>
    </row>
    <row r="1723" spans="1:28" s="32" customFormat="1" ht="30" customHeight="1">
      <c r="A1723" s="138"/>
      <c r="B1723" s="417"/>
      <c r="C1723" s="179"/>
      <c r="D1723" s="464" t="s">
        <v>210</v>
      </c>
      <c r="E1723" s="464"/>
      <c r="F1723" s="464"/>
      <c r="G1723" s="464"/>
      <c r="H1723" s="195" t="s">
        <v>213</v>
      </c>
      <c r="I1723" s="195" t="s">
        <v>214</v>
      </c>
      <c r="J1723" s="195" t="s">
        <v>215</v>
      </c>
      <c r="K1723" s="195" t="s">
        <v>216</v>
      </c>
      <c r="L1723" s="195" t="s">
        <v>217</v>
      </c>
      <c r="M1723" s="195" t="s">
        <v>30</v>
      </c>
      <c r="N1723" s="195" t="s">
        <v>112</v>
      </c>
      <c r="O1723" s="195" t="s">
        <v>218</v>
      </c>
      <c r="P1723" s="195" t="s">
        <v>219</v>
      </c>
      <c r="Q1723" s="195" t="s">
        <v>220</v>
      </c>
      <c r="R1723" s="196" t="s">
        <v>221</v>
      </c>
      <c r="S1723" s="429" t="s">
        <v>222</v>
      </c>
      <c r="T1723" s="422"/>
      <c r="U1723" s="585" t="s">
        <v>27</v>
      </c>
      <c r="V1723" s="423"/>
      <c r="W1723" s="172"/>
      <c r="X1723" s="172"/>
      <c r="Y1723" s="172"/>
      <c r="Z1723" s="177"/>
      <c r="AA1723" s="396"/>
      <c r="AB1723" s="397"/>
    </row>
    <row r="1724" spans="1:28" s="32" customFormat="1" ht="34.5" customHeight="1">
      <c r="A1724" s="138"/>
      <c r="B1724" s="417"/>
      <c r="C1724" s="179"/>
      <c r="D1724" s="463" t="s">
        <v>28</v>
      </c>
      <c r="E1724" s="463"/>
      <c r="F1724" s="463"/>
      <c r="G1724" s="463"/>
      <c r="H1724" s="197"/>
      <c r="I1724" s="197"/>
      <c r="J1724" s="197"/>
      <c r="K1724" s="197"/>
      <c r="L1724" s="197"/>
      <c r="M1724" s="197"/>
      <c r="N1724" s="197"/>
      <c r="O1724" s="197"/>
      <c r="P1724" s="197"/>
      <c r="Q1724" s="197"/>
      <c r="R1724" s="198"/>
      <c r="S1724" s="430"/>
      <c r="T1724" s="431"/>
      <c r="U1724" s="199" t="s">
        <v>115</v>
      </c>
      <c r="V1724" s="200"/>
      <c r="W1724" s="172"/>
      <c r="X1724" s="172"/>
      <c r="Y1724" s="172"/>
      <c r="Z1724" s="177"/>
      <c r="AA1724" s="396"/>
      <c r="AB1724" s="397"/>
    </row>
    <row r="1725" spans="1:28" s="32" customFormat="1" ht="29.25" customHeight="1" thickBot="1">
      <c r="A1725" s="138"/>
      <c r="B1725" s="417"/>
      <c r="C1725" s="179"/>
      <c r="D1725" s="463" t="s">
        <v>239</v>
      </c>
      <c r="E1725" s="463"/>
      <c r="F1725" s="463"/>
      <c r="G1725" s="463"/>
      <c r="H1725" s="197"/>
      <c r="I1725" s="197"/>
      <c r="J1725" s="197"/>
      <c r="K1725" s="197"/>
      <c r="L1725" s="197"/>
      <c r="M1725" s="197"/>
      <c r="N1725" s="197"/>
      <c r="O1725" s="197"/>
      <c r="P1725" s="197"/>
      <c r="Q1725" s="197"/>
      <c r="R1725" s="198"/>
      <c r="S1725" s="837"/>
      <c r="T1725" s="838"/>
      <c r="U1725" s="201" t="s">
        <v>116</v>
      </c>
      <c r="V1725" s="202"/>
      <c r="W1725" s="172"/>
      <c r="X1725" s="172"/>
      <c r="Y1725" s="172"/>
      <c r="Z1725" s="177"/>
      <c r="AA1725" s="396"/>
      <c r="AB1725" s="397"/>
    </row>
    <row r="1726" spans="1:28" s="32" customFormat="1" ht="15" customHeight="1">
      <c r="A1726" s="138"/>
      <c r="B1726" s="417"/>
      <c r="C1726" s="179"/>
      <c r="D1726" s="407" t="s">
        <v>240</v>
      </c>
      <c r="E1726" s="407"/>
      <c r="F1726" s="407"/>
      <c r="G1726" s="407"/>
      <c r="H1726" s="407"/>
      <c r="I1726" s="407"/>
      <c r="J1726" s="407"/>
      <c r="K1726" s="407"/>
      <c r="L1726" s="407"/>
      <c r="M1726" s="407"/>
      <c r="N1726" s="407"/>
      <c r="O1726" s="407"/>
      <c r="P1726" s="407"/>
      <c r="Q1726" s="407"/>
      <c r="R1726" s="407"/>
      <c r="S1726" s="407"/>
      <c r="T1726" s="407"/>
      <c r="U1726" s="407"/>
      <c r="V1726" s="407"/>
      <c r="W1726" s="407"/>
      <c r="X1726" s="407"/>
      <c r="Y1726" s="407"/>
      <c r="Z1726" s="408"/>
      <c r="AA1726" s="396"/>
      <c r="AB1726" s="397"/>
    </row>
    <row r="1727" spans="1:28" s="32" customFormat="1" ht="15" customHeight="1">
      <c r="A1727" s="138"/>
      <c r="B1727" s="417"/>
      <c r="C1727" s="179"/>
      <c r="D1727" s="407" t="s">
        <v>324</v>
      </c>
      <c r="E1727" s="407"/>
      <c r="F1727" s="407"/>
      <c r="G1727" s="407"/>
      <c r="H1727" s="407"/>
      <c r="I1727" s="407"/>
      <c r="J1727" s="407"/>
      <c r="K1727" s="407"/>
      <c r="L1727" s="407"/>
      <c r="M1727" s="407"/>
      <c r="N1727" s="407"/>
      <c r="O1727" s="407"/>
      <c r="P1727" s="407"/>
      <c r="Q1727" s="407"/>
      <c r="R1727" s="407"/>
      <c r="S1727" s="407"/>
      <c r="T1727" s="407"/>
      <c r="U1727" s="407"/>
      <c r="V1727" s="407"/>
      <c r="W1727" s="407"/>
      <c r="X1727" s="407"/>
      <c r="Y1727" s="407"/>
      <c r="Z1727" s="408"/>
      <c r="AA1727" s="396"/>
      <c r="AB1727" s="397"/>
    </row>
    <row r="1728" spans="1:28" s="32" customFormat="1" ht="18.75" customHeight="1">
      <c r="A1728" s="138"/>
      <c r="B1728" s="417"/>
      <c r="C1728" s="179"/>
      <c r="D1728" s="407"/>
      <c r="E1728" s="407"/>
      <c r="F1728" s="407"/>
      <c r="G1728" s="407"/>
      <c r="H1728" s="407"/>
      <c r="I1728" s="407"/>
      <c r="J1728" s="407"/>
      <c r="K1728" s="407"/>
      <c r="L1728" s="407"/>
      <c r="M1728" s="407"/>
      <c r="N1728" s="407"/>
      <c r="O1728" s="407"/>
      <c r="P1728" s="407"/>
      <c r="Q1728" s="407"/>
      <c r="R1728" s="407"/>
      <c r="S1728" s="407"/>
      <c r="T1728" s="407"/>
      <c r="U1728" s="407"/>
      <c r="V1728" s="407"/>
      <c r="W1728" s="407"/>
      <c r="X1728" s="407"/>
      <c r="Y1728" s="407"/>
      <c r="Z1728" s="408"/>
      <c r="AA1728" s="396"/>
      <c r="AB1728" s="397"/>
    </row>
    <row r="1729" spans="1:34" s="32" customFormat="1" ht="18.75" customHeight="1">
      <c r="A1729" s="138"/>
      <c r="B1729" s="417"/>
      <c r="C1729" s="179"/>
      <c r="D1729" s="407" t="s">
        <v>241</v>
      </c>
      <c r="E1729" s="407"/>
      <c r="F1729" s="407"/>
      <c r="G1729" s="407"/>
      <c r="H1729" s="407"/>
      <c r="I1729" s="407"/>
      <c r="J1729" s="407"/>
      <c r="K1729" s="407"/>
      <c r="L1729" s="407"/>
      <c r="M1729" s="407"/>
      <c r="N1729" s="407"/>
      <c r="O1729" s="407"/>
      <c r="P1729" s="407"/>
      <c r="Q1729" s="407"/>
      <c r="R1729" s="407"/>
      <c r="S1729" s="407"/>
      <c r="T1729" s="407"/>
      <c r="U1729" s="407"/>
      <c r="V1729" s="407"/>
      <c r="W1729" s="407"/>
      <c r="X1729" s="407"/>
      <c r="Y1729" s="407"/>
      <c r="Z1729" s="369"/>
      <c r="AA1729" s="396"/>
      <c r="AB1729" s="397"/>
    </row>
    <row r="1730" spans="1:34" s="32" customFormat="1" ht="18.75" customHeight="1">
      <c r="A1730" s="138"/>
      <c r="B1730" s="417"/>
      <c r="C1730" s="179"/>
      <c r="D1730" s="407" t="s">
        <v>225</v>
      </c>
      <c r="E1730" s="407"/>
      <c r="F1730" s="407"/>
      <c r="G1730" s="407"/>
      <c r="H1730" s="407"/>
      <c r="I1730" s="407"/>
      <c r="J1730" s="407"/>
      <c r="K1730" s="407"/>
      <c r="L1730" s="407"/>
      <c r="M1730" s="407"/>
      <c r="N1730" s="407"/>
      <c r="O1730" s="407"/>
      <c r="P1730" s="407"/>
      <c r="Q1730" s="407"/>
      <c r="R1730" s="407"/>
      <c r="S1730" s="407"/>
      <c r="T1730" s="407"/>
      <c r="U1730" s="407"/>
      <c r="V1730" s="407"/>
      <c r="W1730" s="407"/>
      <c r="X1730" s="407"/>
      <c r="Y1730" s="407"/>
      <c r="Z1730" s="408"/>
      <c r="AA1730" s="396"/>
      <c r="AB1730" s="397"/>
    </row>
    <row r="1731" spans="1:34" s="32" customFormat="1" ht="18.75" customHeight="1">
      <c r="A1731" s="138"/>
      <c r="B1731" s="417"/>
      <c r="C1731" s="179"/>
      <c r="D1731" s="407" t="s">
        <v>226</v>
      </c>
      <c r="E1731" s="407"/>
      <c r="F1731" s="407"/>
      <c r="G1731" s="407"/>
      <c r="H1731" s="407"/>
      <c r="I1731" s="407"/>
      <c r="J1731" s="407"/>
      <c r="K1731" s="407"/>
      <c r="L1731" s="407"/>
      <c r="M1731" s="407"/>
      <c r="N1731" s="407"/>
      <c r="O1731" s="407"/>
      <c r="P1731" s="407"/>
      <c r="Q1731" s="407"/>
      <c r="R1731" s="407"/>
      <c r="S1731" s="407"/>
      <c r="T1731" s="407"/>
      <c r="U1731" s="407"/>
      <c r="V1731" s="407"/>
      <c r="W1731" s="407"/>
      <c r="X1731" s="407"/>
      <c r="Y1731" s="407"/>
      <c r="Z1731" s="408"/>
      <c r="AA1731" s="396"/>
      <c r="AB1731" s="397"/>
    </row>
    <row r="1732" spans="1:34" s="32" customFormat="1" ht="14.25">
      <c r="A1732" s="138"/>
      <c r="B1732" s="417"/>
      <c r="C1732" s="179"/>
      <c r="D1732" s="859" t="s">
        <v>244</v>
      </c>
      <c r="E1732" s="859"/>
      <c r="F1732" s="859"/>
      <c r="G1732" s="859"/>
      <c r="H1732" s="859"/>
      <c r="I1732" s="859"/>
      <c r="J1732" s="859"/>
      <c r="K1732" s="859"/>
      <c r="L1732" s="859"/>
      <c r="M1732" s="859"/>
      <c r="N1732" s="859"/>
      <c r="O1732" s="859"/>
      <c r="P1732" s="859"/>
      <c r="Q1732" s="859"/>
      <c r="R1732" s="859"/>
      <c r="S1732" s="859"/>
      <c r="T1732" s="859"/>
      <c r="U1732" s="859"/>
      <c r="V1732" s="859"/>
      <c r="W1732" s="859"/>
      <c r="X1732" s="859"/>
      <c r="Y1732" s="859"/>
      <c r="Z1732" s="860"/>
      <c r="AA1732" s="398"/>
      <c r="AB1732" s="399"/>
    </row>
    <row r="1733" spans="1:34" s="32" customFormat="1" ht="14.25">
      <c r="A1733" s="138"/>
      <c r="B1733" s="417"/>
      <c r="C1733" s="863" t="s">
        <v>228</v>
      </c>
      <c r="D1733" s="861" t="s">
        <v>656</v>
      </c>
      <c r="E1733" s="861"/>
      <c r="F1733" s="861"/>
      <c r="G1733" s="861"/>
      <c r="H1733" s="861"/>
      <c r="I1733" s="861"/>
      <c r="J1733" s="861"/>
      <c r="K1733" s="861"/>
      <c r="L1733" s="861"/>
      <c r="M1733" s="861"/>
      <c r="N1733" s="861"/>
      <c r="O1733" s="861"/>
      <c r="P1733" s="861"/>
      <c r="Q1733" s="861"/>
      <c r="R1733" s="861"/>
      <c r="S1733" s="861"/>
      <c r="T1733" s="861"/>
      <c r="U1733" s="861"/>
      <c r="V1733" s="861"/>
      <c r="W1733" s="861"/>
      <c r="X1733" s="861"/>
      <c r="Y1733" s="861"/>
      <c r="Z1733" s="862"/>
      <c r="AA1733" s="394"/>
      <c r="AB1733" s="395"/>
    </row>
    <row r="1734" spans="1:34" s="32" customFormat="1" ht="14.25">
      <c r="A1734" s="138"/>
      <c r="B1734" s="417"/>
      <c r="C1734" s="863"/>
      <c r="D1734" s="433"/>
      <c r="E1734" s="433"/>
      <c r="F1734" s="433"/>
      <c r="G1734" s="433"/>
      <c r="H1734" s="433"/>
      <c r="I1734" s="433"/>
      <c r="J1734" s="433"/>
      <c r="K1734" s="433"/>
      <c r="L1734" s="433"/>
      <c r="M1734" s="433"/>
      <c r="N1734" s="433"/>
      <c r="O1734" s="433"/>
      <c r="P1734" s="433"/>
      <c r="Q1734" s="433"/>
      <c r="R1734" s="433"/>
      <c r="S1734" s="433"/>
      <c r="T1734" s="433"/>
      <c r="U1734" s="433"/>
      <c r="V1734" s="433"/>
      <c r="W1734" s="433"/>
      <c r="X1734" s="433"/>
      <c r="Y1734" s="433"/>
      <c r="Z1734" s="434"/>
      <c r="AA1734" s="396"/>
      <c r="AB1734" s="397"/>
    </row>
    <row r="1735" spans="1:34" s="32" customFormat="1" ht="15" thickBot="1">
      <c r="A1735" s="138"/>
      <c r="B1735" s="417"/>
      <c r="C1735" s="179"/>
      <c r="D1735" s="435" t="s">
        <v>230</v>
      </c>
      <c r="E1735" s="435"/>
      <c r="F1735" s="435"/>
      <c r="G1735" s="435"/>
      <c r="H1735" s="435"/>
      <c r="I1735" s="435"/>
      <c r="J1735" s="435"/>
      <c r="K1735" s="435"/>
      <c r="L1735" s="435"/>
      <c r="M1735" s="435"/>
      <c r="N1735" s="435"/>
      <c r="O1735" s="435"/>
      <c r="P1735" s="435"/>
      <c r="Q1735" s="435"/>
      <c r="R1735" s="435"/>
      <c r="S1735" s="435"/>
      <c r="T1735" s="435"/>
      <c r="U1735" s="435"/>
      <c r="V1735" s="435"/>
      <c r="W1735" s="435"/>
      <c r="X1735" s="435"/>
      <c r="Y1735" s="435"/>
      <c r="Z1735" s="177"/>
      <c r="AA1735" s="396"/>
      <c r="AB1735" s="397"/>
    </row>
    <row r="1736" spans="1:34" s="32" customFormat="1" ht="21">
      <c r="A1736" s="138"/>
      <c r="B1736" s="417"/>
      <c r="C1736" s="179"/>
      <c r="D1736" s="464" t="s">
        <v>231</v>
      </c>
      <c r="E1736" s="464"/>
      <c r="F1736" s="464"/>
      <c r="G1736" s="464"/>
      <c r="H1736" s="195" t="s">
        <v>213</v>
      </c>
      <c r="I1736" s="195" t="s">
        <v>214</v>
      </c>
      <c r="J1736" s="195" t="s">
        <v>215</v>
      </c>
      <c r="K1736" s="195" t="s">
        <v>232</v>
      </c>
      <c r="L1736" s="195" t="s">
        <v>233</v>
      </c>
      <c r="M1736" s="195" t="s">
        <v>234</v>
      </c>
      <c r="N1736" s="195" t="s">
        <v>235</v>
      </c>
      <c r="O1736" s="195" t="s">
        <v>113</v>
      </c>
      <c r="P1736" s="195" t="s">
        <v>236</v>
      </c>
      <c r="Q1736" s="195" t="s">
        <v>220</v>
      </c>
      <c r="R1736" s="196" t="s">
        <v>237</v>
      </c>
      <c r="S1736" s="429" t="s">
        <v>222</v>
      </c>
      <c r="T1736" s="422"/>
      <c r="U1736" s="422" t="s">
        <v>27</v>
      </c>
      <c r="V1736" s="423"/>
      <c r="W1736" s="172"/>
      <c r="X1736" s="172"/>
      <c r="Y1736" s="172"/>
      <c r="Z1736" s="177"/>
      <c r="AA1736" s="396"/>
      <c r="AB1736" s="397"/>
    </row>
    <row r="1737" spans="1:34" s="32" customFormat="1" ht="33" customHeight="1">
      <c r="A1737" s="138"/>
      <c r="B1737" s="417"/>
      <c r="C1737" s="179"/>
      <c r="D1737" s="463" t="s">
        <v>238</v>
      </c>
      <c r="E1737" s="463"/>
      <c r="F1737" s="463"/>
      <c r="G1737" s="463"/>
      <c r="H1737" s="197"/>
      <c r="I1737" s="197"/>
      <c r="J1737" s="197"/>
      <c r="K1737" s="197"/>
      <c r="L1737" s="197"/>
      <c r="M1737" s="197"/>
      <c r="N1737" s="197"/>
      <c r="O1737" s="197"/>
      <c r="P1737" s="197"/>
      <c r="Q1737" s="197"/>
      <c r="R1737" s="198"/>
      <c r="S1737" s="588"/>
      <c r="T1737" s="589"/>
      <c r="U1737" s="199" t="s">
        <v>115</v>
      </c>
      <c r="V1737" s="203"/>
      <c r="W1737" s="172"/>
      <c r="X1737" s="172"/>
      <c r="Y1737" s="172"/>
      <c r="Z1737" s="177"/>
      <c r="AA1737" s="396"/>
      <c r="AB1737" s="397"/>
    </row>
    <row r="1738" spans="1:34" s="32" customFormat="1" ht="28.5" customHeight="1" thickBot="1">
      <c r="A1738" s="138"/>
      <c r="B1738" s="417"/>
      <c r="C1738" s="179"/>
      <c r="D1738" s="463" t="s">
        <v>223</v>
      </c>
      <c r="E1738" s="463"/>
      <c r="F1738" s="463"/>
      <c r="G1738" s="463"/>
      <c r="H1738" s="197"/>
      <c r="I1738" s="197"/>
      <c r="J1738" s="197"/>
      <c r="K1738" s="197"/>
      <c r="L1738" s="197"/>
      <c r="M1738" s="197"/>
      <c r="N1738" s="197"/>
      <c r="O1738" s="197"/>
      <c r="P1738" s="197"/>
      <c r="Q1738" s="197"/>
      <c r="R1738" s="198"/>
      <c r="S1738" s="586"/>
      <c r="T1738" s="587"/>
      <c r="U1738" s="201" t="s">
        <v>116</v>
      </c>
      <c r="V1738" s="204"/>
      <c r="W1738" s="172"/>
      <c r="X1738" s="172"/>
      <c r="Y1738" s="172"/>
      <c r="Z1738" s="177"/>
      <c r="AA1738" s="396"/>
      <c r="AB1738" s="397"/>
    </row>
    <row r="1739" spans="1:34" s="15" customFormat="1" ht="15" customHeight="1">
      <c r="A1739" s="138"/>
      <c r="B1739" s="417"/>
      <c r="C1739" s="179"/>
      <c r="D1739" s="407" t="s">
        <v>240</v>
      </c>
      <c r="E1739" s="407"/>
      <c r="F1739" s="407"/>
      <c r="G1739" s="407"/>
      <c r="H1739" s="407"/>
      <c r="I1739" s="407"/>
      <c r="J1739" s="407"/>
      <c r="K1739" s="407"/>
      <c r="L1739" s="407"/>
      <c r="M1739" s="407"/>
      <c r="N1739" s="407"/>
      <c r="O1739" s="407"/>
      <c r="P1739" s="407"/>
      <c r="Q1739" s="407"/>
      <c r="R1739" s="407"/>
      <c r="S1739" s="407"/>
      <c r="T1739" s="407"/>
      <c r="U1739" s="407"/>
      <c r="V1739" s="407"/>
      <c r="W1739" s="407"/>
      <c r="X1739" s="407"/>
      <c r="Y1739" s="368"/>
      <c r="Z1739" s="369"/>
      <c r="AA1739" s="398"/>
      <c r="AB1739" s="399"/>
    </row>
    <row r="1740" spans="1:34" s="128" customFormat="1" ht="31.5" customHeight="1">
      <c r="A1740" s="138"/>
      <c r="B1740" s="417"/>
      <c r="C1740" s="179"/>
      <c r="D1740" s="455" t="s">
        <v>326</v>
      </c>
      <c r="E1740" s="455"/>
      <c r="F1740" s="455"/>
      <c r="G1740" s="455"/>
      <c r="H1740" s="455"/>
      <c r="I1740" s="455"/>
      <c r="J1740" s="455"/>
      <c r="K1740" s="455"/>
      <c r="L1740" s="455"/>
      <c r="M1740" s="455"/>
      <c r="N1740" s="455"/>
      <c r="O1740" s="455"/>
      <c r="P1740" s="455"/>
      <c r="Q1740" s="455"/>
      <c r="R1740" s="455"/>
      <c r="S1740" s="455"/>
      <c r="T1740" s="455"/>
      <c r="U1740" s="455"/>
      <c r="V1740" s="455"/>
      <c r="W1740" s="455"/>
      <c r="X1740" s="455"/>
      <c r="Y1740" s="455"/>
      <c r="Z1740" s="456"/>
      <c r="AA1740" s="394"/>
      <c r="AB1740" s="395"/>
      <c r="AC1740" s="129"/>
      <c r="AD1740" s="129"/>
      <c r="AE1740" s="129"/>
      <c r="AF1740" s="129"/>
      <c r="AG1740" s="131"/>
      <c r="AH1740" s="131"/>
    </row>
    <row r="1741" spans="1:34" s="128" customFormat="1" ht="14.25">
      <c r="A1741" s="138"/>
      <c r="B1741" s="417"/>
      <c r="C1741" s="179"/>
      <c r="D1741" s="407" t="s">
        <v>241</v>
      </c>
      <c r="E1741" s="407"/>
      <c r="F1741" s="407"/>
      <c r="G1741" s="407"/>
      <c r="H1741" s="407"/>
      <c r="I1741" s="407"/>
      <c r="J1741" s="407"/>
      <c r="K1741" s="407"/>
      <c r="L1741" s="407"/>
      <c r="M1741" s="407"/>
      <c r="N1741" s="407"/>
      <c r="O1741" s="407"/>
      <c r="P1741" s="407"/>
      <c r="Q1741" s="407"/>
      <c r="R1741" s="407"/>
      <c r="S1741" s="368"/>
      <c r="T1741" s="368"/>
      <c r="U1741" s="368"/>
      <c r="V1741" s="368"/>
      <c r="W1741" s="368"/>
      <c r="X1741" s="368"/>
      <c r="Y1741" s="368"/>
      <c r="Z1741" s="369"/>
      <c r="AA1741" s="396"/>
      <c r="AB1741" s="397"/>
      <c r="AC1741" s="129"/>
      <c r="AD1741" s="129"/>
      <c r="AE1741" s="129"/>
      <c r="AF1741" s="129"/>
      <c r="AG1741" s="131"/>
      <c r="AH1741" s="131"/>
    </row>
    <row r="1742" spans="1:34" s="128" customFormat="1" ht="14.25">
      <c r="A1742" s="138"/>
      <c r="B1742" s="417"/>
      <c r="C1742" s="179"/>
      <c r="D1742" s="407" t="s">
        <v>242</v>
      </c>
      <c r="E1742" s="407"/>
      <c r="F1742" s="407"/>
      <c r="G1742" s="407"/>
      <c r="H1742" s="407"/>
      <c r="I1742" s="407"/>
      <c r="J1742" s="407"/>
      <c r="K1742" s="407"/>
      <c r="L1742" s="407"/>
      <c r="M1742" s="407"/>
      <c r="N1742" s="407"/>
      <c r="O1742" s="407"/>
      <c r="P1742" s="407"/>
      <c r="Q1742" s="407"/>
      <c r="R1742" s="407"/>
      <c r="S1742" s="407"/>
      <c r="T1742" s="407"/>
      <c r="U1742" s="407"/>
      <c r="V1742" s="407"/>
      <c r="W1742" s="407"/>
      <c r="X1742" s="407"/>
      <c r="Y1742" s="407"/>
      <c r="Z1742" s="408"/>
      <c r="AA1742" s="396"/>
      <c r="AB1742" s="397"/>
      <c r="AC1742" s="129"/>
      <c r="AD1742" s="129"/>
      <c r="AE1742" s="129"/>
      <c r="AF1742" s="129"/>
      <c r="AG1742" s="131"/>
      <c r="AH1742" s="131"/>
    </row>
    <row r="1743" spans="1:34" s="128" customFormat="1" ht="15" customHeight="1">
      <c r="A1743" s="138"/>
      <c r="B1743" s="417"/>
      <c r="C1743" s="179"/>
      <c r="D1743" s="407" t="s">
        <v>243</v>
      </c>
      <c r="E1743" s="407"/>
      <c r="F1743" s="407"/>
      <c r="G1743" s="407"/>
      <c r="H1743" s="407"/>
      <c r="I1743" s="407"/>
      <c r="J1743" s="407"/>
      <c r="K1743" s="407"/>
      <c r="L1743" s="407"/>
      <c r="M1743" s="407"/>
      <c r="N1743" s="407"/>
      <c r="O1743" s="407"/>
      <c r="P1743" s="407"/>
      <c r="Q1743" s="407"/>
      <c r="R1743" s="407"/>
      <c r="S1743" s="407"/>
      <c r="T1743" s="407"/>
      <c r="U1743" s="407"/>
      <c r="V1743" s="407"/>
      <c r="W1743" s="407"/>
      <c r="X1743" s="407"/>
      <c r="Y1743" s="407"/>
      <c r="Z1743" s="408"/>
      <c r="AA1743" s="396"/>
      <c r="AB1743" s="397"/>
      <c r="AC1743" s="129"/>
      <c r="AD1743" s="129"/>
      <c r="AE1743" s="129"/>
      <c r="AF1743" s="129"/>
      <c r="AG1743" s="131"/>
      <c r="AH1743" s="131"/>
    </row>
    <row r="1744" spans="1:34" s="128" customFormat="1" ht="17.25" customHeight="1">
      <c r="A1744" s="138"/>
      <c r="B1744" s="417"/>
      <c r="C1744" s="179"/>
      <c r="D1744" s="407" t="s">
        <v>245</v>
      </c>
      <c r="E1744" s="407"/>
      <c r="F1744" s="407"/>
      <c r="G1744" s="407"/>
      <c r="H1744" s="407"/>
      <c r="I1744" s="407"/>
      <c r="J1744" s="407"/>
      <c r="K1744" s="407"/>
      <c r="L1744" s="407"/>
      <c r="M1744" s="407"/>
      <c r="N1744" s="407"/>
      <c r="O1744" s="407"/>
      <c r="P1744" s="407"/>
      <c r="Q1744" s="407"/>
      <c r="R1744" s="407"/>
      <c r="S1744" s="407"/>
      <c r="T1744" s="407"/>
      <c r="U1744" s="407"/>
      <c r="V1744" s="407"/>
      <c r="W1744" s="407"/>
      <c r="X1744" s="407"/>
      <c r="Y1744" s="407"/>
      <c r="Z1744" s="408"/>
      <c r="AA1744" s="398"/>
      <c r="AB1744" s="399"/>
      <c r="AC1744" s="129"/>
      <c r="AD1744" s="129"/>
      <c r="AE1744" s="129"/>
      <c r="AF1744" s="129"/>
      <c r="AG1744" s="131"/>
      <c r="AH1744" s="131"/>
    </row>
    <row r="1745" spans="1:34" s="128" customFormat="1" ht="44.25" customHeight="1">
      <c r="A1745" s="138"/>
      <c r="B1745" s="417"/>
      <c r="C1745" s="205" t="s">
        <v>249</v>
      </c>
      <c r="D1745" s="598" t="s">
        <v>247</v>
      </c>
      <c r="E1745" s="598"/>
      <c r="F1745" s="598"/>
      <c r="G1745" s="598"/>
      <c r="H1745" s="598"/>
      <c r="I1745" s="598"/>
      <c r="J1745" s="598"/>
      <c r="K1745" s="598"/>
      <c r="L1745" s="598"/>
      <c r="M1745" s="598"/>
      <c r="N1745" s="598"/>
      <c r="O1745" s="598"/>
      <c r="P1745" s="598"/>
      <c r="Q1745" s="598"/>
      <c r="R1745" s="598"/>
      <c r="S1745" s="598"/>
      <c r="T1745" s="598"/>
      <c r="U1745" s="598"/>
      <c r="V1745" s="598"/>
      <c r="W1745" s="598"/>
      <c r="X1745" s="598"/>
      <c r="Y1745" s="598"/>
      <c r="Z1745" s="599"/>
      <c r="AA1745" s="394"/>
      <c r="AB1745" s="395"/>
      <c r="AC1745" s="129"/>
      <c r="AD1745" s="129"/>
      <c r="AE1745" s="129"/>
      <c r="AF1745" s="129"/>
      <c r="AG1745" s="131"/>
      <c r="AH1745" s="131"/>
    </row>
    <row r="1746" spans="1:34" s="128" customFormat="1" ht="16.5" customHeight="1" thickBot="1">
      <c r="A1746" s="138"/>
      <c r="B1746" s="417"/>
      <c r="C1746" s="179"/>
      <c r="D1746" s="435" t="s">
        <v>693</v>
      </c>
      <c r="E1746" s="435"/>
      <c r="F1746" s="435"/>
      <c r="G1746" s="435"/>
      <c r="H1746" s="435"/>
      <c r="I1746" s="435"/>
      <c r="J1746" s="435"/>
      <c r="K1746" s="435"/>
      <c r="L1746" s="435"/>
      <c r="M1746" s="435"/>
      <c r="N1746" s="435"/>
      <c r="O1746" s="435"/>
      <c r="P1746" s="435"/>
      <c r="Q1746" s="435"/>
      <c r="R1746" s="435"/>
      <c r="S1746" s="435"/>
      <c r="T1746" s="435"/>
      <c r="U1746" s="435"/>
      <c r="V1746" s="435"/>
      <c r="W1746" s="435"/>
      <c r="X1746" s="435"/>
      <c r="Y1746" s="435"/>
      <c r="Z1746" s="541"/>
      <c r="AA1746" s="396"/>
      <c r="AB1746" s="397"/>
      <c r="AC1746" s="129"/>
      <c r="AD1746" s="129"/>
      <c r="AE1746" s="129"/>
      <c r="AF1746" s="129"/>
      <c r="AG1746" s="131"/>
      <c r="AH1746" s="131"/>
    </row>
    <row r="1747" spans="1:34" s="128" customFormat="1" ht="30" customHeight="1" thickBot="1">
      <c r="A1747" s="138"/>
      <c r="B1747" s="417"/>
      <c r="C1747" s="179"/>
      <c r="D1747" s="612" t="s">
        <v>258</v>
      </c>
      <c r="E1747" s="613"/>
      <c r="F1747" s="613"/>
      <c r="G1747" s="614"/>
      <c r="H1747" s="180" t="s">
        <v>24</v>
      </c>
      <c r="I1747" s="180" t="s">
        <v>25</v>
      </c>
      <c r="J1747" s="180" t="s">
        <v>4</v>
      </c>
      <c r="K1747" s="180" t="s">
        <v>5</v>
      </c>
      <c r="L1747" s="180" t="s">
        <v>6</v>
      </c>
      <c r="M1747" s="180" t="s">
        <v>30</v>
      </c>
      <c r="N1747" s="181" t="s">
        <v>112</v>
      </c>
      <c r="O1747" s="181" t="s">
        <v>113</v>
      </c>
      <c r="P1747" s="181" t="s">
        <v>114</v>
      </c>
      <c r="Q1747" s="180" t="s">
        <v>11</v>
      </c>
      <c r="R1747" s="182" t="s">
        <v>12</v>
      </c>
      <c r="S1747" s="615" t="s">
        <v>26</v>
      </c>
      <c r="T1747" s="616"/>
      <c r="U1747" s="631" t="s">
        <v>27</v>
      </c>
      <c r="V1747" s="632"/>
      <c r="W1747" s="171"/>
      <c r="X1747" s="171"/>
      <c r="Y1747" s="171"/>
      <c r="Z1747" s="177"/>
      <c r="AA1747" s="396"/>
      <c r="AB1747" s="397"/>
      <c r="AC1747" s="129"/>
      <c r="AD1747" s="129"/>
      <c r="AE1747" s="129"/>
      <c r="AF1747" s="129"/>
      <c r="AG1747" s="131"/>
      <c r="AH1747" s="131"/>
    </row>
    <row r="1748" spans="1:34" s="128" customFormat="1" ht="30" customHeight="1">
      <c r="A1748" s="138"/>
      <c r="B1748" s="417"/>
      <c r="C1748" s="179"/>
      <c r="D1748" s="542" t="s">
        <v>32</v>
      </c>
      <c r="E1748" s="543"/>
      <c r="F1748" s="543"/>
      <c r="G1748" s="544"/>
      <c r="H1748" s="183"/>
      <c r="I1748" s="183"/>
      <c r="J1748" s="183"/>
      <c r="K1748" s="183"/>
      <c r="L1748" s="183"/>
      <c r="M1748" s="183"/>
      <c r="N1748" s="183"/>
      <c r="O1748" s="183"/>
      <c r="P1748" s="183"/>
      <c r="Q1748" s="183"/>
      <c r="R1748" s="184"/>
      <c r="S1748" s="424"/>
      <c r="T1748" s="425"/>
      <c r="U1748" s="185" t="s">
        <v>115</v>
      </c>
      <c r="V1748" s="186"/>
      <c r="W1748" s="171"/>
      <c r="X1748" s="171"/>
      <c r="Y1748" s="171"/>
      <c r="Z1748" s="177"/>
      <c r="AA1748" s="396"/>
      <c r="AB1748" s="397"/>
      <c r="AC1748" s="129"/>
      <c r="AD1748" s="129"/>
      <c r="AE1748" s="129"/>
      <c r="AF1748" s="129"/>
      <c r="AG1748" s="131"/>
      <c r="AH1748" s="131"/>
    </row>
    <row r="1749" spans="1:34" s="128" customFormat="1" ht="39.75" customHeight="1" thickBot="1">
      <c r="A1749" s="138"/>
      <c r="B1749" s="417"/>
      <c r="C1749" s="179"/>
      <c r="D1749" s="542" t="s">
        <v>246</v>
      </c>
      <c r="E1749" s="543"/>
      <c r="F1749" s="543"/>
      <c r="G1749" s="544"/>
      <c r="H1749" s="183"/>
      <c r="I1749" s="183"/>
      <c r="J1749" s="183"/>
      <c r="K1749" s="183"/>
      <c r="L1749" s="183"/>
      <c r="M1749" s="183"/>
      <c r="N1749" s="183"/>
      <c r="O1749" s="183"/>
      <c r="P1749" s="183"/>
      <c r="Q1749" s="183"/>
      <c r="R1749" s="184"/>
      <c r="S1749" s="412"/>
      <c r="T1749" s="413"/>
      <c r="U1749" s="187" t="s">
        <v>116</v>
      </c>
      <c r="V1749" s="188"/>
      <c r="W1749" s="171"/>
      <c r="X1749" s="171"/>
      <c r="Y1749" s="171"/>
      <c r="Z1749" s="177"/>
      <c r="AA1749" s="396"/>
      <c r="AB1749" s="397"/>
      <c r="AC1749" s="129"/>
      <c r="AD1749" s="129"/>
      <c r="AE1749" s="129"/>
      <c r="AF1749" s="129"/>
      <c r="AG1749" s="131"/>
      <c r="AH1749" s="131"/>
    </row>
    <row r="1750" spans="1:34" s="128" customFormat="1" ht="15" customHeight="1">
      <c r="A1750" s="138"/>
      <c r="B1750" s="417"/>
      <c r="C1750" s="179"/>
      <c r="D1750" s="467" t="s">
        <v>117</v>
      </c>
      <c r="E1750" s="467"/>
      <c r="F1750" s="467"/>
      <c r="G1750" s="467"/>
      <c r="H1750" s="467"/>
      <c r="I1750" s="467"/>
      <c r="J1750" s="467"/>
      <c r="K1750" s="467"/>
      <c r="L1750" s="467"/>
      <c r="M1750" s="467"/>
      <c r="N1750" s="467"/>
      <c r="O1750" s="467"/>
      <c r="P1750" s="467"/>
      <c r="Q1750" s="467"/>
      <c r="R1750" s="467"/>
      <c r="S1750" s="467"/>
      <c r="T1750" s="467"/>
      <c r="U1750" s="467"/>
      <c r="V1750" s="467"/>
      <c r="W1750" s="467"/>
      <c r="X1750" s="467"/>
      <c r="Y1750" s="467"/>
      <c r="Z1750" s="468"/>
      <c r="AA1750" s="398"/>
      <c r="AB1750" s="399"/>
      <c r="AC1750" s="129"/>
      <c r="AD1750" s="129"/>
      <c r="AE1750" s="129"/>
      <c r="AF1750" s="129"/>
      <c r="AG1750" s="131"/>
      <c r="AH1750" s="131"/>
    </row>
    <row r="1751" spans="1:34" s="128" customFormat="1" ht="30" customHeight="1">
      <c r="A1751" s="138"/>
      <c r="B1751" s="417"/>
      <c r="C1751" s="370"/>
      <c r="D1751" s="427" t="s">
        <v>257</v>
      </c>
      <c r="E1751" s="427"/>
      <c r="F1751" s="427"/>
      <c r="G1751" s="427"/>
      <c r="H1751" s="427"/>
      <c r="I1751" s="427"/>
      <c r="J1751" s="427"/>
      <c r="K1751" s="427"/>
      <c r="L1751" s="427"/>
      <c r="M1751" s="427"/>
      <c r="N1751" s="427"/>
      <c r="O1751" s="427"/>
      <c r="P1751" s="427"/>
      <c r="Q1751" s="427"/>
      <c r="R1751" s="427"/>
      <c r="S1751" s="427"/>
      <c r="T1751" s="427"/>
      <c r="U1751" s="427"/>
      <c r="V1751" s="427"/>
      <c r="W1751" s="427"/>
      <c r="X1751" s="427"/>
      <c r="Y1751" s="427"/>
      <c r="Z1751" s="428"/>
      <c r="AA1751" s="394"/>
      <c r="AB1751" s="395"/>
      <c r="AC1751" s="129"/>
      <c r="AD1751" s="129"/>
      <c r="AE1751" s="129"/>
      <c r="AF1751" s="129"/>
      <c r="AG1751" s="131"/>
      <c r="AH1751" s="131"/>
    </row>
    <row r="1752" spans="1:34" s="128" customFormat="1" ht="17.25" customHeight="1">
      <c r="A1752" s="138"/>
      <c r="B1752" s="417"/>
      <c r="C1752" s="370"/>
      <c r="D1752" s="407"/>
      <c r="E1752" s="407"/>
      <c r="F1752" s="407"/>
      <c r="G1752" s="407"/>
      <c r="H1752" s="407"/>
      <c r="I1752" s="407"/>
      <c r="J1752" s="407"/>
      <c r="K1752" s="407"/>
      <c r="L1752" s="407"/>
      <c r="M1752" s="407"/>
      <c r="N1752" s="407"/>
      <c r="O1752" s="407"/>
      <c r="P1752" s="407"/>
      <c r="Q1752" s="407"/>
      <c r="R1752" s="407"/>
      <c r="S1752" s="407"/>
      <c r="T1752" s="407"/>
      <c r="U1752" s="407"/>
      <c r="V1752" s="407"/>
      <c r="W1752" s="407"/>
      <c r="X1752" s="407"/>
      <c r="Y1752" s="407"/>
      <c r="Z1752" s="408"/>
      <c r="AA1752" s="396"/>
      <c r="AB1752" s="397"/>
      <c r="AC1752" s="129"/>
      <c r="AD1752" s="129"/>
      <c r="AE1752" s="130"/>
      <c r="AF1752" s="130"/>
      <c r="AG1752" s="131"/>
      <c r="AH1752" s="131"/>
    </row>
    <row r="1753" spans="1:34" s="128" customFormat="1" ht="14.25">
      <c r="A1753" s="169"/>
      <c r="B1753" s="417"/>
      <c r="C1753" s="370"/>
      <c r="D1753" s="407" t="s">
        <v>248</v>
      </c>
      <c r="E1753" s="407"/>
      <c r="F1753" s="407"/>
      <c r="G1753" s="407"/>
      <c r="H1753" s="407"/>
      <c r="I1753" s="407"/>
      <c r="J1753" s="407"/>
      <c r="K1753" s="407"/>
      <c r="L1753" s="407"/>
      <c r="M1753" s="407"/>
      <c r="N1753" s="407"/>
      <c r="O1753" s="407"/>
      <c r="P1753" s="407"/>
      <c r="Q1753" s="407"/>
      <c r="R1753" s="407"/>
      <c r="S1753" s="407"/>
      <c r="T1753" s="407"/>
      <c r="U1753" s="407"/>
      <c r="V1753" s="407"/>
      <c r="W1753" s="407"/>
      <c r="X1753" s="407"/>
      <c r="Y1753" s="407"/>
      <c r="Z1753" s="408"/>
      <c r="AA1753" s="396"/>
      <c r="AB1753" s="397"/>
      <c r="AC1753" s="129"/>
      <c r="AD1753" s="129"/>
      <c r="AE1753" s="130"/>
      <c r="AF1753" s="130"/>
      <c r="AG1753" s="131"/>
      <c r="AH1753" s="131"/>
    </row>
    <row r="1754" spans="1:34" s="128" customFormat="1" ht="14.25">
      <c r="A1754" s="138"/>
      <c r="B1754" s="417"/>
      <c r="C1754" s="606" t="s">
        <v>700</v>
      </c>
      <c r="D1754" s="607"/>
      <c r="E1754" s="607"/>
      <c r="F1754" s="607"/>
      <c r="G1754" s="607"/>
      <c r="H1754" s="607"/>
      <c r="I1754" s="607"/>
      <c r="J1754" s="607"/>
      <c r="K1754" s="607"/>
      <c r="L1754" s="607"/>
      <c r="M1754" s="607"/>
      <c r="N1754" s="607"/>
      <c r="O1754" s="607"/>
      <c r="P1754" s="607"/>
      <c r="Q1754" s="607"/>
      <c r="R1754" s="607"/>
      <c r="S1754" s="607"/>
      <c r="T1754" s="607"/>
      <c r="U1754" s="607"/>
      <c r="V1754" s="607"/>
      <c r="W1754" s="607"/>
      <c r="X1754" s="607"/>
      <c r="Y1754" s="607"/>
      <c r="Z1754" s="608"/>
      <c r="AA1754" s="396"/>
      <c r="AB1754" s="397"/>
      <c r="AC1754" s="129"/>
      <c r="AD1754" s="129"/>
      <c r="AE1754" s="130"/>
      <c r="AF1754" s="130"/>
      <c r="AG1754" s="131"/>
      <c r="AH1754" s="131"/>
    </row>
    <row r="1755" spans="1:34" s="128" customFormat="1" ht="14.25">
      <c r="A1755" s="138"/>
      <c r="B1755" s="417"/>
      <c r="C1755" s="419" t="s">
        <v>695</v>
      </c>
      <c r="D1755" s="420"/>
      <c r="E1755" s="420"/>
      <c r="F1755" s="420"/>
      <c r="G1755" s="420"/>
      <c r="H1755" s="420"/>
      <c r="I1755" s="420"/>
      <c r="J1755" s="420"/>
      <c r="K1755" s="420"/>
      <c r="L1755" s="420"/>
      <c r="M1755" s="420"/>
      <c r="N1755" s="420"/>
      <c r="O1755" s="420"/>
      <c r="P1755" s="420"/>
      <c r="Q1755" s="420"/>
      <c r="R1755" s="420"/>
      <c r="S1755" s="420"/>
      <c r="T1755" s="420"/>
      <c r="U1755" s="420"/>
      <c r="V1755" s="420"/>
      <c r="W1755" s="420"/>
      <c r="X1755" s="420"/>
      <c r="Y1755" s="420"/>
      <c r="Z1755" s="421"/>
      <c r="AA1755" s="396"/>
      <c r="AB1755" s="397"/>
      <c r="AC1755" s="129"/>
      <c r="AD1755" s="129"/>
      <c r="AE1755" s="129"/>
      <c r="AF1755" s="129"/>
      <c r="AG1755" s="131"/>
      <c r="AH1755" s="131"/>
    </row>
    <row r="1756" spans="1:34" s="128" customFormat="1" ht="15" customHeight="1">
      <c r="A1756" s="138"/>
      <c r="B1756" s="418"/>
      <c r="C1756" s="590" t="s">
        <v>701</v>
      </c>
      <c r="D1756" s="591"/>
      <c r="E1756" s="591"/>
      <c r="F1756" s="591"/>
      <c r="G1756" s="591"/>
      <c r="H1756" s="591"/>
      <c r="I1756" s="591"/>
      <c r="J1756" s="591"/>
      <c r="K1756" s="591"/>
      <c r="L1756" s="591"/>
      <c r="M1756" s="591"/>
      <c r="N1756" s="591"/>
      <c r="O1756" s="591"/>
      <c r="P1756" s="591"/>
      <c r="Q1756" s="591"/>
      <c r="R1756" s="591"/>
      <c r="S1756" s="591"/>
      <c r="T1756" s="591"/>
      <c r="U1756" s="591"/>
      <c r="V1756" s="591"/>
      <c r="W1756" s="591"/>
      <c r="X1756" s="591"/>
      <c r="Y1756" s="591"/>
      <c r="Z1756" s="592"/>
      <c r="AA1756" s="398"/>
      <c r="AB1756" s="399"/>
      <c r="AC1756" s="129"/>
      <c r="AD1756" s="129"/>
      <c r="AE1756" s="130"/>
      <c r="AF1756" s="130"/>
      <c r="AG1756" s="131"/>
      <c r="AH1756" s="131"/>
    </row>
    <row r="1757" spans="1:34" s="128" customFormat="1" ht="20.25" customHeight="1">
      <c r="A1757" s="138"/>
      <c r="B1757" s="400" t="s">
        <v>207</v>
      </c>
      <c r="C1757" s="403" t="s">
        <v>250</v>
      </c>
      <c r="D1757" s="404"/>
      <c r="E1757" s="404"/>
      <c r="F1757" s="404"/>
      <c r="G1757" s="404"/>
      <c r="H1757" s="404"/>
      <c r="I1757" s="404"/>
      <c r="J1757" s="404"/>
      <c r="K1757" s="404"/>
      <c r="L1757" s="404"/>
      <c r="M1757" s="404"/>
      <c r="N1757" s="404"/>
      <c r="O1757" s="404"/>
      <c r="P1757" s="404"/>
      <c r="Q1757" s="404"/>
      <c r="R1757" s="404"/>
      <c r="S1757" s="404"/>
      <c r="T1757" s="404"/>
      <c r="U1757" s="404"/>
      <c r="V1757" s="404"/>
      <c r="W1757" s="404"/>
      <c r="X1757" s="404"/>
      <c r="Y1757" s="404"/>
      <c r="Z1757" s="405"/>
      <c r="AA1757" s="394"/>
      <c r="AB1757" s="395"/>
      <c r="AC1757" s="129"/>
      <c r="AD1757" s="129"/>
      <c r="AE1757" s="130"/>
      <c r="AF1757" s="130"/>
      <c r="AG1757" s="131"/>
      <c r="AH1757" s="131"/>
    </row>
    <row r="1758" spans="1:34" s="128" customFormat="1" ht="14.25">
      <c r="A1758" s="138"/>
      <c r="B1758" s="402"/>
      <c r="C1758" s="409"/>
      <c r="D1758" s="410"/>
      <c r="E1758" s="410"/>
      <c r="F1758" s="410"/>
      <c r="G1758" s="410"/>
      <c r="H1758" s="410"/>
      <c r="I1758" s="410"/>
      <c r="J1758" s="410"/>
      <c r="K1758" s="410"/>
      <c r="L1758" s="410"/>
      <c r="M1758" s="410"/>
      <c r="N1758" s="410"/>
      <c r="O1758" s="410"/>
      <c r="P1758" s="410"/>
      <c r="Q1758" s="410"/>
      <c r="R1758" s="410"/>
      <c r="S1758" s="410"/>
      <c r="T1758" s="410"/>
      <c r="U1758" s="410"/>
      <c r="V1758" s="410"/>
      <c r="W1758" s="410"/>
      <c r="X1758" s="410"/>
      <c r="Y1758" s="410"/>
      <c r="Z1758" s="411"/>
      <c r="AA1758" s="398"/>
      <c r="AB1758" s="399"/>
      <c r="AC1758" s="129"/>
      <c r="AD1758" s="129"/>
      <c r="AE1758" s="130"/>
      <c r="AF1758" s="130"/>
      <c r="AG1758" s="131"/>
      <c r="AH1758" s="131"/>
    </row>
    <row r="1759" spans="1:34" s="128" customFormat="1" ht="14.25">
      <c r="A1759" s="138"/>
      <c r="B1759" s="400" t="s">
        <v>145</v>
      </c>
      <c r="C1759" s="600" t="s">
        <v>251</v>
      </c>
      <c r="D1759" s="601"/>
      <c r="E1759" s="601"/>
      <c r="F1759" s="601"/>
      <c r="G1759" s="601"/>
      <c r="H1759" s="601"/>
      <c r="I1759" s="601"/>
      <c r="J1759" s="601"/>
      <c r="K1759" s="601"/>
      <c r="L1759" s="601"/>
      <c r="M1759" s="601"/>
      <c r="N1759" s="601"/>
      <c r="O1759" s="601"/>
      <c r="P1759" s="601"/>
      <c r="Q1759" s="601"/>
      <c r="R1759" s="601"/>
      <c r="S1759" s="601"/>
      <c r="T1759" s="601"/>
      <c r="U1759" s="601"/>
      <c r="V1759" s="601"/>
      <c r="W1759" s="601"/>
      <c r="X1759" s="601"/>
      <c r="Y1759" s="601"/>
      <c r="Z1759" s="602"/>
      <c r="AA1759" s="394"/>
      <c r="AB1759" s="395"/>
      <c r="AC1759" s="129"/>
      <c r="AD1759" s="129"/>
      <c r="AE1759" s="129"/>
      <c r="AF1759" s="129"/>
      <c r="AG1759" s="131"/>
      <c r="AH1759" s="131"/>
    </row>
    <row r="1760" spans="1:34" s="128" customFormat="1" ht="12.75" customHeight="1">
      <c r="A1760" s="138"/>
      <c r="B1760" s="402"/>
      <c r="C1760" s="603"/>
      <c r="D1760" s="604"/>
      <c r="E1760" s="604"/>
      <c r="F1760" s="604"/>
      <c r="G1760" s="604"/>
      <c r="H1760" s="604"/>
      <c r="I1760" s="604"/>
      <c r="J1760" s="604"/>
      <c r="K1760" s="604"/>
      <c r="L1760" s="604"/>
      <c r="M1760" s="604"/>
      <c r="N1760" s="604"/>
      <c r="O1760" s="604"/>
      <c r="P1760" s="604"/>
      <c r="Q1760" s="604"/>
      <c r="R1760" s="604"/>
      <c r="S1760" s="604"/>
      <c r="T1760" s="604"/>
      <c r="U1760" s="604"/>
      <c r="V1760" s="604"/>
      <c r="W1760" s="604"/>
      <c r="X1760" s="604"/>
      <c r="Y1760" s="604"/>
      <c r="Z1760" s="605"/>
      <c r="AA1760" s="398"/>
      <c r="AB1760" s="399"/>
      <c r="AC1760" s="129"/>
      <c r="AD1760" s="129"/>
      <c r="AE1760" s="130"/>
      <c r="AF1760" s="130"/>
      <c r="AG1760" s="131"/>
      <c r="AH1760" s="131"/>
    </row>
    <row r="1761" spans="1:34" s="128" customFormat="1" ht="14.25" customHeight="1">
      <c r="A1761" s="138"/>
      <c r="B1761" s="379"/>
      <c r="C1761" s="351"/>
      <c r="D1761" s="351"/>
      <c r="E1761" s="351"/>
      <c r="F1761" s="351"/>
      <c r="G1761" s="351"/>
      <c r="H1761" s="351"/>
      <c r="I1761" s="351"/>
      <c r="J1761" s="351"/>
      <c r="K1761" s="351"/>
      <c r="L1761" s="351"/>
      <c r="M1761" s="351"/>
      <c r="N1761" s="351"/>
      <c r="O1761" s="351"/>
      <c r="P1761" s="351"/>
      <c r="Q1761" s="351"/>
      <c r="R1761" s="351"/>
      <c r="S1761" s="351"/>
      <c r="T1761" s="351"/>
      <c r="U1761" s="351"/>
      <c r="V1761" s="351"/>
      <c r="W1761" s="351"/>
      <c r="X1761" s="351"/>
      <c r="Y1761" s="351"/>
      <c r="Z1761" s="351"/>
      <c r="AA1761" s="168"/>
      <c r="AB1761" s="168"/>
      <c r="AC1761" s="129"/>
      <c r="AD1761" s="129"/>
      <c r="AE1761" s="130"/>
      <c r="AF1761" s="130"/>
      <c r="AG1761" s="131"/>
      <c r="AH1761" s="131"/>
    </row>
    <row r="1762" spans="1:34" s="128" customFormat="1" ht="17.25" customHeight="1">
      <c r="A1762" s="28"/>
      <c r="B1762" s="392" t="s">
        <v>1141</v>
      </c>
      <c r="C1762" s="66"/>
      <c r="D1762" s="29"/>
      <c r="E1762" s="29"/>
      <c r="F1762" s="29"/>
      <c r="G1762" s="29"/>
      <c r="H1762" s="29"/>
      <c r="I1762" s="29"/>
      <c r="J1762" s="29"/>
      <c r="K1762" s="30"/>
      <c r="L1762" s="30"/>
      <c r="M1762" s="30"/>
      <c r="N1762" s="30"/>
      <c r="O1762" s="30"/>
      <c r="P1762" s="30"/>
      <c r="Q1762" s="30"/>
      <c r="R1762" s="30"/>
      <c r="S1762" s="30"/>
      <c r="T1762" s="30"/>
      <c r="U1762" s="30"/>
      <c r="V1762" s="30"/>
      <c r="W1762" s="30"/>
      <c r="X1762" s="30"/>
      <c r="Y1762" s="30"/>
      <c r="Z1762" s="360"/>
      <c r="AA1762" s="47"/>
      <c r="AB1762" s="47"/>
      <c r="AC1762" s="129"/>
      <c r="AD1762" s="129"/>
      <c r="AE1762" s="130"/>
      <c r="AF1762" s="130"/>
      <c r="AG1762" s="131"/>
      <c r="AH1762" s="131"/>
    </row>
    <row r="1763" spans="1:34" s="128" customFormat="1" ht="52.5" customHeight="1">
      <c r="A1763" s="28"/>
      <c r="B1763" s="383" t="s">
        <v>90</v>
      </c>
      <c r="C1763" s="481" t="s">
        <v>1182</v>
      </c>
      <c r="D1763" s="481"/>
      <c r="E1763" s="481"/>
      <c r="F1763" s="481"/>
      <c r="G1763" s="481"/>
      <c r="H1763" s="481"/>
      <c r="I1763" s="481"/>
      <c r="J1763" s="481"/>
      <c r="K1763" s="481"/>
      <c r="L1763" s="481"/>
      <c r="M1763" s="481"/>
      <c r="N1763" s="481"/>
      <c r="O1763" s="481"/>
      <c r="P1763" s="481"/>
      <c r="Q1763" s="481"/>
      <c r="R1763" s="481"/>
      <c r="S1763" s="481"/>
      <c r="T1763" s="481"/>
      <c r="U1763" s="481"/>
      <c r="V1763" s="481"/>
      <c r="W1763" s="481"/>
      <c r="X1763" s="481"/>
      <c r="Y1763" s="481"/>
      <c r="Z1763" s="481"/>
      <c r="AA1763" s="454"/>
      <c r="AB1763" s="454"/>
      <c r="AC1763" s="129"/>
      <c r="AD1763" s="129"/>
      <c r="AE1763" s="130"/>
      <c r="AF1763" s="130"/>
      <c r="AG1763" s="131"/>
      <c r="AH1763" s="131"/>
    </row>
    <row r="1764" spans="1:34" s="128" customFormat="1" ht="56.25" customHeight="1">
      <c r="A1764" s="28"/>
      <c r="B1764" s="383" t="s">
        <v>91</v>
      </c>
      <c r="C1764" s="481" t="s">
        <v>1168</v>
      </c>
      <c r="D1764" s="481"/>
      <c r="E1764" s="481"/>
      <c r="F1764" s="481"/>
      <c r="G1764" s="481"/>
      <c r="H1764" s="481"/>
      <c r="I1764" s="481"/>
      <c r="J1764" s="481"/>
      <c r="K1764" s="481"/>
      <c r="L1764" s="481"/>
      <c r="M1764" s="481"/>
      <c r="N1764" s="481"/>
      <c r="O1764" s="481"/>
      <c r="P1764" s="481"/>
      <c r="Q1764" s="481"/>
      <c r="R1764" s="481"/>
      <c r="S1764" s="481"/>
      <c r="T1764" s="481"/>
      <c r="U1764" s="481"/>
      <c r="V1764" s="481"/>
      <c r="W1764" s="481"/>
      <c r="X1764" s="481"/>
      <c r="Y1764" s="481"/>
      <c r="Z1764" s="481"/>
      <c r="AA1764" s="454"/>
      <c r="AB1764" s="454"/>
      <c r="AC1764" s="129"/>
      <c r="AD1764" s="129"/>
      <c r="AE1764" s="130"/>
      <c r="AF1764" s="130"/>
      <c r="AG1764" s="131"/>
      <c r="AH1764" s="131"/>
    </row>
    <row r="1765" spans="1:34" s="128" customFormat="1" ht="24.95" customHeight="1">
      <c r="A1765" s="28"/>
      <c r="B1765" s="383" t="s">
        <v>92</v>
      </c>
      <c r="C1765" s="481" t="s">
        <v>1077</v>
      </c>
      <c r="D1765" s="481"/>
      <c r="E1765" s="481"/>
      <c r="F1765" s="481"/>
      <c r="G1765" s="481"/>
      <c r="H1765" s="481"/>
      <c r="I1765" s="481"/>
      <c r="J1765" s="481"/>
      <c r="K1765" s="481"/>
      <c r="L1765" s="481"/>
      <c r="M1765" s="481"/>
      <c r="N1765" s="481"/>
      <c r="O1765" s="481"/>
      <c r="P1765" s="481"/>
      <c r="Q1765" s="481"/>
      <c r="R1765" s="481"/>
      <c r="S1765" s="481"/>
      <c r="T1765" s="481"/>
      <c r="U1765" s="481"/>
      <c r="V1765" s="481"/>
      <c r="W1765" s="481"/>
      <c r="X1765" s="481"/>
      <c r="Y1765" s="481"/>
      <c r="Z1765" s="481"/>
      <c r="AA1765" s="454"/>
      <c r="AB1765" s="454"/>
      <c r="AC1765" s="129"/>
      <c r="AD1765" s="129"/>
      <c r="AE1765" s="130"/>
      <c r="AF1765" s="130"/>
      <c r="AG1765" s="131"/>
      <c r="AH1765" s="131"/>
    </row>
    <row r="1766" spans="1:34" s="128" customFormat="1" ht="24.95" customHeight="1">
      <c r="A1766" s="28"/>
      <c r="B1766" s="383" t="s">
        <v>93</v>
      </c>
      <c r="C1766" s="481" t="s">
        <v>1078</v>
      </c>
      <c r="D1766" s="481"/>
      <c r="E1766" s="481"/>
      <c r="F1766" s="481"/>
      <c r="G1766" s="481"/>
      <c r="H1766" s="481"/>
      <c r="I1766" s="481"/>
      <c r="J1766" s="481"/>
      <c r="K1766" s="481"/>
      <c r="L1766" s="481"/>
      <c r="M1766" s="481"/>
      <c r="N1766" s="481"/>
      <c r="O1766" s="481"/>
      <c r="P1766" s="481"/>
      <c r="Q1766" s="481"/>
      <c r="R1766" s="481"/>
      <c r="S1766" s="481"/>
      <c r="T1766" s="481"/>
      <c r="U1766" s="481"/>
      <c r="V1766" s="481"/>
      <c r="W1766" s="481"/>
      <c r="X1766" s="481"/>
      <c r="Y1766" s="481"/>
      <c r="Z1766" s="481"/>
      <c r="AA1766" s="454"/>
      <c r="AB1766" s="454"/>
      <c r="AC1766" s="129"/>
      <c r="AD1766" s="129"/>
      <c r="AE1766" s="130"/>
      <c r="AF1766" s="130"/>
      <c r="AG1766" s="131"/>
      <c r="AH1766" s="131"/>
    </row>
    <row r="1767" spans="1:34" s="128" customFormat="1" ht="24.95" customHeight="1">
      <c r="A1767" s="28"/>
      <c r="B1767" s="383" t="s">
        <v>94</v>
      </c>
      <c r="C1767" s="481" t="s">
        <v>1079</v>
      </c>
      <c r="D1767" s="481"/>
      <c r="E1767" s="481"/>
      <c r="F1767" s="481"/>
      <c r="G1767" s="481"/>
      <c r="H1767" s="481"/>
      <c r="I1767" s="481"/>
      <c r="J1767" s="481"/>
      <c r="K1767" s="481"/>
      <c r="L1767" s="481"/>
      <c r="M1767" s="481"/>
      <c r="N1767" s="481"/>
      <c r="O1767" s="481"/>
      <c r="P1767" s="481"/>
      <c r="Q1767" s="481"/>
      <c r="R1767" s="481"/>
      <c r="S1767" s="481"/>
      <c r="T1767" s="481"/>
      <c r="U1767" s="481"/>
      <c r="V1767" s="481"/>
      <c r="W1767" s="481"/>
      <c r="X1767" s="481"/>
      <c r="Y1767" s="481"/>
      <c r="Z1767" s="481"/>
      <c r="AA1767" s="454"/>
      <c r="AB1767" s="454"/>
      <c r="AC1767" s="129"/>
      <c r="AD1767" s="129"/>
      <c r="AE1767" s="130"/>
      <c r="AF1767" s="130"/>
      <c r="AG1767" s="131"/>
      <c r="AH1767" s="131"/>
    </row>
    <row r="1768" spans="1:34" s="128" customFormat="1" ht="46.5" customHeight="1">
      <c r="A1768" s="28"/>
      <c r="B1768" s="383" t="s">
        <v>95</v>
      </c>
      <c r="C1768" s="481" t="s">
        <v>1181</v>
      </c>
      <c r="D1768" s="481"/>
      <c r="E1768" s="481"/>
      <c r="F1768" s="481"/>
      <c r="G1768" s="481"/>
      <c r="H1768" s="481"/>
      <c r="I1768" s="481"/>
      <c r="J1768" s="481"/>
      <c r="K1768" s="481"/>
      <c r="L1768" s="481"/>
      <c r="M1768" s="481"/>
      <c r="N1768" s="481"/>
      <c r="O1768" s="481"/>
      <c r="P1768" s="481"/>
      <c r="Q1768" s="481"/>
      <c r="R1768" s="481"/>
      <c r="S1768" s="481"/>
      <c r="T1768" s="481"/>
      <c r="U1768" s="481"/>
      <c r="V1768" s="481"/>
      <c r="W1768" s="481"/>
      <c r="X1768" s="481"/>
      <c r="Y1768" s="481"/>
      <c r="Z1768" s="481"/>
      <c r="AA1768" s="454"/>
      <c r="AB1768" s="454"/>
      <c r="AC1768" s="129"/>
      <c r="AD1768" s="129"/>
      <c r="AE1768" s="130"/>
      <c r="AF1768" s="130"/>
      <c r="AG1768" s="131"/>
      <c r="AH1768" s="131"/>
    </row>
    <row r="1769" spans="1:34" s="128" customFormat="1" ht="30" customHeight="1">
      <c r="A1769" s="28"/>
      <c r="B1769" s="383" t="s">
        <v>96</v>
      </c>
      <c r="C1769" s="481" t="s">
        <v>1080</v>
      </c>
      <c r="D1769" s="481"/>
      <c r="E1769" s="481"/>
      <c r="F1769" s="481"/>
      <c r="G1769" s="481"/>
      <c r="H1769" s="481"/>
      <c r="I1769" s="481"/>
      <c r="J1769" s="481"/>
      <c r="K1769" s="481"/>
      <c r="L1769" s="481"/>
      <c r="M1769" s="481"/>
      <c r="N1769" s="481"/>
      <c r="O1769" s="481"/>
      <c r="P1769" s="481"/>
      <c r="Q1769" s="481"/>
      <c r="R1769" s="481"/>
      <c r="S1769" s="481"/>
      <c r="T1769" s="481"/>
      <c r="U1769" s="481"/>
      <c r="V1769" s="481"/>
      <c r="W1769" s="481"/>
      <c r="X1769" s="481"/>
      <c r="Y1769" s="481"/>
      <c r="Z1769" s="481"/>
      <c r="AA1769" s="454"/>
      <c r="AB1769" s="454"/>
      <c r="AC1769" s="129"/>
      <c r="AD1769" s="129"/>
      <c r="AE1769" s="130"/>
      <c r="AF1769" s="130"/>
      <c r="AG1769" s="131"/>
      <c r="AH1769" s="131"/>
    </row>
    <row r="1770" spans="1:34" s="128" customFormat="1" ht="27.75" customHeight="1">
      <c r="A1770" s="28"/>
      <c r="B1770" s="384" t="s">
        <v>44</v>
      </c>
      <c r="C1770" s="481" t="s">
        <v>1081</v>
      </c>
      <c r="D1770" s="481"/>
      <c r="E1770" s="481"/>
      <c r="F1770" s="481"/>
      <c r="G1770" s="481"/>
      <c r="H1770" s="481"/>
      <c r="I1770" s="481"/>
      <c r="J1770" s="481"/>
      <c r="K1770" s="481"/>
      <c r="L1770" s="481"/>
      <c r="M1770" s="481"/>
      <c r="N1770" s="481"/>
      <c r="O1770" s="481"/>
      <c r="P1770" s="481"/>
      <c r="Q1770" s="481"/>
      <c r="R1770" s="481"/>
      <c r="S1770" s="481"/>
      <c r="T1770" s="481"/>
      <c r="U1770" s="481"/>
      <c r="V1770" s="481"/>
      <c r="W1770" s="481"/>
      <c r="X1770" s="481"/>
      <c r="Y1770" s="481"/>
      <c r="Z1770" s="481"/>
      <c r="AA1770" s="454"/>
      <c r="AB1770" s="454"/>
      <c r="AC1770" s="129"/>
      <c r="AD1770" s="129"/>
      <c r="AE1770" s="130"/>
      <c r="AF1770" s="130"/>
      <c r="AG1770" s="131"/>
      <c r="AH1770" s="131"/>
    </row>
    <row r="1771" spans="1:34" s="128" customFormat="1" ht="17.25" customHeight="1">
      <c r="A1771" s="28"/>
      <c r="B1771" s="361"/>
      <c r="C1771" s="361"/>
      <c r="D1771" s="361"/>
      <c r="E1771" s="361"/>
      <c r="F1771" s="361"/>
      <c r="G1771" s="361"/>
      <c r="H1771" s="361"/>
      <c r="I1771" s="361"/>
      <c r="J1771" s="361"/>
      <c r="K1771" s="361"/>
      <c r="L1771" s="361"/>
      <c r="M1771" s="361"/>
      <c r="N1771" s="361"/>
      <c r="O1771" s="361"/>
      <c r="P1771" s="361"/>
      <c r="Q1771" s="361"/>
      <c r="R1771" s="361"/>
      <c r="S1771" s="361"/>
      <c r="T1771" s="361"/>
      <c r="U1771" s="361"/>
      <c r="V1771" s="361"/>
      <c r="W1771" s="361"/>
      <c r="X1771" s="361"/>
      <c r="Y1771" s="361"/>
      <c r="Z1771" s="360"/>
      <c r="AA1771" s="47"/>
      <c r="AB1771" s="47"/>
      <c r="AC1771" s="129"/>
      <c r="AD1771" s="129"/>
      <c r="AE1771" s="130"/>
      <c r="AF1771" s="130"/>
      <c r="AG1771" s="131"/>
      <c r="AH1771" s="131"/>
    </row>
    <row r="1772" spans="1:34" s="128" customFormat="1" ht="17.25" customHeight="1">
      <c r="A1772" s="28"/>
      <c r="B1772" s="392" t="s">
        <v>1142</v>
      </c>
      <c r="C1772" s="66"/>
      <c r="D1772" s="29"/>
      <c r="E1772" s="29"/>
      <c r="F1772" s="29"/>
      <c r="G1772" s="29"/>
      <c r="H1772" s="29"/>
      <c r="I1772" s="29"/>
      <c r="J1772" s="29"/>
      <c r="K1772" s="30"/>
      <c r="L1772" s="30"/>
      <c r="M1772" s="30"/>
      <c r="N1772" s="30"/>
      <c r="O1772" s="30"/>
      <c r="P1772" s="30"/>
      <c r="Q1772" s="30"/>
      <c r="R1772" s="30"/>
      <c r="S1772" s="30"/>
      <c r="T1772" s="30"/>
      <c r="U1772" s="30"/>
      <c r="V1772" s="30"/>
      <c r="W1772" s="30"/>
      <c r="X1772" s="30"/>
      <c r="Y1772" s="30"/>
      <c r="Z1772" s="360"/>
      <c r="AA1772" s="47"/>
      <c r="AB1772" s="47"/>
      <c r="AC1772" s="129"/>
      <c r="AD1772" s="129"/>
      <c r="AE1772" s="130"/>
      <c r="AF1772" s="130"/>
      <c r="AG1772" s="131"/>
      <c r="AH1772" s="131"/>
    </row>
    <row r="1773" spans="1:34" s="128" customFormat="1" ht="52.5" customHeight="1">
      <c r="A1773" s="28"/>
      <c r="B1773" s="384" t="s">
        <v>90</v>
      </c>
      <c r="C1773" s="457" t="s">
        <v>1180</v>
      </c>
      <c r="D1773" s="457"/>
      <c r="E1773" s="457"/>
      <c r="F1773" s="457"/>
      <c r="G1773" s="457"/>
      <c r="H1773" s="457"/>
      <c r="I1773" s="457"/>
      <c r="J1773" s="457"/>
      <c r="K1773" s="457"/>
      <c r="L1773" s="457"/>
      <c r="M1773" s="457"/>
      <c r="N1773" s="457"/>
      <c r="O1773" s="457"/>
      <c r="P1773" s="457"/>
      <c r="Q1773" s="457"/>
      <c r="R1773" s="457"/>
      <c r="S1773" s="457"/>
      <c r="T1773" s="457"/>
      <c r="U1773" s="457"/>
      <c r="V1773" s="457"/>
      <c r="W1773" s="457"/>
      <c r="X1773" s="457"/>
      <c r="Y1773" s="457"/>
      <c r="Z1773" s="457"/>
      <c r="AA1773" s="454"/>
      <c r="AB1773" s="454"/>
      <c r="AC1773" s="129"/>
      <c r="AD1773" s="129"/>
      <c r="AE1773" s="130"/>
      <c r="AF1773" s="130"/>
      <c r="AG1773" s="131"/>
      <c r="AH1773" s="131"/>
    </row>
    <row r="1774" spans="1:34" s="128" customFormat="1" ht="35.1" customHeight="1">
      <c r="A1774" s="28"/>
      <c r="B1774" s="384" t="s">
        <v>91</v>
      </c>
      <c r="C1774" s="457" t="s">
        <v>1171</v>
      </c>
      <c r="D1774" s="457"/>
      <c r="E1774" s="457"/>
      <c r="F1774" s="457"/>
      <c r="G1774" s="457"/>
      <c r="H1774" s="457"/>
      <c r="I1774" s="457"/>
      <c r="J1774" s="457"/>
      <c r="K1774" s="457"/>
      <c r="L1774" s="457"/>
      <c r="M1774" s="457"/>
      <c r="N1774" s="457"/>
      <c r="O1774" s="457"/>
      <c r="P1774" s="457"/>
      <c r="Q1774" s="457"/>
      <c r="R1774" s="457"/>
      <c r="S1774" s="457"/>
      <c r="T1774" s="457"/>
      <c r="U1774" s="457"/>
      <c r="V1774" s="457"/>
      <c r="W1774" s="457"/>
      <c r="X1774" s="457"/>
      <c r="Y1774" s="457"/>
      <c r="Z1774" s="457"/>
      <c r="AA1774" s="454"/>
      <c r="AB1774" s="454"/>
      <c r="AC1774" s="129"/>
      <c r="AD1774" s="129"/>
      <c r="AE1774" s="130"/>
      <c r="AF1774" s="130"/>
      <c r="AG1774" s="131"/>
      <c r="AH1774" s="131"/>
    </row>
    <row r="1775" spans="1:34" s="128" customFormat="1" ht="35.1" customHeight="1">
      <c r="A1775" s="28"/>
      <c r="B1775" s="384" t="s">
        <v>92</v>
      </c>
      <c r="C1775" s="457" t="s">
        <v>1077</v>
      </c>
      <c r="D1775" s="457"/>
      <c r="E1775" s="457"/>
      <c r="F1775" s="457"/>
      <c r="G1775" s="457"/>
      <c r="H1775" s="457"/>
      <c r="I1775" s="457"/>
      <c r="J1775" s="457"/>
      <c r="K1775" s="457"/>
      <c r="L1775" s="457"/>
      <c r="M1775" s="457"/>
      <c r="N1775" s="457"/>
      <c r="O1775" s="457"/>
      <c r="P1775" s="457"/>
      <c r="Q1775" s="457"/>
      <c r="R1775" s="457"/>
      <c r="S1775" s="457"/>
      <c r="T1775" s="457"/>
      <c r="U1775" s="457"/>
      <c r="V1775" s="457"/>
      <c r="W1775" s="457"/>
      <c r="X1775" s="457"/>
      <c r="Y1775" s="457"/>
      <c r="Z1775" s="457"/>
      <c r="AA1775" s="454"/>
      <c r="AB1775" s="454"/>
      <c r="AC1775" s="129"/>
      <c r="AD1775" s="129"/>
      <c r="AE1775" s="130"/>
      <c r="AF1775" s="130"/>
      <c r="AG1775" s="131"/>
      <c r="AH1775" s="131"/>
    </row>
    <row r="1776" spans="1:34" s="128" customFormat="1" ht="35.1" customHeight="1">
      <c r="A1776" s="28"/>
      <c r="B1776" s="384" t="s">
        <v>93</v>
      </c>
      <c r="C1776" s="457" t="s">
        <v>1078</v>
      </c>
      <c r="D1776" s="457"/>
      <c r="E1776" s="457"/>
      <c r="F1776" s="457"/>
      <c r="G1776" s="457"/>
      <c r="H1776" s="457"/>
      <c r="I1776" s="457"/>
      <c r="J1776" s="457"/>
      <c r="K1776" s="457"/>
      <c r="L1776" s="457"/>
      <c r="M1776" s="457"/>
      <c r="N1776" s="457"/>
      <c r="O1776" s="457"/>
      <c r="P1776" s="457"/>
      <c r="Q1776" s="457"/>
      <c r="R1776" s="457"/>
      <c r="S1776" s="457"/>
      <c r="T1776" s="457"/>
      <c r="U1776" s="457"/>
      <c r="V1776" s="457"/>
      <c r="W1776" s="457"/>
      <c r="X1776" s="457"/>
      <c r="Y1776" s="457"/>
      <c r="Z1776" s="457"/>
      <c r="AA1776" s="454"/>
      <c r="AB1776" s="454"/>
      <c r="AC1776" s="129"/>
      <c r="AD1776" s="129"/>
      <c r="AE1776" s="130"/>
      <c r="AF1776" s="130"/>
      <c r="AG1776" s="131"/>
      <c r="AH1776" s="131"/>
    </row>
    <row r="1777" spans="1:34" s="128" customFormat="1" ht="35.1" customHeight="1">
      <c r="A1777" s="28"/>
      <c r="B1777" s="384" t="s">
        <v>94</v>
      </c>
      <c r="C1777" s="457" t="s">
        <v>1079</v>
      </c>
      <c r="D1777" s="457"/>
      <c r="E1777" s="457"/>
      <c r="F1777" s="457"/>
      <c r="G1777" s="457"/>
      <c r="H1777" s="457"/>
      <c r="I1777" s="457"/>
      <c r="J1777" s="457"/>
      <c r="K1777" s="457"/>
      <c r="L1777" s="457"/>
      <c r="M1777" s="457"/>
      <c r="N1777" s="457"/>
      <c r="O1777" s="457"/>
      <c r="P1777" s="457"/>
      <c r="Q1777" s="457"/>
      <c r="R1777" s="457"/>
      <c r="S1777" s="457"/>
      <c r="T1777" s="457"/>
      <c r="U1777" s="457"/>
      <c r="V1777" s="457"/>
      <c r="W1777" s="457"/>
      <c r="X1777" s="457"/>
      <c r="Y1777" s="457"/>
      <c r="Z1777" s="457"/>
      <c r="AA1777" s="454"/>
      <c r="AB1777" s="454"/>
      <c r="AC1777" s="129"/>
      <c r="AD1777" s="129"/>
      <c r="AE1777" s="130"/>
      <c r="AF1777" s="130"/>
      <c r="AG1777" s="131"/>
      <c r="AH1777" s="131"/>
    </row>
    <row r="1778" spans="1:34" s="128" customFormat="1" ht="35.1" customHeight="1">
      <c r="A1778" s="28"/>
      <c r="B1778" s="384" t="s">
        <v>95</v>
      </c>
      <c r="C1778" s="457" t="s">
        <v>1169</v>
      </c>
      <c r="D1778" s="457"/>
      <c r="E1778" s="457"/>
      <c r="F1778" s="457"/>
      <c r="G1778" s="457"/>
      <c r="H1778" s="457"/>
      <c r="I1778" s="457"/>
      <c r="J1778" s="457"/>
      <c r="K1778" s="457"/>
      <c r="L1778" s="457"/>
      <c r="M1778" s="457"/>
      <c r="N1778" s="457"/>
      <c r="O1778" s="457"/>
      <c r="P1778" s="457"/>
      <c r="Q1778" s="457"/>
      <c r="R1778" s="457"/>
      <c r="S1778" s="457"/>
      <c r="T1778" s="457"/>
      <c r="U1778" s="457"/>
      <c r="V1778" s="457"/>
      <c r="W1778" s="457"/>
      <c r="X1778" s="457"/>
      <c r="Y1778" s="457"/>
      <c r="Z1778" s="457"/>
      <c r="AA1778" s="454"/>
      <c r="AB1778" s="454"/>
      <c r="AC1778" s="129"/>
      <c r="AD1778" s="129"/>
      <c r="AE1778" s="130"/>
      <c r="AF1778" s="130"/>
      <c r="AG1778" s="131"/>
      <c r="AH1778" s="131"/>
    </row>
    <row r="1779" spans="1:34" s="128" customFormat="1" ht="35.1" customHeight="1">
      <c r="A1779" s="28"/>
      <c r="B1779" s="384" t="s">
        <v>96</v>
      </c>
      <c r="C1779" s="457" t="s">
        <v>1081</v>
      </c>
      <c r="D1779" s="457"/>
      <c r="E1779" s="457"/>
      <c r="F1779" s="457"/>
      <c r="G1779" s="457"/>
      <c r="H1779" s="457"/>
      <c r="I1779" s="457"/>
      <c r="J1779" s="457"/>
      <c r="K1779" s="457"/>
      <c r="L1779" s="457"/>
      <c r="M1779" s="457"/>
      <c r="N1779" s="457"/>
      <c r="O1779" s="457"/>
      <c r="P1779" s="457"/>
      <c r="Q1779" s="457"/>
      <c r="R1779" s="457"/>
      <c r="S1779" s="457"/>
      <c r="T1779" s="457"/>
      <c r="U1779" s="457"/>
      <c r="V1779" s="457"/>
      <c r="W1779" s="457"/>
      <c r="X1779" s="457"/>
      <c r="Y1779" s="457"/>
      <c r="Z1779" s="457"/>
      <c r="AA1779" s="454"/>
      <c r="AB1779" s="454"/>
      <c r="AC1779" s="129"/>
      <c r="AD1779" s="129"/>
      <c r="AE1779" s="130"/>
      <c r="AF1779" s="130"/>
      <c r="AG1779" s="131"/>
      <c r="AH1779" s="131"/>
    </row>
    <row r="1780" spans="1:34" s="128" customFormat="1" ht="17.25" customHeight="1">
      <c r="A1780" s="28"/>
      <c r="B1780" s="361"/>
      <c r="C1780" s="362"/>
      <c r="D1780" s="362"/>
      <c r="E1780" s="362"/>
      <c r="F1780" s="362"/>
      <c r="G1780" s="362"/>
      <c r="H1780" s="362"/>
      <c r="I1780" s="362"/>
      <c r="J1780" s="362"/>
      <c r="K1780" s="362"/>
      <c r="L1780" s="362"/>
      <c r="M1780" s="362"/>
      <c r="N1780" s="362"/>
      <c r="O1780" s="362"/>
      <c r="P1780" s="362"/>
      <c r="Q1780" s="362"/>
      <c r="R1780" s="362"/>
      <c r="S1780" s="362"/>
      <c r="T1780" s="362"/>
      <c r="U1780" s="362"/>
      <c r="V1780" s="362"/>
      <c r="W1780" s="362"/>
      <c r="X1780" s="362"/>
      <c r="Y1780" s="362"/>
      <c r="Z1780" s="360"/>
      <c r="AA1780" s="47"/>
      <c r="AB1780" s="47"/>
      <c r="AC1780" s="129"/>
      <c r="AD1780" s="129"/>
      <c r="AE1780" s="130"/>
      <c r="AF1780" s="130"/>
      <c r="AG1780" s="131"/>
      <c r="AH1780" s="131"/>
    </row>
    <row r="1781" spans="1:34" s="128" customFormat="1" ht="17.25" customHeight="1">
      <c r="A1781" s="28"/>
      <c r="B1781" s="392" t="s">
        <v>1143</v>
      </c>
      <c r="C1781" s="66"/>
      <c r="D1781" s="29"/>
      <c r="E1781" s="29"/>
      <c r="F1781" s="29"/>
      <c r="G1781" s="29"/>
      <c r="H1781" s="29"/>
      <c r="I1781" s="29"/>
      <c r="J1781" s="29"/>
      <c r="K1781" s="30"/>
      <c r="L1781" s="30"/>
      <c r="M1781" s="30"/>
      <c r="N1781" s="30"/>
      <c r="O1781" s="30"/>
      <c r="P1781" s="30"/>
      <c r="Q1781" s="30"/>
      <c r="R1781" s="30"/>
      <c r="S1781" s="30"/>
      <c r="T1781" s="30"/>
      <c r="U1781" s="30"/>
      <c r="V1781" s="30"/>
      <c r="W1781" s="30"/>
      <c r="X1781" s="30"/>
      <c r="Y1781" s="30"/>
      <c r="Z1781" s="360"/>
      <c r="AA1781" s="47"/>
      <c r="AB1781" s="47"/>
      <c r="AC1781" s="129"/>
      <c r="AD1781" s="129"/>
      <c r="AE1781" s="130"/>
      <c r="AF1781" s="130"/>
      <c r="AG1781" s="131"/>
      <c r="AH1781" s="131"/>
    </row>
    <row r="1782" spans="1:34" s="128" customFormat="1" ht="51.75" customHeight="1">
      <c r="A1782" s="28"/>
      <c r="B1782" s="383" t="s">
        <v>90</v>
      </c>
      <c r="C1782" s="457" t="s">
        <v>1180</v>
      </c>
      <c r="D1782" s="457"/>
      <c r="E1782" s="457"/>
      <c r="F1782" s="457"/>
      <c r="G1782" s="457"/>
      <c r="H1782" s="457"/>
      <c r="I1782" s="457"/>
      <c r="J1782" s="457"/>
      <c r="K1782" s="457"/>
      <c r="L1782" s="457"/>
      <c r="M1782" s="457"/>
      <c r="N1782" s="457"/>
      <c r="O1782" s="457"/>
      <c r="P1782" s="457"/>
      <c r="Q1782" s="457"/>
      <c r="R1782" s="457"/>
      <c r="S1782" s="457"/>
      <c r="T1782" s="457"/>
      <c r="U1782" s="457"/>
      <c r="V1782" s="457"/>
      <c r="W1782" s="457"/>
      <c r="X1782" s="457"/>
      <c r="Y1782" s="457"/>
      <c r="Z1782" s="457"/>
      <c r="AA1782" s="454"/>
      <c r="AB1782" s="454"/>
      <c r="AC1782" s="129"/>
      <c r="AD1782" s="129"/>
      <c r="AE1782" s="130"/>
      <c r="AF1782" s="130"/>
      <c r="AG1782" s="131"/>
      <c r="AH1782" s="131"/>
    </row>
    <row r="1783" spans="1:34" s="128" customFormat="1" ht="63.75" customHeight="1">
      <c r="A1783" s="28"/>
      <c r="B1783" s="383" t="s">
        <v>91</v>
      </c>
      <c r="C1783" s="457" t="s">
        <v>1171</v>
      </c>
      <c r="D1783" s="457"/>
      <c r="E1783" s="457"/>
      <c r="F1783" s="457"/>
      <c r="G1783" s="457"/>
      <c r="H1783" s="457"/>
      <c r="I1783" s="457"/>
      <c r="J1783" s="457"/>
      <c r="K1783" s="457"/>
      <c r="L1783" s="457"/>
      <c r="M1783" s="457"/>
      <c r="N1783" s="457"/>
      <c r="O1783" s="457"/>
      <c r="P1783" s="457"/>
      <c r="Q1783" s="457"/>
      <c r="R1783" s="457"/>
      <c r="S1783" s="457"/>
      <c r="T1783" s="457"/>
      <c r="U1783" s="457"/>
      <c r="V1783" s="457"/>
      <c r="W1783" s="457"/>
      <c r="X1783" s="457"/>
      <c r="Y1783" s="457"/>
      <c r="Z1783" s="457"/>
      <c r="AA1783" s="454"/>
      <c r="AB1783" s="454"/>
      <c r="AC1783" s="129"/>
      <c r="AD1783" s="129"/>
      <c r="AE1783" s="130"/>
      <c r="AF1783" s="130"/>
      <c r="AG1783" s="131"/>
      <c r="AH1783" s="131"/>
    </row>
    <row r="1784" spans="1:34" s="128" customFormat="1" ht="30" customHeight="1">
      <c r="A1784" s="28"/>
      <c r="B1784" s="383" t="s">
        <v>92</v>
      </c>
      <c r="C1784" s="457" t="s">
        <v>1077</v>
      </c>
      <c r="D1784" s="457"/>
      <c r="E1784" s="457"/>
      <c r="F1784" s="457"/>
      <c r="G1784" s="457"/>
      <c r="H1784" s="457"/>
      <c r="I1784" s="457"/>
      <c r="J1784" s="457"/>
      <c r="K1784" s="457"/>
      <c r="L1784" s="457"/>
      <c r="M1784" s="457"/>
      <c r="N1784" s="457"/>
      <c r="O1784" s="457"/>
      <c r="P1784" s="457"/>
      <c r="Q1784" s="457"/>
      <c r="R1784" s="457"/>
      <c r="S1784" s="457"/>
      <c r="T1784" s="457"/>
      <c r="U1784" s="457"/>
      <c r="V1784" s="457"/>
      <c r="W1784" s="457"/>
      <c r="X1784" s="457"/>
      <c r="Y1784" s="457"/>
      <c r="Z1784" s="457"/>
      <c r="AA1784" s="454"/>
      <c r="AB1784" s="454"/>
      <c r="AC1784" s="129"/>
      <c r="AD1784" s="129"/>
      <c r="AE1784" s="130"/>
      <c r="AF1784" s="130"/>
      <c r="AG1784" s="131"/>
      <c r="AH1784" s="131"/>
    </row>
    <row r="1785" spans="1:34" s="128" customFormat="1" ht="30" customHeight="1">
      <c r="A1785" s="28"/>
      <c r="B1785" s="383" t="s">
        <v>93</v>
      </c>
      <c r="C1785" s="457" t="s">
        <v>1078</v>
      </c>
      <c r="D1785" s="457"/>
      <c r="E1785" s="457"/>
      <c r="F1785" s="457"/>
      <c r="G1785" s="457"/>
      <c r="H1785" s="457"/>
      <c r="I1785" s="457"/>
      <c r="J1785" s="457"/>
      <c r="K1785" s="457"/>
      <c r="L1785" s="457"/>
      <c r="M1785" s="457"/>
      <c r="N1785" s="457"/>
      <c r="O1785" s="457"/>
      <c r="P1785" s="457"/>
      <c r="Q1785" s="457"/>
      <c r="R1785" s="457"/>
      <c r="S1785" s="457"/>
      <c r="T1785" s="457"/>
      <c r="U1785" s="457"/>
      <c r="V1785" s="457"/>
      <c r="W1785" s="457"/>
      <c r="X1785" s="457"/>
      <c r="Y1785" s="457"/>
      <c r="Z1785" s="457"/>
      <c r="AA1785" s="454"/>
      <c r="AB1785" s="454"/>
      <c r="AC1785" s="129"/>
      <c r="AD1785" s="129"/>
      <c r="AE1785" s="130"/>
      <c r="AF1785" s="130"/>
      <c r="AG1785" s="131"/>
      <c r="AH1785" s="131"/>
    </row>
    <row r="1786" spans="1:34" s="128" customFormat="1" ht="30" customHeight="1">
      <c r="A1786" s="28"/>
      <c r="B1786" s="383" t="s">
        <v>94</v>
      </c>
      <c r="C1786" s="457" t="s">
        <v>1079</v>
      </c>
      <c r="D1786" s="457"/>
      <c r="E1786" s="457"/>
      <c r="F1786" s="457"/>
      <c r="G1786" s="457"/>
      <c r="H1786" s="457"/>
      <c r="I1786" s="457"/>
      <c r="J1786" s="457"/>
      <c r="K1786" s="457"/>
      <c r="L1786" s="457"/>
      <c r="M1786" s="457"/>
      <c r="N1786" s="457"/>
      <c r="O1786" s="457"/>
      <c r="P1786" s="457"/>
      <c r="Q1786" s="457"/>
      <c r="R1786" s="457"/>
      <c r="S1786" s="457"/>
      <c r="T1786" s="457"/>
      <c r="U1786" s="457"/>
      <c r="V1786" s="457"/>
      <c r="W1786" s="457"/>
      <c r="X1786" s="457"/>
      <c r="Y1786" s="457"/>
      <c r="Z1786" s="457"/>
      <c r="AA1786" s="454"/>
      <c r="AB1786" s="454"/>
      <c r="AC1786" s="129"/>
      <c r="AD1786" s="129"/>
      <c r="AE1786" s="130"/>
      <c r="AF1786" s="130"/>
      <c r="AG1786" s="131"/>
      <c r="AH1786" s="131"/>
    </row>
    <row r="1787" spans="1:34" s="128" customFormat="1" ht="30" customHeight="1">
      <c r="A1787" s="28"/>
      <c r="B1787" s="384" t="s">
        <v>95</v>
      </c>
      <c r="C1787" s="457" t="s">
        <v>1082</v>
      </c>
      <c r="D1787" s="457"/>
      <c r="E1787" s="457"/>
      <c r="F1787" s="457"/>
      <c r="G1787" s="457"/>
      <c r="H1787" s="457"/>
      <c r="I1787" s="457"/>
      <c r="J1787" s="457"/>
      <c r="K1787" s="457"/>
      <c r="L1787" s="457"/>
      <c r="M1787" s="457"/>
      <c r="N1787" s="457"/>
      <c r="O1787" s="457"/>
      <c r="P1787" s="457"/>
      <c r="Q1787" s="457"/>
      <c r="R1787" s="457"/>
      <c r="S1787" s="457"/>
      <c r="T1787" s="457"/>
      <c r="U1787" s="457"/>
      <c r="V1787" s="457"/>
      <c r="W1787" s="457"/>
      <c r="X1787" s="457"/>
      <c r="Y1787" s="457"/>
      <c r="Z1787" s="457"/>
      <c r="AA1787" s="454"/>
      <c r="AB1787" s="454"/>
      <c r="AC1787" s="129"/>
      <c r="AD1787" s="129"/>
      <c r="AE1787" s="130"/>
      <c r="AF1787" s="130"/>
      <c r="AG1787" s="131"/>
      <c r="AH1787" s="131"/>
    </row>
    <row r="1788" spans="1:34" s="128" customFormat="1" ht="17.25" customHeight="1">
      <c r="A1788" s="28"/>
      <c r="B1788" s="361"/>
      <c r="C1788" s="362"/>
      <c r="D1788" s="362"/>
      <c r="E1788" s="362"/>
      <c r="F1788" s="362"/>
      <c r="G1788" s="362"/>
      <c r="H1788" s="362"/>
      <c r="I1788" s="362"/>
      <c r="J1788" s="362"/>
      <c r="K1788" s="362"/>
      <c r="L1788" s="362"/>
      <c r="M1788" s="362"/>
      <c r="N1788" s="362"/>
      <c r="O1788" s="362"/>
      <c r="P1788" s="362"/>
      <c r="Q1788" s="362"/>
      <c r="R1788" s="362"/>
      <c r="S1788" s="362"/>
      <c r="T1788" s="362"/>
      <c r="U1788" s="362"/>
      <c r="V1788" s="362"/>
      <c r="W1788" s="362"/>
      <c r="X1788" s="362"/>
      <c r="Y1788" s="362"/>
      <c r="Z1788" s="360"/>
      <c r="AA1788" s="47"/>
      <c r="AB1788" s="47"/>
      <c r="AC1788" s="129"/>
      <c r="AD1788" s="129"/>
      <c r="AE1788" s="130"/>
      <c r="AF1788" s="130"/>
      <c r="AG1788" s="131"/>
      <c r="AH1788" s="131"/>
    </row>
    <row r="1789" spans="1:34" s="128" customFormat="1" ht="17.25" customHeight="1">
      <c r="A1789" s="28"/>
      <c r="B1789" s="392" t="s">
        <v>1144</v>
      </c>
      <c r="C1789" s="66"/>
      <c r="D1789" s="29"/>
      <c r="E1789" s="29"/>
      <c r="F1789" s="29"/>
      <c r="G1789" s="29"/>
      <c r="H1789" s="29"/>
      <c r="I1789" s="29"/>
      <c r="J1789" s="29"/>
      <c r="K1789" s="30"/>
      <c r="L1789" s="30"/>
      <c r="M1789" s="30"/>
      <c r="N1789" s="30"/>
      <c r="O1789" s="30"/>
      <c r="P1789" s="30"/>
      <c r="Q1789" s="30"/>
      <c r="R1789" s="30"/>
      <c r="S1789" s="30"/>
      <c r="T1789" s="30"/>
      <c r="U1789" s="30"/>
      <c r="V1789" s="30"/>
      <c r="W1789" s="30"/>
      <c r="X1789" s="30"/>
      <c r="Y1789" s="30"/>
      <c r="Z1789" s="360"/>
      <c r="AA1789" s="47"/>
      <c r="AB1789" s="47"/>
      <c r="AC1789" s="129"/>
      <c r="AD1789" s="129"/>
      <c r="AE1789" s="130"/>
      <c r="AF1789" s="130"/>
      <c r="AG1789" s="131"/>
      <c r="AH1789" s="131"/>
    </row>
    <row r="1790" spans="1:34" s="128" customFormat="1" ht="48" customHeight="1">
      <c r="A1790" s="28"/>
      <c r="B1790" s="383" t="s">
        <v>90</v>
      </c>
      <c r="C1790" s="457" t="s">
        <v>1170</v>
      </c>
      <c r="D1790" s="457"/>
      <c r="E1790" s="457"/>
      <c r="F1790" s="457"/>
      <c r="G1790" s="457"/>
      <c r="H1790" s="457"/>
      <c r="I1790" s="457"/>
      <c r="J1790" s="457"/>
      <c r="K1790" s="457"/>
      <c r="L1790" s="457"/>
      <c r="M1790" s="457"/>
      <c r="N1790" s="457"/>
      <c r="O1790" s="457"/>
      <c r="P1790" s="457"/>
      <c r="Q1790" s="457"/>
      <c r="R1790" s="457"/>
      <c r="S1790" s="457"/>
      <c r="T1790" s="457"/>
      <c r="U1790" s="457"/>
      <c r="V1790" s="457"/>
      <c r="W1790" s="457"/>
      <c r="X1790" s="457"/>
      <c r="Y1790" s="457"/>
      <c r="Z1790" s="457"/>
      <c r="AA1790" s="454"/>
      <c r="AB1790" s="454"/>
      <c r="AC1790" s="129"/>
      <c r="AD1790" s="129"/>
      <c r="AE1790" s="130"/>
      <c r="AF1790" s="130"/>
      <c r="AG1790" s="131"/>
      <c r="AH1790" s="131"/>
    </row>
    <row r="1791" spans="1:34" s="128" customFormat="1" ht="64.5" customHeight="1">
      <c r="A1791" s="28"/>
      <c r="B1791" s="383" t="s">
        <v>91</v>
      </c>
      <c r="C1791" s="457" t="s">
        <v>1171</v>
      </c>
      <c r="D1791" s="457"/>
      <c r="E1791" s="457"/>
      <c r="F1791" s="457"/>
      <c r="G1791" s="457"/>
      <c r="H1791" s="457"/>
      <c r="I1791" s="457"/>
      <c r="J1791" s="457"/>
      <c r="K1791" s="457"/>
      <c r="L1791" s="457"/>
      <c r="M1791" s="457"/>
      <c r="N1791" s="457"/>
      <c r="O1791" s="457"/>
      <c r="P1791" s="457"/>
      <c r="Q1791" s="457"/>
      <c r="R1791" s="457"/>
      <c r="S1791" s="457"/>
      <c r="T1791" s="457"/>
      <c r="U1791" s="457"/>
      <c r="V1791" s="457"/>
      <c r="W1791" s="457"/>
      <c r="X1791" s="457"/>
      <c r="Y1791" s="457"/>
      <c r="Z1791" s="457"/>
      <c r="AA1791" s="454"/>
      <c r="AB1791" s="454"/>
      <c r="AC1791" s="129"/>
      <c r="AD1791" s="129"/>
      <c r="AE1791" s="130"/>
      <c r="AF1791" s="130"/>
      <c r="AG1791" s="131"/>
      <c r="AH1791" s="131"/>
    </row>
    <row r="1792" spans="1:34" s="128" customFormat="1" ht="36" customHeight="1">
      <c r="A1792" s="28"/>
      <c r="B1792" s="383" t="s">
        <v>92</v>
      </c>
      <c r="C1792" s="457" t="s">
        <v>1077</v>
      </c>
      <c r="D1792" s="457"/>
      <c r="E1792" s="457"/>
      <c r="F1792" s="457"/>
      <c r="G1792" s="457"/>
      <c r="H1792" s="457"/>
      <c r="I1792" s="457"/>
      <c r="J1792" s="457"/>
      <c r="K1792" s="457"/>
      <c r="L1792" s="457"/>
      <c r="M1792" s="457"/>
      <c r="N1792" s="457"/>
      <c r="O1792" s="457"/>
      <c r="P1792" s="457"/>
      <c r="Q1792" s="457"/>
      <c r="R1792" s="457"/>
      <c r="S1792" s="457"/>
      <c r="T1792" s="457"/>
      <c r="U1792" s="457"/>
      <c r="V1792" s="457"/>
      <c r="W1792" s="457"/>
      <c r="X1792" s="457"/>
      <c r="Y1792" s="457"/>
      <c r="Z1792" s="457"/>
      <c r="AA1792" s="454"/>
      <c r="AB1792" s="454"/>
      <c r="AC1792" s="129"/>
      <c r="AD1792" s="129"/>
      <c r="AE1792" s="130"/>
      <c r="AF1792" s="130"/>
      <c r="AG1792" s="131"/>
      <c r="AH1792" s="131"/>
    </row>
    <row r="1793" spans="1:34" s="128" customFormat="1" ht="36" customHeight="1">
      <c r="A1793" s="28"/>
      <c r="B1793" s="383" t="s">
        <v>93</v>
      </c>
      <c r="C1793" s="457" t="s">
        <v>1078</v>
      </c>
      <c r="D1793" s="457"/>
      <c r="E1793" s="457"/>
      <c r="F1793" s="457"/>
      <c r="G1793" s="457"/>
      <c r="H1793" s="457"/>
      <c r="I1793" s="457"/>
      <c r="J1793" s="457"/>
      <c r="K1793" s="457"/>
      <c r="L1793" s="457"/>
      <c r="M1793" s="457"/>
      <c r="N1793" s="457"/>
      <c r="O1793" s="457"/>
      <c r="P1793" s="457"/>
      <c r="Q1793" s="457"/>
      <c r="R1793" s="457"/>
      <c r="S1793" s="457"/>
      <c r="T1793" s="457"/>
      <c r="U1793" s="457"/>
      <c r="V1793" s="457"/>
      <c r="W1793" s="457"/>
      <c r="X1793" s="457"/>
      <c r="Y1793" s="457"/>
      <c r="Z1793" s="457"/>
      <c r="AA1793" s="454"/>
      <c r="AB1793" s="454"/>
      <c r="AC1793" s="129"/>
      <c r="AD1793" s="129"/>
      <c r="AE1793" s="130"/>
      <c r="AF1793" s="130"/>
      <c r="AG1793" s="131"/>
      <c r="AH1793" s="131"/>
    </row>
    <row r="1794" spans="1:34" s="128" customFormat="1" ht="37.5" customHeight="1">
      <c r="A1794" s="28"/>
      <c r="B1794" s="384" t="s">
        <v>94</v>
      </c>
      <c r="C1794" s="457" t="s">
        <v>1082</v>
      </c>
      <c r="D1794" s="457"/>
      <c r="E1794" s="457"/>
      <c r="F1794" s="457"/>
      <c r="G1794" s="457"/>
      <c r="H1794" s="457"/>
      <c r="I1794" s="457"/>
      <c r="J1794" s="457"/>
      <c r="K1794" s="457"/>
      <c r="L1794" s="457"/>
      <c r="M1794" s="457"/>
      <c r="N1794" s="457"/>
      <c r="O1794" s="457"/>
      <c r="P1794" s="457"/>
      <c r="Q1794" s="457"/>
      <c r="R1794" s="457"/>
      <c r="S1794" s="457"/>
      <c r="T1794" s="457"/>
      <c r="U1794" s="457"/>
      <c r="V1794" s="457"/>
      <c r="W1794" s="457"/>
      <c r="X1794" s="457"/>
      <c r="Y1794" s="457"/>
      <c r="Z1794" s="457"/>
      <c r="AA1794" s="454"/>
      <c r="AB1794" s="454"/>
      <c r="AC1794" s="129"/>
      <c r="AD1794" s="129"/>
      <c r="AE1794" s="130"/>
      <c r="AF1794" s="130"/>
      <c r="AG1794" s="131"/>
      <c r="AH1794" s="131"/>
    </row>
    <row r="1795" spans="1:34" s="128" customFormat="1" ht="12" customHeight="1">
      <c r="A1795" s="28"/>
      <c r="B1795" s="7"/>
      <c r="C1795" s="360"/>
      <c r="D1795" s="360"/>
      <c r="E1795" s="360"/>
      <c r="F1795" s="360"/>
      <c r="G1795" s="360"/>
      <c r="H1795" s="360"/>
      <c r="I1795" s="360"/>
      <c r="J1795" s="360"/>
      <c r="K1795" s="360"/>
      <c r="L1795" s="360"/>
      <c r="M1795" s="360"/>
      <c r="N1795" s="360"/>
      <c r="O1795" s="360"/>
      <c r="P1795" s="360"/>
      <c r="Q1795" s="360"/>
      <c r="R1795" s="360"/>
      <c r="S1795" s="360"/>
      <c r="T1795" s="360"/>
      <c r="U1795" s="360"/>
      <c r="V1795" s="360"/>
      <c r="W1795" s="360"/>
      <c r="X1795" s="360"/>
      <c r="Y1795" s="360"/>
      <c r="Z1795" s="360"/>
      <c r="AA1795" s="47"/>
      <c r="AB1795" s="47"/>
      <c r="AC1795" s="129"/>
      <c r="AD1795" s="129"/>
      <c r="AE1795" s="130"/>
      <c r="AF1795" s="130"/>
      <c r="AG1795" s="131"/>
      <c r="AH1795" s="131"/>
    </row>
    <row r="1796" spans="1:34" ht="24" customHeight="1">
      <c r="A1796" s="35" t="s">
        <v>1145</v>
      </c>
      <c r="B1796" s="33"/>
      <c r="C1796" s="29"/>
      <c r="D1796" s="29"/>
      <c r="E1796" s="29"/>
      <c r="F1796" s="29"/>
      <c r="G1796" s="29"/>
      <c r="H1796" s="29"/>
      <c r="I1796" s="29"/>
      <c r="J1796" s="363"/>
      <c r="K1796" s="363"/>
      <c r="L1796" s="363"/>
      <c r="M1796" s="363"/>
      <c r="N1796" s="363"/>
      <c r="O1796" s="363"/>
      <c r="P1796" s="363"/>
      <c r="Q1796" s="363"/>
      <c r="R1796" s="363"/>
      <c r="S1796" s="363"/>
      <c r="T1796" s="363"/>
      <c r="U1796" s="363"/>
      <c r="V1796" s="363"/>
      <c r="W1796" s="363"/>
      <c r="X1796" s="363"/>
      <c r="Y1796" s="363"/>
      <c r="Z1796" s="363"/>
      <c r="AA1796" s="45"/>
      <c r="AB1796" s="45"/>
    </row>
    <row r="1797" spans="1:34" s="48" customFormat="1" ht="11.25" customHeight="1">
      <c r="A1797" s="26"/>
      <c r="B1797" s="442" t="s">
        <v>90</v>
      </c>
      <c r="C1797" s="445" t="s">
        <v>657</v>
      </c>
      <c r="D1797" s="446"/>
      <c r="E1797" s="446"/>
      <c r="F1797" s="446"/>
      <c r="G1797" s="446"/>
      <c r="H1797" s="446"/>
      <c r="I1797" s="446"/>
      <c r="J1797" s="446"/>
      <c r="K1797" s="446"/>
      <c r="L1797" s="446"/>
      <c r="M1797" s="446"/>
      <c r="N1797" s="446"/>
      <c r="O1797" s="446"/>
      <c r="P1797" s="446"/>
      <c r="Q1797" s="446"/>
      <c r="R1797" s="446"/>
      <c r="S1797" s="446"/>
      <c r="T1797" s="446"/>
      <c r="U1797" s="446"/>
      <c r="V1797" s="446"/>
      <c r="W1797" s="446"/>
      <c r="X1797" s="446"/>
      <c r="Y1797" s="446"/>
      <c r="Z1797" s="447"/>
      <c r="AA1797" s="436"/>
      <c r="AB1797" s="437"/>
    </row>
    <row r="1798" spans="1:34" s="48" customFormat="1" ht="11.25" customHeight="1">
      <c r="A1798" s="26"/>
      <c r="B1798" s="443"/>
      <c r="C1798" s="448"/>
      <c r="D1798" s="449"/>
      <c r="E1798" s="449"/>
      <c r="F1798" s="449"/>
      <c r="G1798" s="449"/>
      <c r="H1798" s="449"/>
      <c r="I1798" s="449"/>
      <c r="J1798" s="449"/>
      <c r="K1798" s="449"/>
      <c r="L1798" s="449"/>
      <c r="M1798" s="449"/>
      <c r="N1798" s="449"/>
      <c r="O1798" s="449"/>
      <c r="P1798" s="449"/>
      <c r="Q1798" s="449"/>
      <c r="R1798" s="449"/>
      <c r="S1798" s="449"/>
      <c r="T1798" s="449"/>
      <c r="U1798" s="449"/>
      <c r="V1798" s="449"/>
      <c r="W1798" s="449"/>
      <c r="X1798" s="449"/>
      <c r="Y1798" s="449"/>
      <c r="Z1798" s="450"/>
      <c r="AA1798" s="438"/>
      <c r="AB1798" s="439"/>
    </row>
    <row r="1799" spans="1:34" s="48" customFormat="1" ht="11.25" customHeight="1">
      <c r="A1799" s="26"/>
      <c r="B1799" s="443"/>
      <c r="C1799" s="448"/>
      <c r="D1799" s="449"/>
      <c r="E1799" s="449"/>
      <c r="F1799" s="449"/>
      <c r="G1799" s="449"/>
      <c r="H1799" s="449"/>
      <c r="I1799" s="449"/>
      <c r="J1799" s="449"/>
      <c r="K1799" s="449"/>
      <c r="L1799" s="449"/>
      <c r="M1799" s="449"/>
      <c r="N1799" s="449"/>
      <c r="O1799" s="449"/>
      <c r="P1799" s="449"/>
      <c r="Q1799" s="449"/>
      <c r="R1799" s="449"/>
      <c r="S1799" s="449"/>
      <c r="T1799" s="449"/>
      <c r="U1799" s="449"/>
      <c r="V1799" s="449"/>
      <c r="W1799" s="449"/>
      <c r="X1799" s="449"/>
      <c r="Y1799" s="449"/>
      <c r="Z1799" s="450"/>
      <c r="AA1799" s="440"/>
      <c r="AB1799" s="441"/>
    </row>
    <row r="1800" spans="1:34" s="48" customFormat="1" ht="15.75" customHeight="1">
      <c r="A1800" s="26"/>
      <c r="B1800" s="442" t="s">
        <v>91</v>
      </c>
      <c r="C1800" s="469" t="s">
        <v>658</v>
      </c>
      <c r="D1800" s="470"/>
      <c r="E1800" s="470"/>
      <c r="F1800" s="470"/>
      <c r="G1800" s="470"/>
      <c r="H1800" s="470"/>
      <c r="I1800" s="470"/>
      <c r="J1800" s="470"/>
      <c r="K1800" s="470"/>
      <c r="L1800" s="470"/>
      <c r="M1800" s="470"/>
      <c r="N1800" s="470"/>
      <c r="O1800" s="470"/>
      <c r="P1800" s="470"/>
      <c r="Q1800" s="470"/>
      <c r="R1800" s="470"/>
      <c r="S1800" s="470"/>
      <c r="T1800" s="470"/>
      <c r="U1800" s="470"/>
      <c r="V1800" s="470"/>
      <c r="W1800" s="470"/>
      <c r="X1800" s="470"/>
      <c r="Y1800" s="470"/>
      <c r="Z1800" s="471"/>
      <c r="AA1800" s="436"/>
      <c r="AB1800" s="437"/>
    </row>
    <row r="1801" spans="1:34" s="48" customFormat="1" ht="11.25" customHeight="1">
      <c r="A1801" s="26"/>
      <c r="B1801" s="443"/>
      <c r="C1801" s="472"/>
      <c r="D1801" s="473"/>
      <c r="E1801" s="473"/>
      <c r="F1801" s="473"/>
      <c r="G1801" s="473"/>
      <c r="H1801" s="473"/>
      <c r="I1801" s="473"/>
      <c r="J1801" s="473"/>
      <c r="K1801" s="473"/>
      <c r="L1801" s="473"/>
      <c r="M1801" s="473"/>
      <c r="N1801" s="473"/>
      <c r="O1801" s="473"/>
      <c r="P1801" s="473"/>
      <c r="Q1801" s="473"/>
      <c r="R1801" s="473"/>
      <c r="S1801" s="473"/>
      <c r="T1801" s="473"/>
      <c r="U1801" s="473"/>
      <c r="V1801" s="473"/>
      <c r="W1801" s="473"/>
      <c r="X1801" s="473"/>
      <c r="Y1801" s="473"/>
      <c r="Z1801" s="474"/>
      <c r="AA1801" s="438"/>
      <c r="AB1801" s="439"/>
    </row>
    <row r="1802" spans="1:34" s="48" customFormat="1" ht="11.25" customHeight="1">
      <c r="A1802" s="26"/>
      <c r="B1802" s="444"/>
      <c r="C1802" s="475"/>
      <c r="D1802" s="476"/>
      <c r="E1802" s="476"/>
      <c r="F1802" s="476"/>
      <c r="G1802" s="476"/>
      <c r="H1802" s="476"/>
      <c r="I1802" s="476"/>
      <c r="J1802" s="476"/>
      <c r="K1802" s="476"/>
      <c r="L1802" s="476"/>
      <c r="M1802" s="476"/>
      <c r="N1802" s="476"/>
      <c r="O1802" s="476"/>
      <c r="P1802" s="476"/>
      <c r="Q1802" s="476"/>
      <c r="R1802" s="476"/>
      <c r="S1802" s="476"/>
      <c r="T1802" s="476"/>
      <c r="U1802" s="476"/>
      <c r="V1802" s="476"/>
      <c r="W1802" s="476"/>
      <c r="X1802" s="476"/>
      <c r="Y1802" s="476"/>
      <c r="Z1802" s="477"/>
      <c r="AA1802" s="440"/>
      <c r="AB1802" s="441"/>
    </row>
    <row r="1803" spans="1:34" s="48" customFormat="1" ht="11.25" customHeight="1">
      <c r="A1803" s="26"/>
      <c r="B1803" s="442" t="s">
        <v>20</v>
      </c>
      <c r="C1803" s="445" t="s">
        <v>659</v>
      </c>
      <c r="D1803" s="446"/>
      <c r="E1803" s="446"/>
      <c r="F1803" s="446"/>
      <c r="G1803" s="446"/>
      <c r="H1803" s="446"/>
      <c r="I1803" s="446"/>
      <c r="J1803" s="446"/>
      <c r="K1803" s="446"/>
      <c r="L1803" s="446"/>
      <c r="M1803" s="446"/>
      <c r="N1803" s="446"/>
      <c r="O1803" s="446"/>
      <c r="P1803" s="446"/>
      <c r="Q1803" s="446"/>
      <c r="R1803" s="446"/>
      <c r="S1803" s="446"/>
      <c r="T1803" s="446"/>
      <c r="U1803" s="446"/>
      <c r="V1803" s="446"/>
      <c r="W1803" s="446"/>
      <c r="X1803" s="446"/>
      <c r="Y1803" s="446"/>
      <c r="Z1803" s="447"/>
      <c r="AA1803" s="436"/>
      <c r="AB1803" s="437"/>
    </row>
    <row r="1804" spans="1:34" s="48" customFormat="1" ht="11.25" customHeight="1">
      <c r="A1804" s="26"/>
      <c r="B1804" s="443"/>
      <c r="C1804" s="448"/>
      <c r="D1804" s="449"/>
      <c r="E1804" s="449"/>
      <c r="F1804" s="449"/>
      <c r="G1804" s="449"/>
      <c r="H1804" s="449"/>
      <c r="I1804" s="449"/>
      <c r="J1804" s="449"/>
      <c r="K1804" s="449"/>
      <c r="L1804" s="449"/>
      <c r="M1804" s="449"/>
      <c r="N1804" s="449"/>
      <c r="O1804" s="449"/>
      <c r="P1804" s="449"/>
      <c r="Q1804" s="449"/>
      <c r="R1804" s="449"/>
      <c r="S1804" s="449"/>
      <c r="T1804" s="449"/>
      <c r="U1804" s="449"/>
      <c r="V1804" s="449"/>
      <c r="W1804" s="449"/>
      <c r="X1804" s="449"/>
      <c r="Y1804" s="449"/>
      <c r="Z1804" s="450"/>
      <c r="AA1804" s="438"/>
      <c r="AB1804" s="439"/>
    </row>
    <row r="1805" spans="1:34" s="48" customFormat="1" ht="11.25" customHeight="1">
      <c r="A1805" s="26"/>
      <c r="B1805" s="444"/>
      <c r="C1805" s="451"/>
      <c r="D1805" s="452"/>
      <c r="E1805" s="452"/>
      <c r="F1805" s="452"/>
      <c r="G1805" s="452"/>
      <c r="H1805" s="452"/>
      <c r="I1805" s="452"/>
      <c r="J1805" s="452"/>
      <c r="K1805" s="452"/>
      <c r="L1805" s="452"/>
      <c r="M1805" s="452"/>
      <c r="N1805" s="452"/>
      <c r="O1805" s="452"/>
      <c r="P1805" s="452"/>
      <c r="Q1805" s="452"/>
      <c r="R1805" s="452"/>
      <c r="S1805" s="452"/>
      <c r="T1805" s="452"/>
      <c r="U1805" s="452"/>
      <c r="V1805" s="452"/>
      <c r="W1805" s="452"/>
      <c r="X1805" s="452"/>
      <c r="Y1805" s="452"/>
      <c r="Z1805" s="453"/>
      <c r="AA1805" s="440"/>
      <c r="AB1805" s="441"/>
    </row>
    <row r="1806" spans="1:34" s="48" customFormat="1" ht="11.25" customHeight="1">
      <c r="A1806" s="26"/>
      <c r="B1806" s="7"/>
      <c r="C1806" s="69"/>
      <c r="D1806" s="69"/>
      <c r="E1806" s="69"/>
      <c r="F1806" s="69"/>
      <c r="G1806" s="69"/>
      <c r="H1806" s="69"/>
      <c r="I1806" s="69"/>
      <c r="J1806" s="69"/>
      <c r="K1806" s="69"/>
      <c r="L1806" s="69"/>
      <c r="M1806" s="69"/>
      <c r="N1806" s="69"/>
      <c r="O1806" s="69"/>
      <c r="P1806" s="69"/>
      <c r="Q1806" s="69"/>
      <c r="R1806" s="69"/>
      <c r="S1806" s="69"/>
      <c r="T1806" s="69"/>
      <c r="U1806" s="69"/>
      <c r="V1806" s="69"/>
      <c r="W1806" s="69"/>
      <c r="X1806" s="69"/>
      <c r="Y1806" s="69"/>
      <c r="Z1806" s="69"/>
      <c r="AA1806" s="47"/>
      <c r="AB1806" s="47"/>
    </row>
    <row r="1807" spans="1:34" s="48" customFormat="1" ht="15" customHeight="1">
      <c r="A1807" s="35" t="s">
        <v>1146</v>
      </c>
      <c r="B1807" s="33"/>
      <c r="C1807" s="29"/>
      <c r="D1807" s="29"/>
      <c r="E1807" s="29"/>
      <c r="F1807" s="29"/>
      <c r="G1807" s="29"/>
      <c r="H1807" s="29"/>
      <c r="I1807" s="29"/>
      <c r="J1807" s="363"/>
      <c r="K1807" s="363"/>
      <c r="L1807" s="363"/>
      <c r="M1807" s="363"/>
      <c r="N1807" s="363"/>
      <c r="O1807" s="363"/>
      <c r="P1807" s="363"/>
      <c r="Q1807" s="363"/>
      <c r="R1807" s="363"/>
      <c r="S1807" s="363"/>
      <c r="T1807" s="363"/>
      <c r="U1807" s="363"/>
      <c r="V1807" s="363"/>
      <c r="W1807" s="363"/>
      <c r="X1807" s="363"/>
      <c r="Y1807" s="363"/>
      <c r="Z1807" s="363"/>
      <c r="AA1807" s="45"/>
      <c r="AB1807" s="45"/>
    </row>
    <row r="1808" spans="1:34" s="48" customFormat="1" ht="11.25" customHeight="1">
      <c r="A1808" s="26"/>
      <c r="B1808" s="414" t="s">
        <v>90</v>
      </c>
      <c r="C1808" s="462" t="s">
        <v>660</v>
      </c>
      <c r="D1808" s="462"/>
      <c r="E1808" s="462"/>
      <c r="F1808" s="462"/>
      <c r="G1808" s="462"/>
      <c r="H1808" s="462"/>
      <c r="I1808" s="462"/>
      <c r="J1808" s="462"/>
      <c r="K1808" s="462"/>
      <c r="L1808" s="462"/>
      <c r="M1808" s="462"/>
      <c r="N1808" s="462"/>
      <c r="O1808" s="462"/>
      <c r="P1808" s="462"/>
      <c r="Q1808" s="462"/>
      <c r="R1808" s="462"/>
      <c r="S1808" s="462"/>
      <c r="T1808" s="462"/>
      <c r="U1808" s="462"/>
      <c r="V1808" s="462"/>
      <c r="W1808" s="462"/>
      <c r="X1808" s="462"/>
      <c r="Y1808" s="462"/>
      <c r="Z1808" s="462"/>
      <c r="AA1808" s="436"/>
      <c r="AB1808" s="437"/>
    </row>
    <row r="1809" spans="1:31" s="48" customFormat="1" ht="11.25" customHeight="1">
      <c r="A1809" s="26"/>
      <c r="B1809" s="414"/>
      <c r="C1809" s="462"/>
      <c r="D1809" s="462"/>
      <c r="E1809" s="462"/>
      <c r="F1809" s="462"/>
      <c r="G1809" s="462"/>
      <c r="H1809" s="462"/>
      <c r="I1809" s="462"/>
      <c r="J1809" s="462"/>
      <c r="K1809" s="462"/>
      <c r="L1809" s="462"/>
      <c r="M1809" s="462"/>
      <c r="N1809" s="462"/>
      <c r="O1809" s="462"/>
      <c r="P1809" s="462"/>
      <c r="Q1809" s="462"/>
      <c r="R1809" s="462"/>
      <c r="S1809" s="462"/>
      <c r="T1809" s="462"/>
      <c r="U1809" s="462"/>
      <c r="V1809" s="462"/>
      <c r="W1809" s="462"/>
      <c r="X1809" s="462"/>
      <c r="Y1809" s="462"/>
      <c r="Z1809" s="462"/>
      <c r="AA1809" s="438"/>
      <c r="AB1809" s="439"/>
    </row>
    <row r="1810" spans="1:31" s="48" customFormat="1" ht="11.25" customHeight="1">
      <c r="A1810" s="26"/>
      <c r="B1810" s="777"/>
      <c r="C1810" s="462"/>
      <c r="D1810" s="462"/>
      <c r="E1810" s="462"/>
      <c r="F1810" s="462"/>
      <c r="G1810" s="462"/>
      <c r="H1810" s="462"/>
      <c r="I1810" s="462"/>
      <c r="J1810" s="462"/>
      <c r="K1810" s="462"/>
      <c r="L1810" s="462"/>
      <c r="M1810" s="462"/>
      <c r="N1810" s="462"/>
      <c r="O1810" s="462"/>
      <c r="P1810" s="462"/>
      <c r="Q1810" s="462"/>
      <c r="R1810" s="462"/>
      <c r="S1810" s="462"/>
      <c r="T1810" s="462"/>
      <c r="U1810" s="462"/>
      <c r="V1810" s="462"/>
      <c r="W1810" s="462"/>
      <c r="X1810" s="462"/>
      <c r="Y1810" s="462"/>
      <c r="Z1810" s="462"/>
      <c r="AA1810" s="440"/>
      <c r="AB1810" s="441"/>
    </row>
    <row r="1811" spans="1:31" s="48" customFormat="1" ht="11.25" customHeight="1">
      <c r="A1811" s="26"/>
      <c r="B1811" s="414" t="s">
        <v>91</v>
      </c>
      <c r="C1811" s="462" t="s">
        <v>661</v>
      </c>
      <c r="D1811" s="462"/>
      <c r="E1811" s="462"/>
      <c r="F1811" s="462"/>
      <c r="G1811" s="462"/>
      <c r="H1811" s="462"/>
      <c r="I1811" s="462"/>
      <c r="J1811" s="462"/>
      <c r="K1811" s="462"/>
      <c r="L1811" s="462"/>
      <c r="M1811" s="462"/>
      <c r="N1811" s="462"/>
      <c r="O1811" s="462"/>
      <c r="P1811" s="462"/>
      <c r="Q1811" s="462"/>
      <c r="R1811" s="462"/>
      <c r="S1811" s="462"/>
      <c r="T1811" s="462"/>
      <c r="U1811" s="462"/>
      <c r="V1811" s="462"/>
      <c r="W1811" s="462"/>
      <c r="X1811" s="462"/>
      <c r="Y1811" s="462"/>
      <c r="Z1811" s="462"/>
      <c r="AA1811" s="436"/>
      <c r="AB1811" s="437"/>
    </row>
    <row r="1812" spans="1:31" s="48" customFormat="1" ht="11.25" customHeight="1">
      <c r="A1812" s="26"/>
      <c r="B1812" s="414"/>
      <c r="C1812" s="462"/>
      <c r="D1812" s="462"/>
      <c r="E1812" s="462"/>
      <c r="F1812" s="462"/>
      <c r="G1812" s="462"/>
      <c r="H1812" s="462"/>
      <c r="I1812" s="462"/>
      <c r="J1812" s="462"/>
      <c r="K1812" s="462"/>
      <c r="L1812" s="462"/>
      <c r="M1812" s="462"/>
      <c r="N1812" s="462"/>
      <c r="O1812" s="462"/>
      <c r="P1812" s="462"/>
      <c r="Q1812" s="462"/>
      <c r="R1812" s="462"/>
      <c r="S1812" s="462"/>
      <c r="T1812" s="462"/>
      <c r="U1812" s="462"/>
      <c r="V1812" s="462"/>
      <c r="W1812" s="462"/>
      <c r="X1812" s="462"/>
      <c r="Y1812" s="462"/>
      <c r="Z1812" s="462"/>
      <c r="AA1812" s="438"/>
      <c r="AB1812" s="439"/>
    </row>
    <row r="1813" spans="1:31" s="48" customFormat="1" ht="11.25" customHeight="1">
      <c r="A1813" s="26"/>
      <c r="B1813" s="414"/>
      <c r="C1813" s="462"/>
      <c r="D1813" s="462"/>
      <c r="E1813" s="462"/>
      <c r="F1813" s="462"/>
      <c r="G1813" s="462"/>
      <c r="H1813" s="462"/>
      <c r="I1813" s="462"/>
      <c r="J1813" s="462"/>
      <c r="K1813" s="462"/>
      <c r="L1813" s="462"/>
      <c r="M1813" s="462"/>
      <c r="N1813" s="462"/>
      <c r="O1813" s="462"/>
      <c r="P1813" s="462"/>
      <c r="Q1813" s="462"/>
      <c r="R1813" s="462"/>
      <c r="S1813" s="462"/>
      <c r="T1813" s="462"/>
      <c r="U1813" s="462"/>
      <c r="V1813" s="462"/>
      <c r="W1813" s="462"/>
      <c r="X1813" s="462"/>
      <c r="Y1813" s="462"/>
      <c r="Z1813" s="462"/>
      <c r="AA1813" s="440"/>
      <c r="AB1813" s="441"/>
    </row>
    <row r="1814" spans="1:31" s="48" customFormat="1" ht="11.25" customHeight="1">
      <c r="A1814" s="26"/>
      <c r="B1814" s="414" t="s">
        <v>92</v>
      </c>
      <c r="C1814" s="462" t="s">
        <v>662</v>
      </c>
      <c r="D1814" s="462"/>
      <c r="E1814" s="462"/>
      <c r="F1814" s="462"/>
      <c r="G1814" s="462"/>
      <c r="H1814" s="462"/>
      <c r="I1814" s="462"/>
      <c r="J1814" s="462"/>
      <c r="K1814" s="462"/>
      <c r="L1814" s="462"/>
      <c r="M1814" s="462"/>
      <c r="N1814" s="462"/>
      <c r="O1814" s="462"/>
      <c r="P1814" s="462"/>
      <c r="Q1814" s="462"/>
      <c r="R1814" s="462"/>
      <c r="S1814" s="462"/>
      <c r="T1814" s="462"/>
      <c r="U1814" s="462"/>
      <c r="V1814" s="462"/>
      <c r="W1814" s="462"/>
      <c r="X1814" s="462"/>
      <c r="Y1814" s="462"/>
      <c r="Z1814" s="462"/>
      <c r="AA1814" s="436"/>
      <c r="AB1814" s="437"/>
    </row>
    <row r="1815" spans="1:31" s="48" customFormat="1" ht="11.25" customHeight="1">
      <c r="A1815" s="26"/>
      <c r="B1815" s="414"/>
      <c r="C1815" s="462"/>
      <c r="D1815" s="462"/>
      <c r="E1815" s="462"/>
      <c r="F1815" s="462"/>
      <c r="G1815" s="462"/>
      <c r="H1815" s="462"/>
      <c r="I1815" s="462"/>
      <c r="J1815" s="462"/>
      <c r="K1815" s="462"/>
      <c r="L1815" s="462"/>
      <c r="M1815" s="462"/>
      <c r="N1815" s="462"/>
      <c r="O1815" s="462"/>
      <c r="P1815" s="462"/>
      <c r="Q1815" s="462"/>
      <c r="R1815" s="462"/>
      <c r="S1815" s="462"/>
      <c r="T1815" s="462"/>
      <c r="U1815" s="462"/>
      <c r="V1815" s="462"/>
      <c r="W1815" s="462"/>
      <c r="X1815" s="462"/>
      <c r="Y1815" s="462"/>
      <c r="Z1815" s="462"/>
      <c r="AA1815" s="438"/>
      <c r="AB1815" s="439"/>
    </row>
    <row r="1816" spans="1:31" s="48" customFormat="1" ht="11.25" customHeight="1">
      <c r="A1816" s="26"/>
      <c r="B1816" s="415"/>
      <c r="C1816" s="462"/>
      <c r="D1816" s="462"/>
      <c r="E1816" s="462"/>
      <c r="F1816" s="462"/>
      <c r="G1816" s="462"/>
      <c r="H1816" s="462"/>
      <c r="I1816" s="462"/>
      <c r="J1816" s="462"/>
      <c r="K1816" s="462"/>
      <c r="L1816" s="462"/>
      <c r="M1816" s="462"/>
      <c r="N1816" s="462"/>
      <c r="O1816" s="462"/>
      <c r="P1816" s="462"/>
      <c r="Q1816" s="462"/>
      <c r="R1816" s="462"/>
      <c r="S1816" s="462"/>
      <c r="T1816" s="462"/>
      <c r="U1816" s="462"/>
      <c r="V1816" s="462"/>
      <c r="W1816" s="462"/>
      <c r="X1816" s="462"/>
      <c r="Y1816" s="462"/>
      <c r="Z1816" s="462"/>
      <c r="AA1816" s="440"/>
      <c r="AB1816" s="441"/>
    </row>
    <row r="1817" spans="1:31" s="48" customFormat="1" ht="11.25" customHeight="1">
      <c r="A1817" s="26"/>
      <c r="B1817" s="414" t="s">
        <v>99</v>
      </c>
      <c r="C1817" s="462" t="s">
        <v>664</v>
      </c>
      <c r="D1817" s="462"/>
      <c r="E1817" s="462"/>
      <c r="F1817" s="462"/>
      <c r="G1817" s="462"/>
      <c r="H1817" s="462"/>
      <c r="I1817" s="462"/>
      <c r="J1817" s="462"/>
      <c r="K1817" s="462"/>
      <c r="L1817" s="462"/>
      <c r="M1817" s="462"/>
      <c r="N1817" s="462"/>
      <c r="O1817" s="462"/>
      <c r="P1817" s="462"/>
      <c r="Q1817" s="462"/>
      <c r="R1817" s="462"/>
      <c r="S1817" s="462"/>
      <c r="T1817" s="462"/>
      <c r="U1817" s="462"/>
      <c r="V1817" s="462"/>
      <c r="W1817" s="462"/>
      <c r="X1817" s="462"/>
      <c r="Y1817" s="462"/>
      <c r="Z1817" s="462"/>
      <c r="AA1817" s="436"/>
      <c r="AB1817" s="437"/>
    </row>
    <row r="1818" spans="1:31" s="48" customFormat="1" ht="15.75" customHeight="1">
      <c r="A1818" s="26"/>
      <c r="B1818" s="414"/>
      <c r="C1818" s="462"/>
      <c r="D1818" s="462"/>
      <c r="E1818" s="462"/>
      <c r="F1818" s="462"/>
      <c r="G1818" s="462"/>
      <c r="H1818" s="462"/>
      <c r="I1818" s="462"/>
      <c r="J1818" s="462"/>
      <c r="K1818" s="462"/>
      <c r="L1818" s="462"/>
      <c r="M1818" s="462"/>
      <c r="N1818" s="462"/>
      <c r="O1818" s="462"/>
      <c r="P1818" s="462"/>
      <c r="Q1818" s="462"/>
      <c r="R1818" s="462"/>
      <c r="S1818" s="462"/>
      <c r="T1818" s="462"/>
      <c r="U1818" s="462"/>
      <c r="V1818" s="462"/>
      <c r="W1818" s="462"/>
      <c r="X1818" s="462"/>
      <c r="Y1818" s="462"/>
      <c r="Z1818" s="462"/>
      <c r="AA1818" s="438"/>
      <c r="AB1818" s="439"/>
    </row>
    <row r="1819" spans="1:31" s="48" customFormat="1" ht="11.25" customHeight="1">
      <c r="A1819" s="26"/>
      <c r="B1819" s="415"/>
      <c r="C1819" s="462"/>
      <c r="D1819" s="462"/>
      <c r="E1819" s="462"/>
      <c r="F1819" s="462"/>
      <c r="G1819" s="462"/>
      <c r="H1819" s="462"/>
      <c r="I1819" s="462"/>
      <c r="J1819" s="462"/>
      <c r="K1819" s="462"/>
      <c r="L1819" s="462"/>
      <c r="M1819" s="462"/>
      <c r="N1819" s="462"/>
      <c r="O1819" s="462"/>
      <c r="P1819" s="462"/>
      <c r="Q1819" s="462"/>
      <c r="R1819" s="462"/>
      <c r="S1819" s="462"/>
      <c r="T1819" s="462"/>
      <c r="U1819" s="462"/>
      <c r="V1819" s="462"/>
      <c r="W1819" s="462"/>
      <c r="X1819" s="462"/>
      <c r="Y1819" s="462"/>
      <c r="Z1819" s="462"/>
      <c r="AA1819" s="440"/>
      <c r="AB1819" s="441"/>
    </row>
    <row r="1820" spans="1:31" s="48" customFormat="1" ht="11.25" customHeight="1">
      <c r="A1820" s="26"/>
      <c r="B1820" s="414" t="s">
        <v>94</v>
      </c>
      <c r="C1820" s="462" t="s">
        <v>663</v>
      </c>
      <c r="D1820" s="462"/>
      <c r="E1820" s="462"/>
      <c r="F1820" s="462"/>
      <c r="G1820" s="462"/>
      <c r="H1820" s="462"/>
      <c r="I1820" s="462"/>
      <c r="J1820" s="462"/>
      <c r="K1820" s="462"/>
      <c r="L1820" s="462"/>
      <c r="M1820" s="462"/>
      <c r="N1820" s="462"/>
      <c r="O1820" s="462"/>
      <c r="P1820" s="462"/>
      <c r="Q1820" s="462"/>
      <c r="R1820" s="462"/>
      <c r="S1820" s="462"/>
      <c r="T1820" s="462"/>
      <c r="U1820" s="462"/>
      <c r="V1820" s="462"/>
      <c r="W1820" s="462"/>
      <c r="X1820" s="462"/>
      <c r="Y1820" s="462"/>
      <c r="Z1820" s="462"/>
      <c r="AA1820" s="436"/>
      <c r="AB1820" s="437"/>
    </row>
    <row r="1821" spans="1:31" s="30" customFormat="1" ht="15" customHeight="1">
      <c r="A1821" s="26"/>
      <c r="B1821" s="414"/>
      <c r="C1821" s="462"/>
      <c r="D1821" s="462"/>
      <c r="E1821" s="462"/>
      <c r="F1821" s="462"/>
      <c r="G1821" s="462"/>
      <c r="H1821" s="462"/>
      <c r="I1821" s="462"/>
      <c r="J1821" s="462"/>
      <c r="K1821" s="462"/>
      <c r="L1821" s="462"/>
      <c r="M1821" s="462"/>
      <c r="N1821" s="462"/>
      <c r="O1821" s="462"/>
      <c r="P1821" s="462"/>
      <c r="Q1821" s="462"/>
      <c r="R1821" s="462"/>
      <c r="S1821" s="462"/>
      <c r="T1821" s="462"/>
      <c r="U1821" s="462"/>
      <c r="V1821" s="462"/>
      <c r="W1821" s="462"/>
      <c r="X1821" s="462"/>
      <c r="Y1821" s="462"/>
      <c r="Z1821" s="462"/>
      <c r="AA1821" s="438"/>
      <c r="AB1821" s="439"/>
    </row>
    <row r="1822" spans="1:31" s="48" customFormat="1" ht="11.25" customHeight="1">
      <c r="A1822" s="26"/>
      <c r="B1822" s="415"/>
      <c r="C1822" s="462"/>
      <c r="D1822" s="462"/>
      <c r="E1822" s="462"/>
      <c r="F1822" s="462"/>
      <c r="G1822" s="462"/>
      <c r="H1822" s="462"/>
      <c r="I1822" s="462"/>
      <c r="J1822" s="462"/>
      <c r="K1822" s="462"/>
      <c r="L1822" s="462"/>
      <c r="M1822" s="462"/>
      <c r="N1822" s="462"/>
      <c r="O1822" s="462"/>
      <c r="P1822" s="462"/>
      <c r="Q1822" s="462"/>
      <c r="R1822" s="462"/>
      <c r="S1822" s="462"/>
      <c r="T1822" s="462"/>
      <c r="U1822" s="462"/>
      <c r="V1822" s="462"/>
      <c r="W1822" s="462"/>
      <c r="X1822" s="462"/>
      <c r="Y1822" s="462"/>
      <c r="Z1822" s="462"/>
      <c r="AA1822" s="440"/>
      <c r="AB1822" s="441"/>
      <c r="AE1822" s="111"/>
    </row>
    <row r="1823" spans="1:31" s="48" customFormat="1" ht="11.25" customHeight="1">
      <c r="A1823" s="26"/>
      <c r="B1823" s="414" t="s">
        <v>95</v>
      </c>
      <c r="C1823" s="462" t="s">
        <v>665</v>
      </c>
      <c r="D1823" s="462"/>
      <c r="E1823" s="462"/>
      <c r="F1823" s="462"/>
      <c r="G1823" s="462"/>
      <c r="H1823" s="462"/>
      <c r="I1823" s="462"/>
      <c r="J1823" s="462"/>
      <c r="K1823" s="462"/>
      <c r="L1823" s="462"/>
      <c r="M1823" s="462"/>
      <c r="N1823" s="462"/>
      <c r="O1823" s="462"/>
      <c r="P1823" s="462"/>
      <c r="Q1823" s="462"/>
      <c r="R1823" s="462"/>
      <c r="S1823" s="462"/>
      <c r="T1823" s="462"/>
      <c r="U1823" s="462"/>
      <c r="V1823" s="462"/>
      <c r="W1823" s="462"/>
      <c r="X1823" s="462"/>
      <c r="Y1823" s="462"/>
      <c r="Z1823" s="462"/>
      <c r="AA1823" s="436"/>
      <c r="AB1823" s="437"/>
      <c r="AE1823" s="111"/>
    </row>
    <row r="1824" spans="1:31" s="48" customFormat="1" ht="11.25" customHeight="1">
      <c r="A1824" s="26"/>
      <c r="B1824" s="414"/>
      <c r="C1824" s="462"/>
      <c r="D1824" s="462"/>
      <c r="E1824" s="462"/>
      <c r="F1824" s="462"/>
      <c r="G1824" s="462"/>
      <c r="H1824" s="462"/>
      <c r="I1824" s="462"/>
      <c r="J1824" s="462"/>
      <c r="K1824" s="462"/>
      <c r="L1824" s="462"/>
      <c r="M1824" s="462"/>
      <c r="N1824" s="462"/>
      <c r="O1824" s="462"/>
      <c r="P1824" s="462"/>
      <c r="Q1824" s="462"/>
      <c r="R1824" s="462"/>
      <c r="S1824" s="462"/>
      <c r="T1824" s="462"/>
      <c r="U1824" s="462"/>
      <c r="V1824" s="462"/>
      <c r="W1824" s="462"/>
      <c r="X1824" s="462"/>
      <c r="Y1824" s="462"/>
      <c r="Z1824" s="462"/>
      <c r="AA1824" s="438"/>
      <c r="AB1824" s="439"/>
    </row>
    <row r="1825" spans="1:28" s="48" customFormat="1" ht="11.25" customHeight="1">
      <c r="A1825" s="26"/>
      <c r="B1825" s="415"/>
      <c r="C1825" s="462"/>
      <c r="D1825" s="462"/>
      <c r="E1825" s="462"/>
      <c r="F1825" s="462"/>
      <c r="G1825" s="462"/>
      <c r="H1825" s="462"/>
      <c r="I1825" s="462"/>
      <c r="J1825" s="462"/>
      <c r="K1825" s="462"/>
      <c r="L1825" s="462"/>
      <c r="M1825" s="462"/>
      <c r="N1825" s="462"/>
      <c r="O1825" s="462"/>
      <c r="P1825" s="462"/>
      <c r="Q1825" s="462"/>
      <c r="R1825" s="462"/>
      <c r="S1825" s="462"/>
      <c r="T1825" s="462"/>
      <c r="U1825" s="462"/>
      <c r="V1825" s="462"/>
      <c r="W1825" s="462"/>
      <c r="X1825" s="462"/>
      <c r="Y1825" s="462"/>
      <c r="Z1825" s="462"/>
      <c r="AA1825" s="440"/>
      <c r="AB1825" s="441"/>
    </row>
    <row r="1826" spans="1:28" s="48" customFormat="1" ht="11.25" customHeight="1">
      <c r="A1826" s="26"/>
      <c r="B1826" s="7"/>
      <c r="C1826" s="69"/>
      <c r="D1826" s="69"/>
      <c r="E1826" s="69"/>
      <c r="F1826" s="69"/>
      <c r="G1826" s="69"/>
      <c r="H1826" s="69"/>
      <c r="I1826" s="69"/>
      <c r="J1826" s="69"/>
      <c r="K1826" s="69"/>
      <c r="L1826" s="69"/>
      <c r="M1826" s="69"/>
      <c r="N1826" s="69"/>
      <c r="O1826" s="69"/>
      <c r="P1826" s="69"/>
      <c r="Q1826" s="69"/>
      <c r="R1826" s="69"/>
      <c r="S1826" s="69"/>
      <c r="T1826" s="69"/>
      <c r="U1826" s="69"/>
      <c r="V1826" s="69"/>
      <c r="W1826" s="69"/>
      <c r="X1826" s="69"/>
      <c r="Y1826" s="69"/>
      <c r="Z1826" s="69"/>
      <c r="AA1826" s="47"/>
      <c r="AB1826" s="47"/>
    </row>
    <row r="1827" spans="1:28" s="48" customFormat="1" ht="24">
      <c r="A1827" s="35" t="s">
        <v>1147</v>
      </c>
      <c r="B1827" s="7"/>
      <c r="C1827" s="69"/>
      <c r="D1827" s="69"/>
      <c r="E1827" s="69"/>
      <c r="F1827" s="69"/>
      <c r="G1827" s="69"/>
      <c r="H1827" s="69"/>
      <c r="I1827" s="69"/>
      <c r="J1827" s="69"/>
      <c r="K1827" s="69"/>
      <c r="L1827" s="69"/>
      <c r="M1827" s="69"/>
      <c r="N1827" s="69"/>
      <c r="O1827" s="69"/>
      <c r="P1827" s="69"/>
      <c r="Q1827" s="69"/>
      <c r="R1827" s="69"/>
      <c r="S1827" s="69"/>
      <c r="T1827" s="69"/>
      <c r="U1827" s="69"/>
      <c r="V1827" s="69"/>
      <c r="W1827" s="69"/>
      <c r="X1827" s="69"/>
      <c r="Y1827" s="69"/>
      <c r="Z1827" s="69"/>
      <c r="AA1827" s="47"/>
      <c r="AB1827" s="47"/>
    </row>
    <row r="1828" spans="1:28" s="48" customFormat="1" ht="11.25" customHeight="1">
      <c r="A1828" s="26"/>
      <c r="B1828" s="442" t="s">
        <v>90</v>
      </c>
      <c r="C1828" s="445" t="s">
        <v>666</v>
      </c>
      <c r="D1828" s="446"/>
      <c r="E1828" s="446"/>
      <c r="F1828" s="446"/>
      <c r="G1828" s="446"/>
      <c r="H1828" s="446"/>
      <c r="I1828" s="446"/>
      <c r="J1828" s="446"/>
      <c r="K1828" s="446"/>
      <c r="L1828" s="446"/>
      <c r="M1828" s="446"/>
      <c r="N1828" s="446"/>
      <c r="O1828" s="446"/>
      <c r="P1828" s="446"/>
      <c r="Q1828" s="446"/>
      <c r="R1828" s="446"/>
      <c r="S1828" s="446"/>
      <c r="T1828" s="446"/>
      <c r="U1828" s="446"/>
      <c r="V1828" s="446"/>
      <c r="W1828" s="446"/>
      <c r="X1828" s="446"/>
      <c r="Y1828" s="446"/>
      <c r="Z1828" s="447"/>
      <c r="AA1828" s="436"/>
      <c r="AB1828" s="437"/>
    </row>
    <row r="1829" spans="1:28" s="48" customFormat="1" ht="11.25" customHeight="1">
      <c r="A1829" s="26"/>
      <c r="B1829" s="443"/>
      <c r="C1829" s="448"/>
      <c r="D1829" s="449"/>
      <c r="E1829" s="449"/>
      <c r="F1829" s="449"/>
      <c r="G1829" s="449"/>
      <c r="H1829" s="449"/>
      <c r="I1829" s="449"/>
      <c r="J1829" s="449"/>
      <c r="K1829" s="449"/>
      <c r="L1829" s="449"/>
      <c r="M1829" s="449"/>
      <c r="N1829" s="449"/>
      <c r="O1829" s="449"/>
      <c r="P1829" s="449"/>
      <c r="Q1829" s="449"/>
      <c r="R1829" s="449"/>
      <c r="S1829" s="449"/>
      <c r="T1829" s="449"/>
      <c r="U1829" s="449"/>
      <c r="V1829" s="449"/>
      <c r="W1829" s="449"/>
      <c r="X1829" s="449"/>
      <c r="Y1829" s="449"/>
      <c r="Z1829" s="450"/>
      <c r="AA1829" s="438"/>
      <c r="AB1829" s="439"/>
    </row>
    <row r="1830" spans="1:28" s="48" customFormat="1" ht="11.25" customHeight="1">
      <c r="A1830" s="26"/>
      <c r="B1830" s="443"/>
      <c r="C1830" s="448"/>
      <c r="D1830" s="449"/>
      <c r="E1830" s="449"/>
      <c r="F1830" s="449"/>
      <c r="G1830" s="449"/>
      <c r="H1830" s="449"/>
      <c r="I1830" s="449"/>
      <c r="J1830" s="449"/>
      <c r="K1830" s="449"/>
      <c r="L1830" s="449"/>
      <c r="M1830" s="449"/>
      <c r="N1830" s="449"/>
      <c r="O1830" s="449"/>
      <c r="P1830" s="449"/>
      <c r="Q1830" s="449"/>
      <c r="R1830" s="449"/>
      <c r="S1830" s="449"/>
      <c r="T1830" s="449"/>
      <c r="U1830" s="449"/>
      <c r="V1830" s="449"/>
      <c r="W1830" s="449"/>
      <c r="X1830" s="449"/>
      <c r="Y1830" s="449"/>
      <c r="Z1830" s="450"/>
      <c r="AA1830" s="438"/>
      <c r="AB1830" s="439"/>
    </row>
    <row r="1831" spans="1:28" s="48" customFormat="1" ht="11.25" customHeight="1">
      <c r="A1831" s="26"/>
      <c r="B1831" s="443"/>
      <c r="C1831" s="448"/>
      <c r="D1831" s="449"/>
      <c r="E1831" s="449"/>
      <c r="F1831" s="449"/>
      <c r="G1831" s="449"/>
      <c r="H1831" s="449"/>
      <c r="I1831" s="449"/>
      <c r="J1831" s="449"/>
      <c r="K1831" s="449"/>
      <c r="L1831" s="449"/>
      <c r="M1831" s="449"/>
      <c r="N1831" s="449"/>
      <c r="O1831" s="449"/>
      <c r="P1831" s="449"/>
      <c r="Q1831" s="449"/>
      <c r="R1831" s="449"/>
      <c r="S1831" s="449"/>
      <c r="T1831" s="449"/>
      <c r="U1831" s="449"/>
      <c r="V1831" s="449"/>
      <c r="W1831" s="449"/>
      <c r="X1831" s="449"/>
      <c r="Y1831" s="449"/>
      <c r="Z1831" s="450"/>
      <c r="AA1831" s="440"/>
      <c r="AB1831" s="441"/>
    </row>
    <row r="1832" spans="1:28" s="48" customFormat="1" ht="11.25" customHeight="1">
      <c r="A1832" s="26"/>
      <c r="B1832" s="442" t="s">
        <v>34</v>
      </c>
      <c r="C1832" s="445" t="s">
        <v>667</v>
      </c>
      <c r="D1832" s="446"/>
      <c r="E1832" s="446"/>
      <c r="F1832" s="446"/>
      <c r="G1832" s="446"/>
      <c r="H1832" s="446"/>
      <c r="I1832" s="446"/>
      <c r="J1832" s="446"/>
      <c r="K1832" s="446"/>
      <c r="L1832" s="446"/>
      <c r="M1832" s="446"/>
      <c r="N1832" s="446"/>
      <c r="O1832" s="446"/>
      <c r="P1832" s="446"/>
      <c r="Q1832" s="446"/>
      <c r="R1832" s="446"/>
      <c r="S1832" s="446"/>
      <c r="T1832" s="446"/>
      <c r="U1832" s="446"/>
      <c r="V1832" s="446"/>
      <c r="W1832" s="446"/>
      <c r="X1832" s="446"/>
      <c r="Y1832" s="446"/>
      <c r="Z1832" s="447"/>
      <c r="AA1832" s="436"/>
      <c r="AB1832" s="437"/>
    </row>
    <row r="1833" spans="1:28" s="48" customFormat="1" ht="11.25" customHeight="1">
      <c r="A1833" s="26"/>
      <c r="B1833" s="443"/>
      <c r="C1833" s="448"/>
      <c r="D1833" s="449"/>
      <c r="E1833" s="449"/>
      <c r="F1833" s="449"/>
      <c r="G1833" s="449"/>
      <c r="H1833" s="449"/>
      <c r="I1833" s="449"/>
      <c r="J1833" s="449"/>
      <c r="K1833" s="449"/>
      <c r="L1833" s="449"/>
      <c r="M1833" s="449"/>
      <c r="N1833" s="449"/>
      <c r="O1833" s="449"/>
      <c r="P1833" s="449"/>
      <c r="Q1833" s="449"/>
      <c r="R1833" s="449"/>
      <c r="S1833" s="449"/>
      <c r="T1833" s="449"/>
      <c r="U1833" s="449"/>
      <c r="V1833" s="449"/>
      <c r="W1833" s="449"/>
      <c r="X1833" s="449"/>
      <c r="Y1833" s="449"/>
      <c r="Z1833" s="450"/>
      <c r="AA1833" s="438"/>
      <c r="AB1833" s="439"/>
    </row>
    <row r="1834" spans="1:28" s="48" customFormat="1" ht="11.25" customHeight="1">
      <c r="A1834" s="26"/>
      <c r="B1834" s="444"/>
      <c r="C1834" s="451"/>
      <c r="D1834" s="452"/>
      <c r="E1834" s="452"/>
      <c r="F1834" s="452"/>
      <c r="G1834" s="452"/>
      <c r="H1834" s="452"/>
      <c r="I1834" s="452"/>
      <c r="J1834" s="452"/>
      <c r="K1834" s="452"/>
      <c r="L1834" s="452"/>
      <c r="M1834" s="452"/>
      <c r="N1834" s="452"/>
      <c r="O1834" s="452"/>
      <c r="P1834" s="452"/>
      <c r="Q1834" s="452"/>
      <c r="R1834" s="452"/>
      <c r="S1834" s="452"/>
      <c r="T1834" s="452"/>
      <c r="U1834" s="452"/>
      <c r="V1834" s="452"/>
      <c r="W1834" s="452"/>
      <c r="X1834" s="452"/>
      <c r="Y1834" s="452"/>
      <c r="Z1834" s="453"/>
      <c r="AA1834" s="440"/>
      <c r="AB1834" s="441"/>
    </row>
    <row r="1835" spans="1:28" s="48" customFormat="1" ht="11.25" customHeight="1">
      <c r="A1835" s="26"/>
      <c r="B1835" s="442" t="s">
        <v>20</v>
      </c>
      <c r="C1835" s="445" t="s">
        <v>668</v>
      </c>
      <c r="D1835" s="446"/>
      <c r="E1835" s="446"/>
      <c r="F1835" s="446"/>
      <c r="G1835" s="446"/>
      <c r="H1835" s="446"/>
      <c r="I1835" s="446"/>
      <c r="J1835" s="446"/>
      <c r="K1835" s="446"/>
      <c r="L1835" s="446"/>
      <c r="M1835" s="446"/>
      <c r="N1835" s="446"/>
      <c r="O1835" s="446"/>
      <c r="P1835" s="446"/>
      <c r="Q1835" s="446"/>
      <c r="R1835" s="446"/>
      <c r="S1835" s="446"/>
      <c r="T1835" s="446"/>
      <c r="U1835" s="446"/>
      <c r="V1835" s="446"/>
      <c r="W1835" s="446"/>
      <c r="X1835" s="446"/>
      <c r="Y1835" s="446"/>
      <c r="Z1835" s="447"/>
      <c r="AA1835" s="436"/>
      <c r="AB1835" s="437"/>
    </row>
    <row r="1836" spans="1:28" s="48" customFormat="1" ht="11.25" customHeight="1">
      <c r="A1836" s="26"/>
      <c r="B1836" s="443"/>
      <c r="C1836" s="448"/>
      <c r="D1836" s="449"/>
      <c r="E1836" s="449"/>
      <c r="F1836" s="449"/>
      <c r="G1836" s="449"/>
      <c r="H1836" s="449"/>
      <c r="I1836" s="449"/>
      <c r="J1836" s="449"/>
      <c r="K1836" s="449"/>
      <c r="L1836" s="449"/>
      <c r="M1836" s="449"/>
      <c r="N1836" s="449"/>
      <c r="O1836" s="449"/>
      <c r="P1836" s="449"/>
      <c r="Q1836" s="449"/>
      <c r="R1836" s="449"/>
      <c r="S1836" s="449"/>
      <c r="T1836" s="449"/>
      <c r="U1836" s="449"/>
      <c r="V1836" s="449"/>
      <c r="W1836" s="449"/>
      <c r="X1836" s="449"/>
      <c r="Y1836" s="449"/>
      <c r="Z1836" s="450"/>
      <c r="AA1836" s="438"/>
      <c r="AB1836" s="439"/>
    </row>
    <row r="1837" spans="1:28" s="48" customFormat="1" ht="11.25" customHeight="1">
      <c r="A1837" s="26"/>
      <c r="B1837" s="444"/>
      <c r="C1837" s="451"/>
      <c r="D1837" s="452"/>
      <c r="E1837" s="452"/>
      <c r="F1837" s="452"/>
      <c r="G1837" s="452"/>
      <c r="H1837" s="452"/>
      <c r="I1837" s="452"/>
      <c r="J1837" s="452"/>
      <c r="K1837" s="452"/>
      <c r="L1837" s="452"/>
      <c r="M1837" s="452"/>
      <c r="N1837" s="452"/>
      <c r="O1837" s="452"/>
      <c r="P1837" s="452"/>
      <c r="Q1837" s="452"/>
      <c r="R1837" s="452"/>
      <c r="S1837" s="452"/>
      <c r="T1837" s="452"/>
      <c r="U1837" s="452"/>
      <c r="V1837" s="452"/>
      <c r="W1837" s="452"/>
      <c r="X1837" s="452"/>
      <c r="Y1837" s="452"/>
      <c r="Z1837" s="453"/>
      <c r="AA1837" s="440"/>
      <c r="AB1837" s="441"/>
    </row>
    <row r="1838" spans="1:28" s="48" customFormat="1" ht="11.25" customHeight="1">
      <c r="A1838" s="26"/>
      <c r="B1838" s="442" t="s">
        <v>676</v>
      </c>
      <c r="C1838" s="445" t="s">
        <v>675</v>
      </c>
      <c r="D1838" s="446"/>
      <c r="E1838" s="446"/>
      <c r="F1838" s="446"/>
      <c r="G1838" s="446"/>
      <c r="H1838" s="446"/>
      <c r="I1838" s="446"/>
      <c r="J1838" s="446"/>
      <c r="K1838" s="446"/>
      <c r="L1838" s="446"/>
      <c r="M1838" s="446"/>
      <c r="N1838" s="446"/>
      <c r="O1838" s="446"/>
      <c r="P1838" s="446"/>
      <c r="Q1838" s="446"/>
      <c r="R1838" s="446"/>
      <c r="S1838" s="446"/>
      <c r="T1838" s="446"/>
      <c r="U1838" s="446"/>
      <c r="V1838" s="446"/>
      <c r="W1838" s="446"/>
      <c r="X1838" s="446"/>
      <c r="Y1838" s="446"/>
      <c r="Z1838" s="447"/>
      <c r="AA1838" s="436"/>
      <c r="AB1838" s="437"/>
    </row>
    <row r="1839" spans="1:28" s="48" customFormat="1" ht="11.25" customHeight="1">
      <c r="A1839" s="26"/>
      <c r="B1839" s="443"/>
      <c r="C1839" s="448"/>
      <c r="D1839" s="449"/>
      <c r="E1839" s="449"/>
      <c r="F1839" s="449"/>
      <c r="G1839" s="449"/>
      <c r="H1839" s="449"/>
      <c r="I1839" s="449"/>
      <c r="J1839" s="449"/>
      <c r="K1839" s="449"/>
      <c r="L1839" s="449"/>
      <c r="M1839" s="449"/>
      <c r="N1839" s="449"/>
      <c r="O1839" s="449"/>
      <c r="P1839" s="449"/>
      <c r="Q1839" s="449"/>
      <c r="R1839" s="449"/>
      <c r="S1839" s="449"/>
      <c r="T1839" s="449"/>
      <c r="U1839" s="449"/>
      <c r="V1839" s="449"/>
      <c r="W1839" s="449"/>
      <c r="X1839" s="449"/>
      <c r="Y1839" s="449"/>
      <c r="Z1839" s="450"/>
      <c r="AA1839" s="438"/>
      <c r="AB1839" s="439"/>
    </row>
    <row r="1840" spans="1:28" s="48" customFormat="1" ht="11.25" customHeight="1">
      <c r="A1840" s="26"/>
      <c r="B1840" s="444"/>
      <c r="C1840" s="451"/>
      <c r="D1840" s="452"/>
      <c r="E1840" s="452"/>
      <c r="F1840" s="452"/>
      <c r="G1840" s="452"/>
      <c r="H1840" s="452"/>
      <c r="I1840" s="452"/>
      <c r="J1840" s="452"/>
      <c r="K1840" s="452"/>
      <c r="L1840" s="452"/>
      <c r="M1840" s="452"/>
      <c r="N1840" s="452"/>
      <c r="O1840" s="452"/>
      <c r="P1840" s="452"/>
      <c r="Q1840" s="452"/>
      <c r="R1840" s="452"/>
      <c r="S1840" s="452"/>
      <c r="T1840" s="452"/>
      <c r="U1840" s="452"/>
      <c r="V1840" s="452"/>
      <c r="W1840" s="452"/>
      <c r="X1840" s="452"/>
      <c r="Y1840" s="452"/>
      <c r="Z1840" s="453"/>
      <c r="AA1840" s="440"/>
      <c r="AB1840" s="441"/>
    </row>
    <row r="1841" spans="1:28" s="48" customFormat="1" ht="11.25" customHeight="1">
      <c r="A1841" s="26"/>
      <c r="B1841" s="414" t="s">
        <v>35</v>
      </c>
      <c r="C1841" s="462" t="s">
        <v>669</v>
      </c>
      <c r="D1841" s="462"/>
      <c r="E1841" s="462"/>
      <c r="F1841" s="462"/>
      <c r="G1841" s="462"/>
      <c r="H1841" s="462"/>
      <c r="I1841" s="462"/>
      <c r="J1841" s="462"/>
      <c r="K1841" s="462"/>
      <c r="L1841" s="462"/>
      <c r="M1841" s="462"/>
      <c r="N1841" s="462"/>
      <c r="O1841" s="462"/>
      <c r="P1841" s="462"/>
      <c r="Q1841" s="462"/>
      <c r="R1841" s="462"/>
      <c r="S1841" s="462"/>
      <c r="T1841" s="462"/>
      <c r="U1841" s="462"/>
      <c r="V1841" s="462"/>
      <c r="W1841" s="462"/>
      <c r="X1841" s="462"/>
      <c r="Y1841" s="462"/>
      <c r="Z1841" s="462"/>
      <c r="AA1841" s="436"/>
      <c r="AB1841" s="437"/>
    </row>
    <row r="1842" spans="1:28" s="48" customFormat="1" ht="11.25" customHeight="1">
      <c r="A1842" s="26"/>
      <c r="B1842" s="414"/>
      <c r="C1842" s="462"/>
      <c r="D1842" s="462"/>
      <c r="E1842" s="462"/>
      <c r="F1842" s="462"/>
      <c r="G1842" s="462"/>
      <c r="H1842" s="462"/>
      <c r="I1842" s="462"/>
      <c r="J1842" s="462"/>
      <c r="K1842" s="462"/>
      <c r="L1842" s="462"/>
      <c r="M1842" s="462"/>
      <c r="N1842" s="462"/>
      <c r="O1842" s="462"/>
      <c r="P1842" s="462"/>
      <c r="Q1842" s="462"/>
      <c r="R1842" s="462"/>
      <c r="S1842" s="462"/>
      <c r="T1842" s="462"/>
      <c r="U1842" s="462"/>
      <c r="V1842" s="462"/>
      <c r="W1842" s="462"/>
      <c r="X1842" s="462"/>
      <c r="Y1842" s="462"/>
      <c r="Z1842" s="462"/>
      <c r="AA1842" s="438"/>
      <c r="AB1842" s="439"/>
    </row>
    <row r="1843" spans="1:28" s="48" customFormat="1" ht="14.25" customHeight="1">
      <c r="A1843" s="26"/>
      <c r="B1843" s="414"/>
      <c r="C1843" s="462"/>
      <c r="D1843" s="462"/>
      <c r="E1843" s="462"/>
      <c r="F1843" s="462"/>
      <c r="G1843" s="462"/>
      <c r="H1843" s="462"/>
      <c r="I1843" s="462"/>
      <c r="J1843" s="462"/>
      <c r="K1843" s="462"/>
      <c r="L1843" s="462"/>
      <c r="M1843" s="462"/>
      <c r="N1843" s="462"/>
      <c r="O1843" s="462"/>
      <c r="P1843" s="462"/>
      <c r="Q1843" s="462"/>
      <c r="R1843" s="462"/>
      <c r="S1843" s="462"/>
      <c r="T1843" s="462"/>
      <c r="U1843" s="462"/>
      <c r="V1843" s="462"/>
      <c r="W1843" s="462"/>
      <c r="X1843" s="462"/>
      <c r="Y1843" s="462"/>
      <c r="Z1843" s="462"/>
      <c r="AA1843" s="440"/>
      <c r="AB1843" s="441"/>
    </row>
    <row r="1844" spans="1:28" s="48" customFormat="1" ht="15.75" customHeight="1">
      <c r="A1844" s="26"/>
      <c r="B1844" s="7"/>
      <c r="C1844" s="69"/>
      <c r="D1844" s="69"/>
      <c r="E1844" s="69"/>
      <c r="F1844" s="69"/>
      <c r="G1844" s="69"/>
      <c r="H1844" s="69"/>
      <c r="I1844" s="69"/>
      <c r="J1844" s="69"/>
      <c r="K1844" s="69"/>
      <c r="L1844" s="69"/>
      <c r="M1844" s="69"/>
      <c r="N1844" s="69"/>
      <c r="O1844" s="69"/>
      <c r="P1844" s="69"/>
      <c r="Q1844" s="69"/>
      <c r="R1844" s="69"/>
      <c r="S1844" s="69"/>
      <c r="T1844" s="69"/>
      <c r="U1844" s="69"/>
      <c r="V1844" s="69"/>
      <c r="W1844" s="69"/>
      <c r="X1844" s="69"/>
      <c r="Y1844" s="69"/>
      <c r="Z1844" s="69"/>
      <c r="AA1844" s="47"/>
      <c r="AB1844" s="47"/>
    </row>
    <row r="1845" spans="1:28" s="48" customFormat="1" ht="24">
      <c r="A1845" s="28" t="s">
        <v>1148</v>
      </c>
      <c r="B1845" s="33"/>
      <c r="C1845" s="29"/>
      <c r="D1845" s="29"/>
      <c r="E1845" s="29"/>
      <c r="F1845" s="29"/>
      <c r="G1845" s="29"/>
      <c r="H1845" s="29"/>
      <c r="I1845" s="29"/>
      <c r="J1845" s="30"/>
      <c r="K1845" s="30"/>
      <c r="L1845" s="30"/>
      <c r="M1845" s="30"/>
      <c r="N1845" s="30"/>
      <c r="O1845" s="30"/>
      <c r="P1845" s="30"/>
      <c r="Q1845" s="30"/>
      <c r="R1845" s="30"/>
      <c r="S1845" s="30"/>
      <c r="T1845" s="30"/>
      <c r="U1845" s="30"/>
      <c r="V1845" s="30"/>
      <c r="W1845" s="30"/>
      <c r="X1845" s="30"/>
      <c r="Y1845" s="30"/>
      <c r="Z1845" s="30"/>
      <c r="AA1845" s="45"/>
      <c r="AB1845" s="45"/>
    </row>
    <row r="1846" spans="1:28" s="48" customFormat="1" ht="11.25" customHeight="1">
      <c r="A1846" s="26"/>
      <c r="B1846" s="442" t="s">
        <v>90</v>
      </c>
      <c r="C1846" s="445" t="s">
        <v>1113</v>
      </c>
      <c r="D1846" s="446"/>
      <c r="E1846" s="446"/>
      <c r="F1846" s="446"/>
      <c r="G1846" s="446"/>
      <c r="H1846" s="446"/>
      <c r="I1846" s="446"/>
      <c r="J1846" s="446"/>
      <c r="K1846" s="446"/>
      <c r="L1846" s="446"/>
      <c r="M1846" s="446"/>
      <c r="N1846" s="446"/>
      <c r="O1846" s="446"/>
      <c r="P1846" s="446"/>
      <c r="Q1846" s="446"/>
      <c r="R1846" s="446"/>
      <c r="S1846" s="446"/>
      <c r="T1846" s="446"/>
      <c r="U1846" s="446"/>
      <c r="V1846" s="446"/>
      <c r="W1846" s="446"/>
      <c r="X1846" s="446"/>
      <c r="Y1846" s="446"/>
      <c r="Z1846" s="447"/>
      <c r="AA1846" s="436"/>
      <c r="AB1846" s="437"/>
    </row>
    <row r="1847" spans="1:28" s="48" customFormat="1" ht="15" customHeight="1">
      <c r="A1847" s="26"/>
      <c r="B1847" s="443"/>
      <c r="C1847" s="448"/>
      <c r="D1847" s="449"/>
      <c r="E1847" s="449"/>
      <c r="F1847" s="449"/>
      <c r="G1847" s="449"/>
      <c r="H1847" s="449"/>
      <c r="I1847" s="449"/>
      <c r="J1847" s="449"/>
      <c r="K1847" s="449"/>
      <c r="L1847" s="449"/>
      <c r="M1847" s="449"/>
      <c r="N1847" s="449"/>
      <c r="O1847" s="449"/>
      <c r="P1847" s="449"/>
      <c r="Q1847" s="449"/>
      <c r="R1847" s="449"/>
      <c r="S1847" s="449"/>
      <c r="T1847" s="449"/>
      <c r="U1847" s="449"/>
      <c r="V1847" s="449"/>
      <c r="W1847" s="449"/>
      <c r="X1847" s="449"/>
      <c r="Y1847" s="449"/>
      <c r="Z1847" s="450"/>
      <c r="AA1847" s="438"/>
      <c r="AB1847" s="439"/>
    </row>
    <row r="1848" spans="1:28" s="48" customFormat="1" ht="11.25" customHeight="1">
      <c r="A1848" s="26"/>
      <c r="B1848" s="443"/>
      <c r="C1848" s="448"/>
      <c r="D1848" s="449"/>
      <c r="E1848" s="449"/>
      <c r="F1848" s="449"/>
      <c r="G1848" s="449"/>
      <c r="H1848" s="449"/>
      <c r="I1848" s="449"/>
      <c r="J1848" s="449"/>
      <c r="K1848" s="449"/>
      <c r="L1848" s="449"/>
      <c r="M1848" s="449"/>
      <c r="N1848" s="449"/>
      <c r="O1848" s="449"/>
      <c r="P1848" s="449"/>
      <c r="Q1848" s="449"/>
      <c r="R1848" s="449"/>
      <c r="S1848" s="449"/>
      <c r="T1848" s="449"/>
      <c r="U1848" s="449"/>
      <c r="V1848" s="449"/>
      <c r="W1848" s="449"/>
      <c r="X1848" s="449"/>
      <c r="Y1848" s="449"/>
      <c r="Z1848" s="450"/>
      <c r="AA1848" s="438"/>
      <c r="AB1848" s="439"/>
    </row>
    <row r="1849" spans="1:28" s="48" customFormat="1" ht="14.25">
      <c r="A1849" s="26"/>
      <c r="B1849" s="444"/>
      <c r="C1849" s="451"/>
      <c r="D1849" s="452"/>
      <c r="E1849" s="452"/>
      <c r="F1849" s="452"/>
      <c r="G1849" s="452"/>
      <c r="H1849" s="452"/>
      <c r="I1849" s="452"/>
      <c r="J1849" s="452"/>
      <c r="K1849" s="452"/>
      <c r="L1849" s="452"/>
      <c r="M1849" s="452"/>
      <c r="N1849" s="452"/>
      <c r="O1849" s="452"/>
      <c r="P1849" s="452"/>
      <c r="Q1849" s="452"/>
      <c r="R1849" s="452"/>
      <c r="S1849" s="452"/>
      <c r="T1849" s="452"/>
      <c r="U1849" s="452"/>
      <c r="V1849" s="452"/>
      <c r="W1849" s="452"/>
      <c r="X1849" s="452"/>
      <c r="Y1849" s="452"/>
      <c r="Z1849" s="453"/>
      <c r="AA1849" s="440"/>
      <c r="AB1849" s="441"/>
    </row>
    <row r="1850" spans="1:28" s="48" customFormat="1" ht="15.75" customHeight="1">
      <c r="A1850" s="26"/>
      <c r="B1850" s="442" t="s">
        <v>91</v>
      </c>
      <c r="C1850" s="445" t="s">
        <v>1114</v>
      </c>
      <c r="D1850" s="446"/>
      <c r="E1850" s="446"/>
      <c r="F1850" s="446"/>
      <c r="G1850" s="446"/>
      <c r="H1850" s="446"/>
      <c r="I1850" s="446"/>
      <c r="J1850" s="446"/>
      <c r="K1850" s="446"/>
      <c r="L1850" s="446"/>
      <c r="M1850" s="446"/>
      <c r="N1850" s="446"/>
      <c r="O1850" s="446"/>
      <c r="P1850" s="446"/>
      <c r="Q1850" s="446"/>
      <c r="R1850" s="446"/>
      <c r="S1850" s="446"/>
      <c r="T1850" s="446"/>
      <c r="U1850" s="446"/>
      <c r="V1850" s="446"/>
      <c r="W1850" s="446"/>
      <c r="X1850" s="446"/>
      <c r="Y1850" s="446"/>
      <c r="Z1850" s="447"/>
      <c r="AA1850" s="436"/>
      <c r="AB1850" s="437"/>
    </row>
    <row r="1851" spans="1:28" s="48" customFormat="1" ht="11.25" customHeight="1">
      <c r="A1851" s="26"/>
      <c r="B1851" s="443"/>
      <c r="C1851" s="448"/>
      <c r="D1851" s="449"/>
      <c r="E1851" s="449"/>
      <c r="F1851" s="449"/>
      <c r="G1851" s="449"/>
      <c r="H1851" s="449"/>
      <c r="I1851" s="449"/>
      <c r="J1851" s="449"/>
      <c r="K1851" s="449"/>
      <c r="L1851" s="449"/>
      <c r="M1851" s="449"/>
      <c r="N1851" s="449"/>
      <c r="O1851" s="449"/>
      <c r="P1851" s="449"/>
      <c r="Q1851" s="449"/>
      <c r="R1851" s="449"/>
      <c r="S1851" s="449"/>
      <c r="T1851" s="449"/>
      <c r="U1851" s="449"/>
      <c r="V1851" s="449"/>
      <c r="W1851" s="449"/>
      <c r="X1851" s="449"/>
      <c r="Y1851" s="449"/>
      <c r="Z1851" s="450"/>
      <c r="AA1851" s="438"/>
      <c r="AB1851" s="439"/>
    </row>
    <row r="1852" spans="1:28" s="48" customFormat="1" ht="40.5" customHeight="1">
      <c r="A1852" s="26"/>
      <c r="B1852" s="444"/>
      <c r="C1852" s="451"/>
      <c r="D1852" s="452"/>
      <c r="E1852" s="452"/>
      <c r="F1852" s="452"/>
      <c r="G1852" s="452"/>
      <c r="H1852" s="452"/>
      <c r="I1852" s="452"/>
      <c r="J1852" s="452"/>
      <c r="K1852" s="452"/>
      <c r="L1852" s="452"/>
      <c r="M1852" s="452"/>
      <c r="N1852" s="452"/>
      <c r="O1852" s="452"/>
      <c r="P1852" s="452"/>
      <c r="Q1852" s="452"/>
      <c r="R1852" s="452"/>
      <c r="S1852" s="452"/>
      <c r="T1852" s="452"/>
      <c r="U1852" s="452"/>
      <c r="V1852" s="452"/>
      <c r="W1852" s="452"/>
      <c r="X1852" s="452"/>
      <c r="Y1852" s="452"/>
      <c r="Z1852" s="453"/>
      <c r="AA1852" s="440"/>
      <c r="AB1852" s="441"/>
    </row>
    <row r="1853" spans="1:28" s="48" customFormat="1" ht="11.25" customHeight="1">
      <c r="A1853" s="26"/>
      <c r="B1853" s="385"/>
      <c r="C1853" s="69"/>
      <c r="D1853" s="69"/>
      <c r="E1853" s="69"/>
      <c r="F1853" s="69"/>
      <c r="G1853" s="69"/>
      <c r="H1853" s="69"/>
      <c r="I1853" s="69"/>
      <c r="J1853" s="69"/>
      <c r="K1853" s="69"/>
      <c r="L1853" s="69"/>
      <c r="M1853" s="69"/>
      <c r="N1853" s="69"/>
      <c r="O1853" s="69"/>
      <c r="P1853" s="69"/>
      <c r="Q1853" s="69"/>
      <c r="R1853" s="69"/>
      <c r="S1853" s="69"/>
      <c r="T1853" s="69"/>
      <c r="U1853" s="69"/>
      <c r="V1853" s="69"/>
      <c r="W1853" s="69"/>
      <c r="X1853" s="69"/>
      <c r="Y1853" s="69"/>
      <c r="Z1853" s="69"/>
      <c r="AA1853" s="47"/>
      <c r="AB1853" s="47"/>
    </row>
    <row r="1854" spans="1:28" s="48" customFormat="1" ht="24">
      <c r="A1854" s="28" t="s">
        <v>1149</v>
      </c>
      <c r="B1854" s="33"/>
      <c r="C1854" s="29"/>
      <c r="D1854" s="29"/>
      <c r="E1854" s="29"/>
      <c r="F1854" s="29"/>
      <c r="G1854" s="29"/>
      <c r="H1854" s="29"/>
      <c r="I1854" s="29"/>
      <c r="J1854" s="30"/>
      <c r="K1854" s="30"/>
      <c r="L1854" s="30"/>
      <c r="M1854" s="30"/>
      <c r="N1854" s="30"/>
      <c r="O1854" s="30"/>
      <c r="P1854" s="30"/>
      <c r="Q1854" s="30"/>
      <c r="R1854" s="30"/>
      <c r="S1854" s="30"/>
      <c r="T1854" s="30"/>
      <c r="U1854" s="30"/>
      <c r="V1854" s="30"/>
      <c r="W1854" s="30"/>
      <c r="X1854" s="30"/>
      <c r="Y1854" s="30"/>
      <c r="Z1854" s="30"/>
      <c r="AA1854" s="45"/>
      <c r="AB1854" s="45"/>
    </row>
    <row r="1855" spans="1:28" s="48" customFormat="1" ht="11.25" customHeight="1">
      <c r="A1855" s="26"/>
      <c r="B1855" s="442" t="s">
        <v>90</v>
      </c>
      <c r="C1855" s="445" t="s">
        <v>670</v>
      </c>
      <c r="D1855" s="446"/>
      <c r="E1855" s="446"/>
      <c r="F1855" s="446"/>
      <c r="G1855" s="446"/>
      <c r="H1855" s="446"/>
      <c r="I1855" s="446"/>
      <c r="J1855" s="446"/>
      <c r="K1855" s="446"/>
      <c r="L1855" s="446"/>
      <c r="M1855" s="446"/>
      <c r="N1855" s="446"/>
      <c r="O1855" s="446"/>
      <c r="P1855" s="446"/>
      <c r="Q1855" s="446"/>
      <c r="R1855" s="446"/>
      <c r="S1855" s="446"/>
      <c r="T1855" s="446"/>
      <c r="U1855" s="446"/>
      <c r="V1855" s="446"/>
      <c r="W1855" s="446"/>
      <c r="X1855" s="446"/>
      <c r="Y1855" s="446"/>
      <c r="Z1855" s="447"/>
      <c r="AA1855" s="436"/>
      <c r="AB1855" s="437"/>
    </row>
    <row r="1856" spans="1:28" s="48" customFormat="1" ht="11.25" customHeight="1">
      <c r="A1856" s="26"/>
      <c r="B1856" s="443"/>
      <c r="C1856" s="448"/>
      <c r="D1856" s="449"/>
      <c r="E1856" s="449"/>
      <c r="F1856" s="449"/>
      <c r="G1856" s="449"/>
      <c r="H1856" s="449"/>
      <c r="I1856" s="449"/>
      <c r="J1856" s="449"/>
      <c r="K1856" s="449"/>
      <c r="L1856" s="449"/>
      <c r="M1856" s="449"/>
      <c r="N1856" s="449"/>
      <c r="O1856" s="449"/>
      <c r="P1856" s="449"/>
      <c r="Q1856" s="449"/>
      <c r="R1856" s="449"/>
      <c r="S1856" s="449"/>
      <c r="T1856" s="449"/>
      <c r="U1856" s="449"/>
      <c r="V1856" s="449"/>
      <c r="W1856" s="449"/>
      <c r="X1856" s="449"/>
      <c r="Y1856" s="449"/>
      <c r="Z1856" s="450"/>
      <c r="AA1856" s="438"/>
      <c r="AB1856" s="439"/>
    </row>
    <row r="1857" spans="1:28" s="48" customFormat="1" ht="11.25" customHeight="1">
      <c r="A1857" s="26"/>
      <c r="B1857" s="443"/>
      <c r="C1857" s="448"/>
      <c r="D1857" s="449"/>
      <c r="E1857" s="449"/>
      <c r="F1857" s="449"/>
      <c r="G1857" s="449"/>
      <c r="H1857" s="449"/>
      <c r="I1857" s="449"/>
      <c r="J1857" s="449"/>
      <c r="K1857" s="449"/>
      <c r="L1857" s="449"/>
      <c r="M1857" s="449"/>
      <c r="N1857" s="449"/>
      <c r="O1857" s="449"/>
      <c r="P1857" s="449"/>
      <c r="Q1857" s="449"/>
      <c r="R1857" s="449"/>
      <c r="S1857" s="449"/>
      <c r="T1857" s="449"/>
      <c r="U1857" s="449"/>
      <c r="V1857" s="449"/>
      <c r="W1857" s="449"/>
      <c r="X1857" s="449"/>
      <c r="Y1857" s="449"/>
      <c r="Z1857" s="450"/>
      <c r="AA1857" s="438"/>
      <c r="AB1857" s="439"/>
    </row>
    <row r="1858" spans="1:28" s="48" customFormat="1" ht="11.25" customHeight="1">
      <c r="A1858" s="26"/>
      <c r="B1858" s="444"/>
      <c r="C1858" s="451"/>
      <c r="D1858" s="452"/>
      <c r="E1858" s="452"/>
      <c r="F1858" s="452"/>
      <c r="G1858" s="452"/>
      <c r="H1858" s="452"/>
      <c r="I1858" s="452"/>
      <c r="J1858" s="452"/>
      <c r="K1858" s="452"/>
      <c r="L1858" s="452"/>
      <c r="M1858" s="452"/>
      <c r="N1858" s="452"/>
      <c r="O1858" s="452"/>
      <c r="P1858" s="452"/>
      <c r="Q1858" s="452"/>
      <c r="R1858" s="452"/>
      <c r="S1858" s="452"/>
      <c r="T1858" s="452"/>
      <c r="U1858" s="452"/>
      <c r="V1858" s="452"/>
      <c r="W1858" s="452"/>
      <c r="X1858" s="452"/>
      <c r="Y1858" s="452"/>
      <c r="Z1858" s="453"/>
      <c r="AA1858" s="440"/>
      <c r="AB1858" s="441"/>
    </row>
    <row r="1859" spans="1:28" s="48" customFormat="1" ht="11.25" customHeight="1">
      <c r="A1859" s="26"/>
      <c r="B1859" s="442" t="s">
        <v>91</v>
      </c>
      <c r="C1859" s="445" t="s">
        <v>671</v>
      </c>
      <c r="D1859" s="446"/>
      <c r="E1859" s="446"/>
      <c r="F1859" s="446"/>
      <c r="G1859" s="446"/>
      <c r="H1859" s="446"/>
      <c r="I1859" s="446"/>
      <c r="J1859" s="446"/>
      <c r="K1859" s="446"/>
      <c r="L1859" s="446"/>
      <c r="M1859" s="446"/>
      <c r="N1859" s="446"/>
      <c r="O1859" s="446"/>
      <c r="P1859" s="446"/>
      <c r="Q1859" s="446"/>
      <c r="R1859" s="446"/>
      <c r="S1859" s="446"/>
      <c r="T1859" s="446"/>
      <c r="U1859" s="446"/>
      <c r="V1859" s="446"/>
      <c r="W1859" s="446"/>
      <c r="X1859" s="446"/>
      <c r="Y1859" s="446"/>
      <c r="Z1859" s="447"/>
      <c r="AA1859" s="436"/>
      <c r="AB1859" s="437"/>
    </row>
    <row r="1860" spans="1:28" s="48" customFormat="1" ht="11.25" customHeight="1">
      <c r="A1860" s="26"/>
      <c r="B1860" s="443"/>
      <c r="C1860" s="448"/>
      <c r="D1860" s="449"/>
      <c r="E1860" s="449"/>
      <c r="F1860" s="449"/>
      <c r="G1860" s="449"/>
      <c r="H1860" s="449"/>
      <c r="I1860" s="449"/>
      <c r="J1860" s="449"/>
      <c r="K1860" s="449"/>
      <c r="L1860" s="449"/>
      <c r="M1860" s="449"/>
      <c r="N1860" s="449"/>
      <c r="O1860" s="449"/>
      <c r="P1860" s="449"/>
      <c r="Q1860" s="449"/>
      <c r="R1860" s="449"/>
      <c r="S1860" s="449"/>
      <c r="T1860" s="449"/>
      <c r="U1860" s="449"/>
      <c r="V1860" s="449"/>
      <c r="W1860" s="449"/>
      <c r="X1860" s="449"/>
      <c r="Y1860" s="449"/>
      <c r="Z1860" s="450"/>
      <c r="AA1860" s="438"/>
      <c r="AB1860" s="439"/>
    </row>
    <row r="1861" spans="1:28" s="48" customFormat="1" ht="11.25" customHeight="1">
      <c r="A1861" s="26"/>
      <c r="B1861" s="444"/>
      <c r="C1861" s="451"/>
      <c r="D1861" s="452"/>
      <c r="E1861" s="452"/>
      <c r="F1861" s="452"/>
      <c r="G1861" s="452"/>
      <c r="H1861" s="452"/>
      <c r="I1861" s="452"/>
      <c r="J1861" s="452"/>
      <c r="K1861" s="452"/>
      <c r="L1861" s="452"/>
      <c r="M1861" s="452"/>
      <c r="N1861" s="452"/>
      <c r="O1861" s="452"/>
      <c r="P1861" s="452"/>
      <c r="Q1861" s="452"/>
      <c r="R1861" s="452"/>
      <c r="S1861" s="452"/>
      <c r="T1861" s="452"/>
      <c r="U1861" s="452"/>
      <c r="V1861" s="452"/>
      <c r="W1861" s="452"/>
      <c r="X1861" s="452"/>
      <c r="Y1861" s="452"/>
      <c r="Z1861" s="453"/>
      <c r="AA1861" s="440"/>
      <c r="AB1861" s="441"/>
    </row>
    <row r="1862" spans="1:28" s="48" customFormat="1" ht="11.25" customHeight="1">
      <c r="A1862" s="26"/>
      <c r="B1862" s="442" t="s">
        <v>92</v>
      </c>
      <c r="C1862" s="445" t="s">
        <v>672</v>
      </c>
      <c r="D1862" s="446"/>
      <c r="E1862" s="446"/>
      <c r="F1862" s="446"/>
      <c r="G1862" s="446"/>
      <c r="H1862" s="446"/>
      <c r="I1862" s="446"/>
      <c r="J1862" s="446"/>
      <c r="K1862" s="446"/>
      <c r="L1862" s="446"/>
      <c r="M1862" s="446"/>
      <c r="N1862" s="446"/>
      <c r="O1862" s="446"/>
      <c r="P1862" s="446"/>
      <c r="Q1862" s="446"/>
      <c r="R1862" s="446"/>
      <c r="S1862" s="446"/>
      <c r="T1862" s="446"/>
      <c r="U1862" s="446"/>
      <c r="V1862" s="446"/>
      <c r="W1862" s="446"/>
      <c r="X1862" s="446"/>
      <c r="Y1862" s="446"/>
      <c r="Z1862" s="447"/>
      <c r="AA1862" s="436"/>
      <c r="AB1862" s="437"/>
    </row>
    <row r="1863" spans="1:28" s="48" customFormat="1" ht="11.25" customHeight="1">
      <c r="A1863" s="26"/>
      <c r="B1863" s="443"/>
      <c r="C1863" s="448"/>
      <c r="D1863" s="449"/>
      <c r="E1863" s="449"/>
      <c r="F1863" s="449"/>
      <c r="G1863" s="449"/>
      <c r="H1863" s="449"/>
      <c r="I1863" s="449"/>
      <c r="J1863" s="449"/>
      <c r="K1863" s="449"/>
      <c r="L1863" s="449"/>
      <c r="M1863" s="449"/>
      <c r="N1863" s="449"/>
      <c r="O1863" s="449"/>
      <c r="P1863" s="449"/>
      <c r="Q1863" s="449"/>
      <c r="R1863" s="449"/>
      <c r="S1863" s="449"/>
      <c r="T1863" s="449"/>
      <c r="U1863" s="449"/>
      <c r="V1863" s="449"/>
      <c r="W1863" s="449"/>
      <c r="X1863" s="449"/>
      <c r="Y1863" s="449"/>
      <c r="Z1863" s="450"/>
      <c r="AA1863" s="438"/>
      <c r="AB1863" s="439"/>
    </row>
    <row r="1864" spans="1:28" s="48" customFormat="1" ht="11.25" customHeight="1">
      <c r="A1864" s="26"/>
      <c r="B1864" s="443"/>
      <c r="C1864" s="448"/>
      <c r="D1864" s="449"/>
      <c r="E1864" s="449"/>
      <c r="F1864" s="449"/>
      <c r="G1864" s="449"/>
      <c r="H1864" s="449"/>
      <c r="I1864" s="449"/>
      <c r="J1864" s="449"/>
      <c r="K1864" s="449"/>
      <c r="L1864" s="449"/>
      <c r="M1864" s="449"/>
      <c r="N1864" s="449"/>
      <c r="O1864" s="449"/>
      <c r="P1864" s="449"/>
      <c r="Q1864" s="449"/>
      <c r="R1864" s="449"/>
      <c r="S1864" s="449"/>
      <c r="T1864" s="449"/>
      <c r="U1864" s="449"/>
      <c r="V1864" s="449"/>
      <c r="W1864" s="449"/>
      <c r="X1864" s="449"/>
      <c r="Y1864" s="449"/>
      <c r="Z1864" s="450"/>
      <c r="AA1864" s="440"/>
      <c r="AB1864" s="441"/>
    </row>
    <row r="1865" spans="1:28" s="48" customFormat="1" ht="11.25" customHeight="1">
      <c r="A1865" s="26"/>
      <c r="B1865" s="442" t="s">
        <v>93</v>
      </c>
      <c r="C1865" s="445" t="s">
        <v>673</v>
      </c>
      <c r="D1865" s="446"/>
      <c r="E1865" s="446"/>
      <c r="F1865" s="446"/>
      <c r="G1865" s="446"/>
      <c r="H1865" s="446"/>
      <c r="I1865" s="446"/>
      <c r="J1865" s="446"/>
      <c r="K1865" s="446"/>
      <c r="L1865" s="446"/>
      <c r="M1865" s="446"/>
      <c r="N1865" s="446"/>
      <c r="O1865" s="446"/>
      <c r="P1865" s="446"/>
      <c r="Q1865" s="446"/>
      <c r="R1865" s="446"/>
      <c r="S1865" s="446"/>
      <c r="T1865" s="446"/>
      <c r="U1865" s="446"/>
      <c r="V1865" s="446"/>
      <c r="W1865" s="446"/>
      <c r="X1865" s="446"/>
      <c r="Y1865" s="446"/>
      <c r="Z1865" s="447"/>
      <c r="AA1865" s="436"/>
      <c r="AB1865" s="437"/>
    </row>
    <row r="1866" spans="1:28" s="48" customFormat="1" ht="11.25" customHeight="1">
      <c r="A1866" s="26"/>
      <c r="B1866" s="443"/>
      <c r="C1866" s="448"/>
      <c r="D1866" s="449"/>
      <c r="E1866" s="449"/>
      <c r="F1866" s="449"/>
      <c r="G1866" s="449"/>
      <c r="H1866" s="449"/>
      <c r="I1866" s="449"/>
      <c r="J1866" s="449"/>
      <c r="K1866" s="449"/>
      <c r="L1866" s="449"/>
      <c r="M1866" s="449"/>
      <c r="N1866" s="449"/>
      <c r="O1866" s="449"/>
      <c r="P1866" s="449"/>
      <c r="Q1866" s="449"/>
      <c r="R1866" s="449"/>
      <c r="S1866" s="449"/>
      <c r="T1866" s="449"/>
      <c r="U1866" s="449"/>
      <c r="V1866" s="449"/>
      <c r="W1866" s="449"/>
      <c r="X1866" s="449"/>
      <c r="Y1866" s="449"/>
      <c r="Z1866" s="450"/>
      <c r="AA1866" s="438"/>
      <c r="AB1866" s="439"/>
    </row>
    <row r="1867" spans="1:28" s="48" customFormat="1" ht="11.25" customHeight="1">
      <c r="A1867" s="26"/>
      <c r="B1867" s="444"/>
      <c r="C1867" s="451"/>
      <c r="D1867" s="452"/>
      <c r="E1867" s="452"/>
      <c r="F1867" s="452"/>
      <c r="G1867" s="452"/>
      <c r="H1867" s="452"/>
      <c r="I1867" s="452"/>
      <c r="J1867" s="452"/>
      <c r="K1867" s="452"/>
      <c r="L1867" s="452"/>
      <c r="M1867" s="452"/>
      <c r="N1867" s="452"/>
      <c r="O1867" s="452"/>
      <c r="P1867" s="452"/>
      <c r="Q1867" s="452"/>
      <c r="R1867" s="452"/>
      <c r="S1867" s="452"/>
      <c r="T1867" s="452"/>
      <c r="U1867" s="452"/>
      <c r="V1867" s="452"/>
      <c r="W1867" s="452"/>
      <c r="X1867" s="452"/>
      <c r="Y1867" s="452"/>
      <c r="Z1867" s="453"/>
      <c r="AA1867" s="440"/>
      <c r="AB1867" s="441"/>
    </row>
    <row r="1868" spans="1:28" s="48" customFormat="1" ht="11.25" customHeight="1">
      <c r="A1868" s="26"/>
      <c r="B1868" s="442" t="s">
        <v>94</v>
      </c>
      <c r="C1868" s="445" t="s">
        <v>674</v>
      </c>
      <c r="D1868" s="446"/>
      <c r="E1868" s="446"/>
      <c r="F1868" s="446"/>
      <c r="G1868" s="446"/>
      <c r="H1868" s="446"/>
      <c r="I1868" s="446"/>
      <c r="J1868" s="446"/>
      <c r="K1868" s="446"/>
      <c r="L1868" s="446"/>
      <c r="M1868" s="446"/>
      <c r="N1868" s="446"/>
      <c r="O1868" s="446"/>
      <c r="P1868" s="446"/>
      <c r="Q1868" s="446"/>
      <c r="R1868" s="446"/>
      <c r="S1868" s="446"/>
      <c r="T1868" s="446"/>
      <c r="U1868" s="446"/>
      <c r="V1868" s="446"/>
      <c r="W1868" s="446"/>
      <c r="X1868" s="446"/>
      <c r="Y1868" s="446"/>
      <c r="Z1868" s="447"/>
      <c r="AA1868" s="436"/>
      <c r="AB1868" s="437"/>
    </row>
    <row r="1869" spans="1:28" s="48" customFormat="1" ht="11.25" customHeight="1">
      <c r="A1869" s="26"/>
      <c r="B1869" s="443"/>
      <c r="C1869" s="448"/>
      <c r="D1869" s="449"/>
      <c r="E1869" s="449"/>
      <c r="F1869" s="449"/>
      <c r="G1869" s="449"/>
      <c r="H1869" s="449"/>
      <c r="I1869" s="449"/>
      <c r="J1869" s="449"/>
      <c r="K1869" s="449"/>
      <c r="L1869" s="449"/>
      <c r="M1869" s="449"/>
      <c r="N1869" s="449"/>
      <c r="O1869" s="449"/>
      <c r="P1869" s="449"/>
      <c r="Q1869" s="449"/>
      <c r="R1869" s="449"/>
      <c r="S1869" s="449"/>
      <c r="T1869" s="449"/>
      <c r="U1869" s="449"/>
      <c r="V1869" s="449"/>
      <c r="W1869" s="449"/>
      <c r="X1869" s="449"/>
      <c r="Y1869" s="449"/>
      <c r="Z1869" s="450"/>
      <c r="AA1869" s="438"/>
      <c r="AB1869" s="439"/>
    </row>
    <row r="1870" spans="1:28" s="48" customFormat="1" ht="11.25" customHeight="1">
      <c r="A1870" s="26"/>
      <c r="B1870" s="444"/>
      <c r="C1870" s="451"/>
      <c r="D1870" s="452"/>
      <c r="E1870" s="452"/>
      <c r="F1870" s="452"/>
      <c r="G1870" s="452"/>
      <c r="H1870" s="452"/>
      <c r="I1870" s="452"/>
      <c r="J1870" s="452"/>
      <c r="K1870" s="452"/>
      <c r="L1870" s="452"/>
      <c r="M1870" s="452"/>
      <c r="N1870" s="452"/>
      <c r="O1870" s="452"/>
      <c r="P1870" s="452"/>
      <c r="Q1870" s="452"/>
      <c r="R1870" s="452"/>
      <c r="S1870" s="452"/>
      <c r="T1870" s="452"/>
      <c r="U1870" s="452"/>
      <c r="V1870" s="452"/>
      <c r="W1870" s="452"/>
      <c r="X1870" s="452"/>
      <c r="Y1870" s="452"/>
      <c r="Z1870" s="453"/>
      <c r="AA1870" s="440"/>
      <c r="AB1870" s="441"/>
    </row>
    <row r="1871" spans="1:28" s="48" customFormat="1" ht="11.25" customHeight="1">
      <c r="A1871" s="26"/>
      <c r="B1871" s="385"/>
      <c r="C1871" s="69"/>
      <c r="D1871" s="69"/>
      <c r="E1871" s="69"/>
      <c r="F1871" s="69"/>
      <c r="G1871" s="69"/>
      <c r="H1871" s="69"/>
      <c r="I1871" s="69"/>
      <c r="J1871" s="69"/>
      <c r="K1871" s="69"/>
      <c r="L1871" s="69"/>
      <c r="M1871" s="69"/>
      <c r="N1871" s="69"/>
      <c r="O1871" s="69"/>
      <c r="P1871" s="69"/>
      <c r="Q1871" s="69"/>
      <c r="R1871" s="69"/>
      <c r="S1871" s="69"/>
      <c r="T1871" s="69"/>
      <c r="U1871" s="69"/>
      <c r="V1871" s="69"/>
      <c r="W1871" s="69"/>
      <c r="X1871" s="69"/>
      <c r="Y1871" s="69"/>
      <c r="Z1871" s="69"/>
      <c r="AA1871" s="47"/>
      <c r="AB1871" s="47"/>
    </row>
    <row r="1872" spans="1:28" s="48" customFormat="1" ht="24">
      <c r="A1872" s="28" t="s">
        <v>1150</v>
      </c>
      <c r="B1872" s="33"/>
      <c r="C1872" s="29"/>
      <c r="D1872" s="29"/>
      <c r="E1872" s="29"/>
      <c r="F1872" s="29"/>
      <c r="G1872" s="29"/>
      <c r="H1872" s="29"/>
      <c r="I1872" s="29"/>
      <c r="J1872" s="30"/>
      <c r="K1872" s="30"/>
      <c r="L1872" s="30"/>
      <c r="M1872" s="30"/>
      <c r="N1872" s="30"/>
      <c r="O1872" s="30"/>
      <c r="P1872" s="30"/>
      <c r="Q1872" s="30"/>
      <c r="R1872" s="30"/>
      <c r="S1872" s="30"/>
      <c r="T1872" s="30"/>
      <c r="U1872" s="30"/>
      <c r="V1872" s="30"/>
      <c r="W1872" s="30"/>
      <c r="X1872" s="30"/>
      <c r="Y1872" s="30"/>
      <c r="Z1872" s="30"/>
      <c r="AA1872" s="45"/>
      <c r="AB1872" s="45"/>
    </row>
    <row r="1873" spans="1:28" s="48" customFormat="1" ht="11.25" customHeight="1">
      <c r="A1873" s="26"/>
      <c r="B1873" s="442" t="s">
        <v>90</v>
      </c>
      <c r="C1873" s="445" t="s">
        <v>1115</v>
      </c>
      <c r="D1873" s="446"/>
      <c r="E1873" s="446"/>
      <c r="F1873" s="446"/>
      <c r="G1873" s="446"/>
      <c r="H1873" s="446"/>
      <c r="I1873" s="446"/>
      <c r="J1873" s="446"/>
      <c r="K1873" s="446"/>
      <c r="L1873" s="446"/>
      <c r="M1873" s="446"/>
      <c r="N1873" s="446"/>
      <c r="O1873" s="446"/>
      <c r="P1873" s="446"/>
      <c r="Q1873" s="446"/>
      <c r="R1873" s="446"/>
      <c r="S1873" s="446"/>
      <c r="T1873" s="446"/>
      <c r="U1873" s="446"/>
      <c r="V1873" s="446"/>
      <c r="W1873" s="446"/>
      <c r="X1873" s="446"/>
      <c r="Y1873" s="446"/>
      <c r="Z1873" s="447"/>
      <c r="AA1873" s="436"/>
      <c r="AB1873" s="437"/>
    </row>
    <row r="1874" spans="1:28" s="48" customFormat="1" ht="11.25" customHeight="1">
      <c r="A1874" s="26"/>
      <c r="B1874" s="443"/>
      <c r="C1874" s="448"/>
      <c r="D1874" s="449"/>
      <c r="E1874" s="449"/>
      <c r="F1874" s="449"/>
      <c r="G1874" s="449"/>
      <c r="H1874" s="449"/>
      <c r="I1874" s="449"/>
      <c r="J1874" s="449"/>
      <c r="K1874" s="449"/>
      <c r="L1874" s="449"/>
      <c r="M1874" s="449"/>
      <c r="N1874" s="449"/>
      <c r="O1874" s="449"/>
      <c r="P1874" s="449"/>
      <c r="Q1874" s="449"/>
      <c r="R1874" s="449"/>
      <c r="S1874" s="449"/>
      <c r="T1874" s="449"/>
      <c r="U1874" s="449"/>
      <c r="V1874" s="449"/>
      <c r="W1874" s="449"/>
      <c r="X1874" s="449"/>
      <c r="Y1874" s="449"/>
      <c r="Z1874" s="450"/>
      <c r="AA1874" s="438"/>
      <c r="AB1874" s="439"/>
    </row>
    <row r="1875" spans="1:28" s="48" customFormat="1" ht="11.25" customHeight="1">
      <c r="A1875" s="26"/>
      <c r="B1875" s="443"/>
      <c r="C1875" s="448"/>
      <c r="D1875" s="449"/>
      <c r="E1875" s="449"/>
      <c r="F1875" s="449"/>
      <c r="G1875" s="449"/>
      <c r="H1875" s="449"/>
      <c r="I1875" s="449"/>
      <c r="J1875" s="449"/>
      <c r="K1875" s="449"/>
      <c r="L1875" s="449"/>
      <c r="M1875" s="449"/>
      <c r="N1875" s="449"/>
      <c r="O1875" s="449"/>
      <c r="P1875" s="449"/>
      <c r="Q1875" s="449"/>
      <c r="R1875" s="449"/>
      <c r="S1875" s="449"/>
      <c r="T1875" s="449"/>
      <c r="U1875" s="449"/>
      <c r="V1875" s="449"/>
      <c r="W1875" s="449"/>
      <c r="X1875" s="449"/>
      <c r="Y1875" s="449"/>
      <c r="Z1875" s="450"/>
      <c r="AA1875" s="438"/>
      <c r="AB1875" s="439"/>
    </row>
    <row r="1876" spans="1:28" s="48" customFormat="1" ht="24" customHeight="1">
      <c r="A1876" s="26"/>
      <c r="B1876" s="444"/>
      <c r="C1876" s="451"/>
      <c r="D1876" s="452"/>
      <c r="E1876" s="452"/>
      <c r="F1876" s="452"/>
      <c r="G1876" s="452"/>
      <c r="H1876" s="452"/>
      <c r="I1876" s="452"/>
      <c r="J1876" s="452"/>
      <c r="K1876" s="452"/>
      <c r="L1876" s="452"/>
      <c r="M1876" s="452"/>
      <c r="N1876" s="452"/>
      <c r="O1876" s="452"/>
      <c r="P1876" s="452"/>
      <c r="Q1876" s="452"/>
      <c r="R1876" s="452"/>
      <c r="S1876" s="452"/>
      <c r="T1876" s="452"/>
      <c r="U1876" s="452"/>
      <c r="V1876" s="452"/>
      <c r="W1876" s="452"/>
      <c r="X1876" s="452"/>
      <c r="Y1876" s="452"/>
      <c r="Z1876" s="453"/>
      <c r="AA1876" s="440"/>
      <c r="AB1876" s="441"/>
    </row>
    <row r="1877" spans="1:28" s="48" customFormat="1" ht="11.25" customHeight="1">
      <c r="A1877" s="26"/>
      <c r="B1877" s="442" t="s">
        <v>91</v>
      </c>
      <c r="C1877" s="575" t="s">
        <v>1116</v>
      </c>
      <c r="D1877" s="576"/>
      <c r="E1877" s="576"/>
      <c r="F1877" s="576"/>
      <c r="G1877" s="576"/>
      <c r="H1877" s="576"/>
      <c r="I1877" s="576"/>
      <c r="J1877" s="576"/>
      <c r="K1877" s="576"/>
      <c r="L1877" s="576"/>
      <c r="M1877" s="576"/>
      <c r="N1877" s="576"/>
      <c r="O1877" s="576"/>
      <c r="P1877" s="576"/>
      <c r="Q1877" s="576"/>
      <c r="R1877" s="576"/>
      <c r="S1877" s="576"/>
      <c r="T1877" s="576"/>
      <c r="U1877" s="576"/>
      <c r="V1877" s="576"/>
      <c r="W1877" s="576"/>
      <c r="X1877" s="576"/>
      <c r="Y1877" s="576"/>
      <c r="Z1877" s="577"/>
      <c r="AA1877" s="436"/>
      <c r="AB1877" s="437"/>
    </row>
    <row r="1878" spans="1:28" s="48" customFormat="1" ht="11.25" customHeight="1">
      <c r="A1878" s="26"/>
      <c r="B1878" s="443"/>
      <c r="C1878" s="578"/>
      <c r="D1878" s="579"/>
      <c r="E1878" s="579"/>
      <c r="F1878" s="579"/>
      <c r="G1878" s="579"/>
      <c r="H1878" s="579"/>
      <c r="I1878" s="579"/>
      <c r="J1878" s="579"/>
      <c r="K1878" s="579"/>
      <c r="L1878" s="579"/>
      <c r="M1878" s="579"/>
      <c r="N1878" s="579"/>
      <c r="O1878" s="579"/>
      <c r="P1878" s="579"/>
      <c r="Q1878" s="579"/>
      <c r="R1878" s="579"/>
      <c r="S1878" s="579"/>
      <c r="T1878" s="579"/>
      <c r="U1878" s="579"/>
      <c r="V1878" s="579"/>
      <c r="W1878" s="579"/>
      <c r="X1878" s="579"/>
      <c r="Y1878" s="579"/>
      <c r="Z1878" s="580"/>
      <c r="AA1878" s="438"/>
      <c r="AB1878" s="439"/>
    </row>
    <row r="1879" spans="1:28" s="48" customFormat="1" ht="11.25" customHeight="1">
      <c r="A1879" s="26"/>
      <c r="B1879" s="443"/>
      <c r="C1879" s="578"/>
      <c r="D1879" s="579"/>
      <c r="E1879" s="579"/>
      <c r="F1879" s="579"/>
      <c r="G1879" s="579"/>
      <c r="H1879" s="579"/>
      <c r="I1879" s="579"/>
      <c r="J1879" s="579"/>
      <c r="K1879" s="579"/>
      <c r="L1879" s="579"/>
      <c r="M1879" s="579"/>
      <c r="N1879" s="579"/>
      <c r="O1879" s="579"/>
      <c r="P1879" s="579"/>
      <c r="Q1879" s="579"/>
      <c r="R1879" s="579"/>
      <c r="S1879" s="579"/>
      <c r="T1879" s="579"/>
      <c r="U1879" s="579"/>
      <c r="V1879" s="579"/>
      <c r="W1879" s="579"/>
      <c r="X1879" s="579"/>
      <c r="Y1879" s="579"/>
      <c r="Z1879" s="580"/>
      <c r="AA1879" s="438"/>
      <c r="AB1879" s="439"/>
    </row>
    <row r="1880" spans="1:28" s="48" customFormat="1" ht="11.25" customHeight="1">
      <c r="A1880" s="26"/>
      <c r="B1880" s="443"/>
      <c r="C1880" s="578"/>
      <c r="D1880" s="579"/>
      <c r="E1880" s="579"/>
      <c r="F1880" s="579"/>
      <c r="G1880" s="579"/>
      <c r="H1880" s="579"/>
      <c r="I1880" s="579"/>
      <c r="J1880" s="579"/>
      <c r="K1880" s="579"/>
      <c r="L1880" s="579"/>
      <c r="M1880" s="579"/>
      <c r="N1880" s="579"/>
      <c r="O1880" s="579"/>
      <c r="P1880" s="579"/>
      <c r="Q1880" s="579"/>
      <c r="R1880" s="579"/>
      <c r="S1880" s="579"/>
      <c r="T1880" s="579"/>
      <c r="U1880" s="579"/>
      <c r="V1880" s="579"/>
      <c r="W1880" s="579"/>
      <c r="X1880" s="579"/>
      <c r="Y1880" s="579"/>
      <c r="Z1880" s="580"/>
      <c r="AA1880" s="438"/>
      <c r="AB1880" s="439"/>
    </row>
    <row r="1881" spans="1:28" s="48" customFormat="1" ht="11.25" customHeight="1">
      <c r="A1881" s="26"/>
      <c r="B1881" s="443"/>
      <c r="C1881" s="578"/>
      <c r="D1881" s="579"/>
      <c r="E1881" s="579"/>
      <c r="F1881" s="579"/>
      <c r="G1881" s="579"/>
      <c r="H1881" s="579"/>
      <c r="I1881" s="579"/>
      <c r="J1881" s="579"/>
      <c r="K1881" s="579"/>
      <c r="L1881" s="579"/>
      <c r="M1881" s="579"/>
      <c r="N1881" s="579"/>
      <c r="O1881" s="579"/>
      <c r="P1881" s="579"/>
      <c r="Q1881" s="579"/>
      <c r="R1881" s="579"/>
      <c r="S1881" s="579"/>
      <c r="T1881" s="579"/>
      <c r="U1881" s="579"/>
      <c r="V1881" s="579"/>
      <c r="W1881" s="579"/>
      <c r="X1881" s="579"/>
      <c r="Y1881" s="579"/>
      <c r="Z1881" s="580"/>
      <c r="AA1881" s="438"/>
      <c r="AB1881" s="439"/>
    </row>
    <row r="1882" spans="1:28" s="48" customFormat="1" ht="11.25" customHeight="1">
      <c r="A1882" s="26"/>
      <c r="B1882" s="443"/>
      <c r="C1882" s="578"/>
      <c r="D1882" s="579"/>
      <c r="E1882" s="579"/>
      <c r="F1882" s="579"/>
      <c r="G1882" s="579"/>
      <c r="H1882" s="579"/>
      <c r="I1882" s="579"/>
      <c r="J1882" s="579"/>
      <c r="K1882" s="579"/>
      <c r="L1882" s="579"/>
      <c r="M1882" s="579"/>
      <c r="N1882" s="579"/>
      <c r="O1882" s="579"/>
      <c r="P1882" s="579"/>
      <c r="Q1882" s="579"/>
      <c r="R1882" s="579"/>
      <c r="S1882" s="579"/>
      <c r="T1882" s="579"/>
      <c r="U1882" s="579"/>
      <c r="V1882" s="579"/>
      <c r="W1882" s="579"/>
      <c r="X1882" s="579"/>
      <c r="Y1882" s="579"/>
      <c r="Z1882" s="580"/>
      <c r="AA1882" s="438"/>
      <c r="AB1882" s="439"/>
    </row>
    <row r="1883" spans="1:28" s="48" customFormat="1" ht="11.25" customHeight="1">
      <c r="A1883" s="26"/>
      <c r="B1883" s="443"/>
      <c r="C1883" s="578"/>
      <c r="D1883" s="579"/>
      <c r="E1883" s="579"/>
      <c r="F1883" s="579"/>
      <c r="G1883" s="579"/>
      <c r="H1883" s="579"/>
      <c r="I1883" s="579"/>
      <c r="J1883" s="579"/>
      <c r="K1883" s="579"/>
      <c r="L1883" s="579"/>
      <c r="M1883" s="579"/>
      <c r="N1883" s="579"/>
      <c r="O1883" s="579"/>
      <c r="P1883" s="579"/>
      <c r="Q1883" s="579"/>
      <c r="R1883" s="579"/>
      <c r="S1883" s="579"/>
      <c r="T1883" s="579"/>
      <c r="U1883" s="579"/>
      <c r="V1883" s="579"/>
      <c r="W1883" s="579"/>
      <c r="X1883" s="579"/>
      <c r="Y1883" s="579"/>
      <c r="Z1883" s="580"/>
      <c r="AA1883" s="438"/>
      <c r="AB1883" s="439"/>
    </row>
    <row r="1884" spans="1:28" s="48" customFormat="1" ht="11.25" customHeight="1">
      <c r="A1884" s="26"/>
      <c r="B1884" s="443"/>
      <c r="C1884" s="578"/>
      <c r="D1884" s="579"/>
      <c r="E1884" s="579"/>
      <c r="F1884" s="579"/>
      <c r="G1884" s="579"/>
      <c r="H1884" s="579"/>
      <c r="I1884" s="579"/>
      <c r="J1884" s="579"/>
      <c r="K1884" s="579"/>
      <c r="L1884" s="579"/>
      <c r="M1884" s="579"/>
      <c r="N1884" s="579"/>
      <c r="O1884" s="579"/>
      <c r="P1884" s="579"/>
      <c r="Q1884" s="579"/>
      <c r="R1884" s="579"/>
      <c r="S1884" s="579"/>
      <c r="T1884" s="579"/>
      <c r="U1884" s="579"/>
      <c r="V1884" s="579"/>
      <c r="W1884" s="579"/>
      <c r="X1884" s="579"/>
      <c r="Y1884" s="579"/>
      <c r="Z1884" s="580"/>
      <c r="AA1884" s="438"/>
      <c r="AB1884" s="439"/>
    </row>
    <row r="1885" spans="1:28" s="48" customFormat="1" ht="17.25" customHeight="1">
      <c r="A1885" s="26"/>
      <c r="B1885" s="444"/>
      <c r="C1885" s="581"/>
      <c r="D1885" s="582"/>
      <c r="E1885" s="582"/>
      <c r="F1885" s="582"/>
      <c r="G1885" s="582"/>
      <c r="H1885" s="582"/>
      <c r="I1885" s="582"/>
      <c r="J1885" s="582"/>
      <c r="K1885" s="582"/>
      <c r="L1885" s="582"/>
      <c r="M1885" s="582"/>
      <c r="N1885" s="582"/>
      <c r="O1885" s="582"/>
      <c r="P1885" s="582"/>
      <c r="Q1885" s="582"/>
      <c r="R1885" s="582"/>
      <c r="S1885" s="582"/>
      <c r="T1885" s="582"/>
      <c r="U1885" s="582"/>
      <c r="V1885" s="582"/>
      <c r="W1885" s="582"/>
      <c r="X1885" s="582"/>
      <c r="Y1885" s="582"/>
      <c r="Z1885" s="583"/>
      <c r="AA1885" s="440"/>
      <c r="AB1885" s="441"/>
    </row>
    <row r="1886" spans="1:28" s="48" customFormat="1" ht="12" customHeight="1">
      <c r="A1886" s="26"/>
      <c r="B1886" s="385"/>
      <c r="C1886" s="69"/>
      <c r="D1886" s="69"/>
      <c r="E1886" s="69"/>
      <c r="F1886" s="69"/>
      <c r="G1886" s="69"/>
      <c r="H1886" s="69"/>
      <c r="I1886" s="69"/>
      <c r="J1886" s="69"/>
      <c r="K1886" s="69"/>
      <c r="L1886" s="69"/>
      <c r="M1886" s="69"/>
      <c r="N1886" s="69"/>
      <c r="O1886" s="69"/>
      <c r="P1886" s="69"/>
      <c r="Q1886" s="69"/>
      <c r="R1886" s="69"/>
      <c r="S1886" s="69"/>
      <c r="T1886" s="69"/>
      <c r="U1886" s="69"/>
      <c r="V1886" s="69"/>
      <c r="W1886" s="69"/>
      <c r="X1886" s="69"/>
      <c r="Y1886" s="69"/>
      <c r="Z1886" s="69"/>
      <c r="AA1886" s="47"/>
      <c r="AB1886" s="47"/>
    </row>
    <row r="1887" spans="1:28" s="48" customFormat="1" ht="24">
      <c r="A1887" s="28" t="s">
        <v>1172</v>
      </c>
      <c r="B1887" s="33"/>
      <c r="C1887" s="29"/>
      <c r="D1887" s="29"/>
      <c r="E1887" s="29"/>
      <c r="F1887" s="29"/>
      <c r="G1887" s="29"/>
      <c r="H1887" s="29"/>
      <c r="I1887" s="29"/>
      <c r="J1887" s="30"/>
      <c r="K1887" s="30"/>
      <c r="L1887" s="30"/>
      <c r="M1887" s="30"/>
      <c r="N1887" s="30"/>
      <c r="O1887" s="30"/>
      <c r="P1887" s="30"/>
      <c r="Q1887" s="30"/>
      <c r="R1887" s="30"/>
      <c r="S1887" s="30"/>
      <c r="T1887" s="30"/>
      <c r="U1887" s="30"/>
      <c r="V1887" s="30"/>
      <c r="W1887" s="30"/>
      <c r="X1887" s="30"/>
      <c r="Y1887" s="30"/>
      <c r="Z1887" s="30"/>
      <c r="AA1887" s="45"/>
      <c r="AB1887" s="45"/>
    </row>
    <row r="1888" spans="1:28" s="48" customFormat="1" ht="12" customHeight="1">
      <c r="A1888" s="26"/>
      <c r="B1888" s="442" t="s">
        <v>90</v>
      </c>
      <c r="C1888" s="445" t="s">
        <v>1173</v>
      </c>
      <c r="D1888" s="446"/>
      <c r="E1888" s="446"/>
      <c r="F1888" s="446"/>
      <c r="G1888" s="446"/>
      <c r="H1888" s="446"/>
      <c r="I1888" s="446"/>
      <c r="J1888" s="446"/>
      <c r="K1888" s="446"/>
      <c r="L1888" s="446"/>
      <c r="M1888" s="446"/>
      <c r="N1888" s="446"/>
      <c r="O1888" s="446"/>
      <c r="P1888" s="446"/>
      <c r="Q1888" s="446"/>
      <c r="R1888" s="446"/>
      <c r="S1888" s="446"/>
      <c r="T1888" s="446"/>
      <c r="U1888" s="446"/>
      <c r="V1888" s="446"/>
      <c r="W1888" s="446"/>
      <c r="X1888" s="446"/>
      <c r="Y1888" s="446"/>
      <c r="Z1888" s="447"/>
      <c r="AA1888" s="436"/>
      <c r="AB1888" s="437"/>
    </row>
    <row r="1889" spans="1:28" s="48" customFormat="1" ht="12" customHeight="1">
      <c r="A1889" s="26"/>
      <c r="B1889" s="443"/>
      <c r="C1889" s="448"/>
      <c r="D1889" s="449"/>
      <c r="E1889" s="449"/>
      <c r="F1889" s="449"/>
      <c r="G1889" s="449"/>
      <c r="H1889" s="449"/>
      <c r="I1889" s="449"/>
      <c r="J1889" s="449"/>
      <c r="K1889" s="449"/>
      <c r="L1889" s="449"/>
      <c r="M1889" s="449"/>
      <c r="N1889" s="449"/>
      <c r="O1889" s="449"/>
      <c r="P1889" s="449"/>
      <c r="Q1889" s="449"/>
      <c r="R1889" s="449"/>
      <c r="S1889" s="449"/>
      <c r="T1889" s="449"/>
      <c r="U1889" s="449"/>
      <c r="V1889" s="449"/>
      <c r="W1889" s="449"/>
      <c r="X1889" s="449"/>
      <c r="Y1889" s="449"/>
      <c r="Z1889" s="450"/>
      <c r="AA1889" s="438"/>
      <c r="AB1889" s="439"/>
    </row>
    <row r="1890" spans="1:28" s="48" customFormat="1" ht="12" customHeight="1">
      <c r="A1890" s="26"/>
      <c r="B1890" s="443"/>
      <c r="C1890" s="448"/>
      <c r="D1890" s="449"/>
      <c r="E1890" s="449"/>
      <c r="F1890" s="449"/>
      <c r="G1890" s="449"/>
      <c r="H1890" s="449"/>
      <c r="I1890" s="449"/>
      <c r="J1890" s="449"/>
      <c r="K1890" s="449"/>
      <c r="L1890" s="449"/>
      <c r="M1890" s="449"/>
      <c r="N1890" s="449"/>
      <c r="O1890" s="449"/>
      <c r="P1890" s="449"/>
      <c r="Q1890" s="449"/>
      <c r="R1890" s="449"/>
      <c r="S1890" s="449"/>
      <c r="T1890" s="449"/>
      <c r="U1890" s="449"/>
      <c r="V1890" s="449"/>
      <c r="W1890" s="449"/>
      <c r="X1890" s="449"/>
      <c r="Y1890" s="449"/>
      <c r="Z1890" s="450"/>
      <c r="AA1890" s="438"/>
      <c r="AB1890" s="439"/>
    </row>
    <row r="1891" spans="1:28" s="48" customFormat="1" ht="12" customHeight="1">
      <c r="A1891" s="26"/>
      <c r="B1891" s="444"/>
      <c r="C1891" s="451"/>
      <c r="D1891" s="452"/>
      <c r="E1891" s="452"/>
      <c r="F1891" s="452"/>
      <c r="G1891" s="452"/>
      <c r="H1891" s="452"/>
      <c r="I1891" s="452"/>
      <c r="J1891" s="452"/>
      <c r="K1891" s="452"/>
      <c r="L1891" s="452"/>
      <c r="M1891" s="452"/>
      <c r="N1891" s="452"/>
      <c r="O1891" s="452"/>
      <c r="P1891" s="452"/>
      <c r="Q1891" s="452"/>
      <c r="R1891" s="452"/>
      <c r="S1891" s="452"/>
      <c r="T1891" s="452"/>
      <c r="U1891" s="452"/>
      <c r="V1891" s="452"/>
      <c r="W1891" s="452"/>
      <c r="X1891" s="452"/>
      <c r="Y1891" s="452"/>
      <c r="Z1891" s="453"/>
      <c r="AA1891" s="440"/>
      <c r="AB1891" s="441"/>
    </row>
    <row r="1892" spans="1:28" s="48" customFormat="1" ht="12" customHeight="1">
      <c r="A1892" s="26"/>
      <c r="B1892" s="385"/>
      <c r="C1892" s="69"/>
      <c r="D1892" s="69"/>
      <c r="E1892" s="69"/>
      <c r="F1892" s="69"/>
      <c r="G1892" s="69"/>
      <c r="H1892" s="69"/>
      <c r="I1892" s="69"/>
      <c r="J1892" s="69"/>
      <c r="K1892" s="69"/>
      <c r="L1892" s="69"/>
      <c r="M1892" s="69"/>
      <c r="N1892" s="69"/>
      <c r="O1892" s="69"/>
      <c r="P1892" s="69"/>
      <c r="Q1892" s="69"/>
      <c r="R1892" s="69"/>
      <c r="S1892" s="69"/>
      <c r="T1892" s="69"/>
      <c r="U1892" s="69"/>
      <c r="V1892" s="69"/>
      <c r="W1892" s="69"/>
      <c r="X1892" s="69"/>
      <c r="Y1892" s="69"/>
      <c r="Z1892" s="69"/>
      <c r="AA1892" s="47"/>
      <c r="AB1892" s="47"/>
    </row>
    <row r="1893" spans="1:28" s="48" customFormat="1" ht="11.25" customHeight="1">
      <c r="A1893" s="26"/>
      <c r="B1893" s="7"/>
      <c r="C1893" s="69"/>
      <c r="D1893" s="69"/>
      <c r="E1893" s="69"/>
      <c r="F1893" s="69"/>
      <c r="G1893" s="69"/>
      <c r="H1893" s="69"/>
      <c r="I1893" s="69"/>
      <c r="J1893" s="69"/>
      <c r="K1893" s="69"/>
      <c r="L1893" s="69"/>
      <c r="M1893" s="69"/>
      <c r="N1893" s="69"/>
      <c r="O1893" s="69"/>
      <c r="P1893" s="69"/>
      <c r="Q1893" s="69"/>
      <c r="R1893" s="69"/>
      <c r="S1893" s="69"/>
      <c r="T1893" s="69"/>
      <c r="U1893" s="69"/>
      <c r="V1893" s="69"/>
      <c r="W1893" s="69"/>
      <c r="X1893" s="69"/>
      <c r="Y1893" s="69"/>
      <c r="Z1893" s="69"/>
      <c r="AA1893" s="47"/>
      <c r="AB1893" s="47"/>
    </row>
    <row r="1894" spans="1:28" s="48" customFormat="1" ht="15" customHeight="1">
      <c r="A1894" s="28"/>
      <c r="B1894" s="33"/>
      <c r="C1894" s="33"/>
      <c r="D1894" s="29"/>
      <c r="E1894" s="29"/>
      <c r="F1894" s="29"/>
      <c r="G1894" s="29"/>
      <c r="H1894" s="29"/>
      <c r="I1894" s="29"/>
      <c r="J1894" s="30"/>
      <c r="K1894" s="30"/>
      <c r="L1894" s="30"/>
      <c r="M1894" s="30"/>
      <c r="N1894" s="30"/>
      <c r="O1894" s="30"/>
      <c r="P1894" s="30"/>
      <c r="Q1894" s="30"/>
      <c r="R1894" s="30"/>
      <c r="S1894" s="30"/>
      <c r="T1894" s="30"/>
      <c r="U1894" s="30"/>
      <c r="V1894" s="30"/>
      <c r="W1894" s="30"/>
      <c r="X1894" s="30"/>
      <c r="Y1894" s="30"/>
      <c r="Z1894" s="30"/>
      <c r="AA1894" s="47"/>
      <c r="AB1894" s="47"/>
    </row>
    <row r="1895" spans="1:28" s="48" customFormat="1" ht="15.75" customHeight="1">
      <c r="A1895" s="28"/>
      <c r="B1895" s="33"/>
      <c r="C1895" s="33"/>
      <c r="D1895" s="29"/>
      <c r="E1895" s="29"/>
      <c r="F1895" s="29"/>
      <c r="G1895" s="29"/>
      <c r="H1895" s="29"/>
      <c r="I1895" s="29"/>
      <c r="J1895" s="30"/>
      <c r="K1895" s="30"/>
      <c r="L1895" s="30"/>
      <c r="M1895" s="30"/>
      <c r="N1895" s="30"/>
      <c r="O1895" s="30"/>
      <c r="P1895" s="30"/>
      <c r="Q1895" s="30"/>
      <c r="R1895" s="30"/>
      <c r="S1895" s="30"/>
      <c r="T1895" s="30"/>
      <c r="U1895" s="30"/>
      <c r="V1895" s="30"/>
      <c r="W1895" s="30"/>
      <c r="X1895" s="30"/>
      <c r="Y1895" s="30"/>
      <c r="Z1895" s="30"/>
      <c r="AA1895" s="47"/>
      <c r="AB1895" s="47"/>
    </row>
    <row r="1896" spans="1:28" s="48" customFormat="1" ht="11.25" customHeight="1">
      <c r="A1896" s="28"/>
      <c r="B1896" s="33"/>
      <c r="C1896" s="29"/>
      <c r="D1896" s="29"/>
      <c r="E1896" s="29"/>
      <c r="F1896" s="29"/>
      <c r="G1896" s="29"/>
      <c r="H1896" s="29"/>
      <c r="I1896" s="29"/>
      <c r="J1896" s="30"/>
      <c r="K1896" s="30"/>
      <c r="L1896" s="30"/>
      <c r="M1896" s="30"/>
      <c r="N1896" s="30"/>
      <c r="O1896" s="30"/>
      <c r="P1896" s="30"/>
      <c r="Q1896" s="30"/>
      <c r="R1896" s="30"/>
      <c r="S1896" s="30"/>
      <c r="T1896" s="30"/>
      <c r="U1896" s="30"/>
      <c r="V1896" s="30"/>
      <c r="W1896" s="30"/>
      <c r="X1896" s="30"/>
      <c r="Y1896" s="30"/>
      <c r="Z1896" s="30"/>
      <c r="AA1896" s="45"/>
      <c r="AB1896" s="45"/>
    </row>
    <row r="1897" spans="1:28" s="48" customFormat="1" ht="17.25">
      <c r="A1897" s="64" t="s">
        <v>40</v>
      </c>
      <c r="B1897" s="386"/>
      <c r="C1897" s="64"/>
      <c r="D1897" s="64"/>
      <c r="E1897" s="68"/>
      <c r="F1897" s="68"/>
      <c r="G1897" s="68"/>
      <c r="H1897" s="68"/>
      <c r="I1897" s="68"/>
      <c r="J1897" s="68"/>
      <c r="K1897" s="68"/>
      <c r="L1897" s="68"/>
      <c r="M1897" s="68"/>
      <c r="N1897" s="68"/>
      <c r="O1897" s="68"/>
      <c r="P1897" s="68"/>
      <c r="Q1897" s="68"/>
      <c r="R1897" s="68"/>
      <c r="S1897" s="68"/>
      <c r="T1897" s="68"/>
      <c r="U1897" s="68"/>
      <c r="V1897" s="68"/>
      <c r="W1897" s="68"/>
      <c r="X1897" s="68"/>
      <c r="Y1897" s="68"/>
      <c r="Z1897" s="68"/>
      <c r="AA1897" s="68"/>
      <c r="AB1897" s="68"/>
    </row>
    <row r="1898" spans="1:28" s="48" customFormat="1" ht="24">
      <c r="A1898" s="35" t="s">
        <v>61</v>
      </c>
      <c r="B1898" s="33"/>
      <c r="C1898" s="29"/>
      <c r="D1898" s="29"/>
      <c r="E1898" s="29"/>
      <c r="F1898" s="29"/>
      <c r="G1898" s="29"/>
      <c r="H1898" s="29"/>
      <c r="I1898" s="29"/>
      <c r="J1898" s="30"/>
      <c r="K1898" s="30"/>
      <c r="L1898" s="30"/>
      <c r="M1898" s="30"/>
      <c r="N1898" s="30"/>
      <c r="O1898" s="30"/>
      <c r="P1898" s="30"/>
      <c r="Q1898" s="30"/>
      <c r="R1898" s="30"/>
      <c r="S1898" s="30"/>
      <c r="T1898" s="30"/>
      <c r="U1898" s="30"/>
      <c r="V1898" s="30"/>
      <c r="W1898" s="30"/>
      <c r="X1898" s="30"/>
      <c r="Y1898" s="30"/>
      <c r="Z1898" s="30"/>
      <c r="AA1898" s="45"/>
      <c r="AB1898" s="45"/>
    </row>
    <row r="1899" spans="1:28" s="48" customFormat="1" ht="11.25" customHeight="1">
      <c r="A1899" s="31"/>
      <c r="B1899" s="442" t="s">
        <v>90</v>
      </c>
      <c r="C1899" s="483" t="s">
        <v>683</v>
      </c>
      <c r="D1899" s="484"/>
      <c r="E1899" s="484"/>
      <c r="F1899" s="484"/>
      <c r="G1899" s="484"/>
      <c r="H1899" s="484"/>
      <c r="I1899" s="484"/>
      <c r="J1899" s="484"/>
      <c r="K1899" s="484"/>
      <c r="L1899" s="484"/>
      <c r="M1899" s="484"/>
      <c r="N1899" s="484"/>
      <c r="O1899" s="484"/>
      <c r="P1899" s="484"/>
      <c r="Q1899" s="484"/>
      <c r="R1899" s="484"/>
      <c r="S1899" s="484"/>
      <c r="T1899" s="484"/>
      <c r="U1899" s="484"/>
      <c r="V1899" s="484"/>
      <c r="W1899" s="484"/>
      <c r="X1899" s="484"/>
      <c r="Y1899" s="484"/>
      <c r="Z1899" s="485"/>
      <c r="AA1899" s="436"/>
      <c r="AB1899" s="437"/>
    </row>
    <row r="1900" spans="1:28" s="48" customFormat="1" ht="15.75" customHeight="1">
      <c r="A1900" s="31"/>
      <c r="B1900" s="443"/>
      <c r="C1900" s="486"/>
      <c r="D1900" s="487"/>
      <c r="E1900" s="487"/>
      <c r="F1900" s="487"/>
      <c r="G1900" s="487"/>
      <c r="H1900" s="487"/>
      <c r="I1900" s="487"/>
      <c r="J1900" s="487"/>
      <c r="K1900" s="487"/>
      <c r="L1900" s="487"/>
      <c r="M1900" s="487"/>
      <c r="N1900" s="487"/>
      <c r="O1900" s="487"/>
      <c r="P1900" s="487"/>
      <c r="Q1900" s="487"/>
      <c r="R1900" s="487"/>
      <c r="S1900" s="487"/>
      <c r="T1900" s="487"/>
      <c r="U1900" s="487"/>
      <c r="V1900" s="487"/>
      <c r="W1900" s="487"/>
      <c r="X1900" s="487"/>
      <c r="Y1900" s="487"/>
      <c r="Z1900" s="488"/>
      <c r="AA1900" s="438"/>
      <c r="AB1900" s="439"/>
    </row>
    <row r="1901" spans="1:28" s="48" customFormat="1" ht="11.25" customHeight="1">
      <c r="A1901" s="31"/>
      <c r="B1901" s="443"/>
      <c r="C1901" s="486"/>
      <c r="D1901" s="487"/>
      <c r="E1901" s="487"/>
      <c r="F1901" s="487"/>
      <c r="G1901" s="487"/>
      <c r="H1901" s="487"/>
      <c r="I1901" s="487"/>
      <c r="J1901" s="487"/>
      <c r="K1901" s="487"/>
      <c r="L1901" s="487"/>
      <c r="M1901" s="487"/>
      <c r="N1901" s="487"/>
      <c r="O1901" s="487"/>
      <c r="P1901" s="487"/>
      <c r="Q1901" s="487"/>
      <c r="R1901" s="487"/>
      <c r="S1901" s="487"/>
      <c r="T1901" s="487"/>
      <c r="U1901" s="487"/>
      <c r="V1901" s="487"/>
      <c r="W1901" s="487"/>
      <c r="X1901" s="487"/>
      <c r="Y1901" s="487"/>
      <c r="Z1901" s="488"/>
      <c r="AA1901" s="438"/>
      <c r="AB1901" s="439"/>
    </row>
    <row r="1902" spans="1:28" s="48" customFormat="1" ht="11.25" customHeight="1">
      <c r="A1902" s="31"/>
      <c r="B1902" s="444"/>
      <c r="C1902" s="489"/>
      <c r="D1902" s="490"/>
      <c r="E1902" s="490"/>
      <c r="F1902" s="490"/>
      <c r="G1902" s="490"/>
      <c r="H1902" s="490"/>
      <c r="I1902" s="490"/>
      <c r="J1902" s="490"/>
      <c r="K1902" s="490"/>
      <c r="L1902" s="490"/>
      <c r="M1902" s="490"/>
      <c r="N1902" s="490"/>
      <c r="O1902" s="490"/>
      <c r="P1902" s="490"/>
      <c r="Q1902" s="490"/>
      <c r="R1902" s="490"/>
      <c r="S1902" s="490"/>
      <c r="T1902" s="490"/>
      <c r="U1902" s="490"/>
      <c r="V1902" s="490"/>
      <c r="W1902" s="490"/>
      <c r="X1902" s="490"/>
      <c r="Y1902" s="490"/>
      <c r="Z1902" s="491"/>
      <c r="AA1902" s="440"/>
      <c r="AB1902" s="441"/>
    </row>
    <row r="1903" spans="1:28" s="48" customFormat="1" ht="11.25" customHeight="1">
      <c r="A1903" s="15"/>
      <c r="B1903" s="22"/>
      <c r="C1903" s="15"/>
      <c r="D1903" s="15"/>
      <c r="E1903" s="15"/>
      <c r="F1903" s="15"/>
      <c r="G1903" s="15"/>
      <c r="H1903" s="15"/>
      <c r="I1903" s="15"/>
      <c r="J1903" s="15"/>
      <c r="K1903" s="15"/>
      <c r="L1903" s="15"/>
      <c r="M1903" s="15"/>
      <c r="N1903" s="15"/>
      <c r="O1903" s="15"/>
      <c r="P1903" s="15"/>
      <c r="Q1903" s="15"/>
      <c r="R1903" s="15"/>
      <c r="S1903" s="15"/>
      <c r="T1903" s="15"/>
      <c r="U1903" s="15"/>
      <c r="V1903" s="15"/>
      <c r="W1903" s="15"/>
      <c r="X1903" s="15"/>
      <c r="Y1903" s="15"/>
      <c r="Z1903" s="15"/>
      <c r="AA1903" s="45"/>
      <c r="AB1903" s="45"/>
    </row>
    <row r="1904" spans="1:28" s="48" customFormat="1" ht="24">
      <c r="A1904" s="35" t="s">
        <v>62</v>
      </c>
      <c r="B1904" s="33"/>
      <c r="C1904" s="29"/>
      <c r="D1904" s="29"/>
      <c r="E1904" s="29"/>
      <c r="F1904" s="29"/>
      <c r="G1904" s="29"/>
      <c r="H1904" s="29"/>
      <c r="I1904" s="29"/>
      <c r="J1904" s="30"/>
      <c r="K1904" s="30"/>
      <c r="L1904" s="30"/>
      <c r="M1904" s="30"/>
      <c r="N1904" s="30"/>
      <c r="O1904" s="30"/>
      <c r="P1904" s="30"/>
      <c r="Q1904" s="30"/>
      <c r="R1904" s="30"/>
      <c r="S1904" s="30"/>
      <c r="T1904" s="30"/>
      <c r="U1904" s="30"/>
      <c r="V1904" s="30"/>
      <c r="W1904" s="30"/>
      <c r="X1904" s="30"/>
      <c r="Y1904" s="30"/>
      <c r="Z1904" s="30"/>
      <c r="AA1904" s="45"/>
      <c r="AB1904" s="45"/>
    </row>
    <row r="1905" spans="1:28" s="48" customFormat="1" ht="11.25" customHeight="1">
      <c r="A1905"/>
      <c r="B1905" s="442" t="s">
        <v>90</v>
      </c>
      <c r="C1905" s="483" t="s">
        <v>679</v>
      </c>
      <c r="D1905" s="484"/>
      <c r="E1905" s="484"/>
      <c r="F1905" s="484"/>
      <c r="G1905" s="484"/>
      <c r="H1905" s="484"/>
      <c r="I1905" s="484"/>
      <c r="J1905" s="484"/>
      <c r="K1905" s="484"/>
      <c r="L1905" s="484"/>
      <c r="M1905" s="484"/>
      <c r="N1905" s="484"/>
      <c r="O1905" s="484"/>
      <c r="P1905" s="484"/>
      <c r="Q1905" s="484"/>
      <c r="R1905" s="484"/>
      <c r="S1905" s="484"/>
      <c r="T1905" s="484"/>
      <c r="U1905" s="484"/>
      <c r="V1905" s="484"/>
      <c r="W1905" s="484"/>
      <c r="X1905" s="484"/>
      <c r="Y1905" s="484"/>
      <c r="Z1905" s="485"/>
      <c r="AA1905" s="436"/>
      <c r="AB1905" s="437"/>
    </row>
    <row r="1906" spans="1:28" s="48" customFormat="1" ht="11.25" customHeight="1">
      <c r="A1906" s="31"/>
      <c r="B1906" s="443"/>
      <c r="C1906" s="486"/>
      <c r="D1906" s="487"/>
      <c r="E1906" s="487"/>
      <c r="F1906" s="487"/>
      <c r="G1906" s="487"/>
      <c r="H1906" s="487"/>
      <c r="I1906" s="487"/>
      <c r="J1906" s="487"/>
      <c r="K1906" s="487"/>
      <c r="L1906" s="487"/>
      <c r="M1906" s="487"/>
      <c r="N1906" s="487"/>
      <c r="O1906" s="487"/>
      <c r="P1906" s="487"/>
      <c r="Q1906" s="487"/>
      <c r="R1906" s="487"/>
      <c r="S1906" s="487"/>
      <c r="T1906" s="487"/>
      <c r="U1906" s="487"/>
      <c r="V1906" s="487"/>
      <c r="W1906" s="487"/>
      <c r="X1906" s="487"/>
      <c r="Y1906" s="487"/>
      <c r="Z1906" s="488"/>
      <c r="AA1906" s="438"/>
      <c r="AB1906" s="439"/>
    </row>
    <row r="1907" spans="1:28" s="48" customFormat="1" ht="15.75" customHeight="1">
      <c r="A1907" s="31"/>
      <c r="B1907" s="443"/>
      <c r="C1907" s="486"/>
      <c r="D1907" s="487"/>
      <c r="E1907" s="487"/>
      <c r="F1907" s="487"/>
      <c r="G1907" s="487"/>
      <c r="H1907" s="487"/>
      <c r="I1907" s="487"/>
      <c r="J1907" s="487"/>
      <c r="K1907" s="487"/>
      <c r="L1907" s="487"/>
      <c r="M1907" s="487"/>
      <c r="N1907" s="487"/>
      <c r="O1907" s="487"/>
      <c r="P1907" s="487"/>
      <c r="Q1907" s="487"/>
      <c r="R1907" s="487"/>
      <c r="S1907" s="487"/>
      <c r="T1907" s="487"/>
      <c r="U1907" s="487"/>
      <c r="V1907" s="487"/>
      <c r="W1907" s="487"/>
      <c r="X1907" s="487"/>
      <c r="Y1907" s="487"/>
      <c r="Z1907" s="488"/>
      <c r="AA1907" s="438"/>
      <c r="AB1907" s="439"/>
    </row>
    <row r="1908" spans="1:28" s="48" customFormat="1" ht="11.25" customHeight="1">
      <c r="A1908" s="31"/>
      <c r="B1908" s="443"/>
      <c r="C1908" s="486"/>
      <c r="D1908" s="487"/>
      <c r="E1908" s="487"/>
      <c r="F1908" s="487"/>
      <c r="G1908" s="487"/>
      <c r="H1908" s="487"/>
      <c r="I1908" s="487"/>
      <c r="J1908" s="487"/>
      <c r="K1908" s="487"/>
      <c r="L1908" s="487"/>
      <c r="M1908" s="487"/>
      <c r="N1908" s="487"/>
      <c r="O1908" s="487"/>
      <c r="P1908" s="487"/>
      <c r="Q1908" s="487"/>
      <c r="R1908" s="487"/>
      <c r="S1908" s="487"/>
      <c r="T1908" s="487"/>
      <c r="U1908" s="487"/>
      <c r="V1908" s="487"/>
      <c r="W1908" s="487"/>
      <c r="X1908" s="487"/>
      <c r="Y1908" s="487"/>
      <c r="Z1908" s="488"/>
      <c r="AA1908" s="440"/>
      <c r="AB1908" s="441"/>
    </row>
    <row r="1909" spans="1:28" s="48" customFormat="1" ht="11.25" customHeight="1">
      <c r="A1909" s="31"/>
      <c r="B1909" s="442" t="s">
        <v>682</v>
      </c>
      <c r="C1909" s="483" t="s">
        <v>680</v>
      </c>
      <c r="D1909" s="484"/>
      <c r="E1909" s="484"/>
      <c r="F1909" s="484"/>
      <c r="G1909" s="484"/>
      <c r="H1909" s="484"/>
      <c r="I1909" s="484"/>
      <c r="J1909" s="484"/>
      <c r="K1909" s="484"/>
      <c r="L1909" s="484"/>
      <c r="M1909" s="484"/>
      <c r="N1909" s="484"/>
      <c r="O1909" s="484"/>
      <c r="P1909" s="484"/>
      <c r="Q1909" s="484"/>
      <c r="R1909" s="484"/>
      <c r="S1909" s="484"/>
      <c r="T1909" s="484"/>
      <c r="U1909" s="484"/>
      <c r="V1909" s="484"/>
      <c r="W1909" s="484"/>
      <c r="X1909" s="484"/>
      <c r="Y1909" s="484"/>
      <c r="Z1909" s="485"/>
      <c r="AA1909" s="436"/>
      <c r="AB1909" s="437"/>
    </row>
    <row r="1910" spans="1:28" s="48" customFormat="1" ht="11.25" customHeight="1">
      <c r="A1910" s="31"/>
      <c r="B1910" s="443"/>
      <c r="C1910" s="486"/>
      <c r="D1910" s="487"/>
      <c r="E1910" s="487"/>
      <c r="F1910" s="487"/>
      <c r="G1910" s="487"/>
      <c r="H1910" s="487"/>
      <c r="I1910" s="487"/>
      <c r="J1910" s="487"/>
      <c r="K1910" s="487"/>
      <c r="L1910" s="487"/>
      <c r="M1910" s="487"/>
      <c r="N1910" s="487"/>
      <c r="O1910" s="487"/>
      <c r="P1910" s="487"/>
      <c r="Q1910" s="487"/>
      <c r="R1910" s="487"/>
      <c r="S1910" s="487"/>
      <c r="T1910" s="487"/>
      <c r="U1910" s="487"/>
      <c r="V1910" s="487"/>
      <c r="W1910" s="487"/>
      <c r="X1910" s="487"/>
      <c r="Y1910" s="487"/>
      <c r="Z1910" s="488"/>
      <c r="AA1910" s="438"/>
      <c r="AB1910" s="439"/>
    </row>
    <row r="1911" spans="1:28" s="48" customFormat="1" ht="11.25" customHeight="1">
      <c r="A1911" s="31"/>
      <c r="B1911" s="443"/>
      <c r="C1911" s="486"/>
      <c r="D1911" s="487"/>
      <c r="E1911" s="487"/>
      <c r="F1911" s="487"/>
      <c r="G1911" s="487"/>
      <c r="H1911" s="487"/>
      <c r="I1911" s="487"/>
      <c r="J1911" s="487"/>
      <c r="K1911" s="487"/>
      <c r="L1911" s="487"/>
      <c r="M1911" s="487"/>
      <c r="N1911" s="487"/>
      <c r="O1911" s="487"/>
      <c r="P1911" s="487"/>
      <c r="Q1911" s="487"/>
      <c r="R1911" s="487"/>
      <c r="S1911" s="487"/>
      <c r="T1911" s="487"/>
      <c r="U1911" s="487"/>
      <c r="V1911" s="487"/>
      <c r="W1911" s="487"/>
      <c r="X1911" s="487"/>
      <c r="Y1911" s="487"/>
      <c r="Z1911" s="488"/>
      <c r="AA1911" s="438"/>
      <c r="AB1911" s="439"/>
    </row>
    <row r="1912" spans="1:28" s="48" customFormat="1" ht="11.25" customHeight="1">
      <c r="A1912" s="31"/>
      <c r="B1912" s="443"/>
      <c r="C1912" s="486"/>
      <c r="D1912" s="487"/>
      <c r="E1912" s="487"/>
      <c r="F1912" s="487"/>
      <c r="G1912" s="487"/>
      <c r="H1912" s="487"/>
      <c r="I1912" s="487"/>
      <c r="J1912" s="487"/>
      <c r="K1912" s="487"/>
      <c r="L1912" s="487"/>
      <c r="M1912" s="487"/>
      <c r="N1912" s="487"/>
      <c r="O1912" s="487"/>
      <c r="P1912" s="487"/>
      <c r="Q1912" s="487"/>
      <c r="R1912" s="487"/>
      <c r="S1912" s="487"/>
      <c r="T1912" s="487"/>
      <c r="U1912" s="487"/>
      <c r="V1912" s="487"/>
      <c r="W1912" s="487"/>
      <c r="X1912" s="487"/>
      <c r="Y1912" s="487"/>
      <c r="Z1912" s="488"/>
      <c r="AA1912" s="438"/>
      <c r="AB1912" s="439"/>
    </row>
    <row r="1913" spans="1:28" s="30" customFormat="1" ht="11.25" customHeight="1">
      <c r="A1913" s="31"/>
      <c r="B1913" s="444"/>
      <c r="C1913" s="489"/>
      <c r="D1913" s="490"/>
      <c r="E1913" s="490"/>
      <c r="F1913" s="490"/>
      <c r="G1913" s="490"/>
      <c r="H1913" s="490"/>
      <c r="I1913" s="490"/>
      <c r="J1913" s="490"/>
      <c r="K1913" s="490"/>
      <c r="L1913" s="490"/>
      <c r="M1913" s="490"/>
      <c r="N1913" s="490"/>
      <c r="O1913" s="490"/>
      <c r="P1913" s="490"/>
      <c r="Q1913" s="490"/>
      <c r="R1913" s="490"/>
      <c r="S1913" s="490"/>
      <c r="T1913" s="490"/>
      <c r="U1913" s="490"/>
      <c r="V1913" s="490"/>
      <c r="W1913" s="490"/>
      <c r="X1913" s="490"/>
      <c r="Y1913" s="490"/>
      <c r="Z1913" s="491"/>
      <c r="AA1913" s="440"/>
      <c r="AB1913" s="441"/>
    </row>
    <row r="1914" spans="1:28" s="30" customFormat="1" ht="11.25" customHeight="1">
      <c r="A1914" s="31"/>
      <c r="B1914" s="414" t="s">
        <v>20</v>
      </c>
      <c r="C1914" s="483" t="s">
        <v>681</v>
      </c>
      <c r="D1914" s="484"/>
      <c r="E1914" s="484"/>
      <c r="F1914" s="484"/>
      <c r="G1914" s="484"/>
      <c r="H1914" s="484"/>
      <c r="I1914" s="484"/>
      <c r="J1914" s="484"/>
      <c r="K1914" s="484"/>
      <c r="L1914" s="484"/>
      <c r="M1914" s="484"/>
      <c r="N1914" s="484"/>
      <c r="O1914" s="484"/>
      <c r="P1914" s="484"/>
      <c r="Q1914" s="484"/>
      <c r="R1914" s="484"/>
      <c r="S1914" s="484"/>
      <c r="T1914" s="484"/>
      <c r="U1914" s="484"/>
      <c r="V1914" s="484"/>
      <c r="W1914" s="484"/>
      <c r="X1914" s="484"/>
      <c r="Y1914" s="484"/>
      <c r="Z1914" s="485"/>
      <c r="AA1914" s="436"/>
      <c r="AB1914" s="437"/>
    </row>
    <row r="1915" spans="1:28" s="30" customFormat="1" ht="15" customHeight="1">
      <c r="A1915" s="31"/>
      <c r="B1915" s="414"/>
      <c r="C1915" s="486"/>
      <c r="D1915" s="487"/>
      <c r="E1915" s="487"/>
      <c r="F1915" s="487"/>
      <c r="G1915" s="487"/>
      <c r="H1915" s="487"/>
      <c r="I1915" s="487"/>
      <c r="J1915" s="487"/>
      <c r="K1915" s="487"/>
      <c r="L1915" s="487"/>
      <c r="M1915" s="487"/>
      <c r="N1915" s="487"/>
      <c r="O1915" s="487"/>
      <c r="P1915" s="487"/>
      <c r="Q1915" s="487"/>
      <c r="R1915" s="487"/>
      <c r="S1915" s="487"/>
      <c r="T1915" s="487"/>
      <c r="U1915" s="487"/>
      <c r="V1915" s="487"/>
      <c r="W1915" s="487"/>
      <c r="X1915" s="487"/>
      <c r="Y1915" s="487"/>
      <c r="Z1915" s="488"/>
      <c r="AA1915" s="438"/>
      <c r="AB1915" s="439"/>
    </row>
    <row r="1916" spans="1:28" s="30" customFormat="1" ht="11.25" customHeight="1">
      <c r="A1916" s="31"/>
      <c r="B1916" s="414"/>
      <c r="C1916" s="486"/>
      <c r="D1916" s="487"/>
      <c r="E1916" s="487"/>
      <c r="F1916" s="487"/>
      <c r="G1916" s="487"/>
      <c r="H1916" s="487"/>
      <c r="I1916" s="487"/>
      <c r="J1916" s="487"/>
      <c r="K1916" s="487"/>
      <c r="L1916" s="487"/>
      <c r="M1916" s="487"/>
      <c r="N1916" s="487"/>
      <c r="O1916" s="487"/>
      <c r="P1916" s="487"/>
      <c r="Q1916" s="487"/>
      <c r="R1916" s="487"/>
      <c r="S1916" s="487"/>
      <c r="T1916" s="487"/>
      <c r="U1916" s="487"/>
      <c r="V1916" s="487"/>
      <c r="W1916" s="487"/>
      <c r="X1916" s="487"/>
      <c r="Y1916" s="487"/>
      <c r="Z1916" s="488"/>
      <c r="AA1916" s="438"/>
      <c r="AB1916" s="439"/>
    </row>
    <row r="1917" spans="1:28" s="68" customFormat="1" ht="22.5" customHeight="1">
      <c r="A1917" s="31"/>
      <c r="B1917" s="414"/>
      <c r="C1917" s="489"/>
      <c r="D1917" s="490"/>
      <c r="E1917" s="490"/>
      <c r="F1917" s="490"/>
      <c r="G1917" s="490"/>
      <c r="H1917" s="490"/>
      <c r="I1917" s="490"/>
      <c r="J1917" s="490"/>
      <c r="K1917" s="490"/>
      <c r="L1917" s="490"/>
      <c r="M1917" s="490"/>
      <c r="N1917" s="490"/>
      <c r="O1917" s="490"/>
      <c r="P1917" s="490"/>
      <c r="Q1917" s="490"/>
      <c r="R1917" s="490"/>
      <c r="S1917" s="490"/>
      <c r="T1917" s="490"/>
      <c r="U1917" s="490"/>
      <c r="V1917" s="490"/>
      <c r="W1917" s="490"/>
      <c r="X1917" s="490"/>
      <c r="Y1917" s="490"/>
      <c r="Z1917" s="491"/>
      <c r="AA1917" s="440"/>
      <c r="AB1917" s="441"/>
    </row>
    <row r="1918" spans="1:28" s="31" customFormat="1" ht="11.25" customHeight="1">
      <c r="A1918" s="15"/>
      <c r="B1918" s="22"/>
      <c r="C1918" s="15"/>
      <c r="D1918" s="15"/>
      <c r="E1918" s="15"/>
      <c r="F1918" s="15"/>
      <c r="G1918" s="15"/>
      <c r="H1918" s="15"/>
      <c r="I1918" s="15"/>
      <c r="J1918" s="15"/>
      <c r="K1918" s="15"/>
      <c r="L1918" s="15"/>
      <c r="M1918" s="15"/>
      <c r="N1918" s="15"/>
      <c r="O1918" s="15"/>
      <c r="P1918" s="15"/>
      <c r="Q1918" s="15"/>
      <c r="R1918" s="15"/>
      <c r="S1918" s="15"/>
      <c r="T1918" s="15"/>
      <c r="U1918" s="15"/>
      <c r="V1918" s="15"/>
      <c r="W1918" s="15"/>
      <c r="X1918" s="15"/>
      <c r="Y1918" s="15"/>
      <c r="Z1918" s="15"/>
      <c r="AA1918" s="45"/>
      <c r="AB1918" s="45"/>
    </row>
    <row r="1919" spans="1:28" s="31" customFormat="1" ht="24">
      <c r="A1919" s="35" t="s">
        <v>63</v>
      </c>
      <c r="B1919" s="33"/>
      <c r="C1919" s="29"/>
      <c r="D1919" s="29"/>
      <c r="E1919" s="29"/>
      <c r="F1919" s="29"/>
      <c r="G1919" s="29"/>
      <c r="H1919" s="29"/>
      <c r="I1919" s="29"/>
      <c r="J1919" s="30"/>
      <c r="K1919" s="30"/>
      <c r="L1919" s="30"/>
      <c r="M1919" s="30"/>
      <c r="N1919" s="30"/>
      <c r="O1919" s="30"/>
      <c r="P1919" s="30"/>
      <c r="Q1919" s="30"/>
      <c r="R1919" s="30"/>
      <c r="S1919" s="30"/>
      <c r="T1919" s="30"/>
      <c r="U1919" s="30"/>
      <c r="V1919" s="30"/>
      <c r="W1919" s="30"/>
      <c r="X1919" s="30"/>
      <c r="Y1919" s="30"/>
      <c r="Z1919" s="30"/>
      <c r="AA1919" s="45"/>
      <c r="AB1919" s="45"/>
    </row>
    <row r="1920" spans="1:28" s="31" customFormat="1" ht="11.25" customHeight="1">
      <c r="A1920"/>
      <c r="B1920" s="442" t="s">
        <v>90</v>
      </c>
      <c r="C1920" s="483" t="s">
        <v>684</v>
      </c>
      <c r="D1920" s="484"/>
      <c r="E1920" s="484"/>
      <c r="F1920" s="484"/>
      <c r="G1920" s="484"/>
      <c r="H1920" s="484"/>
      <c r="I1920" s="484"/>
      <c r="J1920" s="484"/>
      <c r="K1920" s="484"/>
      <c r="L1920" s="484"/>
      <c r="M1920" s="484"/>
      <c r="N1920" s="484"/>
      <c r="O1920" s="484"/>
      <c r="P1920" s="484"/>
      <c r="Q1920" s="484"/>
      <c r="R1920" s="484"/>
      <c r="S1920" s="484"/>
      <c r="T1920" s="484"/>
      <c r="U1920" s="484"/>
      <c r="V1920" s="484"/>
      <c r="W1920" s="484"/>
      <c r="X1920" s="484"/>
      <c r="Y1920" s="484"/>
      <c r="Z1920" s="485"/>
      <c r="AA1920" s="436"/>
      <c r="AB1920" s="437"/>
    </row>
    <row r="1921" spans="1:28" s="31" customFormat="1" ht="11.25" customHeight="1">
      <c r="B1921" s="443"/>
      <c r="C1921" s="486"/>
      <c r="D1921" s="487"/>
      <c r="E1921" s="487"/>
      <c r="F1921" s="487"/>
      <c r="G1921" s="487"/>
      <c r="H1921" s="487"/>
      <c r="I1921" s="487"/>
      <c r="J1921" s="487"/>
      <c r="K1921" s="487"/>
      <c r="L1921" s="487"/>
      <c r="M1921" s="487"/>
      <c r="N1921" s="487"/>
      <c r="O1921" s="487"/>
      <c r="P1921" s="487"/>
      <c r="Q1921" s="487"/>
      <c r="R1921" s="487"/>
      <c r="S1921" s="487"/>
      <c r="T1921" s="487"/>
      <c r="U1921" s="487"/>
      <c r="V1921" s="487"/>
      <c r="W1921" s="487"/>
      <c r="X1921" s="487"/>
      <c r="Y1921" s="487"/>
      <c r="Z1921" s="488"/>
      <c r="AA1921" s="438"/>
      <c r="AB1921" s="439"/>
    </row>
    <row r="1922" spans="1:28" s="31" customFormat="1" ht="15" customHeight="1">
      <c r="B1922" s="443"/>
      <c r="C1922" s="486"/>
      <c r="D1922" s="487"/>
      <c r="E1922" s="487"/>
      <c r="F1922" s="487"/>
      <c r="G1922" s="487"/>
      <c r="H1922" s="487"/>
      <c r="I1922" s="487"/>
      <c r="J1922" s="487"/>
      <c r="K1922" s="487"/>
      <c r="L1922" s="487"/>
      <c r="M1922" s="487"/>
      <c r="N1922" s="487"/>
      <c r="O1922" s="487"/>
      <c r="P1922" s="487"/>
      <c r="Q1922" s="487"/>
      <c r="R1922" s="487"/>
      <c r="S1922" s="487"/>
      <c r="T1922" s="487"/>
      <c r="U1922" s="487"/>
      <c r="V1922" s="487"/>
      <c r="W1922" s="487"/>
      <c r="X1922" s="487"/>
      <c r="Y1922" s="487"/>
      <c r="Z1922" s="488"/>
      <c r="AA1922" s="438"/>
      <c r="AB1922" s="439"/>
    </row>
    <row r="1923" spans="1:28" s="31" customFormat="1" ht="11.25" customHeight="1">
      <c r="A1923" s="32"/>
      <c r="B1923" s="444"/>
      <c r="C1923" s="489"/>
      <c r="D1923" s="490"/>
      <c r="E1923" s="490"/>
      <c r="F1923" s="490"/>
      <c r="G1923" s="490"/>
      <c r="H1923" s="490"/>
      <c r="I1923" s="490"/>
      <c r="J1923" s="490"/>
      <c r="K1923" s="490"/>
      <c r="L1923" s="490"/>
      <c r="M1923" s="490"/>
      <c r="N1923" s="490"/>
      <c r="O1923" s="490"/>
      <c r="P1923" s="490"/>
      <c r="Q1923" s="490"/>
      <c r="R1923" s="490"/>
      <c r="S1923" s="490"/>
      <c r="T1923" s="490"/>
      <c r="U1923" s="490"/>
      <c r="V1923" s="490"/>
      <c r="W1923" s="490"/>
      <c r="X1923" s="490"/>
      <c r="Y1923" s="490"/>
      <c r="Z1923" s="491"/>
      <c r="AA1923" s="440"/>
      <c r="AB1923" s="441"/>
    </row>
    <row r="1924" spans="1:28" s="31" customFormat="1" ht="11.25" customHeight="1">
      <c r="A1924" s="15"/>
      <c r="B1924" s="22"/>
      <c r="C1924" s="15"/>
      <c r="D1924" s="15"/>
      <c r="E1924" s="15"/>
      <c r="F1924" s="15"/>
      <c r="G1924" s="15"/>
      <c r="H1924" s="15"/>
      <c r="I1924" s="15"/>
      <c r="J1924" s="15"/>
      <c r="K1924" s="15"/>
      <c r="L1924" s="15"/>
      <c r="M1924" s="15"/>
      <c r="N1924" s="15"/>
      <c r="O1924" s="15"/>
      <c r="P1924" s="15"/>
      <c r="Q1924" s="15"/>
      <c r="R1924" s="15"/>
      <c r="S1924" s="15"/>
      <c r="T1924" s="15"/>
      <c r="U1924" s="15"/>
      <c r="V1924" s="15"/>
      <c r="W1924" s="15"/>
      <c r="X1924" s="15"/>
      <c r="Y1924" s="15"/>
      <c r="Z1924" s="15"/>
      <c r="AA1924" s="45"/>
      <c r="AB1924" s="45"/>
    </row>
    <row r="1925" spans="1:28" s="31" customFormat="1" ht="24">
      <c r="A1925" s="35" t="s">
        <v>64</v>
      </c>
      <c r="B1925" s="33"/>
      <c r="C1925" s="29"/>
      <c r="D1925" s="29"/>
      <c r="E1925" s="29"/>
      <c r="F1925" s="29"/>
      <c r="G1925" s="29"/>
      <c r="H1925" s="29"/>
      <c r="I1925" s="29"/>
      <c r="J1925" s="30"/>
      <c r="K1925" s="30"/>
      <c r="L1925" s="30"/>
      <c r="M1925" s="30"/>
      <c r="N1925" s="30"/>
      <c r="O1925" s="30"/>
      <c r="P1925" s="30"/>
      <c r="Q1925" s="30"/>
      <c r="R1925" s="30"/>
      <c r="S1925" s="30"/>
      <c r="T1925" s="30"/>
      <c r="U1925" s="30"/>
      <c r="V1925" s="30"/>
      <c r="W1925" s="30"/>
      <c r="X1925" s="30"/>
      <c r="Y1925" s="30"/>
      <c r="Z1925" s="30"/>
      <c r="AA1925" s="45"/>
      <c r="AB1925" s="45"/>
    </row>
    <row r="1926" spans="1:28" s="31" customFormat="1" ht="11.25" customHeight="1">
      <c r="A1926"/>
      <c r="B1926" s="442" t="s">
        <v>90</v>
      </c>
      <c r="C1926" s="483" t="s">
        <v>1174</v>
      </c>
      <c r="D1926" s="484"/>
      <c r="E1926" s="484"/>
      <c r="F1926" s="484"/>
      <c r="G1926" s="484"/>
      <c r="H1926" s="484"/>
      <c r="I1926" s="484"/>
      <c r="J1926" s="484"/>
      <c r="K1926" s="484"/>
      <c r="L1926" s="484"/>
      <c r="M1926" s="484"/>
      <c r="N1926" s="484"/>
      <c r="O1926" s="484"/>
      <c r="P1926" s="484"/>
      <c r="Q1926" s="484"/>
      <c r="R1926" s="484"/>
      <c r="S1926" s="484"/>
      <c r="T1926" s="484"/>
      <c r="U1926" s="484"/>
      <c r="V1926" s="484"/>
      <c r="W1926" s="484"/>
      <c r="X1926" s="484"/>
      <c r="Y1926" s="484"/>
      <c r="Z1926" s="485"/>
      <c r="AA1926" s="436"/>
      <c r="AB1926" s="437"/>
    </row>
    <row r="1927" spans="1:28" s="31" customFormat="1" ht="15" customHeight="1">
      <c r="B1927" s="443"/>
      <c r="C1927" s="486"/>
      <c r="D1927" s="487"/>
      <c r="E1927" s="487"/>
      <c r="F1927" s="487"/>
      <c r="G1927" s="487"/>
      <c r="H1927" s="487"/>
      <c r="I1927" s="487"/>
      <c r="J1927" s="487"/>
      <c r="K1927" s="487"/>
      <c r="L1927" s="487"/>
      <c r="M1927" s="487"/>
      <c r="N1927" s="487"/>
      <c r="O1927" s="487"/>
      <c r="P1927" s="487"/>
      <c r="Q1927" s="487"/>
      <c r="R1927" s="487"/>
      <c r="S1927" s="487"/>
      <c r="T1927" s="487"/>
      <c r="U1927" s="487"/>
      <c r="V1927" s="487"/>
      <c r="W1927" s="487"/>
      <c r="X1927" s="487"/>
      <c r="Y1927" s="487"/>
      <c r="Z1927" s="488"/>
      <c r="AA1927" s="438"/>
      <c r="AB1927" s="439"/>
    </row>
    <row r="1928" spans="1:28" s="31" customFormat="1" ht="11.25" customHeight="1">
      <c r="B1928" s="443"/>
      <c r="C1928" s="486"/>
      <c r="D1928" s="487"/>
      <c r="E1928" s="487"/>
      <c r="F1928" s="487"/>
      <c r="G1928" s="487"/>
      <c r="H1928" s="487"/>
      <c r="I1928" s="487"/>
      <c r="J1928" s="487"/>
      <c r="K1928" s="487"/>
      <c r="L1928" s="487"/>
      <c r="M1928" s="487"/>
      <c r="N1928" s="487"/>
      <c r="O1928" s="487"/>
      <c r="P1928" s="487"/>
      <c r="Q1928" s="487"/>
      <c r="R1928" s="487"/>
      <c r="S1928" s="487"/>
      <c r="T1928" s="487"/>
      <c r="U1928" s="487"/>
      <c r="V1928" s="487"/>
      <c r="W1928" s="487"/>
      <c r="X1928" s="487"/>
      <c r="Y1928" s="487"/>
      <c r="Z1928" s="488"/>
      <c r="AA1928" s="438"/>
      <c r="AB1928" s="439"/>
    </row>
    <row r="1929" spans="1:28" s="31" customFormat="1" ht="11.25" customHeight="1">
      <c r="B1929" s="443"/>
      <c r="C1929" s="486"/>
      <c r="D1929" s="487"/>
      <c r="E1929" s="487"/>
      <c r="F1929" s="487"/>
      <c r="G1929" s="487"/>
      <c r="H1929" s="487"/>
      <c r="I1929" s="487"/>
      <c r="J1929" s="487"/>
      <c r="K1929" s="487"/>
      <c r="L1929" s="487"/>
      <c r="M1929" s="487"/>
      <c r="N1929" s="487"/>
      <c r="O1929" s="487"/>
      <c r="P1929" s="487"/>
      <c r="Q1929" s="487"/>
      <c r="R1929" s="487"/>
      <c r="S1929" s="487"/>
      <c r="T1929" s="487"/>
      <c r="U1929" s="487"/>
      <c r="V1929" s="487"/>
      <c r="W1929" s="487"/>
      <c r="X1929" s="487"/>
      <c r="Y1929" s="487"/>
      <c r="Z1929" s="488"/>
      <c r="AA1929" s="438"/>
      <c r="AB1929" s="439"/>
    </row>
    <row r="1930" spans="1:28" s="31" customFormat="1" ht="11.25" customHeight="1">
      <c r="B1930" s="444"/>
      <c r="C1930" s="489"/>
      <c r="D1930" s="490"/>
      <c r="E1930" s="490"/>
      <c r="F1930" s="490"/>
      <c r="G1930" s="490"/>
      <c r="H1930" s="490"/>
      <c r="I1930" s="490"/>
      <c r="J1930" s="490"/>
      <c r="K1930" s="490"/>
      <c r="L1930" s="490"/>
      <c r="M1930" s="490"/>
      <c r="N1930" s="490"/>
      <c r="O1930" s="490"/>
      <c r="P1930" s="490"/>
      <c r="Q1930" s="490"/>
      <c r="R1930" s="490"/>
      <c r="S1930" s="490"/>
      <c r="T1930" s="490"/>
      <c r="U1930" s="490"/>
      <c r="V1930" s="490"/>
      <c r="W1930" s="490"/>
      <c r="X1930" s="490"/>
      <c r="Y1930" s="490"/>
      <c r="Z1930" s="491"/>
      <c r="AA1930" s="440"/>
      <c r="AB1930" s="441"/>
    </row>
    <row r="1931" spans="1:28" s="31" customFormat="1" ht="11.25" customHeight="1">
      <c r="A1931" s="15"/>
      <c r="B1931" s="22"/>
      <c r="C1931" s="15"/>
      <c r="D1931" s="15"/>
      <c r="E1931" s="15"/>
      <c r="F1931" s="15"/>
      <c r="G1931" s="15"/>
      <c r="H1931" s="15"/>
      <c r="I1931" s="15"/>
      <c r="J1931" s="15"/>
      <c r="K1931" s="15"/>
      <c r="L1931" s="15"/>
      <c r="M1931" s="15"/>
      <c r="N1931" s="15"/>
      <c r="O1931" s="15"/>
      <c r="P1931" s="15"/>
      <c r="Q1931" s="15"/>
      <c r="R1931" s="15"/>
      <c r="S1931" s="15"/>
      <c r="T1931" s="15"/>
      <c r="U1931" s="15"/>
      <c r="V1931" s="15"/>
      <c r="W1931" s="15"/>
      <c r="X1931" s="15"/>
      <c r="Y1931" s="15"/>
      <c r="Z1931" s="15"/>
      <c r="AA1931" s="45"/>
      <c r="AB1931" s="45"/>
    </row>
    <row r="1932" spans="1:28" s="31" customFormat="1" ht="24">
      <c r="A1932" s="35" t="s">
        <v>65</v>
      </c>
      <c r="B1932" s="33"/>
      <c r="C1932" s="29"/>
      <c r="D1932" s="29"/>
      <c r="E1932" s="29"/>
      <c r="F1932" s="29"/>
      <c r="G1932" s="29"/>
      <c r="H1932" s="29"/>
      <c r="I1932" s="29"/>
      <c r="J1932" s="30"/>
      <c r="K1932" s="30"/>
      <c r="L1932" s="30"/>
      <c r="M1932" s="30"/>
      <c r="N1932" s="30"/>
      <c r="O1932" s="30"/>
      <c r="P1932" s="30"/>
      <c r="Q1932" s="30"/>
      <c r="R1932" s="30"/>
      <c r="S1932" s="30"/>
      <c r="T1932" s="30"/>
      <c r="U1932" s="30"/>
      <c r="V1932" s="30"/>
      <c r="W1932" s="30"/>
      <c r="X1932" s="30"/>
      <c r="Y1932" s="30"/>
      <c r="Z1932" s="30"/>
      <c r="AA1932" s="45"/>
      <c r="AB1932" s="45"/>
    </row>
    <row r="1933" spans="1:28" s="31" customFormat="1" ht="11.25" customHeight="1">
      <c r="A1933"/>
      <c r="B1933" s="442" t="s">
        <v>90</v>
      </c>
      <c r="C1933" s="483" t="s">
        <v>1175</v>
      </c>
      <c r="D1933" s="484"/>
      <c r="E1933" s="484"/>
      <c r="F1933" s="484"/>
      <c r="G1933" s="484"/>
      <c r="H1933" s="484"/>
      <c r="I1933" s="484"/>
      <c r="J1933" s="484"/>
      <c r="K1933" s="484"/>
      <c r="L1933" s="484"/>
      <c r="M1933" s="484"/>
      <c r="N1933" s="484"/>
      <c r="O1933" s="484"/>
      <c r="P1933" s="484"/>
      <c r="Q1933" s="484"/>
      <c r="R1933" s="484"/>
      <c r="S1933" s="484"/>
      <c r="T1933" s="484"/>
      <c r="U1933" s="484"/>
      <c r="V1933" s="484"/>
      <c r="W1933" s="484"/>
      <c r="X1933" s="484"/>
      <c r="Y1933" s="484"/>
      <c r="Z1933" s="485"/>
      <c r="AA1933" s="436"/>
      <c r="AB1933" s="437"/>
    </row>
    <row r="1934" spans="1:28" s="15" customFormat="1" ht="11.25" customHeight="1">
      <c r="A1934" s="31"/>
      <c r="B1934" s="443"/>
      <c r="C1934" s="486"/>
      <c r="D1934" s="487"/>
      <c r="E1934" s="487"/>
      <c r="F1934" s="487"/>
      <c r="G1934" s="487"/>
      <c r="H1934" s="487"/>
      <c r="I1934" s="487"/>
      <c r="J1934" s="487"/>
      <c r="K1934" s="487"/>
      <c r="L1934" s="487"/>
      <c r="M1934" s="487"/>
      <c r="N1934" s="487"/>
      <c r="O1934" s="487"/>
      <c r="P1934" s="487"/>
      <c r="Q1934" s="487"/>
      <c r="R1934" s="487"/>
      <c r="S1934" s="487"/>
      <c r="T1934" s="487"/>
      <c r="U1934" s="487"/>
      <c r="V1934" s="487"/>
      <c r="W1934" s="487"/>
      <c r="X1934" s="487"/>
      <c r="Y1934" s="487"/>
      <c r="Z1934" s="488"/>
      <c r="AA1934" s="438"/>
      <c r="AB1934" s="439"/>
    </row>
    <row r="1935" spans="1:28" s="30" customFormat="1" ht="15" customHeight="1">
      <c r="A1935" s="31"/>
      <c r="B1935" s="443"/>
      <c r="C1935" s="486"/>
      <c r="D1935" s="487"/>
      <c r="E1935" s="487"/>
      <c r="F1935" s="487"/>
      <c r="G1935" s="487"/>
      <c r="H1935" s="487"/>
      <c r="I1935" s="487"/>
      <c r="J1935" s="487"/>
      <c r="K1935" s="487"/>
      <c r="L1935" s="487"/>
      <c r="M1935" s="487"/>
      <c r="N1935" s="487"/>
      <c r="O1935" s="487"/>
      <c r="P1935" s="487"/>
      <c r="Q1935" s="487"/>
      <c r="R1935" s="487"/>
      <c r="S1935" s="487"/>
      <c r="T1935" s="487"/>
      <c r="U1935" s="487"/>
      <c r="V1935" s="487"/>
      <c r="W1935" s="487"/>
      <c r="X1935" s="487"/>
      <c r="Y1935" s="487"/>
      <c r="Z1935" s="488"/>
      <c r="AA1935" s="438"/>
      <c r="AB1935" s="439"/>
    </row>
    <row r="1936" spans="1:28" s="48" customFormat="1" ht="11.25" customHeight="1">
      <c r="A1936" s="31"/>
      <c r="B1936" s="443"/>
      <c r="C1936" s="486"/>
      <c r="D1936" s="487"/>
      <c r="E1936" s="487"/>
      <c r="F1936" s="487"/>
      <c r="G1936" s="487"/>
      <c r="H1936" s="487"/>
      <c r="I1936" s="487"/>
      <c r="J1936" s="487"/>
      <c r="K1936" s="487"/>
      <c r="L1936" s="487"/>
      <c r="M1936" s="487"/>
      <c r="N1936" s="487"/>
      <c r="O1936" s="487"/>
      <c r="P1936" s="487"/>
      <c r="Q1936" s="487"/>
      <c r="R1936" s="487"/>
      <c r="S1936" s="487"/>
      <c r="T1936" s="487"/>
      <c r="U1936" s="487"/>
      <c r="V1936" s="487"/>
      <c r="W1936" s="487"/>
      <c r="X1936" s="487"/>
      <c r="Y1936" s="487"/>
      <c r="Z1936" s="488"/>
      <c r="AA1936" s="438"/>
      <c r="AB1936" s="439"/>
    </row>
    <row r="1937" spans="1:28" s="31" customFormat="1" ht="11.25" customHeight="1">
      <c r="B1937" s="444"/>
      <c r="C1937" s="489"/>
      <c r="D1937" s="490"/>
      <c r="E1937" s="490"/>
      <c r="F1937" s="490"/>
      <c r="G1937" s="490"/>
      <c r="H1937" s="490"/>
      <c r="I1937" s="490"/>
      <c r="J1937" s="490"/>
      <c r="K1937" s="490"/>
      <c r="L1937" s="490"/>
      <c r="M1937" s="490"/>
      <c r="N1937" s="490"/>
      <c r="O1937" s="490"/>
      <c r="P1937" s="490"/>
      <c r="Q1937" s="490"/>
      <c r="R1937" s="490"/>
      <c r="S1937" s="490"/>
      <c r="T1937" s="490"/>
      <c r="U1937" s="490"/>
      <c r="V1937" s="490"/>
      <c r="W1937" s="490"/>
      <c r="X1937" s="490"/>
      <c r="Y1937" s="490"/>
      <c r="Z1937" s="491"/>
      <c r="AA1937" s="440"/>
      <c r="AB1937" s="441"/>
    </row>
    <row r="1938" spans="1:28" s="31" customFormat="1" ht="11.25" customHeight="1">
      <c r="A1938" s="15"/>
      <c r="B1938" s="22"/>
      <c r="C1938" s="15"/>
      <c r="D1938" s="15"/>
      <c r="E1938" s="15"/>
      <c r="F1938" s="15"/>
      <c r="G1938" s="15"/>
      <c r="H1938" s="15"/>
      <c r="I1938" s="15"/>
      <c r="J1938" s="15"/>
      <c r="K1938" s="15"/>
      <c r="L1938" s="15"/>
      <c r="M1938" s="15"/>
      <c r="N1938" s="15"/>
      <c r="O1938" s="15"/>
      <c r="P1938" s="15"/>
      <c r="Q1938" s="15"/>
      <c r="R1938" s="15"/>
      <c r="S1938" s="15"/>
      <c r="T1938" s="15"/>
      <c r="U1938" s="15"/>
      <c r="V1938" s="15"/>
      <c r="W1938" s="15"/>
      <c r="X1938" s="15"/>
      <c r="Y1938" s="15"/>
      <c r="Z1938" s="15"/>
      <c r="AA1938" s="45"/>
      <c r="AB1938" s="45"/>
    </row>
    <row r="1939" spans="1:28" s="31" customFormat="1" ht="24">
      <c r="A1939" s="35" t="s">
        <v>160</v>
      </c>
      <c r="B1939" s="33"/>
      <c r="C1939" s="29"/>
      <c r="D1939" s="29"/>
      <c r="E1939" s="29"/>
      <c r="F1939" s="29"/>
      <c r="G1939" s="29"/>
      <c r="H1939" s="29"/>
      <c r="I1939" s="29"/>
      <c r="J1939" s="30"/>
      <c r="K1939" s="30"/>
      <c r="L1939" s="15"/>
      <c r="M1939" s="15"/>
      <c r="N1939" s="15"/>
      <c r="O1939" s="15"/>
      <c r="P1939" s="15"/>
      <c r="Q1939" s="15"/>
      <c r="R1939" s="15"/>
      <c r="S1939" s="15"/>
      <c r="T1939" s="15"/>
      <c r="U1939" s="15"/>
      <c r="V1939" s="15"/>
      <c r="W1939" s="15"/>
      <c r="X1939" s="15"/>
      <c r="Y1939" s="15"/>
      <c r="Z1939" s="15"/>
      <c r="AA1939" s="45"/>
      <c r="AB1939" s="45"/>
    </row>
    <row r="1940" spans="1:28" s="31" customFormat="1" ht="11.25" customHeight="1">
      <c r="B1940" s="594" t="s">
        <v>38</v>
      </c>
      <c r="C1940" s="492" t="s">
        <v>685</v>
      </c>
      <c r="D1940" s="492"/>
      <c r="E1940" s="492"/>
      <c r="F1940" s="492"/>
      <c r="G1940" s="492"/>
      <c r="H1940" s="492"/>
      <c r="I1940" s="492"/>
      <c r="J1940" s="492"/>
      <c r="K1940" s="492"/>
      <c r="L1940" s="492"/>
      <c r="M1940" s="492"/>
      <c r="N1940" s="492"/>
      <c r="O1940" s="492"/>
      <c r="P1940" s="492"/>
      <c r="Q1940" s="492"/>
      <c r="R1940" s="492"/>
      <c r="S1940" s="492"/>
      <c r="T1940" s="492"/>
      <c r="U1940" s="492"/>
      <c r="V1940" s="492"/>
      <c r="W1940" s="492"/>
      <c r="X1940" s="492"/>
      <c r="Y1940" s="492"/>
      <c r="Z1940" s="492"/>
      <c r="AA1940" s="436"/>
      <c r="AB1940" s="437"/>
    </row>
    <row r="1941" spans="1:28" s="31" customFormat="1" ht="11.25" customHeight="1">
      <c r="B1941" s="594"/>
      <c r="C1941" s="492"/>
      <c r="D1941" s="492"/>
      <c r="E1941" s="492"/>
      <c r="F1941" s="492"/>
      <c r="G1941" s="492"/>
      <c r="H1941" s="492"/>
      <c r="I1941" s="492"/>
      <c r="J1941" s="492"/>
      <c r="K1941" s="492"/>
      <c r="L1941" s="492"/>
      <c r="M1941" s="492"/>
      <c r="N1941" s="492"/>
      <c r="O1941" s="492"/>
      <c r="P1941" s="492"/>
      <c r="Q1941" s="492"/>
      <c r="R1941" s="492"/>
      <c r="S1941" s="492"/>
      <c r="T1941" s="492"/>
      <c r="U1941" s="492"/>
      <c r="V1941" s="492"/>
      <c r="W1941" s="492"/>
      <c r="X1941" s="492"/>
      <c r="Y1941" s="492"/>
      <c r="Z1941" s="492"/>
      <c r="AA1941" s="438"/>
      <c r="AB1941" s="439"/>
    </row>
    <row r="1942" spans="1:28" s="31" customFormat="1" ht="17.25" customHeight="1">
      <c r="B1942" s="594"/>
      <c r="C1942" s="492"/>
      <c r="D1942" s="492"/>
      <c r="E1942" s="492"/>
      <c r="F1942" s="492"/>
      <c r="G1942" s="492"/>
      <c r="H1942" s="492"/>
      <c r="I1942" s="492"/>
      <c r="J1942" s="492"/>
      <c r="K1942" s="492"/>
      <c r="L1942" s="492"/>
      <c r="M1942" s="492"/>
      <c r="N1942" s="492"/>
      <c r="O1942" s="492"/>
      <c r="P1942" s="492"/>
      <c r="Q1942" s="492"/>
      <c r="R1942" s="492"/>
      <c r="S1942" s="492"/>
      <c r="T1942" s="492"/>
      <c r="U1942" s="492"/>
      <c r="V1942" s="492"/>
      <c r="W1942" s="492"/>
      <c r="X1942" s="492"/>
      <c r="Y1942" s="492"/>
      <c r="Z1942" s="492"/>
      <c r="AA1942" s="440"/>
      <c r="AB1942" s="441"/>
    </row>
    <row r="1943" spans="1:28" s="31" customFormat="1" ht="11.25" customHeight="1">
      <c r="A1943" s="15"/>
      <c r="B1943" s="414" t="s">
        <v>34</v>
      </c>
      <c r="C1943" s="483" t="s">
        <v>686</v>
      </c>
      <c r="D1943" s="484"/>
      <c r="E1943" s="484"/>
      <c r="F1943" s="484"/>
      <c r="G1943" s="484"/>
      <c r="H1943" s="484"/>
      <c r="I1943" s="484"/>
      <c r="J1943" s="484"/>
      <c r="K1943" s="484"/>
      <c r="L1943" s="484"/>
      <c r="M1943" s="484"/>
      <c r="N1943" s="484"/>
      <c r="O1943" s="484"/>
      <c r="P1943" s="484"/>
      <c r="Q1943" s="484"/>
      <c r="R1943" s="484"/>
      <c r="S1943" s="484"/>
      <c r="T1943" s="484"/>
      <c r="U1943" s="484"/>
      <c r="V1943" s="484"/>
      <c r="W1943" s="484"/>
      <c r="X1943" s="484"/>
      <c r="Y1943" s="484"/>
      <c r="Z1943" s="485"/>
      <c r="AA1943" s="436"/>
      <c r="AB1943" s="437"/>
    </row>
    <row r="1944" spans="1:28" s="31" customFormat="1" ht="11.25" customHeight="1">
      <c r="A1944" s="15"/>
      <c r="B1944" s="593"/>
      <c r="C1944" s="486"/>
      <c r="D1944" s="487"/>
      <c r="E1944" s="487"/>
      <c r="F1944" s="487"/>
      <c r="G1944" s="487"/>
      <c r="H1944" s="487"/>
      <c r="I1944" s="487"/>
      <c r="J1944" s="487"/>
      <c r="K1944" s="487"/>
      <c r="L1944" s="487"/>
      <c r="M1944" s="487"/>
      <c r="N1944" s="487"/>
      <c r="O1944" s="487"/>
      <c r="P1944" s="487"/>
      <c r="Q1944" s="487"/>
      <c r="R1944" s="487"/>
      <c r="S1944" s="487"/>
      <c r="T1944" s="487"/>
      <c r="U1944" s="487"/>
      <c r="V1944" s="487"/>
      <c r="W1944" s="487"/>
      <c r="X1944" s="487"/>
      <c r="Y1944" s="487"/>
      <c r="Z1944" s="488"/>
      <c r="AA1944" s="438"/>
      <c r="AB1944" s="439"/>
    </row>
    <row r="1945" spans="1:28" s="31" customFormat="1" ht="11.25" customHeight="1">
      <c r="A1945" s="15"/>
      <c r="B1945" s="593"/>
      <c r="C1945" s="489"/>
      <c r="D1945" s="490"/>
      <c r="E1945" s="490"/>
      <c r="F1945" s="490"/>
      <c r="G1945" s="490"/>
      <c r="H1945" s="490"/>
      <c r="I1945" s="490"/>
      <c r="J1945" s="490"/>
      <c r="K1945" s="490"/>
      <c r="L1945" s="490"/>
      <c r="M1945" s="490"/>
      <c r="N1945" s="490"/>
      <c r="O1945" s="490"/>
      <c r="P1945" s="490"/>
      <c r="Q1945" s="490"/>
      <c r="R1945" s="490"/>
      <c r="S1945" s="490"/>
      <c r="T1945" s="490"/>
      <c r="U1945" s="490"/>
      <c r="V1945" s="490"/>
      <c r="W1945" s="490"/>
      <c r="X1945" s="490"/>
      <c r="Y1945" s="490"/>
      <c r="Z1945" s="491"/>
      <c r="AA1945" s="440"/>
      <c r="AB1945" s="441"/>
    </row>
    <row r="1946" spans="1:28" s="31" customFormat="1" ht="11.25" customHeight="1">
      <c r="A1946" s="15"/>
      <c r="B1946" s="387"/>
      <c r="C1946" s="127"/>
      <c r="D1946" s="127"/>
      <c r="E1946" s="127"/>
      <c r="F1946" s="127"/>
      <c r="G1946" s="127"/>
      <c r="H1946" s="127"/>
      <c r="I1946" s="127"/>
      <c r="J1946" s="127"/>
      <c r="K1946" s="127"/>
      <c r="L1946" s="127"/>
      <c r="M1946" s="127"/>
      <c r="N1946" s="127"/>
      <c r="O1946" s="127"/>
      <c r="P1946" s="127"/>
      <c r="Q1946" s="127"/>
      <c r="R1946" s="127"/>
      <c r="S1946" s="127"/>
      <c r="T1946" s="127"/>
      <c r="U1946" s="127"/>
      <c r="V1946" s="127"/>
      <c r="W1946" s="127"/>
      <c r="X1946" s="127"/>
      <c r="Y1946" s="127"/>
      <c r="Z1946" s="127"/>
      <c r="AA1946" s="47"/>
      <c r="AB1946" s="47"/>
    </row>
    <row r="1947" spans="1:28" s="30" customFormat="1" ht="15" customHeight="1">
      <c r="A1947" s="35" t="s">
        <v>252</v>
      </c>
      <c r="B1947" s="387"/>
      <c r="C1947" s="127"/>
      <c r="D1947" s="127"/>
      <c r="E1947" s="127"/>
      <c r="F1947" s="127"/>
      <c r="G1947" s="127"/>
      <c r="H1947" s="127"/>
      <c r="I1947" s="127"/>
      <c r="J1947" s="127"/>
      <c r="K1947" s="127"/>
      <c r="L1947" s="127"/>
      <c r="M1947" s="127"/>
      <c r="N1947" s="127"/>
      <c r="O1947" s="127"/>
      <c r="P1947" s="127"/>
      <c r="Q1947" s="127"/>
      <c r="R1947" s="127"/>
      <c r="S1947" s="127"/>
      <c r="T1947" s="127"/>
      <c r="U1947" s="127"/>
      <c r="V1947" s="127"/>
      <c r="W1947" s="127"/>
      <c r="X1947" s="127"/>
      <c r="Y1947" s="127"/>
      <c r="Z1947" s="127"/>
      <c r="AA1947" s="47"/>
      <c r="AB1947" s="47"/>
    </row>
    <row r="1948" spans="1:28" s="48" customFormat="1" ht="11.25" customHeight="1">
      <c r="A1948" s="15"/>
      <c r="B1948" s="856" t="s">
        <v>38</v>
      </c>
      <c r="C1948" s="483" t="s">
        <v>677</v>
      </c>
      <c r="D1948" s="484"/>
      <c r="E1948" s="484"/>
      <c r="F1948" s="484"/>
      <c r="G1948" s="484"/>
      <c r="H1948" s="484"/>
      <c r="I1948" s="484"/>
      <c r="J1948" s="484"/>
      <c r="K1948" s="484"/>
      <c r="L1948" s="484"/>
      <c r="M1948" s="484"/>
      <c r="N1948" s="484"/>
      <c r="O1948" s="484"/>
      <c r="P1948" s="484"/>
      <c r="Q1948" s="484"/>
      <c r="R1948" s="484"/>
      <c r="S1948" s="484"/>
      <c r="T1948" s="484"/>
      <c r="U1948" s="484"/>
      <c r="V1948" s="484"/>
      <c r="W1948" s="484"/>
      <c r="X1948" s="484"/>
      <c r="Y1948" s="484"/>
      <c r="Z1948" s="485"/>
      <c r="AA1948" s="436"/>
      <c r="AB1948" s="437"/>
    </row>
    <row r="1949" spans="1:28" s="31" customFormat="1" ht="11.25" customHeight="1">
      <c r="A1949" s="15"/>
      <c r="B1949" s="857"/>
      <c r="C1949" s="486"/>
      <c r="D1949" s="487"/>
      <c r="E1949" s="487"/>
      <c r="F1949" s="487"/>
      <c r="G1949" s="487"/>
      <c r="H1949" s="487"/>
      <c r="I1949" s="487"/>
      <c r="J1949" s="487"/>
      <c r="K1949" s="487"/>
      <c r="L1949" s="487"/>
      <c r="M1949" s="487"/>
      <c r="N1949" s="487"/>
      <c r="O1949" s="487"/>
      <c r="P1949" s="487"/>
      <c r="Q1949" s="487"/>
      <c r="R1949" s="487"/>
      <c r="S1949" s="487"/>
      <c r="T1949" s="487"/>
      <c r="U1949" s="487"/>
      <c r="V1949" s="487"/>
      <c r="W1949" s="487"/>
      <c r="X1949" s="487"/>
      <c r="Y1949" s="487"/>
      <c r="Z1949" s="488"/>
      <c r="AA1949" s="438"/>
      <c r="AB1949" s="439"/>
    </row>
    <row r="1950" spans="1:28" s="31" customFormat="1" ht="11.25" customHeight="1">
      <c r="A1950" s="15"/>
      <c r="B1950" s="857"/>
      <c r="C1950" s="486"/>
      <c r="D1950" s="487"/>
      <c r="E1950" s="487"/>
      <c r="F1950" s="487"/>
      <c r="G1950" s="487"/>
      <c r="H1950" s="487"/>
      <c r="I1950" s="487"/>
      <c r="J1950" s="487"/>
      <c r="K1950" s="487"/>
      <c r="L1950" s="487"/>
      <c r="M1950" s="487"/>
      <c r="N1950" s="487"/>
      <c r="O1950" s="487"/>
      <c r="P1950" s="487"/>
      <c r="Q1950" s="487"/>
      <c r="R1950" s="487"/>
      <c r="S1950" s="487"/>
      <c r="T1950" s="487"/>
      <c r="U1950" s="487"/>
      <c r="V1950" s="487"/>
      <c r="W1950" s="487"/>
      <c r="X1950" s="487"/>
      <c r="Y1950" s="487"/>
      <c r="Z1950" s="488"/>
      <c r="AA1950" s="438"/>
      <c r="AB1950" s="439"/>
    </row>
    <row r="1951" spans="1:28" s="31" customFormat="1" ht="11.25" customHeight="1">
      <c r="A1951" s="15"/>
      <c r="B1951" s="858"/>
      <c r="C1951" s="489"/>
      <c r="D1951" s="490"/>
      <c r="E1951" s="490"/>
      <c r="F1951" s="490"/>
      <c r="G1951" s="490"/>
      <c r="H1951" s="490"/>
      <c r="I1951" s="490"/>
      <c r="J1951" s="490"/>
      <c r="K1951" s="490"/>
      <c r="L1951" s="490"/>
      <c r="M1951" s="490"/>
      <c r="N1951" s="490"/>
      <c r="O1951" s="490"/>
      <c r="P1951" s="490"/>
      <c r="Q1951" s="490"/>
      <c r="R1951" s="490"/>
      <c r="S1951" s="490"/>
      <c r="T1951" s="490"/>
      <c r="U1951" s="490"/>
      <c r="V1951" s="490"/>
      <c r="W1951" s="490"/>
      <c r="X1951" s="490"/>
      <c r="Y1951" s="490"/>
      <c r="Z1951" s="491"/>
      <c r="AA1951" s="440"/>
      <c r="AB1951" s="441"/>
    </row>
    <row r="1952" spans="1:28" s="32" customFormat="1" ht="11.25" customHeight="1">
      <c r="A1952" s="15"/>
      <c r="B1952" s="387"/>
      <c r="C1952" s="127"/>
      <c r="D1952" s="127"/>
      <c r="E1952" s="127"/>
      <c r="F1952" s="127"/>
      <c r="G1952" s="127"/>
      <c r="H1952" s="127"/>
      <c r="I1952" s="127"/>
      <c r="J1952" s="127"/>
      <c r="K1952" s="127"/>
      <c r="L1952" s="127"/>
      <c r="M1952" s="127"/>
      <c r="N1952" s="127"/>
      <c r="O1952" s="127"/>
      <c r="P1952" s="127"/>
      <c r="Q1952" s="127"/>
      <c r="R1952" s="127"/>
      <c r="S1952" s="127"/>
      <c r="T1952" s="127"/>
      <c r="U1952" s="127"/>
      <c r="V1952" s="127"/>
      <c r="W1952" s="127"/>
      <c r="X1952" s="127"/>
      <c r="Y1952" s="127"/>
      <c r="Z1952" s="127"/>
      <c r="AA1952" s="47"/>
      <c r="AB1952" s="47"/>
    </row>
    <row r="1953" spans="1:28" s="15" customFormat="1" ht="24">
      <c r="A1953" s="135" t="s">
        <v>253</v>
      </c>
      <c r="B1953" s="387"/>
      <c r="C1953" s="127"/>
      <c r="D1953" s="127"/>
      <c r="E1953" s="127"/>
      <c r="F1953" s="127"/>
      <c r="G1953" s="127"/>
      <c r="H1953" s="127"/>
      <c r="I1953" s="127"/>
      <c r="J1953" s="127"/>
      <c r="K1953" s="127"/>
      <c r="L1953" s="127"/>
      <c r="M1953" s="127"/>
      <c r="N1953" s="127"/>
      <c r="O1953" s="127"/>
      <c r="P1953" s="127"/>
      <c r="Q1953" s="127"/>
      <c r="R1953" s="127"/>
      <c r="S1953" s="127"/>
      <c r="T1953" s="127"/>
      <c r="U1953" s="127"/>
      <c r="V1953" s="127"/>
      <c r="W1953" s="127"/>
      <c r="X1953" s="127"/>
      <c r="Y1953" s="127"/>
      <c r="Z1953" s="127"/>
      <c r="AA1953" s="47"/>
      <c r="AB1953" s="47"/>
    </row>
    <row r="1954" spans="1:28" s="30" customFormat="1" ht="15" customHeight="1">
      <c r="A1954" s="15"/>
      <c r="B1954" s="856" t="s">
        <v>34</v>
      </c>
      <c r="C1954" s="483" t="s">
        <v>678</v>
      </c>
      <c r="D1954" s="484"/>
      <c r="E1954" s="484"/>
      <c r="F1954" s="484"/>
      <c r="G1954" s="484"/>
      <c r="H1954" s="484"/>
      <c r="I1954" s="484"/>
      <c r="J1954" s="484"/>
      <c r="K1954" s="484"/>
      <c r="L1954" s="484"/>
      <c r="M1954" s="484"/>
      <c r="N1954" s="484"/>
      <c r="O1954" s="484"/>
      <c r="P1954" s="484"/>
      <c r="Q1954" s="484"/>
      <c r="R1954" s="484"/>
      <c r="S1954" s="484"/>
      <c r="T1954" s="484"/>
      <c r="U1954" s="484"/>
      <c r="V1954" s="484"/>
      <c r="W1954" s="484"/>
      <c r="X1954" s="484"/>
      <c r="Y1954" s="484"/>
      <c r="Z1954" s="485"/>
      <c r="AA1954" s="436"/>
      <c r="AB1954" s="437"/>
    </row>
    <row r="1955" spans="1:28" s="48" customFormat="1" ht="11.25" customHeight="1">
      <c r="A1955" s="15"/>
      <c r="B1955" s="857"/>
      <c r="C1955" s="486"/>
      <c r="D1955" s="487"/>
      <c r="E1955" s="487"/>
      <c r="F1955" s="487"/>
      <c r="G1955" s="487"/>
      <c r="H1955" s="487"/>
      <c r="I1955" s="487"/>
      <c r="J1955" s="487"/>
      <c r="K1955" s="487"/>
      <c r="L1955" s="487"/>
      <c r="M1955" s="487"/>
      <c r="N1955" s="487"/>
      <c r="O1955" s="487"/>
      <c r="P1955" s="487"/>
      <c r="Q1955" s="487"/>
      <c r="R1955" s="487"/>
      <c r="S1955" s="487"/>
      <c r="T1955" s="487"/>
      <c r="U1955" s="487"/>
      <c r="V1955" s="487"/>
      <c r="W1955" s="487"/>
      <c r="X1955" s="487"/>
      <c r="Y1955" s="487"/>
      <c r="Z1955" s="488"/>
      <c r="AA1955" s="438"/>
      <c r="AB1955" s="439"/>
    </row>
    <row r="1956" spans="1:28" s="31" customFormat="1" ht="11.25" customHeight="1">
      <c r="A1956" s="15"/>
      <c r="B1956" s="857"/>
      <c r="C1956" s="486"/>
      <c r="D1956" s="487"/>
      <c r="E1956" s="487"/>
      <c r="F1956" s="487"/>
      <c r="G1956" s="487"/>
      <c r="H1956" s="487"/>
      <c r="I1956" s="487"/>
      <c r="J1956" s="487"/>
      <c r="K1956" s="487"/>
      <c r="L1956" s="487"/>
      <c r="M1956" s="487"/>
      <c r="N1956" s="487"/>
      <c r="O1956" s="487"/>
      <c r="P1956" s="487"/>
      <c r="Q1956" s="487"/>
      <c r="R1956" s="487"/>
      <c r="S1956" s="487"/>
      <c r="T1956" s="487"/>
      <c r="U1956" s="487"/>
      <c r="V1956" s="487"/>
      <c r="W1956" s="487"/>
      <c r="X1956" s="487"/>
      <c r="Y1956" s="487"/>
      <c r="Z1956" s="488"/>
      <c r="AA1956" s="438"/>
      <c r="AB1956" s="439"/>
    </row>
    <row r="1957" spans="1:28" s="31" customFormat="1" ht="11.25" customHeight="1">
      <c r="A1957" s="15"/>
      <c r="B1957" s="858"/>
      <c r="C1957" s="489"/>
      <c r="D1957" s="490"/>
      <c r="E1957" s="490"/>
      <c r="F1957" s="490"/>
      <c r="G1957" s="490"/>
      <c r="H1957" s="490"/>
      <c r="I1957" s="490"/>
      <c r="J1957" s="490"/>
      <c r="K1957" s="490"/>
      <c r="L1957" s="490"/>
      <c r="M1957" s="490"/>
      <c r="N1957" s="490"/>
      <c r="O1957" s="490"/>
      <c r="P1957" s="490"/>
      <c r="Q1957" s="490"/>
      <c r="R1957" s="490"/>
      <c r="S1957" s="490"/>
      <c r="T1957" s="490"/>
      <c r="U1957" s="490"/>
      <c r="V1957" s="490"/>
      <c r="W1957" s="490"/>
      <c r="X1957" s="490"/>
      <c r="Y1957" s="490"/>
      <c r="Z1957" s="491"/>
      <c r="AA1957" s="440"/>
      <c r="AB1957" s="441"/>
    </row>
    <row r="1958" spans="1:28" s="31" customFormat="1" ht="11.25" customHeight="1">
      <c r="A1958" s="15"/>
      <c r="B1958" s="387"/>
      <c r="C1958" s="127"/>
      <c r="D1958" s="127"/>
      <c r="E1958" s="127"/>
      <c r="F1958" s="127"/>
      <c r="G1958" s="127"/>
      <c r="H1958" s="127"/>
      <c r="I1958" s="127"/>
      <c r="J1958" s="127"/>
      <c r="K1958" s="127"/>
      <c r="L1958" s="127"/>
      <c r="M1958" s="127"/>
      <c r="N1958" s="127"/>
      <c r="O1958" s="127"/>
      <c r="P1958" s="127"/>
      <c r="Q1958" s="127"/>
      <c r="R1958" s="127"/>
      <c r="S1958" s="127"/>
      <c r="T1958" s="127"/>
      <c r="U1958" s="127"/>
      <c r="V1958" s="127"/>
      <c r="W1958" s="127"/>
      <c r="X1958" s="127"/>
      <c r="Y1958" s="127"/>
      <c r="Z1958" s="127"/>
      <c r="AA1958" s="47"/>
      <c r="AB1958" s="47"/>
    </row>
    <row r="1959" spans="1:28" s="31" customFormat="1" ht="24">
      <c r="A1959" s="482" t="s">
        <v>1089</v>
      </c>
      <c r="B1959" s="482"/>
      <c r="C1959" s="482"/>
      <c r="D1959" s="482"/>
      <c r="E1959" s="482"/>
      <c r="F1959" s="482"/>
      <c r="G1959" s="482"/>
      <c r="H1959" s="482"/>
      <c r="I1959" s="482"/>
      <c r="J1959" s="482"/>
      <c r="K1959" s="482"/>
      <c r="L1959" s="482"/>
      <c r="M1959"/>
      <c r="N1959"/>
      <c r="O1959"/>
      <c r="P1959"/>
      <c r="Q1959"/>
      <c r="R1959"/>
      <c r="S1959"/>
      <c r="T1959"/>
      <c r="U1959"/>
      <c r="V1959"/>
      <c r="W1959"/>
      <c r="X1959"/>
      <c r="Y1959"/>
      <c r="Z1959" s="127"/>
      <c r="AA1959" s="47"/>
      <c r="AB1959" s="47"/>
    </row>
    <row r="1960" spans="1:28" s="31" customFormat="1" ht="36" customHeight="1">
      <c r="A1960"/>
      <c r="B1960" s="388" t="s">
        <v>90</v>
      </c>
      <c r="C1960" s="480" t="s">
        <v>1083</v>
      </c>
      <c r="D1960" s="480"/>
      <c r="E1960" s="480"/>
      <c r="F1960" s="480"/>
      <c r="G1960" s="480"/>
      <c r="H1960" s="480"/>
      <c r="I1960" s="480"/>
      <c r="J1960" s="480"/>
      <c r="K1960" s="480"/>
      <c r="L1960" s="480"/>
      <c r="M1960" s="480"/>
      <c r="N1960" s="480"/>
      <c r="O1960" s="480"/>
      <c r="P1960" s="480"/>
      <c r="Q1960" s="480"/>
      <c r="R1960" s="480"/>
      <c r="S1960" s="480"/>
      <c r="T1960" s="480"/>
      <c r="U1960" s="480"/>
      <c r="V1960" s="480"/>
      <c r="W1960" s="480"/>
      <c r="X1960" s="480"/>
      <c r="Y1960" s="480"/>
      <c r="Z1960" s="480"/>
      <c r="AA1960" s="454"/>
      <c r="AB1960" s="454"/>
    </row>
    <row r="1961" spans="1:28" s="31" customFormat="1" ht="21" customHeight="1">
      <c r="A1961"/>
      <c r="B1961" s="389" t="s">
        <v>34</v>
      </c>
      <c r="C1961" s="480" t="s">
        <v>1084</v>
      </c>
      <c r="D1961" s="480"/>
      <c r="E1961" s="480"/>
      <c r="F1961" s="480"/>
      <c r="G1961" s="480"/>
      <c r="H1961" s="480"/>
      <c r="I1961" s="480"/>
      <c r="J1961" s="480"/>
      <c r="K1961" s="480"/>
      <c r="L1961" s="480"/>
      <c r="M1961" s="480"/>
      <c r="N1961" s="480"/>
      <c r="O1961" s="480"/>
      <c r="P1961" s="480"/>
      <c r="Q1961" s="480"/>
      <c r="R1961" s="480"/>
      <c r="S1961" s="480"/>
      <c r="T1961" s="480"/>
      <c r="U1961" s="480"/>
      <c r="V1961" s="480"/>
      <c r="W1961" s="480"/>
      <c r="X1961" s="480"/>
      <c r="Y1961" s="480"/>
      <c r="Z1961" s="480"/>
      <c r="AA1961" s="454"/>
      <c r="AB1961" s="454"/>
    </row>
    <row r="1962" spans="1:28" s="31" customFormat="1" ht="21" customHeight="1">
      <c r="A1962"/>
      <c r="B1962" s="389" t="s">
        <v>20</v>
      </c>
      <c r="C1962" s="480" t="s">
        <v>1085</v>
      </c>
      <c r="D1962" s="480"/>
      <c r="E1962" s="480"/>
      <c r="F1962" s="480"/>
      <c r="G1962" s="480"/>
      <c r="H1962" s="480"/>
      <c r="I1962" s="480"/>
      <c r="J1962" s="480"/>
      <c r="K1962" s="480"/>
      <c r="L1962" s="480"/>
      <c r="M1962" s="480"/>
      <c r="N1962" s="480"/>
      <c r="O1962" s="480"/>
      <c r="P1962" s="480"/>
      <c r="Q1962" s="480"/>
      <c r="R1962" s="480"/>
      <c r="S1962" s="480"/>
      <c r="T1962" s="480"/>
      <c r="U1962" s="480"/>
      <c r="V1962" s="480"/>
      <c r="W1962" s="480"/>
      <c r="X1962" s="480"/>
      <c r="Y1962" s="480"/>
      <c r="Z1962" s="480"/>
      <c r="AA1962" s="454"/>
      <c r="AB1962" s="454"/>
    </row>
    <row r="1963" spans="1:28" s="31" customFormat="1" ht="20.25" customHeight="1">
      <c r="A1963"/>
      <c r="B1963" s="389" t="s">
        <v>99</v>
      </c>
      <c r="C1963" s="480" t="s">
        <v>1086</v>
      </c>
      <c r="D1963" s="480"/>
      <c r="E1963" s="480"/>
      <c r="F1963" s="480"/>
      <c r="G1963" s="480"/>
      <c r="H1963" s="480"/>
      <c r="I1963" s="480"/>
      <c r="J1963" s="480"/>
      <c r="K1963" s="480"/>
      <c r="L1963" s="480"/>
      <c r="M1963" s="480"/>
      <c r="N1963" s="480"/>
      <c r="O1963" s="480"/>
      <c r="P1963" s="480"/>
      <c r="Q1963" s="480"/>
      <c r="R1963" s="480"/>
      <c r="S1963" s="480"/>
      <c r="T1963" s="480"/>
      <c r="U1963" s="480"/>
      <c r="V1963" s="480"/>
      <c r="W1963" s="480"/>
      <c r="X1963" s="480"/>
      <c r="Y1963" s="480"/>
      <c r="Z1963" s="480"/>
      <c r="AA1963" s="454"/>
      <c r="AB1963" s="454"/>
    </row>
    <row r="1964" spans="1:28" s="31" customFormat="1" ht="9.9499999999999993" customHeight="1">
      <c r="A1964"/>
      <c r="B1964" s="390"/>
      <c r="C1964" s="364"/>
      <c r="D1964" s="365"/>
      <c r="E1964" s="364"/>
      <c r="F1964" s="364"/>
      <c r="G1964" s="364"/>
      <c r="H1964" s="364"/>
      <c r="I1964" s="364"/>
      <c r="J1964" s="364"/>
      <c r="K1964" s="365"/>
      <c r="L1964" s="365"/>
      <c r="M1964" s="365"/>
      <c r="N1964" s="365"/>
      <c r="O1964" s="365"/>
      <c r="P1964" s="365"/>
      <c r="Q1964" s="365"/>
      <c r="R1964" s="365"/>
      <c r="S1964" s="365"/>
      <c r="T1964" s="365"/>
      <c r="U1964" s="365"/>
      <c r="V1964" s="365"/>
      <c r="W1964" s="365"/>
      <c r="X1964" s="365"/>
      <c r="Y1964" s="365"/>
      <c r="Z1964" s="127"/>
      <c r="AA1964" s="47"/>
      <c r="AB1964" s="47"/>
    </row>
    <row r="1965" spans="1:28" s="31" customFormat="1" ht="24">
      <c r="A1965" s="366" t="s">
        <v>1090</v>
      </c>
      <c r="B1965" s="391"/>
      <c r="C1965" s="366"/>
      <c r="D1965" s="366"/>
      <c r="E1965" s="366"/>
      <c r="F1965" s="366"/>
      <c r="G1965" s="366"/>
      <c r="H1965" s="366"/>
      <c r="I1965" s="366"/>
      <c r="J1965" s="367"/>
      <c r="K1965" s="366"/>
      <c r="L1965" s="366"/>
      <c r="M1965" s="366"/>
      <c r="N1965"/>
      <c r="O1965"/>
      <c r="P1965"/>
      <c r="Q1965"/>
      <c r="R1965"/>
      <c r="S1965"/>
      <c r="T1965"/>
      <c r="U1965"/>
      <c r="V1965"/>
      <c r="W1965"/>
      <c r="X1965"/>
      <c r="Y1965"/>
      <c r="Z1965" s="127"/>
      <c r="AA1965" s="47"/>
      <c r="AB1965" s="47"/>
    </row>
    <row r="1966" spans="1:28" s="31" customFormat="1" ht="38.25" customHeight="1">
      <c r="A1966"/>
      <c r="B1966" s="388" t="s">
        <v>90</v>
      </c>
      <c r="C1966" s="480" t="s">
        <v>1087</v>
      </c>
      <c r="D1966" s="480"/>
      <c r="E1966" s="480"/>
      <c r="F1966" s="480"/>
      <c r="G1966" s="480"/>
      <c r="H1966" s="480"/>
      <c r="I1966" s="480"/>
      <c r="J1966" s="480"/>
      <c r="K1966" s="480"/>
      <c r="L1966" s="480"/>
      <c r="M1966" s="480"/>
      <c r="N1966" s="480"/>
      <c r="O1966" s="480"/>
      <c r="P1966" s="480"/>
      <c r="Q1966" s="480"/>
      <c r="R1966" s="480"/>
      <c r="S1966" s="480"/>
      <c r="T1966" s="480"/>
      <c r="U1966" s="480"/>
      <c r="V1966" s="480"/>
      <c r="W1966" s="480"/>
      <c r="X1966" s="480"/>
      <c r="Y1966" s="480"/>
      <c r="Z1966" s="480"/>
      <c r="AA1966" s="454"/>
      <c r="AB1966" s="454"/>
    </row>
    <row r="1967" spans="1:28" s="31" customFormat="1" ht="24">
      <c r="A1967"/>
      <c r="B1967" s="389" t="s">
        <v>34</v>
      </c>
      <c r="C1967" s="480" t="s">
        <v>1088</v>
      </c>
      <c r="D1967" s="480"/>
      <c r="E1967" s="480"/>
      <c r="F1967" s="480"/>
      <c r="G1967" s="480"/>
      <c r="H1967" s="480"/>
      <c r="I1967" s="480"/>
      <c r="J1967" s="480"/>
      <c r="K1967" s="480"/>
      <c r="L1967" s="480"/>
      <c r="M1967" s="480"/>
      <c r="N1967" s="480"/>
      <c r="O1967" s="480"/>
      <c r="P1967" s="480"/>
      <c r="Q1967" s="480"/>
      <c r="R1967" s="480"/>
      <c r="S1967" s="480"/>
      <c r="T1967" s="480"/>
      <c r="U1967" s="480"/>
      <c r="V1967" s="480"/>
      <c r="W1967" s="480"/>
      <c r="X1967" s="480"/>
      <c r="Y1967" s="480"/>
      <c r="Z1967" s="480"/>
      <c r="AA1967" s="454"/>
      <c r="AB1967" s="454"/>
    </row>
    <row r="1968" spans="1:28" s="31" customFormat="1" ht="11.25" customHeight="1">
      <c r="A1968" s="15"/>
      <c r="B1968" s="387"/>
      <c r="C1968" s="127"/>
      <c r="D1968" s="127"/>
      <c r="E1968" s="127"/>
      <c r="F1968" s="127"/>
      <c r="G1968" s="127"/>
      <c r="H1968" s="127"/>
      <c r="I1968" s="127"/>
      <c r="J1968" s="127"/>
      <c r="K1968" s="127"/>
      <c r="L1968" s="127"/>
      <c r="M1968" s="127"/>
      <c r="N1968" s="127"/>
      <c r="O1968" s="127"/>
      <c r="P1968" s="127"/>
      <c r="Q1968" s="127"/>
      <c r="R1968" s="127"/>
      <c r="S1968" s="127"/>
      <c r="T1968" s="127"/>
      <c r="U1968" s="127"/>
      <c r="V1968" s="127"/>
      <c r="W1968" s="127"/>
      <c r="X1968" s="127"/>
      <c r="Y1968" s="127"/>
      <c r="Z1968" s="127"/>
      <c r="AA1968" s="47"/>
      <c r="AB1968" s="47"/>
    </row>
    <row r="1969" spans="1:28" s="31" customFormat="1" ht="11.25" customHeight="1">
      <c r="A1969" s="15"/>
      <c r="B1969" s="22"/>
      <c r="C1969" s="15"/>
      <c r="D1969" s="15"/>
      <c r="E1969" s="15"/>
      <c r="F1969" s="15"/>
      <c r="G1969" s="15"/>
      <c r="H1969" s="15"/>
      <c r="I1969" s="15"/>
      <c r="J1969" s="15"/>
      <c r="K1969" s="15"/>
      <c r="L1969" s="15"/>
      <c r="M1969" s="15"/>
      <c r="N1969" s="15"/>
      <c r="O1969" s="15"/>
      <c r="P1969" s="15"/>
      <c r="Q1969" s="15"/>
      <c r="R1969" s="15"/>
      <c r="S1969" s="15"/>
      <c r="T1969" s="15"/>
      <c r="U1969" s="15"/>
      <c r="V1969" s="15"/>
      <c r="W1969" s="15"/>
      <c r="X1969" s="15"/>
      <c r="Y1969" s="15"/>
      <c r="Z1969" s="15"/>
      <c r="AA1969" s="45"/>
      <c r="AB1969" s="45"/>
    </row>
    <row r="1970" spans="1:28" s="15" customFormat="1" ht="11.25" customHeight="1">
      <c r="B1970" s="6"/>
      <c r="C1970" s="6"/>
      <c r="D1970" s="6"/>
      <c r="E1970" s="6"/>
      <c r="AA1970" s="45"/>
      <c r="AB1970" s="45"/>
    </row>
    <row r="1971" spans="1:28" s="30" customFormat="1" ht="15" customHeight="1">
      <c r="A1971" s="15"/>
      <c r="B1971" s="6"/>
      <c r="C1971" s="6"/>
      <c r="D1971" s="6"/>
      <c r="E1971" s="6"/>
      <c r="F1971" s="15"/>
      <c r="G1971" s="15"/>
      <c r="H1971" s="15"/>
      <c r="I1971" s="15"/>
      <c r="J1971" s="15"/>
      <c r="K1971" s="15"/>
      <c r="L1971" s="15"/>
      <c r="M1971" s="15"/>
      <c r="N1971" s="15"/>
      <c r="O1971" s="15"/>
      <c r="P1971" s="15"/>
      <c r="Q1971" s="15"/>
      <c r="R1971" s="15"/>
      <c r="S1971" s="15"/>
      <c r="T1971" s="15"/>
      <c r="U1971" s="15"/>
      <c r="V1971" s="15"/>
      <c r="W1971" s="15"/>
      <c r="X1971" s="15"/>
      <c r="Y1971" s="15"/>
      <c r="Z1971" s="15"/>
      <c r="AA1971" s="45"/>
      <c r="AB1971" s="45"/>
    </row>
    <row r="1972" spans="1:28" s="48" customFormat="1" ht="11.25" customHeight="1">
      <c r="A1972" s="15"/>
      <c r="B1972" s="22"/>
      <c r="C1972" s="15"/>
      <c r="D1972" s="15"/>
      <c r="E1972" s="15"/>
      <c r="F1972" s="15"/>
      <c r="G1972" s="15"/>
      <c r="H1972" s="15"/>
      <c r="I1972" s="15"/>
      <c r="J1972" s="15"/>
      <c r="K1972" s="15"/>
      <c r="L1972" s="15"/>
      <c r="M1972" s="15"/>
      <c r="N1972" s="15"/>
      <c r="O1972" s="15"/>
      <c r="P1972" s="15"/>
      <c r="Q1972" s="15"/>
      <c r="R1972" s="15"/>
      <c r="S1972" s="15"/>
      <c r="T1972" s="15"/>
      <c r="U1972" s="15"/>
      <c r="V1972" s="15"/>
      <c r="W1972" s="15"/>
      <c r="X1972" s="15"/>
      <c r="Y1972" s="15"/>
      <c r="Z1972" s="15"/>
      <c r="AA1972" s="45"/>
      <c r="AB1972" s="45"/>
    </row>
    <row r="1973" spans="1:28" s="31" customFormat="1" ht="11.25" customHeight="1">
      <c r="A1973" s="20"/>
      <c r="B1973" s="6"/>
      <c r="C1973" s="6"/>
      <c r="D1973" s="6"/>
      <c r="E1973" s="15"/>
      <c r="F1973" s="20"/>
      <c r="G1973" s="20"/>
      <c r="H1973" s="15"/>
      <c r="I1973" s="15"/>
      <c r="J1973" s="15"/>
      <c r="K1973" s="15"/>
      <c r="L1973" s="15"/>
      <c r="M1973" s="15"/>
      <c r="N1973" s="15"/>
      <c r="O1973" s="15"/>
      <c r="P1973" s="15"/>
      <c r="Q1973" s="15"/>
      <c r="R1973" s="15"/>
      <c r="S1973" s="15"/>
      <c r="T1973" s="15"/>
      <c r="U1973" s="15"/>
      <c r="V1973" s="20"/>
      <c r="W1973" s="15"/>
      <c r="X1973" s="15"/>
      <c r="Y1973" s="15"/>
      <c r="Z1973" s="15"/>
      <c r="AA1973" s="45"/>
      <c r="AB1973" s="45"/>
    </row>
    <row r="1974" spans="1:28" s="31" customFormat="1" ht="11.25" customHeight="1">
      <c r="A1974" s="16"/>
      <c r="B1974" s="387"/>
      <c r="C1974" s="16"/>
      <c r="D1974" s="16"/>
      <c r="E1974" s="15"/>
      <c r="F1974" s="16"/>
      <c r="G1974" s="16"/>
      <c r="H1974" s="15"/>
      <c r="I1974" s="15"/>
      <c r="J1974" s="15"/>
      <c r="K1974" s="15"/>
      <c r="L1974" s="15"/>
      <c r="M1974" s="15"/>
      <c r="N1974" s="15"/>
      <c r="O1974" s="15"/>
      <c r="P1974" s="15"/>
      <c r="Q1974" s="15"/>
      <c r="R1974" s="15"/>
      <c r="S1974" s="15"/>
      <c r="T1974" s="15"/>
      <c r="U1974" s="15"/>
      <c r="V1974" s="16"/>
      <c r="W1974" s="15"/>
      <c r="X1974" s="15"/>
      <c r="Y1974" s="15"/>
      <c r="Z1974" s="15"/>
      <c r="AA1974" s="45"/>
      <c r="AB1974" s="45"/>
    </row>
    <row r="1975" spans="1:28" s="15" customFormat="1" ht="11.25" customHeight="1">
      <c r="A1975" s="20"/>
      <c r="B1975" s="6"/>
      <c r="C1975" s="6"/>
      <c r="D1975" s="6"/>
      <c r="F1975" s="20"/>
      <c r="G1975" s="20"/>
      <c r="V1975" s="20"/>
      <c r="AA1975" s="45"/>
      <c r="AB1975" s="45"/>
    </row>
    <row r="1976" spans="1:28" s="15" customFormat="1" ht="15" customHeight="1">
      <c r="A1976" s="16"/>
      <c r="B1976" s="387"/>
      <c r="C1976" s="6"/>
      <c r="D1976" s="6"/>
      <c r="F1976" s="16"/>
      <c r="G1976" s="16"/>
      <c r="V1976" s="16"/>
      <c r="AA1976" s="45"/>
      <c r="AB1976" s="45"/>
    </row>
    <row r="1977" spans="1:28" s="31" customFormat="1" ht="11.25" customHeight="1">
      <c r="A1977" s="16"/>
      <c r="B1977" s="387"/>
      <c r="C1977" s="16"/>
      <c r="D1977" s="16"/>
      <c r="E1977" s="15"/>
      <c r="F1977" s="16"/>
      <c r="G1977" s="16"/>
      <c r="H1977" s="15"/>
      <c r="I1977" s="15"/>
      <c r="J1977" s="15"/>
      <c r="K1977" s="15"/>
      <c r="L1977" s="15"/>
      <c r="M1977" s="15"/>
      <c r="N1977" s="15"/>
      <c r="O1977" s="15"/>
      <c r="P1977" s="15"/>
      <c r="Q1977" s="15"/>
      <c r="R1977" s="15"/>
      <c r="S1977" s="15"/>
      <c r="T1977" s="15"/>
      <c r="U1977" s="15"/>
      <c r="V1977" s="16"/>
      <c r="W1977" s="15"/>
      <c r="X1977" s="15"/>
      <c r="Y1977" s="15"/>
      <c r="Z1977" s="15"/>
      <c r="AA1977" s="45"/>
      <c r="AB1977" s="45"/>
    </row>
    <row r="1978" spans="1:28" s="31" customFormat="1" ht="11.25" customHeight="1">
      <c r="A1978" s="20"/>
      <c r="B1978" s="6"/>
      <c r="C1978" s="6"/>
      <c r="D1978" s="6"/>
      <c r="E1978" s="15"/>
      <c r="F1978" s="20"/>
      <c r="G1978" s="20"/>
      <c r="H1978" s="15"/>
      <c r="I1978" s="15"/>
      <c r="J1978" s="15"/>
      <c r="K1978" s="15"/>
      <c r="L1978" s="15"/>
      <c r="M1978" s="15"/>
      <c r="N1978" s="15"/>
      <c r="O1978" s="15"/>
      <c r="P1978" s="15"/>
      <c r="Q1978" s="15"/>
      <c r="R1978" s="15"/>
      <c r="S1978" s="15"/>
      <c r="T1978" s="15"/>
      <c r="U1978" s="15"/>
      <c r="V1978" s="20"/>
      <c r="W1978" s="15"/>
      <c r="X1978" s="15"/>
      <c r="Y1978" s="15"/>
      <c r="Z1978" s="15"/>
      <c r="AA1978" s="46"/>
      <c r="AB1978" s="46"/>
    </row>
    <row r="1979" spans="1:28" s="31" customFormat="1" ht="11.25" customHeight="1">
      <c r="A1979" s="16"/>
      <c r="B1979" s="387"/>
      <c r="C1979" s="6"/>
      <c r="D1979" s="6"/>
      <c r="E1979" s="15"/>
      <c r="F1979" s="16"/>
      <c r="G1979" s="16"/>
      <c r="H1979" s="15"/>
      <c r="I1979" s="15"/>
      <c r="J1979" s="15"/>
      <c r="K1979" s="15"/>
      <c r="L1979" s="15"/>
      <c r="M1979" s="15"/>
      <c r="N1979" s="15"/>
      <c r="O1979" s="15"/>
      <c r="P1979" s="15"/>
      <c r="Q1979" s="15"/>
      <c r="R1979" s="15"/>
      <c r="S1979" s="15"/>
      <c r="T1979" s="15"/>
      <c r="U1979" s="15"/>
      <c r="V1979" s="16"/>
      <c r="W1979" s="15"/>
      <c r="X1979" s="15"/>
      <c r="Y1979" s="15"/>
      <c r="Z1979" s="15"/>
      <c r="AA1979" s="46"/>
      <c r="AB1979" s="46"/>
    </row>
    <row r="1980" spans="1:28" s="31" customFormat="1" ht="11.25" customHeight="1">
      <c r="A1980" s="16"/>
      <c r="B1980" s="387"/>
      <c r="C1980" s="16"/>
      <c r="D1980" s="16"/>
      <c r="E1980" s="15"/>
      <c r="F1980" s="16"/>
      <c r="G1980" s="16"/>
      <c r="H1980" s="15"/>
      <c r="I1980" s="15"/>
      <c r="J1980" s="15"/>
      <c r="K1980" s="15"/>
      <c r="L1980" s="15"/>
      <c r="M1980" s="15"/>
      <c r="N1980" s="15"/>
      <c r="O1980" s="15"/>
      <c r="P1980" s="15"/>
      <c r="Q1980" s="15"/>
      <c r="R1980" s="15"/>
      <c r="S1980" s="15"/>
      <c r="T1980" s="15"/>
      <c r="U1980" s="15"/>
      <c r="V1980" s="16"/>
      <c r="W1980" s="15"/>
      <c r="X1980" s="15"/>
      <c r="Y1980" s="15"/>
      <c r="Z1980" s="15"/>
      <c r="AA1980" s="46"/>
      <c r="AB1980" s="46"/>
    </row>
    <row r="1981" spans="1:28" s="15" customFormat="1" ht="11.25" customHeight="1">
      <c r="A1981" s="20"/>
      <c r="B1981" s="6"/>
      <c r="C1981" s="6"/>
      <c r="D1981" s="6"/>
      <c r="F1981" s="20"/>
      <c r="G1981" s="20"/>
      <c r="V1981" s="20"/>
      <c r="AA1981" s="46"/>
      <c r="AB1981" s="46"/>
    </row>
    <row r="1982" spans="1:28" s="15" customFormat="1" ht="11.25" customHeight="1">
      <c r="A1982" s="16"/>
      <c r="B1982" s="387"/>
      <c r="C1982" s="6"/>
      <c r="D1982" s="6"/>
      <c r="E1982" s="16"/>
      <c r="F1982" s="16"/>
      <c r="G1982" s="16"/>
      <c r="AA1982" s="46"/>
      <c r="AB1982" s="46"/>
    </row>
    <row r="1983" spans="1:28" s="15" customFormat="1" ht="11.25" customHeight="1">
      <c r="A1983" s="16"/>
      <c r="B1983" s="387"/>
      <c r="C1983" s="16"/>
      <c r="D1983" s="16"/>
      <c r="E1983" s="16"/>
      <c r="F1983" s="16"/>
      <c r="G1983" s="16"/>
      <c r="AA1983" s="46"/>
      <c r="AB1983" s="46"/>
    </row>
    <row r="1984" spans="1:28" s="15" customFormat="1" ht="11.25" customHeight="1">
      <c r="A1984" s="2"/>
      <c r="B1984" s="89"/>
      <c r="C1984" s="49"/>
      <c r="D1984" s="49"/>
      <c r="E1984" s="49"/>
      <c r="F1984" s="49"/>
      <c r="G1984" s="49"/>
      <c r="H1984" s="49"/>
      <c r="I1984" s="49"/>
      <c r="J1984" s="49"/>
      <c r="K1984" s="49"/>
      <c r="L1984" s="49"/>
      <c r="M1984" s="49"/>
      <c r="N1984" s="49"/>
      <c r="O1984" s="49"/>
      <c r="P1984" s="49"/>
      <c r="Q1984" s="49"/>
      <c r="R1984" s="49"/>
      <c r="S1984" s="49"/>
      <c r="T1984" s="49"/>
      <c r="U1984" s="49"/>
      <c r="V1984" s="49"/>
      <c r="W1984" s="49"/>
      <c r="X1984" s="49"/>
      <c r="Y1984" s="49"/>
      <c r="Z1984" s="49"/>
      <c r="AA1984" s="43"/>
      <c r="AB1984" s="43"/>
    </row>
    <row r="1985" spans="1:28" s="15" customFormat="1" ht="11.25" customHeight="1">
      <c r="A1985" s="48"/>
      <c r="B1985" s="90"/>
      <c r="C1985" s="48"/>
      <c r="D1985" s="48"/>
      <c r="E1985" s="48"/>
      <c r="F1985" s="48"/>
      <c r="G1985" s="48"/>
      <c r="H1985" s="48"/>
      <c r="I1985" s="48"/>
      <c r="J1985" s="48"/>
      <c r="K1985" s="48"/>
      <c r="L1985" s="48"/>
      <c r="M1985" s="48"/>
      <c r="N1985" s="48"/>
      <c r="O1985" s="48"/>
      <c r="P1985" s="48"/>
      <c r="Q1985" s="48"/>
      <c r="R1985" s="48"/>
      <c r="S1985" s="48"/>
      <c r="T1985" s="48"/>
      <c r="U1985" s="48"/>
      <c r="V1985" s="48"/>
      <c r="W1985" s="48"/>
      <c r="X1985" s="48"/>
      <c r="Y1985" s="48"/>
      <c r="Z1985" s="48"/>
      <c r="AA1985" s="43"/>
      <c r="AB1985" s="43"/>
    </row>
    <row r="1986" spans="1:28" s="15" customFormat="1" ht="11.25" customHeight="1">
      <c r="A1986" s="18"/>
      <c r="B1986" s="89"/>
      <c r="C1986" s="49"/>
      <c r="D1986" s="49"/>
      <c r="E1986" s="49"/>
      <c r="F1986" s="49"/>
      <c r="G1986" s="49"/>
      <c r="H1986" s="49"/>
      <c r="I1986" s="49"/>
      <c r="J1986" s="49"/>
      <c r="K1986" s="49"/>
      <c r="L1986" s="49"/>
      <c r="M1986" s="49"/>
      <c r="N1986" s="49"/>
      <c r="O1986" s="49"/>
      <c r="P1986" s="49"/>
      <c r="Q1986" s="49"/>
      <c r="R1986" s="49"/>
      <c r="S1986" s="49"/>
      <c r="T1986" s="49"/>
      <c r="U1986" s="49"/>
      <c r="V1986" s="49"/>
      <c r="W1986" s="49"/>
      <c r="X1986" s="49"/>
      <c r="Y1986" s="49"/>
      <c r="Z1986" s="49"/>
      <c r="AA1986" s="43"/>
      <c r="AB1986" s="43"/>
    </row>
    <row r="1987" spans="1:28" s="15" customFormat="1" ht="11.25" customHeight="1">
      <c r="A1987" s="2"/>
      <c r="B1987" s="89"/>
      <c r="C1987" s="49"/>
      <c r="D1987" s="49"/>
      <c r="E1987" s="49"/>
      <c r="F1987" s="49"/>
      <c r="G1987" s="49"/>
      <c r="H1987" s="49"/>
      <c r="I1987" s="49"/>
      <c r="J1987" s="49"/>
      <c r="K1987" s="49"/>
      <c r="L1987" s="49"/>
      <c r="M1987" s="49"/>
      <c r="N1987" s="49"/>
      <c r="O1987" s="49"/>
      <c r="P1987" s="49"/>
      <c r="Q1987" s="49"/>
      <c r="R1987" s="49"/>
      <c r="S1987" s="49"/>
      <c r="T1987" s="49"/>
      <c r="U1987" s="49"/>
      <c r="V1987" s="49"/>
      <c r="W1987" s="49"/>
      <c r="X1987" s="49"/>
      <c r="Y1987" s="49"/>
      <c r="Z1987" s="49"/>
      <c r="AA1987" s="43"/>
      <c r="AB1987" s="43"/>
    </row>
    <row r="1988" spans="1:28" s="15" customFormat="1" ht="24">
      <c r="A1988" s="19"/>
      <c r="B1988" s="89"/>
      <c r="C1988" s="49"/>
      <c r="D1988" s="49"/>
      <c r="E1988" s="49"/>
      <c r="F1988" s="49"/>
      <c r="G1988" s="49"/>
      <c r="H1988" s="49"/>
      <c r="I1988" s="49"/>
      <c r="J1988" s="49"/>
      <c r="K1988" s="49"/>
      <c r="L1988" s="49"/>
      <c r="M1988" s="49"/>
      <c r="N1988" s="49"/>
      <c r="O1988" s="49"/>
      <c r="P1988" s="49"/>
      <c r="Q1988" s="49"/>
      <c r="R1988" s="49"/>
      <c r="S1988" s="49"/>
      <c r="T1988" s="49"/>
      <c r="U1988" s="49"/>
      <c r="V1988" s="49"/>
      <c r="W1988" s="49"/>
      <c r="X1988" s="49"/>
      <c r="Y1988" s="49"/>
      <c r="Z1988" s="49"/>
      <c r="AA1988" s="43"/>
      <c r="AB1988" s="43"/>
    </row>
    <row r="1989" spans="1:28" s="15" customFormat="1" ht="24">
      <c r="A1989" s="48"/>
      <c r="B1989" s="90"/>
      <c r="C1989" s="48"/>
      <c r="D1989" s="48"/>
      <c r="E1989" s="48"/>
      <c r="F1989" s="48"/>
      <c r="G1989" s="48"/>
      <c r="H1989" s="48"/>
      <c r="I1989" s="48"/>
      <c r="J1989" s="48"/>
      <c r="K1989" s="48"/>
      <c r="L1989" s="48"/>
      <c r="M1989" s="48"/>
      <c r="N1989" s="48"/>
      <c r="O1989" s="48"/>
      <c r="P1989" s="48"/>
      <c r="Q1989" s="48"/>
      <c r="R1989" s="48"/>
      <c r="S1989" s="48"/>
      <c r="T1989" s="48"/>
      <c r="U1989" s="48"/>
      <c r="V1989" s="48"/>
      <c r="W1989" s="48"/>
      <c r="X1989" s="48"/>
      <c r="Y1989" s="48"/>
      <c r="Z1989" s="48"/>
      <c r="AA1989" s="43"/>
      <c r="AB1989" s="43"/>
    </row>
    <row r="1990" spans="1:28" s="15" customFormat="1" ht="24">
      <c r="A1990" s="6"/>
      <c r="B1990" s="1"/>
      <c r="C1990" s="49"/>
      <c r="D1990" s="49"/>
      <c r="E1990" s="49"/>
      <c r="F1990" s="49"/>
      <c r="G1990" s="49"/>
      <c r="H1990" s="49"/>
      <c r="I1990" s="49"/>
      <c r="J1990" s="49"/>
      <c r="K1990" s="49"/>
      <c r="L1990" s="49"/>
      <c r="M1990" s="49"/>
      <c r="N1990" s="49"/>
      <c r="O1990" s="49"/>
      <c r="P1990" s="49"/>
      <c r="Q1990" s="49"/>
      <c r="R1990" s="49"/>
      <c r="S1990" s="49"/>
      <c r="T1990" s="49"/>
      <c r="U1990" s="49"/>
      <c r="V1990" s="49"/>
      <c r="W1990" s="49"/>
      <c r="X1990" s="49"/>
      <c r="Y1990" s="49"/>
      <c r="Z1990" s="3"/>
      <c r="AA1990" s="43"/>
      <c r="AB1990" s="43"/>
    </row>
    <row r="1991" spans="1:28" s="15" customFormat="1" ht="24.4" customHeight="1">
      <c r="A1991" s="6"/>
      <c r="B1991" s="1"/>
      <c r="C1991" s="87"/>
      <c r="D1991" s="49"/>
      <c r="E1991" s="49"/>
      <c r="F1991" s="49"/>
      <c r="G1991" s="49"/>
      <c r="H1991" s="49"/>
      <c r="I1991" s="49"/>
      <c r="J1991" s="49"/>
      <c r="K1991" s="49"/>
      <c r="L1991" s="49"/>
      <c r="M1991" s="49"/>
      <c r="N1991" s="49"/>
      <c r="O1991" s="49"/>
      <c r="P1991" s="49"/>
      <c r="Q1991" s="49"/>
      <c r="R1991" s="49"/>
      <c r="S1991" s="49"/>
      <c r="T1991" s="49"/>
      <c r="U1991" s="49"/>
      <c r="V1991" s="49"/>
      <c r="W1991" s="49"/>
      <c r="X1991" s="49"/>
      <c r="Y1991" s="49"/>
      <c r="Z1991" s="49"/>
      <c r="AA1991" s="43"/>
      <c r="AB1991" s="43"/>
    </row>
    <row r="1992" spans="1:28" s="15" customFormat="1" ht="24">
      <c r="A1992" s="88"/>
      <c r="B1992" s="91"/>
      <c r="C1992" s="21"/>
      <c r="D1992" s="49"/>
      <c r="E1992" s="49"/>
      <c r="F1992" s="49"/>
      <c r="G1992" s="49"/>
      <c r="H1992" s="49"/>
      <c r="I1992" s="49"/>
      <c r="J1992" s="49"/>
      <c r="K1992" s="49"/>
      <c r="L1992" s="49"/>
      <c r="M1992" s="49"/>
      <c r="N1992" s="49"/>
      <c r="O1992" s="49"/>
      <c r="P1992" s="49"/>
      <c r="Q1992" s="49"/>
      <c r="R1992" s="49"/>
      <c r="S1992" s="49"/>
      <c r="T1992" s="49"/>
      <c r="U1992" s="49"/>
      <c r="V1992" s="49"/>
      <c r="W1992" s="49"/>
      <c r="X1992" s="49"/>
      <c r="Y1992" s="49"/>
      <c r="Z1992" s="49"/>
      <c r="AA1992" s="43"/>
      <c r="AB1992" s="43"/>
    </row>
    <row r="1993" spans="1:28" s="15" customFormat="1" ht="24">
      <c r="A1993" s="88"/>
      <c r="B1993" s="91"/>
      <c r="C1993" s="88"/>
      <c r="D1993" s="48"/>
      <c r="E1993" s="48"/>
      <c r="F1993" s="48"/>
      <c r="G1993" s="48"/>
      <c r="H1993" s="48"/>
      <c r="I1993" s="48"/>
      <c r="J1993" s="48"/>
      <c r="K1993" s="48"/>
      <c r="L1993" s="48"/>
      <c r="M1993" s="48"/>
      <c r="N1993" s="48"/>
      <c r="O1993" s="48"/>
      <c r="P1993" s="48"/>
      <c r="Q1993" s="48"/>
      <c r="R1993" s="48"/>
      <c r="S1993" s="48"/>
      <c r="T1993" s="48"/>
      <c r="U1993" s="48"/>
      <c r="V1993" s="48"/>
      <c r="W1993" s="48"/>
      <c r="X1993" s="48"/>
      <c r="Y1993" s="48"/>
      <c r="Z1993" s="48"/>
      <c r="AA1993" s="43"/>
      <c r="AB1993" s="43"/>
    </row>
    <row r="1994" spans="1:28" s="15" customFormat="1" ht="24">
      <c r="A1994" s="2"/>
      <c r="B1994" s="89"/>
      <c r="C1994" s="49"/>
      <c r="D1994" s="49"/>
      <c r="E1994" s="49"/>
      <c r="F1994" s="49"/>
      <c r="G1994" s="49"/>
      <c r="H1994" s="49"/>
      <c r="I1994" s="49"/>
      <c r="J1994" s="49"/>
      <c r="K1994" s="49"/>
      <c r="L1994" s="49"/>
      <c r="M1994" s="49"/>
      <c r="N1994" s="49"/>
      <c r="O1994" s="49"/>
      <c r="P1994" s="49"/>
      <c r="Q1994" s="49"/>
      <c r="R1994" s="49"/>
      <c r="S1994" s="49"/>
      <c r="T1994" s="49"/>
      <c r="U1994" s="49"/>
      <c r="V1994" s="49"/>
      <c r="W1994" s="49"/>
      <c r="X1994" s="49"/>
      <c r="Y1994" s="49"/>
      <c r="Z1994" s="49"/>
      <c r="AA1994" s="43"/>
      <c r="AB1994" s="43"/>
    </row>
    <row r="1995" spans="1:28" s="15" customFormat="1" ht="24">
      <c r="A1995" s="2"/>
      <c r="B1995" s="89"/>
      <c r="C1995" s="49"/>
      <c r="D1995" s="49"/>
      <c r="E1995" s="49"/>
      <c r="F1995" s="49"/>
      <c r="G1995" s="49"/>
      <c r="H1995" s="49"/>
      <c r="I1995" s="49"/>
      <c r="J1995" s="49"/>
      <c r="K1995" s="49"/>
      <c r="L1995" s="49"/>
      <c r="M1995" s="49"/>
      <c r="N1995" s="49"/>
      <c r="O1995" s="49"/>
      <c r="P1995" s="49"/>
      <c r="Q1995" s="49"/>
      <c r="R1995" s="49"/>
      <c r="S1995" s="49"/>
      <c r="T1995" s="49"/>
      <c r="U1995" s="49"/>
      <c r="V1995" s="49"/>
      <c r="W1995" s="49"/>
      <c r="X1995" s="49"/>
      <c r="Y1995" s="49"/>
      <c r="Z1995" s="49"/>
      <c r="AA1995" s="43"/>
      <c r="AB1995" s="43"/>
    </row>
    <row r="1996" spans="1:28" s="15" customFormat="1" ht="24">
      <c r="A1996" s="48"/>
      <c r="B1996" s="90"/>
      <c r="C1996" s="48"/>
      <c r="D1996" s="48"/>
      <c r="E1996" s="48"/>
      <c r="F1996" s="48"/>
      <c r="G1996" s="48"/>
      <c r="H1996" s="48"/>
      <c r="I1996" s="48"/>
      <c r="J1996" s="48"/>
      <c r="K1996" s="48"/>
      <c r="L1996" s="48"/>
      <c r="M1996" s="48"/>
      <c r="N1996" s="48"/>
      <c r="O1996" s="48"/>
      <c r="P1996" s="48"/>
      <c r="Q1996" s="48"/>
      <c r="R1996" s="48"/>
      <c r="S1996" s="48"/>
      <c r="T1996" s="48"/>
      <c r="U1996" s="48"/>
      <c r="V1996" s="48"/>
      <c r="W1996" s="48"/>
      <c r="X1996" s="48"/>
      <c r="Y1996" s="48"/>
      <c r="Z1996" s="48"/>
      <c r="AA1996" s="43"/>
      <c r="AB1996" s="43"/>
    </row>
    <row r="1997" spans="1:28" s="15" customFormat="1" ht="24">
      <c r="A1997" s="1"/>
      <c r="B1997" s="1"/>
      <c r="C1997" s="1"/>
      <c r="D1997" s="49"/>
      <c r="E1997" s="49"/>
      <c r="F1997" s="49"/>
      <c r="G1997" s="49"/>
      <c r="H1997" s="49"/>
      <c r="I1997" s="49"/>
      <c r="J1997" s="49"/>
      <c r="K1997" s="49"/>
      <c r="L1997" s="49"/>
      <c r="M1997" s="49"/>
      <c r="N1997" s="49"/>
      <c r="O1997" s="49"/>
      <c r="P1997" s="49"/>
      <c r="Q1997" s="49"/>
      <c r="R1997" s="49"/>
      <c r="S1997" s="49"/>
      <c r="T1997" s="49"/>
      <c r="U1997" s="49"/>
      <c r="V1997" s="49"/>
      <c r="W1997" s="49"/>
      <c r="X1997" s="49"/>
      <c r="Y1997" s="49"/>
      <c r="Z1997" s="49"/>
      <c r="AA1997" s="43"/>
      <c r="AB1997" s="43"/>
    </row>
    <row r="1998" spans="1:28" s="15" customFormat="1" ht="24">
      <c r="A1998" s="88"/>
      <c r="B1998" s="91"/>
      <c r="C1998" s="88"/>
      <c r="D1998" s="48"/>
      <c r="E1998" s="48"/>
      <c r="F1998" s="48"/>
      <c r="G1998" s="48"/>
      <c r="H1998" s="48"/>
      <c r="I1998" s="48"/>
      <c r="J1998" s="48"/>
      <c r="K1998" s="48"/>
      <c r="L1998" s="48"/>
      <c r="M1998" s="48"/>
      <c r="N1998" s="48"/>
      <c r="O1998" s="48"/>
      <c r="P1998" s="48"/>
      <c r="Q1998" s="48"/>
      <c r="R1998" s="48"/>
      <c r="S1998" s="48"/>
      <c r="T1998" s="48"/>
      <c r="U1998" s="48"/>
      <c r="V1998" s="48"/>
      <c r="W1998" s="48"/>
      <c r="X1998" s="48"/>
      <c r="Y1998" s="48"/>
      <c r="Z1998" s="48"/>
      <c r="AA1998" s="43"/>
      <c r="AB1998" s="43"/>
    </row>
    <row r="1999" spans="1:28" s="15" customFormat="1" ht="24">
      <c r="A1999" s="2"/>
      <c r="B1999" s="89"/>
      <c r="C1999" s="49"/>
      <c r="D1999" s="49"/>
      <c r="E1999" s="49"/>
      <c r="F1999" s="49"/>
      <c r="G1999" s="49"/>
      <c r="H1999" s="49"/>
      <c r="I1999" s="49"/>
      <c r="J1999" s="49"/>
      <c r="K1999" s="49"/>
      <c r="L1999" s="49"/>
      <c r="M1999" s="49"/>
      <c r="N1999" s="49"/>
      <c r="O1999" s="49"/>
      <c r="P1999" s="49"/>
      <c r="Q1999" s="49"/>
      <c r="R1999" s="49"/>
      <c r="S1999" s="49"/>
      <c r="T1999" s="49"/>
      <c r="U1999" s="49"/>
      <c r="V1999" s="49"/>
      <c r="W1999" s="49"/>
      <c r="X1999" s="49"/>
      <c r="Y1999" s="49"/>
      <c r="Z1999" s="49"/>
      <c r="AA1999" s="43"/>
      <c r="AB1999" s="43"/>
    </row>
    <row r="2000" spans="1:28" s="15" customFormat="1" ht="24">
      <c r="A2000" s="6"/>
      <c r="B2000" s="22"/>
      <c r="C2000" s="89"/>
      <c r="D2000" s="49"/>
      <c r="E2000" s="49"/>
      <c r="F2000" s="49"/>
      <c r="G2000" s="49"/>
      <c r="H2000" s="49"/>
      <c r="I2000" s="49"/>
      <c r="J2000" s="49"/>
      <c r="K2000" s="49"/>
      <c r="L2000" s="49"/>
      <c r="M2000" s="49"/>
      <c r="N2000" s="49"/>
      <c r="O2000" s="49"/>
      <c r="P2000" s="49"/>
      <c r="Q2000" s="49"/>
      <c r="R2000" s="49"/>
      <c r="S2000" s="49"/>
      <c r="T2000" s="49"/>
      <c r="U2000" s="49"/>
      <c r="V2000" s="49"/>
      <c r="W2000" s="49"/>
      <c r="X2000" s="49"/>
      <c r="Y2000" s="49"/>
      <c r="Z2000" s="49"/>
      <c r="AA2000" s="43"/>
      <c r="AB2000" s="43"/>
    </row>
    <row r="2001" spans="1:28" ht="24">
      <c r="A2001" s="6"/>
      <c r="B2001" s="22"/>
      <c r="C2001" s="89"/>
      <c r="D2001" s="49"/>
      <c r="E2001" s="49"/>
      <c r="F2001" s="49"/>
      <c r="G2001" s="49"/>
      <c r="H2001" s="49"/>
      <c r="I2001" s="49"/>
      <c r="J2001" s="49"/>
      <c r="K2001" s="49"/>
      <c r="L2001" s="49"/>
      <c r="M2001" s="49"/>
      <c r="N2001" s="49"/>
      <c r="O2001" s="49"/>
      <c r="P2001" s="49"/>
      <c r="Q2001" s="49"/>
      <c r="R2001" s="49"/>
      <c r="S2001" s="49"/>
      <c r="T2001" s="49"/>
      <c r="U2001" s="49"/>
      <c r="V2001" s="49"/>
      <c r="W2001" s="49"/>
      <c r="X2001" s="49"/>
      <c r="Y2001" s="49"/>
      <c r="Z2001" s="49"/>
      <c r="AA2001" s="43"/>
      <c r="AB2001" s="43"/>
    </row>
    <row r="2002" spans="1:28" ht="15.6" customHeight="1">
      <c r="A2002" s="6"/>
      <c r="B2002" s="22"/>
      <c r="C2002" s="89"/>
      <c r="D2002" s="49"/>
      <c r="E2002" s="49"/>
      <c r="F2002" s="49"/>
      <c r="G2002" s="49"/>
      <c r="H2002" s="49"/>
      <c r="I2002" s="49"/>
      <c r="J2002" s="49"/>
      <c r="K2002" s="49"/>
      <c r="L2002" s="49"/>
      <c r="M2002" s="49"/>
      <c r="N2002" s="49"/>
      <c r="O2002" s="49"/>
      <c r="P2002" s="49"/>
      <c r="Q2002" s="49"/>
      <c r="R2002" s="49"/>
      <c r="S2002" s="49"/>
      <c r="T2002" s="49"/>
      <c r="U2002" s="49"/>
      <c r="V2002" s="49"/>
      <c r="W2002" s="49"/>
      <c r="X2002" s="49"/>
      <c r="Y2002" s="49"/>
      <c r="Z2002" s="49"/>
      <c r="AA2002" s="43"/>
      <c r="AB2002" s="43"/>
    </row>
    <row r="2003" spans="1:28" ht="24">
      <c r="A2003" s="90"/>
      <c r="C2003" s="90"/>
      <c r="AA2003" s="43"/>
      <c r="AB2003" s="43"/>
    </row>
    <row r="2004" spans="1:28" ht="24">
      <c r="A2004" s="1"/>
      <c r="B2004" s="1"/>
      <c r="C2004" s="1"/>
      <c r="D2004" s="49"/>
      <c r="E2004" s="49"/>
      <c r="F2004" s="49"/>
      <c r="G2004" s="49"/>
      <c r="H2004" s="49"/>
      <c r="I2004" s="49"/>
      <c r="J2004" s="49"/>
      <c r="K2004" s="49"/>
      <c r="L2004" s="49"/>
      <c r="M2004" s="49"/>
      <c r="N2004" s="49"/>
      <c r="O2004" s="49"/>
      <c r="P2004" s="49"/>
      <c r="Q2004" s="49"/>
      <c r="R2004" s="49"/>
      <c r="S2004" s="49"/>
      <c r="T2004" s="49"/>
      <c r="U2004" s="49"/>
      <c r="V2004" s="49"/>
      <c r="W2004" s="49"/>
      <c r="X2004" s="49"/>
      <c r="Y2004" s="49"/>
      <c r="Z2004" s="49"/>
      <c r="AA2004" s="43"/>
      <c r="AB2004" s="43"/>
    </row>
    <row r="2005" spans="1:28" ht="24">
      <c r="A2005" s="91"/>
      <c r="B2005" s="91"/>
      <c r="C2005" s="91"/>
      <c r="AA2005" s="43"/>
      <c r="AB2005" s="43"/>
    </row>
    <row r="2006" spans="1:28" ht="12.95" customHeight="1">
      <c r="A2006" s="91"/>
      <c r="B2006" s="91"/>
      <c r="C2006" s="91"/>
      <c r="AA2006" s="43"/>
      <c r="AB2006" s="43"/>
    </row>
    <row r="2007" spans="1:28" ht="24">
      <c r="A2007" s="11"/>
      <c r="B2007" s="89"/>
      <c r="C2007" s="89"/>
      <c r="D2007" s="49"/>
      <c r="E2007" s="49"/>
      <c r="F2007" s="49"/>
      <c r="G2007" s="49"/>
      <c r="H2007" s="49"/>
      <c r="I2007" s="49"/>
      <c r="J2007" s="49"/>
      <c r="K2007" s="49"/>
      <c r="L2007" s="49"/>
      <c r="M2007" s="49"/>
      <c r="N2007" s="49"/>
      <c r="O2007" s="49"/>
      <c r="P2007" s="49"/>
      <c r="Q2007" s="49"/>
      <c r="R2007" s="49"/>
      <c r="S2007" s="49"/>
      <c r="T2007" s="49"/>
      <c r="U2007" s="49"/>
      <c r="V2007" s="49"/>
      <c r="W2007" s="49"/>
      <c r="X2007" s="49"/>
      <c r="Y2007" s="49"/>
      <c r="Z2007" s="49"/>
      <c r="AA2007" s="43"/>
      <c r="AB2007" s="43"/>
    </row>
    <row r="2008" spans="1:28" ht="24">
      <c r="A2008" s="12"/>
      <c r="B2008" s="89"/>
      <c r="C2008" s="89"/>
      <c r="D2008" s="49"/>
      <c r="E2008" s="49"/>
      <c r="F2008" s="49"/>
      <c r="G2008" s="49"/>
      <c r="H2008" s="49"/>
      <c r="I2008" s="49"/>
      <c r="J2008" s="49"/>
      <c r="K2008" s="49"/>
      <c r="L2008" s="49"/>
      <c r="M2008" s="49"/>
      <c r="N2008" s="49"/>
      <c r="O2008" s="49"/>
      <c r="P2008" s="49"/>
      <c r="Q2008" s="49"/>
      <c r="R2008" s="49"/>
      <c r="S2008" s="49"/>
      <c r="T2008" s="49"/>
      <c r="U2008" s="49"/>
      <c r="V2008" s="49"/>
      <c r="W2008" s="49"/>
      <c r="X2008" s="49"/>
      <c r="Y2008" s="49"/>
      <c r="Z2008" s="49"/>
      <c r="AA2008" s="43"/>
      <c r="AB2008" s="43"/>
    </row>
    <row r="2009" spans="1:28" ht="23.45" customHeight="1">
      <c r="A2009" s="1"/>
      <c r="B2009" s="1"/>
      <c r="C2009" s="1"/>
      <c r="D2009" s="49"/>
      <c r="E2009" s="49"/>
      <c r="F2009" s="49"/>
      <c r="G2009" s="49"/>
      <c r="H2009" s="49"/>
      <c r="I2009" s="49"/>
      <c r="J2009" s="49"/>
      <c r="K2009" s="49"/>
      <c r="L2009" s="49"/>
      <c r="M2009" s="49"/>
      <c r="N2009" s="49"/>
      <c r="O2009" s="49"/>
      <c r="P2009" s="49"/>
      <c r="Q2009" s="49"/>
      <c r="R2009" s="49"/>
      <c r="S2009" s="49"/>
      <c r="T2009" s="49"/>
      <c r="U2009" s="49"/>
      <c r="V2009" s="49"/>
      <c r="W2009" s="49"/>
      <c r="X2009" s="49"/>
      <c r="Y2009" s="49"/>
      <c r="Z2009" s="49"/>
      <c r="AA2009" s="43"/>
      <c r="AB2009" s="43"/>
    </row>
    <row r="2010" spans="1:28" ht="24">
      <c r="A2010" s="1"/>
      <c r="B2010" s="1"/>
      <c r="C2010" s="1"/>
      <c r="D2010" s="49"/>
      <c r="E2010" s="49"/>
      <c r="F2010" s="49"/>
      <c r="G2010" s="49"/>
      <c r="H2010" s="49"/>
      <c r="I2010" s="49"/>
      <c r="J2010" s="49"/>
      <c r="K2010" s="49"/>
      <c r="L2010" s="49"/>
      <c r="M2010" s="49"/>
      <c r="N2010" s="49"/>
      <c r="O2010" s="49"/>
      <c r="P2010" s="49"/>
      <c r="Q2010" s="49"/>
      <c r="R2010" s="49"/>
      <c r="S2010" s="49"/>
      <c r="T2010" s="49"/>
      <c r="U2010" s="49"/>
      <c r="V2010" s="49"/>
      <c r="W2010" s="49"/>
      <c r="X2010" s="49"/>
      <c r="Y2010" s="49"/>
      <c r="Z2010" s="49"/>
      <c r="AA2010" s="43"/>
      <c r="AB2010" s="43"/>
    </row>
    <row r="2011" spans="1:28" ht="24">
      <c r="A2011" s="1"/>
      <c r="B2011" s="1"/>
      <c r="C2011" s="1"/>
      <c r="D2011" s="49"/>
      <c r="E2011" s="49"/>
      <c r="F2011" s="49"/>
      <c r="G2011" s="49"/>
      <c r="H2011" s="49"/>
      <c r="I2011" s="49"/>
      <c r="J2011" s="49"/>
      <c r="K2011" s="49"/>
      <c r="L2011" s="49"/>
      <c r="M2011" s="49"/>
      <c r="N2011" s="49"/>
      <c r="O2011" s="49"/>
      <c r="P2011" s="49"/>
      <c r="Q2011" s="49"/>
      <c r="R2011" s="49"/>
      <c r="S2011" s="49"/>
      <c r="T2011" s="49"/>
      <c r="U2011" s="49"/>
      <c r="V2011" s="49"/>
      <c r="W2011" s="49"/>
      <c r="X2011" s="49"/>
      <c r="Y2011" s="49"/>
      <c r="Z2011" s="49"/>
      <c r="AA2011" s="43"/>
      <c r="AB2011" s="43"/>
    </row>
    <row r="2012" spans="1:28" ht="24">
      <c r="A2012" s="11"/>
      <c r="B2012" s="11"/>
      <c r="C2012" s="11"/>
      <c r="D2012" s="49"/>
      <c r="E2012" s="49"/>
      <c r="F2012" s="49"/>
      <c r="G2012" s="49"/>
      <c r="H2012" s="49"/>
      <c r="I2012" s="49"/>
      <c r="J2012" s="49"/>
      <c r="K2012" s="49"/>
      <c r="L2012" s="49"/>
      <c r="M2012" s="49"/>
      <c r="N2012" s="49"/>
      <c r="O2012" s="49"/>
      <c r="P2012" s="49"/>
      <c r="Q2012" s="49"/>
      <c r="R2012" s="49"/>
      <c r="S2012" s="49"/>
      <c r="T2012" s="49"/>
      <c r="U2012" s="49"/>
      <c r="V2012" s="49"/>
      <c r="W2012" s="49"/>
      <c r="X2012" s="49"/>
      <c r="Y2012" s="49"/>
      <c r="Z2012" s="49"/>
      <c r="AA2012" s="43"/>
      <c r="AB2012" s="43"/>
    </row>
    <row r="2013" spans="1:28" ht="12.95" customHeight="1">
      <c r="A2013" s="8"/>
      <c r="B2013" s="8"/>
      <c r="C2013" s="8"/>
      <c r="D2013" s="49"/>
      <c r="E2013" s="49"/>
      <c r="F2013" s="49"/>
      <c r="G2013" s="49"/>
      <c r="H2013" s="49"/>
      <c r="I2013" s="49"/>
      <c r="J2013" s="49"/>
      <c r="K2013" s="49"/>
      <c r="L2013" s="49"/>
      <c r="M2013" s="49"/>
      <c r="N2013" s="49"/>
      <c r="O2013" s="49"/>
      <c r="P2013" s="49"/>
      <c r="Q2013" s="49"/>
      <c r="R2013" s="49"/>
      <c r="S2013" s="49"/>
      <c r="T2013" s="49"/>
      <c r="U2013" s="49"/>
      <c r="V2013" s="49"/>
      <c r="W2013" s="49"/>
      <c r="X2013" s="49"/>
      <c r="Y2013" s="49"/>
      <c r="Z2013" s="49"/>
      <c r="AA2013" s="43"/>
      <c r="AB2013" s="43"/>
    </row>
    <row r="2014" spans="1:28" ht="24">
      <c r="A2014" s="6"/>
      <c r="B2014" s="89"/>
      <c r="C2014" s="89"/>
      <c r="D2014" s="49"/>
      <c r="E2014" s="49"/>
      <c r="F2014" s="49"/>
      <c r="G2014" s="49"/>
      <c r="H2014" s="49"/>
      <c r="I2014" s="49"/>
      <c r="J2014" s="49"/>
      <c r="K2014" s="49"/>
      <c r="L2014" s="49"/>
      <c r="M2014" s="49"/>
      <c r="N2014" s="49"/>
      <c r="O2014" s="49"/>
      <c r="P2014" s="49"/>
      <c r="Q2014" s="49"/>
      <c r="R2014" s="49"/>
      <c r="S2014" s="49"/>
      <c r="T2014" s="49"/>
      <c r="U2014" s="49"/>
      <c r="V2014" s="49"/>
      <c r="W2014" s="49"/>
      <c r="X2014" s="49"/>
      <c r="Y2014" s="49"/>
      <c r="Z2014" s="49"/>
      <c r="AA2014" s="43"/>
      <c r="AB2014" s="43"/>
    </row>
    <row r="2015" spans="1:28" ht="24">
      <c r="A2015" s="6"/>
      <c r="B2015" s="89"/>
      <c r="C2015" s="89"/>
      <c r="D2015" s="49"/>
      <c r="E2015" s="49"/>
      <c r="F2015" s="49"/>
      <c r="G2015" s="49"/>
      <c r="H2015" s="49"/>
      <c r="I2015" s="49"/>
      <c r="J2015" s="49"/>
      <c r="K2015" s="49"/>
      <c r="L2015" s="49"/>
      <c r="M2015" s="49"/>
      <c r="N2015" s="49"/>
      <c r="O2015" s="49"/>
      <c r="P2015" s="49"/>
      <c r="Q2015" s="49"/>
      <c r="R2015" s="49"/>
      <c r="S2015" s="49"/>
      <c r="T2015" s="49"/>
      <c r="U2015" s="49"/>
      <c r="V2015" s="49"/>
      <c r="W2015" s="49"/>
      <c r="X2015" s="49"/>
      <c r="Y2015" s="49"/>
      <c r="Z2015" s="49"/>
      <c r="AA2015" s="43"/>
      <c r="AB2015" s="43"/>
    </row>
    <row r="2016" spans="1:28" ht="24">
      <c r="A2016" s="90"/>
      <c r="C2016" s="90"/>
      <c r="AA2016" s="43"/>
      <c r="AB2016" s="43"/>
    </row>
    <row r="2017" spans="1:28" ht="24">
      <c r="A2017" s="90"/>
      <c r="C2017" s="90"/>
      <c r="AA2017" s="43"/>
      <c r="AB2017" s="43"/>
    </row>
    <row r="2018" spans="1:28" ht="24">
      <c r="A2018" s="12"/>
      <c r="B2018" s="89"/>
      <c r="C2018" s="89"/>
      <c r="D2018" s="49"/>
      <c r="E2018" s="49"/>
      <c r="F2018" s="49"/>
      <c r="G2018" s="49"/>
      <c r="H2018" s="49"/>
      <c r="I2018" s="49"/>
      <c r="J2018" s="49"/>
      <c r="K2018" s="49"/>
      <c r="L2018" s="49"/>
      <c r="M2018" s="49"/>
      <c r="N2018" s="49"/>
      <c r="O2018" s="49"/>
      <c r="P2018" s="49"/>
      <c r="Q2018" s="49"/>
      <c r="R2018" s="49"/>
      <c r="S2018" s="49"/>
      <c r="T2018" s="49"/>
      <c r="U2018" s="49"/>
      <c r="V2018" s="49"/>
      <c r="W2018" s="49"/>
      <c r="X2018" s="49"/>
      <c r="Y2018" s="49"/>
      <c r="Z2018" s="49"/>
      <c r="AA2018" s="43"/>
      <c r="AB2018" s="43"/>
    </row>
    <row r="2019" spans="1:28" ht="24">
      <c r="A2019" s="8"/>
      <c r="B2019" s="89"/>
      <c r="C2019" s="89"/>
      <c r="D2019" s="49"/>
      <c r="E2019" s="49"/>
      <c r="F2019" s="49"/>
      <c r="G2019" s="49"/>
      <c r="H2019" s="49"/>
      <c r="I2019" s="49"/>
      <c r="J2019" s="49"/>
      <c r="K2019" s="49"/>
      <c r="L2019" s="49"/>
      <c r="M2019" s="49"/>
      <c r="N2019" s="49"/>
      <c r="O2019" s="49"/>
      <c r="P2019" s="49"/>
      <c r="Q2019" s="49"/>
      <c r="R2019" s="49"/>
      <c r="S2019" s="49"/>
      <c r="T2019" s="49"/>
      <c r="U2019" s="49"/>
      <c r="V2019" s="49"/>
      <c r="W2019" s="49"/>
      <c r="X2019" s="49"/>
      <c r="Y2019" s="49"/>
      <c r="Z2019" s="49"/>
      <c r="AA2019" s="43"/>
      <c r="AB2019" s="43"/>
    </row>
    <row r="2020" spans="1:28" ht="15.6" customHeight="1">
      <c r="A2020" s="1"/>
      <c r="B2020" s="1"/>
      <c r="C2020" s="1"/>
      <c r="D2020" s="49"/>
      <c r="E2020" s="49"/>
      <c r="F2020" s="49"/>
      <c r="G2020" s="49"/>
      <c r="H2020" s="49"/>
      <c r="I2020" s="49"/>
      <c r="J2020" s="49"/>
      <c r="K2020" s="49"/>
      <c r="L2020" s="49"/>
      <c r="M2020" s="49"/>
      <c r="N2020" s="49"/>
      <c r="O2020" s="49"/>
      <c r="P2020" s="49"/>
      <c r="Q2020" s="49"/>
      <c r="R2020" s="49"/>
      <c r="S2020" s="49"/>
      <c r="T2020" s="49"/>
      <c r="U2020" s="49"/>
      <c r="V2020" s="49"/>
      <c r="W2020" s="49"/>
      <c r="X2020" s="49"/>
      <c r="Y2020" s="49"/>
      <c r="Z2020" s="49"/>
      <c r="AA2020" s="43"/>
      <c r="AB2020" s="43"/>
    </row>
    <row r="2021" spans="1:28" ht="24">
      <c r="A2021" s="1"/>
      <c r="B2021" s="1"/>
      <c r="C2021" s="1"/>
      <c r="D2021" s="49"/>
      <c r="E2021" s="49"/>
      <c r="F2021" s="49"/>
      <c r="G2021" s="49"/>
      <c r="H2021" s="49"/>
      <c r="I2021" s="49"/>
      <c r="J2021" s="49"/>
      <c r="K2021" s="49"/>
      <c r="L2021" s="49"/>
      <c r="M2021" s="49"/>
      <c r="N2021" s="49"/>
      <c r="O2021" s="49"/>
      <c r="P2021" s="49"/>
      <c r="Q2021" s="49"/>
      <c r="R2021" s="49"/>
      <c r="S2021" s="49"/>
      <c r="T2021" s="49"/>
      <c r="U2021" s="49"/>
      <c r="V2021" s="49"/>
      <c r="W2021" s="49"/>
      <c r="X2021" s="49"/>
      <c r="Y2021" s="49"/>
      <c r="Z2021" s="49"/>
      <c r="AA2021" s="43"/>
      <c r="AB2021" s="43"/>
    </row>
    <row r="2022" spans="1:28" ht="24">
      <c r="A2022" s="1"/>
      <c r="B2022" s="1"/>
      <c r="C2022" s="1"/>
      <c r="D2022" s="49"/>
      <c r="E2022" s="49"/>
      <c r="F2022" s="49"/>
      <c r="G2022" s="49"/>
      <c r="H2022" s="49"/>
      <c r="I2022" s="49"/>
      <c r="J2022" s="49"/>
      <c r="K2022" s="49"/>
      <c r="L2022" s="49"/>
      <c r="M2022" s="49"/>
      <c r="N2022" s="49"/>
      <c r="O2022" s="49"/>
      <c r="P2022" s="49"/>
      <c r="Q2022" s="49"/>
      <c r="R2022" s="49"/>
      <c r="S2022" s="49"/>
      <c r="T2022" s="49"/>
      <c r="U2022" s="49"/>
      <c r="V2022" s="49"/>
      <c r="W2022" s="49"/>
      <c r="X2022" s="49"/>
      <c r="Y2022" s="49"/>
      <c r="Z2022" s="49"/>
      <c r="AA2022" s="43"/>
      <c r="AB2022" s="43"/>
    </row>
    <row r="2023" spans="1:28" ht="17.25" customHeight="1">
      <c r="A2023" s="1"/>
      <c r="B2023" s="1"/>
      <c r="C2023" s="1"/>
      <c r="D2023" s="49"/>
      <c r="E2023" s="49"/>
      <c r="F2023" s="49"/>
      <c r="G2023" s="49"/>
      <c r="H2023" s="49"/>
      <c r="I2023" s="49"/>
      <c r="J2023" s="49"/>
      <c r="K2023" s="49"/>
      <c r="L2023" s="49"/>
      <c r="M2023" s="49"/>
      <c r="N2023" s="49"/>
      <c r="O2023" s="49"/>
      <c r="P2023" s="49"/>
      <c r="Q2023" s="49"/>
      <c r="R2023" s="49"/>
      <c r="S2023" s="49"/>
      <c r="T2023" s="49"/>
      <c r="U2023" s="49"/>
      <c r="V2023" s="49"/>
      <c r="W2023" s="49"/>
      <c r="X2023" s="49"/>
      <c r="Y2023" s="49"/>
      <c r="Z2023" s="49"/>
      <c r="AA2023" s="43"/>
      <c r="AB2023" s="43"/>
    </row>
    <row r="2024" spans="1:28" ht="24">
      <c r="A2024" s="1"/>
      <c r="B2024" s="1"/>
      <c r="C2024" s="1"/>
      <c r="D2024" s="49"/>
      <c r="E2024" s="49"/>
      <c r="F2024" s="49"/>
      <c r="G2024" s="49"/>
      <c r="H2024" s="49"/>
      <c r="I2024" s="49"/>
      <c r="J2024" s="49"/>
      <c r="K2024" s="49"/>
      <c r="L2024" s="49"/>
      <c r="M2024" s="49"/>
      <c r="N2024" s="49"/>
      <c r="O2024" s="49"/>
      <c r="P2024" s="49"/>
      <c r="Q2024" s="49"/>
      <c r="R2024" s="49"/>
      <c r="S2024" s="49"/>
      <c r="T2024" s="49"/>
      <c r="U2024" s="49"/>
      <c r="V2024" s="49"/>
      <c r="W2024" s="49"/>
      <c r="X2024" s="49"/>
      <c r="Y2024" s="49"/>
      <c r="Z2024" s="49"/>
      <c r="AA2024" s="43"/>
      <c r="AB2024" s="43"/>
    </row>
    <row r="2025" spans="1:28" ht="24">
      <c r="A2025" s="1"/>
      <c r="B2025" s="1"/>
      <c r="C2025" s="1"/>
      <c r="D2025" s="49"/>
      <c r="E2025" s="49"/>
      <c r="F2025" s="49"/>
      <c r="G2025" s="49"/>
      <c r="H2025" s="49"/>
      <c r="I2025" s="49"/>
      <c r="J2025" s="49"/>
      <c r="K2025" s="49"/>
      <c r="L2025" s="49"/>
      <c r="M2025" s="49"/>
      <c r="N2025" s="49"/>
      <c r="O2025" s="49"/>
      <c r="P2025" s="49"/>
      <c r="Q2025" s="49"/>
      <c r="R2025" s="49"/>
      <c r="S2025" s="49"/>
      <c r="T2025" s="49"/>
      <c r="U2025" s="49"/>
      <c r="V2025" s="49"/>
      <c r="W2025" s="49"/>
      <c r="X2025" s="49"/>
      <c r="Y2025" s="49"/>
      <c r="Z2025" s="49"/>
      <c r="AA2025" s="43"/>
      <c r="AB2025" s="43"/>
    </row>
    <row r="2026" spans="1:28" ht="24">
      <c r="A2026" s="7"/>
      <c r="B2026" s="7"/>
      <c r="C2026" s="7"/>
      <c r="D2026" s="14"/>
      <c r="E2026" s="14"/>
      <c r="F2026" s="14"/>
      <c r="G2026" s="14"/>
      <c r="H2026" s="14"/>
      <c r="I2026" s="14"/>
      <c r="J2026" s="14"/>
      <c r="K2026" s="14"/>
      <c r="L2026" s="14"/>
      <c r="M2026" s="14"/>
      <c r="N2026" s="14"/>
      <c r="O2026" s="14"/>
      <c r="P2026" s="14"/>
      <c r="Q2026" s="14"/>
      <c r="R2026" s="14"/>
      <c r="S2026" s="14"/>
      <c r="T2026" s="14"/>
      <c r="U2026" s="14"/>
      <c r="V2026" s="14"/>
      <c r="W2026" s="14"/>
      <c r="X2026" s="14"/>
      <c r="Y2026" s="14"/>
      <c r="Z2026" s="49"/>
      <c r="AA2026" s="43"/>
      <c r="AB2026" s="43"/>
    </row>
    <row r="2027" spans="1:28" ht="24">
      <c r="A2027" s="7"/>
      <c r="B2027" s="7"/>
      <c r="C2027" s="7"/>
      <c r="D2027" s="14"/>
      <c r="E2027" s="14"/>
      <c r="F2027" s="14"/>
      <c r="G2027" s="14"/>
      <c r="H2027" s="14"/>
      <c r="I2027" s="14"/>
      <c r="J2027" s="14"/>
      <c r="K2027" s="14"/>
      <c r="L2027" s="14"/>
      <c r="M2027" s="14"/>
      <c r="N2027" s="14"/>
      <c r="O2027" s="14"/>
      <c r="P2027" s="14"/>
      <c r="Q2027" s="14"/>
      <c r="R2027" s="14"/>
      <c r="S2027" s="14"/>
      <c r="T2027" s="14"/>
      <c r="U2027" s="14"/>
      <c r="V2027" s="14"/>
      <c r="W2027" s="14"/>
      <c r="X2027" s="14"/>
      <c r="Y2027" s="14"/>
      <c r="Z2027" s="49"/>
      <c r="AA2027" s="43"/>
      <c r="AB2027" s="43"/>
    </row>
    <row r="2028" spans="1:28" ht="15.75" customHeight="1">
      <c r="A2028" s="7"/>
      <c r="B2028" s="7"/>
      <c r="C2028" s="7"/>
      <c r="D2028" s="14"/>
      <c r="E2028" s="14"/>
      <c r="F2028" s="14"/>
      <c r="G2028" s="14"/>
      <c r="H2028" s="14"/>
      <c r="I2028" s="14"/>
      <c r="J2028" s="14"/>
      <c r="K2028" s="14"/>
      <c r="L2028" s="14"/>
      <c r="M2028" s="14"/>
      <c r="N2028" s="14"/>
      <c r="O2028" s="14"/>
      <c r="P2028" s="14"/>
      <c r="Q2028" s="14"/>
      <c r="R2028" s="14"/>
      <c r="S2028" s="14"/>
      <c r="T2028" s="14"/>
      <c r="U2028" s="14"/>
      <c r="V2028" s="14"/>
      <c r="W2028" s="14"/>
      <c r="X2028" s="14"/>
      <c r="Y2028" s="14"/>
      <c r="Z2028" s="49"/>
      <c r="AA2028" s="43"/>
      <c r="AB2028" s="43"/>
    </row>
    <row r="2029" spans="1:28" ht="15.75" customHeight="1">
      <c r="A2029" s="7"/>
      <c r="B2029" s="7"/>
      <c r="C2029" s="7"/>
      <c r="D2029" s="14"/>
      <c r="E2029" s="14"/>
      <c r="F2029" s="14"/>
      <c r="G2029" s="14"/>
      <c r="H2029" s="14"/>
      <c r="I2029" s="14"/>
      <c r="J2029" s="14"/>
      <c r="K2029" s="14"/>
      <c r="L2029" s="14"/>
      <c r="M2029" s="14"/>
      <c r="N2029" s="14"/>
      <c r="O2029" s="14"/>
      <c r="P2029" s="14"/>
      <c r="Q2029" s="14"/>
      <c r="R2029" s="14"/>
      <c r="S2029" s="14"/>
      <c r="T2029" s="14"/>
      <c r="U2029" s="14"/>
      <c r="V2029" s="14"/>
      <c r="W2029" s="14"/>
      <c r="X2029" s="14"/>
      <c r="Y2029" s="14"/>
      <c r="Z2029" s="49"/>
      <c r="AA2029" s="43"/>
      <c r="AB2029" s="43"/>
    </row>
    <row r="2030" spans="1:28" ht="23.85" customHeight="1">
      <c r="A2030" s="91"/>
      <c r="B2030" s="91"/>
      <c r="C2030" s="91"/>
      <c r="AA2030" s="43"/>
      <c r="AB2030" s="43"/>
    </row>
    <row r="2031" spans="1:28" ht="24">
      <c r="A2031" s="90"/>
      <c r="C2031" s="90"/>
      <c r="AA2031" s="43"/>
      <c r="AB2031" s="43"/>
    </row>
    <row r="2032" spans="1:28" ht="24">
      <c r="A2032" s="8"/>
      <c r="B2032" s="89"/>
      <c r="C2032" s="89"/>
      <c r="D2032" s="49"/>
      <c r="E2032" s="49"/>
      <c r="F2032" s="49"/>
      <c r="G2032" s="49"/>
      <c r="H2032" s="49"/>
      <c r="I2032" s="49"/>
      <c r="J2032" s="49"/>
      <c r="K2032" s="49"/>
      <c r="L2032" s="49"/>
      <c r="M2032" s="49"/>
      <c r="N2032" s="49"/>
      <c r="O2032" s="49"/>
      <c r="P2032" s="49"/>
      <c r="Q2032" s="49"/>
      <c r="R2032" s="49"/>
      <c r="S2032" s="49"/>
      <c r="T2032" s="49"/>
      <c r="U2032" s="49"/>
      <c r="V2032" s="49"/>
      <c r="W2032" s="49"/>
      <c r="X2032" s="49"/>
      <c r="Y2032" s="49"/>
      <c r="Z2032" s="49"/>
      <c r="AA2032" s="43"/>
      <c r="AB2032" s="43"/>
    </row>
    <row r="2033" spans="1:28" ht="15.6" customHeight="1">
      <c r="A2033" s="90"/>
      <c r="B2033" s="1"/>
      <c r="C2033" s="1"/>
      <c r="D2033" s="49"/>
      <c r="E2033" s="49"/>
      <c r="F2033" s="49"/>
      <c r="G2033" s="49"/>
      <c r="H2033" s="49"/>
      <c r="I2033" s="49"/>
      <c r="J2033" s="49"/>
      <c r="K2033" s="49"/>
      <c r="L2033" s="49"/>
      <c r="M2033" s="49"/>
      <c r="N2033" s="49"/>
      <c r="O2033" s="49"/>
      <c r="P2033" s="49"/>
      <c r="Q2033" s="49"/>
      <c r="R2033" s="49"/>
      <c r="S2033" s="49"/>
      <c r="T2033" s="49"/>
      <c r="U2033" s="49"/>
      <c r="V2033" s="49"/>
      <c r="W2033" s="49"/>
      <c r="X2033" s="49"/>
      <c r="Y2033" s="49"/>
      <c r="Z2033" s="49"/>
      <c r="AA2033" s="43"/>
      <c r="AB2033" s="43"/>
    </row>
    <row r="2034" spans="1:28" ht="15.6" customHeight="1">
      <c r="A2034" s="90"/>
      <c r="B2034" s="1"/>
      <c r="C2034" s="1"/>
      <c r="D2034" s="49"/>
      <c r="E2034" s="49"/>
      <c r="F2034" s="49"/>
      <c r="G2034" s="49"/>
      <c r="H2034" s="49"/>
      <c r="I2034" s="49"/>
      <c r="J2034" s="49"/>
      <c r="K2034" s="49"/>
      <c r="L2034" s="49"/>
      <c r="M2034" s="49"/>
      <c r="N2034" s="49"/>
      <c r="O2034" s="49"/>
      <c r="P2034" s="49"/>
      <c r="Q2034" s="49"/>
      <c r="R2034" s="49"/>
      <c r="S2034" s="49"/>
      <c r="T2034" s="49"/>
      <c r="U2034" s="49"/>
      <c r="V2034" s="49"/>
      <c r="W2034" s="49"/>
      <c r="X2034" s="49"/>
      <c r="Y2034" s="49"/>
      <c r="Z2034" s="49"/>
      <c r="AA2034" s="43"/>
      <c r="AB2034" s="43"/>
    </row>
    <row r="2035" spans="1:28" ht="24">
      <c r="A2035" s="90"/>
      <c r="B2035" s="1"/>
      <c r="C2035" s="1"/>
      <c r="D2035" s="49"/>
      <c r="E2035" s="49"/>
      <c r="F2035" s="49"/>
      <c r="G2035" s="49"/>
      <c r="H2035" s="49"/>
      <c r="I2035" s="49"/>
      <c r="J2035" s="49"/>
      <c r="K2035" s="49"/>
      <c r="L2035" s="49"/>
      <c r="M2035" s="49"/>
      <c r="N2035" s="49"/>
      <c r="O2035" s="49"/>
      <c r="P2035" s="49"/>
      <c r="Q2035" s="49"/>
      <c r="R2035" s="49"/>
      <c r="S2035" s="49"/>
      <c r="T2035" s="49"/>
      <c r="U2035" s="49"/>
      <c r="V2035" s="49"/>
      <c r="W2035" s="49"/>
      <c r="X2035" s="49"/>
      <c r="Y2035" s="49"/>
      <c r="Z2035" s="49"/>
      <c r="AA2035" s="43"/>
      <c r="AB2035" s="43"/>
    </row>
    <row r="2036" spans="1:28" ht="24">
      <c r="A2036" s="90"/>
      <c r="B2036" s="1"/>
      <c r="C2036" s="1"/>
      <c r="D2036" s="49"/>
      <c r="E2036" s="49"/>
      <c r="F2036" s="49"/>
      <c r="G2036" s="49"/>
      <c r="H2036" s="49"/>
      <c r="I2036" s="49"/>
      <c r="J2036" s="49"/>
      <c r="K2036" s="49"/>
      <c r="L2036" s="49"/>
      <c r="M2036" s="49"/>
      <c r="N2036" s="49"/>
      <c r="O2036" s="49"/>
      <c r="P2036" s="49"/>
      <c r="Q2036" s="49"/>
      <c r="R2036" s="49"/>
      <c r="S2036" s="49"/>
      <c r="T2036" s="49"/>
      <c r="U2036" s="49"/>
      <c r="V2036" s="49"/>
      <c r="W2036" s="49"/>
      <c r="X2036" s="49"/>
      <c r="Y2036" s="49"/>
      <c r="Z2036" s="49"/>
      <c r="AA2036" s="43"/>
      <c r="AB2036" s="43"/>
    </row>
    <row r="2037" spans="1:28" ht="24">
      <c r="A2037" s="90"/>
      <c r="B2037" s="1"/>
      <c r="C2037" s="1"/>
      <c r="D2037" s="49"/>
      <c r="E2037" s="49"/>
      <c r="F2037" s="49"/>
      <c r="G2037" s="49"/>
      <c r="H2037" s="49"/>
      <c r="I2037" s="49"/>
      <c r="J2037" s="49"/>
      <c r="K2037" s="49"/>
      <c r="L2037" s="49"/>
      <c r="M2037" s="49"/>
      <c r="N2037" s="49"/>
      <c r="O2037" s="49"/>
      <c r="P2037" s="49"/>
      <c r="Q2037" s="49"/>
      <c r="R2037" s="49"/>
      <c r="S2037" s="49"/>
      <c r="T2037" s="49"/>
      <c r="U2037" s="49"/>
      <c r="V2037" s="49"/>
      <c r="W2037" s="49"/>
      <c r="X2037" s="49"/>
      <c r="Y2037" s="49"/>
      <c r="Z2037" s="49"/>
      <c r="AA2037" s="43"/>
      <c r="AB2037" s="43"/>
    </row>
    <row r="2038" spans="1:28" ht="24">
      <c r="A2038" s="90"/>
      <c r="B2038" s="91"/>
      <c r="C2038" s="91"/>
      <c r="AA2038" s="43"/>
      <c r="AB2038" s="43"/>
    </row>
    <row r="2039" spans="1:28" ht="15.75" customHeight="1">
      <c r="A2039" s="8"/>
      <c r="B2039" s="89"/>
      <c r="C2039" s="89"/>
      <c r="D2039" s="49"/>
      <c r="E2039" s="49"/>
      <c r="F2039" s="49"/>
      <c r="G2039" s="49"/>
      <c r="H2039" s="49"/>
      <c r="I2039" s="49"/>
      <c r="J2039" s="49"/>
      <c r="K2039" s="49"/>
      <c r="L2039" s="49"/>
      <c r="M2039" s="49"/>
      <c r="N2039" s="49"/>
      <c r="O2039" s="49"/>
      <c r="P2039" s="49"/>
      <c r="Q2039" s="49"/>
      <c r="R2039" s="49"/>
      <c r="S2039" s="49"/>
      <c r="T2039" s="49"/>
      <c r="U2039" s="49"/>
      <c r="V2039" s="49"/>
      <c r="W2039" s="49"/>
      <c r="X2039" s="49"/>
      <c r="Y2039" s="49"/>
      <c r="Z2039" s="49"/>
      <c r="AA2039" s="43"/>
      <c r="AB2039" s="43"/>
    </row>
    <row r="2040" spans="1:28" ht="17.100000000000001" customHeight="1">
      <c r="A2040" s="8"/>
      <c r="B2040" s="89"/>
      <c r="C2040" s="89"/>
      <c r="D2040" s="49"/>
      <c r="E2040" s="49"/>
      <c r="F2040" s="49"/>
      <c r="G2040" s="49"/>
      <c r="H2040" s="49"/>
      <c r="I2040" s="49"/>
      <c r="J2040" s="49"/>
      <c r="K2040" s="49"/>
      <c r="L2040" s="49"/>
      <c r="M2040" s="49"/>
      <c r="N2040" s="49"/>
      <c r="O2040" s="49"/>
      <c r="P2040" s="49"/>
      <c r="Q2040" s="49"/>
      <c r="R2040" s="49"/>
      <c r="S2040" s="49"/>
      <c r="T2040" s="49"/>
      <c r="U2040" s="49"/>
      <c r="V2040" s="49"/>
      <c r="W2040" s="49"/>
      <c r="X2040" s="49"/>
      <c r="Y2040" s="49"/>
      <c r="Z2040" s="49"/>
      <c r="AA2040" s="43"/>
      <c r="AB2040" s="43"/>
    </row>
    <row r="2041" spans="1:28" ht="24">
      <c r="A2041" s="90"/>
      <c r="C2041" s="90"/>
      <c r="AA2041" s="43"/>
      <c r="AB2041" s="43"/>
    </row>
    <row r="2042" spans="1:28" ht="24">
      <c r="A2042" s="90"/>
      <c r="C2042" s="90"/>
      <c r="AA2042" s="43"/>
      <c r="AB2042" s="43"/>
    </row>
    <row r="2043" spans="1:28" ht="24">
      <c r="A2043" s="8"/>
      <c r="B2043" s="89"/>
      <c r="C2043" s="89"/>
      <c r="D2043" s="49"/>
      <c r="E2043" s="49"/>
      <c r="F2043" s="49"/>
      <c r="G2043" s="49"/>
      <c r="H2043" s="49"/>
      <c r="I2043" s="49"/>
      <c r="J2043" s="49"/>
      <c r="K2043" s="49"/>
      <c r="L2043" s="49"/>
      <c r="M2043" s="49"/>
      <c r="N2043" s="49"/>
      <c r="O2043" s="49"/>
      <c r="P2043" s="49"/>
      <c r="Q2043" s="49"/>
      <c r="R2043" s="49"/>
      <c r="S2043" s="49"/>
      <c r="T2043" s="49"/>
      <c r="U2043" s="49"/>
      <c r="V2043" s="49"/>
      <c r="W2043" s="49"/>
      <c r="X2043" s="49"/>
      <c r="Y2043" s="49"/>
      <c r="Z2043" s="49"/>
      <c r="AA2043" s="43"/>
      <c r="AB2043" s="43"/>
    </row>
    <row r="2044" spans="1:28" ht="24">
      <c r="A2044" s="1"/>
      <c r="B2044" s="1"/>
      <c r="C2044" s="89"/>
      <c r="D2044" s="49"/>
      <c r="E2044" s="49"/>
      <c r="F2044" s="49"/>
      <c r="G2044" s="49"/>
      <c r="H2044" s="49"/>
      <c r="I2044" s="49"/>
      <c r="J2044" s="49"/>
      <c r="K2044" s="49"/>
      <c r="L2044" s="49"/>
      <c r="M2044" s="49"/>
      <c r="N2044" s="49"/>
      <c r="O2044" s="49"/>
      <c r="P2044" s="49"/>
      <c r="Q2044" s="49"/>
      <c r="R2044" s="49"/>
      <c r="S2044" s="49"/>
      <c r="T2044" s="49"/>
      <c r="U2044" s="49"/>
      <c r="V2044" s="49"/>
      <c r="W2044" s="49"/>
      <c r="X2044" s="49"/>
      <c r="Y2044" s="49"/>
      <c r="Z2044" s="49"/>
      <c r="AA2044" s="43"/>
      <c r="AB2044" s="43"/>
    </row>
    <row r="2045" spans="1:28" ht="24">
      <c r="A2045" s="1"/>
      <c r="B2045" s="1"/>
      <c r="C2045" s="89"/>
      <c r="D2045" s="49"/>
      <c r="E2045" s="49"/>
      <c r="F2045" s="49"/>
      <c r="G2045" s="49"/>
      <c r="H2045" s="49"/>
      <c r="I2045" s="49"/>
      <c r="J2045" s="49"/>
      <c r="K2045" s="49"/>
      <c r="L2045" s="49"/>
      <c r="M2045" s="49"/>
      <c r="N2045" s="49"/>
      <c r="O2045" s="49"/>
      <c r="P2045" s="49"/>
      <c r="Q2045" s="49"/>
      <c r="R2045" s="49"/>
      <c r="S2045" s="49"/>
      <c r="T2045" s="49"/>
      <c r="U2045" s="49"/>
      <c r="V2045" s="49"/>
      <c r="W2045" s="49"/>
      <c r="X2045" s="49"/>
      <c r="Y2045" s="49"/>
      <c r="Z2045" s="49"/>
      <c r="AA2045" s="43"/>
      <c r="AB2045" s="43"/>
    </row>
    <row r="2046" spans="1:28" ht="24">
      <c r="A2046" s="1"/>
      <c r="B2046" s="1"/>
      <c r="C2046" s="89"/>
      <c r="D2046" s="49"/>
      <c r="E2046" s="49"/>
      <c r="F2046" s="49"/>
      <c r="G2046" s="49"/>
      <c r="H2046" s="49"/>
      <c r="I2046" s="49"/>
      <c r="J2046" s="49"/>
      <c r="K2046" s="49"/>
      <c r="L2046" s="49"/>
      <c r="M2046" s="49"/>
      <c r="N2046" s="49"/>
      <c r="O2046" s="49"/>
      <c r="P2046" s="49"/>
      <c r="Q2046" s="49"/>
      <c r="R2046" s="49"/>
      <c r="S2046" s="49"/>
      <c r="T2046" s="49"/>
      <c r="U2046" s="49"/>
      <c r="V2046" s="49"/>
      <c r="W2046" s="49"/>
      <c r="X2046" s="49"/>
      <c r="Y2046" s="49"/>
      <c r="Z2046" s="49"/>
      <c r="AA2046" s="43"/>
      <c r="AB2046" s="43"/>
    </row>
    <row r="2047" spans="1:28" ht="16.7" customHeight="1">
      <c r="A2047" s="1"/>
      <c r="B2047" s="1"/>
      <c r="C2047" s="89"/>
      <c r="D2047" s="49"/>
      <c r="E2047" s="49"/>
      <c r="F2047" s="49"/>
      <c r="G2047" s="49"/>
      <c r="H2047" s="49"/>
      <c r="I2047" s="49"/>
      <c r="J2047" s="49"/>
      <c r="K2047" s="49"/>
      <c r="L2047" s="49"/>
      <c r="M2047" s="49"/>
      <c r="N2047" s="49"/>
      <c r="O2047" s="49"/>
      <c r="P2047" s="49"/>
      <c r="Q2047" s="49"/>
      <c r="R2047" s="49"/>
      <c r="S2047" s="49"/>
      <c r="T2047" s="49"/>
      <c r="U2047" s="49"/>
      <c r="V2047" s="49"/>
      <c r="W2047" s="49"/>
      <c r="X2047" s="49"/>
      <c r="Y2047" s="49"/>
      <c r="Z2047" s="49"/>
      <c r="AA2047" s="43"/>
      <c r="AB2047" s="43"/>
    </row>
    <row r="2048" spans="1:28" ht="15.6" customHeight="1">
      <c r="A2048" s="1"/>
      <c r="B2048" s="1"/>
      <c r="C2048" s="89"/>
      <c r="D2048" s="49"/>
      <c r="E2048" s="49"/>
      <c r="F2048" s="49"/>
      <c r="G2048" s="49"/>
      <c r="H2048" s="49"/>
      <c r="I2048" s="49"/>
      <c r="J2048" s="49"/>
      <c r="K2048" s="49"/>
      <c r="L2048" s="49"/>
      <c r="M2048" s="49"/>
      <c r="N2048" s="49"/>
      <c r="O2048" s="49"/>
      <c r="P2048" s="49"/>
      <c r="Q2048" s="49"/>
      <c r="R2048" s="49"/>
      <c r="S2048" s="49"/>
      <c r="T2048" s="49"/>
      <c r="U2048" s="49"/>
      <c r="V2048" s="49"/>
      <c r="W2048" s="49"/>
      <c r="X2048" s="49"/>
      <c r="Y2048" s="49"/>
      <c r="Z2048" s="49"/>
      <c r="AA2048" s="43"/>
      <c r="AB2048" s="43"/>
    </row>
    <row r="2049" spans="1:28" ht="24">
      <c r="A2049" s="1"/>
      <c r="B2049" s="1"/>
      <c r="C2049" s="89"/>
      <c r="D2049" s="49"/>
      <c r="E2049" s="49"/>
      <c r="F2049" s="49"/>
      <c r="G2049" s="49"/>
      <c r="H2049" s="49"/>
      <c r="I2049" s="49"/>
      <c r="J2049" s="49"/>
      <c r="K2049" s="49"/>
      <c r="L2049" s="49"/>
      <c r="M2049" s="49"/>
      <c r="N2049" s="49"/>
      <c r="O2049" s="49"/>
      <c r="P2049" s="49"/>
      <c r="Q2049" s="49"/>
      <c r="R2049" s="49"/>
      <c r="S2049" s="49"/>
      <c r="T2049" s="49"/>
      <c r="U2049" s="49"/>
      <c r="V2049" s="49"/>
      <c r="W2049" s="49"/>
      <c r="X2049" s="49"/>
      <c r="Y2049" s="49"/>
      <c r="Z2049" s="49"/>
      <c r="AA2049" s="43"/>
      <c r="AB2049" s="43"/>
    </row>
    <row r="2050" spans="1:28" ht="24">
      <c r="A2050" s="1"/>
      <c r="B2050" s="1"/>
      <c r="C2050" s="89"/>
      <c r="D2050" s="49"/>
      <c r="E2050" s="49"/>
      <c r="F2050" s="49"/>
      <c r="G2050" s="49"/>
      <c r="H2050" s="49"/>
      <c r="I2050" s="49"/>
      <c r="J2050" s="49"/>
      <c r="K2050" s="49"/>
      <c r="L2050" s="49"/>
      <c r="M2050" s="49"/>
      <c r="N2050" s="49"/>
      <c r="O2050" s="49"/>
      <c r="P2050" s="49"/>
      <c r="Q2050" s="49"/>
      <c r="R2050" s="49"/>
      <c r="S2050" s="49"/>
      <c r="T2050" s="49"/>
      <c r="U2050" s="49"/>
      <c r="V2050" s="49"/>
      <c r="W2050" s="49"/>
      <c r="X2050" s="49"/>
      <c r="Y2050" s="49"/>
      <c r="Z2050" s="49"/>
      <c r="AA2050" s="43"/>
      <c r="AB2050" s="43"/>
    </row>
    <row r="2051" spans="1:28" ht="24">
      <c r="A2051" s="1"/>
      <c r="B2051" s="1"/>
      <c r="C2051" s="89"/>
      <c r="D2051" s="49"/>
      <c r="E2051" s="49"/>
      <c r="F2051" s="49"/>
      <c r="G2051" s="49"/>
      <c r="H2051" s="49"/>
      <c r="I2051" s="49"/>
      <c r="J2051" s="49"/>
      <c r="K2051" s="49"/>
      <c r="L2051" s="49"/>
      <c r="M2051" s="49"/>
      <c r="N2051" s="49"/>
      <c r="O2051" s="49"/>
      <c r="P2051" s="49"/>
      <c r="Q2051" s="49"/>
      <c r="R2051" s="49"/>
      <c r="S2051" s="49"/>
      <c r="T2051" s="49"/>
      <c r="U2051" s="49"/>
      <c r="V2051" s="49"/>
      <c r="W2051" s="49"/>
      <c r="X2051" s="49"/>
      <c r="Y2051" s="49"/>
      <c r="Z2051" s="49"/>
      <c r="AA2051" s="43"/>
      <c r="AB2051" s="43"/>
    </row>
    <row r="2052" spans="1:28" ht="24">
      <c r="A2052" s="1"/>
      <c r="B2052" s="1"/>
      <c r="C2052" s="89"/>
      <c r="D2052" s="49"/>
      <c r="E2052" s="49"/>
      <c r="F2052" s="49"/>
      <c r="G2052" s="49"/>
      <c r="H2052" s="49"/>
      <c r="I2052" s="49"/>
      <c r="J2052" s="49"/>
      <c r="K2052" s="49"/>
      <c r="L2052" s="49"/>
      <c r="M2052" s="49"/>
      <c r="N2052" s="49"/>
      <c r="O2052" s="49"/>
      <c r="P2052" s="49"/>
      <c r="Q2052" s="49"/>
      <c r="R2052" s="49"/>
      <c r="S2052" s="49"/>
      <c r="T2052" s="49"/>
      <c r="U2052" s="49"/>
      <c r="V2052" s="49"/>
      <c r="W2052" s="49"/>
      <c r="X2052" s="49"/>
      <c r="Y2052" s="49"/>
      <c r="Z2052" s="49"/>
      <c r="AA2052" s="43"/>
      <c r="AB2052" s="43"/>
    </row>
    <row r="2053" spans="1:28" ht="24">
      <c r="A2053" s="1"/>
      <c r="B2053" s="1"/>
      <c r="C2053" s="89"/>
      <c r="D2053" s="49"/>
      <c r="E2053" s="49"/>
      <c r="F2053" s="49"/>
      <c r="G2053" s="49"/>
      <c r="H2053" s="49"/>
      <c r="I2053" s="49"/>
      <c r="J2053" s="49"/>
      <c r="K2053" s="49"/>
      <c r="L2053" s="49"/>
      <c r="M2053" s="49"/>
      <c r="N2053" s="49"/>
      <c r="O2053" s="49"/>
      <c r="P2053" s="49"/>
      <c r="Q2053" s="49"/>
      <c r="R2053" s="49"/>
      <c r="S2053" s="49"/>
      <c r="T2053" s="49"/>
      <c r="U2053" s="49"/>
      <c r="V2053" s="49"/>
      <c r="W2053" s="49"/>
      <c r="X2053" s="49"/>
      <c r="Y2053" s="49"/>
      <c r="Z2053" s="49"/>
      <c r="AA2053" s="43"/>
      <c r="AB2053" s="43"/>
    </row>
    <row r="2054" spans="1:28" ht="24">
      <c r="A2054" s="1"/>
      <c r="B2054" s="1"/>
      <c r="C2054" s="89"/>
      <c r="D2054" s="49"/>
      <c r="E2054" s="49"/>
      <c r="F2054" s="49"/>
      <c r="G2054" s="49"/>
      <c r="H2054" s="49"/>
      <c r="I2054" s="49"/>
      <c r="J2054" s="49"/>
      <c r="K2054" s="49"/>
      <c r="L2054" s="49"/>
      <c r="M2054" s="49"/>
      <c r="N2054" s="49"/>
      <c r="O2054" s="49"/>
      <c r="P2054" s="49"/>
      <c r="Q2054" s="49"/>
      <c r="R2054" s="49"/>
      <c r="S2054" s="49"/>
      <c r="T2054" s="49"/>
      <c r="U2054" s="49"/>
      <c r="V2054" s="49"/>
      <c r="W2054" s="49"/>
      <c r="X2054" s="49"/>
      <c r="Y2054" s="49"/>
      <c r="Z2054" s="49"/>
      <c r="AA2054" s="43"/>
      <c r="AB2054" s="43"/>
    </row>
    <row r="2055" spans="1:28" ht="24">
      <c r="A2055" s="1"/>
      <c r="B2055" s="1"/>
      <c r="C2055" s="89"/>
      <c r="D2055" s="49"/>
      <c r="E2055" s="49"/>
      <c r="F2055" s="49"/>
      <c r="G2055" s="49"/>
      <c r="H2055" s="49"/>
      <c r="I2055" s="49"/>
      <c r="J2055" s="49"/>
      <c r="K2055" s="49"/>
      <c r="L2055" s="49"/>
      <c r="M2055" s="49"/>
      <c r="N2055" s="49"/>
      <c r="O2055" s="49"/>
      <c r="P2055" s="49"/>
      <c r="Q2055" s="49"/>
      <c r="R2055" s="49"/>
      <c r="S2055" s="49"/>
      <c r="T2055" s="49"/>
      <c r="U2055" s="49"/>
      <c r="V2055" s="49"/>
      <c r="W2055" s="49"/>
      <c r="X2055" s="49"/>
      <c r="Y2055" s="49"/>
      <c r="Z2055" s="49"/>
    </row>
    <row r="2056" spans="1:28" ht="24">
      <c r="A2056" s="1"/>
      <c r="B2056" s="1"/>
      <c r="C2056" s="89"/>
      <c r="D2056" s="49"/>
      <c r="E2056" s="49"/>
      <c r="F2056" s="49"/>
      <c r="G2056" s="49"/>
      <c r="H2056" s="49"/>
      <c r="I2056" s="49"/>
      <c r="J2056" s="49"/>
      <c r="K2056" s="49"/>
      <c r="L2056" s="49"/>
      <c r="M2056" s="49"/>
      <c r="N2056" s="49"/>
      <c r="O2056" s="49"/>
      <c r="P2056" s="49"/>
      <c r="Q2056" s="49"/>
      <c r="R2056" s="49"/>
      <c r="S2056" s="49"/>
      <c r="T2056" s="49"/>
      <c r="U2056" s="49"/>
      <c r="V2056" s="49"/>
      <c r="W2056" s="49"/>
      <c r="X2056" s="49"/>
      <c r="Y2056" s="49"/>
      <c r="Z2056" s="49"/>
    </row>
    <row r="2057" spans="1:28" ht="24">
      <c r="A2057" s="1"/>
      <c r="B2057" s="1"/>
      <c r="C2057" s="89"/>
      <c r="D2057" s="49"/>
      <c r="E2057" s="49"/>
      <c r="F2057" s="49"/>
      <c r="G2057" s="49"/>
      <c r="H2057" s="49"/>
      <c r="I2057" s="49"/>
      <c r="J2057" s="49"/>
      <c r="K2057" s="49"/>
      <c r="L2057" s="49"/>
      <c r="M2057" s="49"/>
      <c r="N2057" s="49"/>
      <c r="O2057" s="49"/>
      <c r="P2057" s="49"/>
      <c r="Q2057" s="49"/>
      <c r="R2057" s="49"/>
      <c r="S2057" s="49"/>
      <c r="T2057" s="49"/>
      <c r="U2057" s="49"/>
      <c r="V2057" s="49"/>
      <c r="W2057" s="49"/>
      <c r="X2057" s="49"/>
      <c r="Y2057" s="49"/>
      <c r="Z2057" s="49"/>
    </row>
    <row r="2058" spans="1:28" ht="15.6" customHeight="1">
      <c r="A2058" s="8"/>
      <c r="B2058" s="89"/>
      <c r="C2058" s="89"/>
      <c r="D2058" s="89"/>
      <c r="E2058" s="89"/>
      <c r="F2058" s="89"/>
      <c r="G2058" s="89"/>
      <c r="H2058" s="89"/>
      <c r="I2058" s="89"/>
      <c r="J2058" s="89"/>
      <c r="K2058" s="89"/>
      <c r="L2058" s="89"/>
      <c r="M2058" s="89"/>
      <c r="N2058" s="89"/>
      <c r="O2058" s="89"/>
      <c r="P2058" s="89"/>
      <c r="Q2058" s="89"/>
      <c r="R2058" s="89"/>
      <c r="S2058" s="89"/>
      <c r="T2058" s="89"/>
      <c r="U2058" s="89"/>
      <c r="V2058" s="89"/>
      <c r="W2058" s="89"/>
      <c r="X2058" s="89"/>
      <c r="Y2058" s="89"/>
      <c r="Z2058" s="89"/>
      <c r="AA2058" s="44"/>
      <c r="AB2058" s="44"/>
    </row>
    <row r="2059" spans="1:28" ht="15.6" customHeight="1">
      <c r="A2059" s="8"/>
      <c r="B2059" s="89"/>
      <c r="C2059" s="89"/>
      <c r="D2059" s="89"/>
      <c r="E2059" s="89"/>
      <c r="F2059" s="89"/>
      <c r="G2059" s="89"/>
      <c r="H2059" s="89"/>
      <c r="I2059" s="89"/>
      <c r="J2059" s="89"/>
      <c r="K2059" s="89"/>
      <c r="L2059" s="89"/>
      <c r="M2059" s="89"/>
      <c r="N2059" s="89"/>
      <c r="O2059" s="89"/>
      <c r="P2059" s="89"/>
      <c r="Q2059" s="89"/>
      <c r="R2059" s="89"/>
      <c r="S2059" s="89"/>
      <c r="T2059" s="89"/>
      <c r="U2059" s="89"/>
      <c r="V2059" s="89"/>
      <c r="W2059" s="89"/>
      <c r="X2059" s="89"/>
      <c r="Y2059" s="89"/>
      <c r="Z2059" s="89"/>
      <c r="AA2059" s="44"/>
      <c r="AB2059" s="44"/>
    </row>
    <row r="2060" spans="1:28" ht="24">
      <c r="A2060" s="90"/>
      <c r="C2060" s="90"/>
      <c r="D2060" s="90"/>
      <c r="E2060" s="90"/>
      <c r="F2060" s="90"/>
      <c r="G2060" s="90"/>
      <c r="H2060" s="90"/>
      <c r="I2060" s="90"/>
      <c r="J2060" s="90"/>
      <c r="K2060" s="90"/>
      <c r="L2060" s="90"/>
      <c r="M2060" s="90"/>
      <c r="N2060" s="90"/>
      <c r="O2060" s="90"/>
      <c r="P2060" s="90"/>
      <c r="Q2060" s="90"/>
      <c r="R2060" s="90"/>
      <c r="S2060" s="90"/>
      <c r="T2060" s="90"/>
      <c r="U2060" s="90"/>
      <c r="V2060" s="90"/>
      <c r="W2060" s="90"/>
      <c r="X2060" s="90"/>
      <c r="Y2060" s="90"/>
      <c r="Z2060" s="90"/>
      <c r="AA2060" s="44"/>
      <c r="AB2060" s="44"/>
    </row>
    <row r="2061" spans="1:28" ht="19.7" customHeight="1">
      <c r="A2061" s="12"/>
      <c r="B2061" s="89"/>
      <c r="C2061" s="89"/>
      <c r="D2061" s="89"/>
      <c r="E2061" s="89"/>
      <c r="F2061" s="89"/>
      <c r="G2061" s="89"/>
      <c r="H2061" s="89"/>
      <c r="I2061" s="89"/>
      <c r="J2061" s="89"/>
      <c r="K2061" s="89"/>
      <c r="L2061" s="89"/>
      <c r="M2061" s="89"/>
      <c r="N2061" s="89"/>
      <c r="O2061" s="89"/>
      <c r="P2061" s="89"/>
      <c r="Q2061" s="89"/>
      <c r="R2061" s="89"/>
      <c r="S2061" s="89"/>
      <c r="T2061" s="89"/>
      <c r="U2061" s="89"/>
      <c r="V2061" s="89"/>
      <c r="W2061" s="89"/>
      <c r="X2061" s="89"/>
      <c r="Y2061" s="89"/>
      <c r="Z2061" s="89"/>
      <c r="AA2061" s="44"/>
      <c r="AB2061" s="44"/>
    </row>
    <row r="2062" spans="1:28" ht="24">
      <c r="A2062" s="17"/>
      <c r="B2062" s="17"/>
      <c r="C2062" s="17"/>
      <c r="D2062" s="17"/>
      <c r="E2062" s="17"/>
      <c r="F2062" s="17"/>
      <c r="G2062" s="89"/>
      <c r="H2062" s="89"/>
      <c r="I2062" s="89"/>
      <c r="J2062" s="89"/>
      <c r="K2062" s="89"/>
      <c r="L2062" s="89"/>
      <c r="M2062" s="89"/>
      <c r="N2062" s="89"/>
      <c r="O2062" s="89"/>
      <c r="P2062" s="89"/>
      <c r="Q2062" s="89"/>
      <c r="R2062" s="89"/>
      <c r="S2062" s="89"/>
      <c r="T2062" s="89"/>
      <c r="U2062" s="89"/>
      <c r="V2062" s="89"/>
      <c r="W2062" s="89"/>
      <c r="X2062" s="89"/>
      <c r="Y2062" s="89"/>
      <c r="Z2062" s="89"/>
      <c r="AA2062" s="44"/>
      <c r="AB2062" s="44"/>
    </row>
    <row r="2063" spans="1:28" ht="24">
      <c r="A2063" s="91"/>
      <c r="B2063" s="17"/>
      <c r="C2063" s="17"/>
      <c r="D2063" s="92"/>
      <c r="E2063" s="92"/>
      <c r="F2063" s="92"/>
      <c r="G2063" s="89"/>
      <c r="H2063" s="89"/>
      <c r="I2063" s="89"/>
      <c r="J2063" s="89"/>
      <c r="K2063" s="89"/>
      <c r="L2063" s="89"/>
      <c r="M2063" s="89"/>
      <c r="N2063" s="89"/>
      <c r="O2063" s="89"/>
      <c r="P2063" s="89"/>
      <c r="Q2063" s="89"/>
      <c r="R2063" s="89"/>
      <c r="S2063" s="89"/>
      <c r="T2063" s="89"/>
      <c r="U2063" s="89"/>
      <c r="V2063" s="89"/>
      <c r="W2063" s="89"/>
      <c r="X2063" s="89"/>
      <c r="Y2063" s="89"/>
      <c r="Z2063" s="89"/>
      <c r="AA2063" s="44"/>
      <c r="AB2063" s="44"/>
    </row>
    <row r="2064" spans="1:28" ht="24">
      <c r="A2064" s="91"/>
      <c r="B2064" s="91"/>
      <c r="C2064" s="91"/>
      <c r="D2064" s="91"/>
      <c r="E2064" s="91"/>
      <c r="F2064" s="91"/>
      <c r="G2064" s="90"/>
      <c r="H2064" s="90"/>
      <c r="I2064" s="90"/>
      <c r="J2064" s="90"/>
      <c r="K2064" s="90"/>
      <c r="L2064" s="90"/>
      <c r="M2064" s="90"/>
      <c r="N2064" s="90"/>
      <c r="O2064" s="90"/>
      <c r="P2064" s="90"/>
      <c r="Q2064" s="90"/>
      <c r="R2064" s="90"/>
      <c r="S2064" s="90"/>
      <c r="T2064" s="90"/>
      <c r="U2064" s="90"/>
      <c r="V2064" s="90"/>
      <c r="W2064" s="90"/>
      <c r="X2064" s="90"/>
      <c r="Y2064" s="90"/>
      <c r="Z2064" s="90"/>
      <c r="AA2064" s="44"/>
      <c r="AB2064" s="44"/>
    </row>
    <row r="2065" spans="1:28" ht="24">
      <c r="A2065" s="8"/>
      <c r="B2065" s="89"/>
      <c r="C2065" s="89"/>
      <c r="D2065" s="89"/>
      <c r="E2065" s="89"/>
      <c r="F2065" s="89"/>
      <c r="G2065" s="89"/>
      <c r="H2065" s="89"/>
      <c r="I2065" s="89"/>
      <c r="J2065" s="89"/>
      <c r="K2065" s="89"/>
      <c r="L2065" s="89"/>
      <c r="M2065" s="89"/>
      <c r="N2065" s="89"/>
      <c r="O2065" s="89"/>
      <c r="P2065" s="89"/>
      <c r="Q2065" s="89"/>
      <c r="R2065" s="89"/>
      <c r="S2065" s="89"/>
      <c r="T2065" s="89"/>
      <c r="U2065" s="89"/>
      <c r="V2065" s="89"/>
      <c r="W2065" s="89"/>
      <c r="X2065" s="89"/>
      <c r="Y2065" s="89"/>
      <c r="Z2065" s="89"/>
      <c r="AA2065" s="44"/>
      <c r="AB2065" s="44"/>
    </row>
    <row r="2066" spans="1:28" ht="24">
      <c r="A2066" s="90"/>
      <c r="C2066" s="90"/>
      <c r="D2066" s="90"/>
      <c r="E2066" s="90"/>
      <c r="F2066" s="90"/>
      <c r="G2066" s="90"/>
      <c r="H2066" s="90"/>
      <c r="I2066" s="90"/>
      <c r="J2066" s="90"/>
      <c r="K2066" s="90"/>
      <c r="L2066" s="90"/>
      <c r="M2066" s="90"/>
      <c r="N2066" s="90"/>
      <c r="O2066" s="90"/>
      <c r="P2066" s="90"/>
      <c r="Q2066" s="90"/>
      <c r="R2066" s="90"/>
      <c r="S2066" s="90"/>
      <c r="T2066" s="90"/>
      <c r="U2066" s="90"/>
      <c r="V2066" s="90"/>
      <c r="W2066" s="90"/>
      <c r="X2066" s="90"/>
      <c r="Y2066" s="90"/>
      <c r="Z2066" s="90"/>
      <c r="AA2066" s="44"/>
      <c r="AB2066" s="44"/>
    </row>
    <row r="2067" spans="1:28" ht="24">
      <c r="A2067" s="8"/>
      <c r="B2067" s="89"/>
      <c r="C2067" s="89"/>
      <c r="D2067" s="89"/>
      <c r="E2067" s="89"/>
      <c r="F2067" s="89"/>
      <c r="G2067" s="89"/>
      <c r="H2067" s="89"/>
      <c r="I2067" s="89"/>
      <c r="J2067" s="89"/>
      <c r="K2067" s="89"/>
      <c r="L2067" s="89"/>
      <c r="M2067" s="89"/>
      <c r="N2067" s="89"/>
      <c r="O2067" s="89"/>
      <c r="P2067" s="89"/>
      <c r="Q2067" s="89"/>
      <c r="R2067" s="89"/>
      <c r="S2067" s="89"/>
      <c r="T2067" s="89"/>
      <c r="U2067" s="89"/>
      <c r="V2067" s="89"/>
      <c r="W2067" s="89"/>
      <c r="X2067" s="89"/>
      <c r="Y2067" s="89"/>
      <c r="Z2067" s="89"/>
      <c r="AA2067" s="44"/>
      <c r="AB2067" s="44"/>
    </row>
    <row r="2068" spans="1:28" ht="24">
      <c r="A2068" s="17"/>
      <c r="B2068" s="17"/>
      <c r="C2068" s="17"/>
      <c r="D2068" s="17"/>
      <c r="E2068" s="17"/>
      <c r="F2068" s="17"/>
      <c r="G2068" s="89"/>
      <c r="H2068" s="89"/>
      <c r="I2068" s="89"/>
      <c r="J2068" s="89"/>
      <c r="K2068" s="89"/>
      <c r="L2068" s="89"/>
      <c r="M2068" s="89"/>
      <c r="N2068" s="89"/>
      <c r="O2068" s="89"/>
      <c r="P2068" s="89"/>
      <c r="Q2068" s="89"/>
      <c r="R2068" s="89"/>
      <c r="S2068" s="89"/>
      <c r="T2068" s="89"/>
      <c r="U2068" s="89"/>
      <c r="V2068" s="89"/>
      <c r="W2068" s="89"/>
      <c r="X2068" s="89"/>
      <c r="Y2068" s="89"/>
      <c r="Z2068" s="89"/>
      <c r="AA2068" s="44"/>
      <c r="AB2068" s="44"/>
    </row>
    <row r="2069" spans="1:28" ht="24">
      <c r="A2069" s="91"/>
      <c r="B2069" s="91"/>
      <c r="C2069" s="91"/>
      <c r="D2069" s="91"/>
      <c r="E2069" s="91"/>
      <c r="F2069" s="91"/>
      <c r="G2069" s="90"/>
      <c r="H2069" s="90"/>
      <c r="I2069" s="90"/>
      <c r="J2069" s="90"/>
      <c r="K2069" s="90"/>
      <c r="L2069" s="90"/>
      <c r="M2069" s="90"/>
      <c r="N2069" s="90"/>
      <c r="O2069" s="90"/>
      <c r="P2069" s="90"/>
      <c r="Q2069" s="90"/>
      <c r="R2069" s="90"/>
      <c r="S2069" s="90"/>
      <c r="T2069" s="90"/>
      <c r="U2069" s="90"/>
      <c r="V2069" s="90"/>
      <c r="W2069" s="90"/>
      <c r="X2069" s="90"/>
      <c r="Y2069" s="90"/>
      <c r="Z2069" s="90"/>
      <c r="AA2069" s="44"/>
      <c r="AB2069" s="44"/>
    </row>
    <row r="2070" spans="1:28" ht="24">
      <c r="A2070" s="17"/>
      <c r="B2070" s="17"/>
      <c r="C2070" s="17"/>
      <c r="D2070" s="17"/>
      <c r="E2070" s="17"/>
      <c r="F2070" s="17"/>
      <c r="G2070" s="89"/>
      <c r="H2070" s="89"/>
      <c r="I2070" s="89"/>
      <c r="J2070" s="89"/>
      <c r="K2070" s="89"/>
      <c r="L2070" s="89"/>
      <c r="M2070" s="89"/>
      <c r="N2070" s="89"/>
      <c r="O2070" s="89"/>
      <c r="P2070" s="89"/>
      <c r="Q2070" s="89"/>
      <c r="R2070" s="89"/>
      <c r="S2070" s="89"/>
      <c r="T2070" s="89"/>
      <c r="U2070" s="89"/>
      <c r="V2070" s="89"/>
      <c r="W2070" s="89"/>
      <c r="X2070" s="89"/>
      <c r="Y2070" s="89"/>
      <c r="Z2070" s="89"/>
      <c r="AA2070" s="44"/>
      <c r="AB2070" s="44"/>
    </row>
    <row r="2071" spans="1:28" ht="24">
      <c r="A2071" s="17"/>
      <c r="B2071" s="92"/>
      <c r="C2071" s="92"/>
      <c r="D2071" s="92"/>
      <c r="E2071" s="92"/>
      <c r="F2071" s="92"/>
      <c r="G2071" s="89"/>
      <c r="H2071" s="89"/>
      <c r="I2071" s="89"/>
      <c r="J2071" s="89"/>
      <c r="K2071" s="89"/>
      <c r="L2071" s="89"/>
      <c r="M2071" s="89"/>
      <c r="N2071" s="89"/>
      <c r="O2071" s="89"/>
      <c r="P2071" s="89"/>
      <c r="Q2071" s="89"/>
      <c r="R2071" s="89"/>
      <c r="S2071" s="89"/>
      <c r="T2071" s="89"/>
      <c r="U2071" s="89"/>
      <c r="V2071" s="89"/>
      <c r="W2071" s="89"/>
      <c r="X2071" s="89"/>
      <c r="Y2071" s="89"/>
      <c r="Z2071" s="89"/>
      <c r="AA2071" s="44"/>
      <c r="AB2071" s="44"/>
    </row>
    <row r="2072" spans="1:28" ht="24">
      <c r="A2072" s="91"/>
      <c r="B2072" s="91"/>
      <c r="C2072" s="91"/>
      <c r="D2072" s="91"/>
      <c r="E2072" s="91"/>
      <c r="F2072" s="91"/>
      <c r="G2072" s="90"/>
      <c r="H2072" s="90"/>
      <c r="I2072" s="90"/>
      <c r="J2072" s="90"/>
      <c r="K2072" s="90"/>
      <c r="L2072" s="90"/>
      <c r="M2072" s="90"/>
      <c r="N2072" s="90"/>
      <c r="O2072" s="90"/>
      <c r="P2072" s="90"/>
      <c r="Q2072" s="90"/>
      <c r="R2072" s="90"/>
      <c r="S2072" s="90"/>
      <c r="T2072" s="90"/>
      <c r="U2072" s="90"/>
      <c r="V2072" s="90"/>
      <c r="W2072" s="90"/>
      <c r="X2072" s="90"/>
      <c r="Y2072" s="90"/>
      <c r="Z2072" s="90"/>
      <c r="AA2072" s="44"/>
      <c r="AB2072" s="44"/>
    </row>
    <row r="2073" spans="1:28" ht="24">
      <c r="A2073" s="8"/>
      <c r="B2073" s="89"/>
      <c r="C2073" s="89"/>
      <c r="D2073" s="89"/>
      <c r="E2073" s="89"/>
      <c r="F2073" s="89"/>
      <c r="G2073" s="89"/>
      <c r="H2073" s="89"/>
      <c r="I2073" s="89"/>
      <c r="J2073" s="89"/>
      <c r="K2073" s="89"/>
      <c r="L2073" s="89"/>
      <c r="M2073" s="89"/>
      <c r="N2073" s="89"/>
      <c r="O2073" s="89"/>
      <c r="P2073" s="89"/>
      <c r="Q2073" s="89"/>
      <c r="R2073" s="89"/>
      <c r="S2073" s="89"/>
      <c r="T2073" s="89"/>
      <c r="U2073" s="89"/>
      <c r="V2073" s="89"/>
      <c r="W2073" s="89"/>
      <c r="X2073" s="89"/>
      <c r="Y2073" s="89"/>
      <c r="Z2073" s="89"/>
      <c r="AA2073" s="44"/>
      <c r="AB2073" s="44"/>
    </row>
    <row r="2074" spans="1:28" ht="24">
      <c r="A2074" s="90"/>
      <c r="C2074" s="90"/>
      <c r="D2074" s="90"/>
      <c r="E2074" s="90"/>
      <c r="F2074" s="90"/>
      <c r="G2074" s="90"/>
      <c r="H2074" s="90"/>
      <c r="I2074" s="90"/>
      <c r="J2074" s="90"/>
      <c r="K2074" s="90"/>
      <c r="L2074" s="90"/>
      <c r="M2074" s="90"/>
      <c r="N2074" s="90"/>
      <c r="O2074" s="90"/>
      <c r="P2074" s="90"/>
      <c r="Q2074" s="90"/>
      <c r="R2074" s="90"/>
      <c r="S2074" s="90"/>
      <c r="T2074" s="90"/>
      <c r="U2074" s="90"/>
      <c r="V2074" s="90"/>
      <c r="W2074" s="90"/>
      <c r="X2074" s="90"/>
      <c r="Y2074" s="90"/>
      <c r="Z2074" s="90"/>
      <c r="AA2074" s="44"/>
      <c r="AB2074" s="44"/>
    </row>
    <row r="2075" spans="1:28" s="5" customFormat="1" ht="24">
      <c r="A2075" s="8"/>
      <c r="B2075" s="89"/>
      <c r="C2075" s="89"/>
      <c r="D2075" s="89"/>
      <c r="E2075" s="89"/>
      <c r="F2075" s="89"/>
      <c r="G2075" s="89"/>
      <c r="H2075" s="89"/>
      <c r="I2075" s="89"/>
      <c r="J2075" s="89"/>
      <c r="K2075" s="89"/>
      <c r="L2075" s="89"/>
      <c r="M2075" s="89"/>
      <c r="N2075" s="89"/>
      <c r="O2075" s="89"/>
      <c r="P2075" s="89"/>
      <c r="Q2075" s="89"/>
      <c r="R2075" s="89"/>
      <c r="S2075" s="89"/>
      <c r="T2075" s="89"/>
      <c r="U2075" s="89"/>
      <c r="V2075" s="89"/>
      <c r="W2075" s="89"/>
      <c r="X2075" s="89"/>
      <c r="Y2075" s="89"/>
      <c r="Z2075" s="89"/>
      <c r="AA2075" s="44"/>
      <c r="AB2075" s="44"/>
    </row>
    <row r="2076" spans="1:28" s="5" customFormat="1" ht="24">
      <c r="A2076" s="90"/>
      <c r="B2076" s="90"/>
      <c r="C2076" s="90"/>
      <c r="D2076" s="90"/>
      <c r="E2076" s="90"/>
      <c r="F2076" s="90"/>
      <c r="G2076" s="90"/>
      <c r="H2076" s="90"/>
      <c r="I2076" s="90"/>
      <c r="J2076" s="90"/>
      <c r="K2076" s="90"/>
      <c r="L2076" s="90"/>
      <c r="M2076" s="90"/>
      <c r="N2076" s="90"/>
      <c r="O2076" s="90"/>
      <c r="P2076" s="90"/>
      <c r="Q2076" s="90"/>
      <c r="R2076" s="90"/>
      <c r="S2076" s="90"/>
      <c r="T2076" s="90"/>
      <c r="U2076" s="90"/>
      <c r="V2076" s="90"/>
      <c r="W2076" s="90"/>
      <c r="X2076" s="90"/>
      <c r="Y2076" s="90"/>
      <c r="Z2076" s="90"/>
      <c r="AA2076" s="44"/>
      <c r="AB2076" s="44"/>
    </row>
    <row r="2077" spans="1:28" s="5" customFormat="1" ht="15.6" customHeight="1">
      <c r="A2077" s="23"/>
      <c r="B2077" s="23"/>
      <c r="C2077" s="23"/>
      <c r="D2077" s="23"/>
      <c r="E2077" s="89"/>
      <c r="F2077" s="24"/>
      <c r="G2077" s="24"/>
      <c r="H2077" s="89"/>
      <c r="I2077" s="89"/>
      <c r="J2077" s="89"/>
      <c r="K2077" s="89"/>
      <c r="L2077" s="89"/>
      <c r="M2077" s="89"/>
      <c r="N2077" s="89"/>
      <c r="O2077" s="89"/>
      <c r="P2077" s="89"/>
      <c r="Q2077" s="89"/>
      <c r="R2077" s="89"/>
      <c r="S2077" s="89"/>
      <c r="T2077" s="89"/>
      <c r="U2077" s="89"/>
      <c r="V2077" s="24"/>
      <c r="W2077" s="89"/>
      <c r="X2077" s="89"/>
      <c r="Y2077" s="89"/>
      <c r="Z2077" s="89"/>
      <c r="AA2077" s="44"/>
      <c r="AB2077" s="44"/>
    </row>
    <row r="2078" spans="1:28" s="5" customFormat="1" ht="24">
      <c r="A2078" s="91"/>
      <c r="B2078" s="91"/>
      <c r="C2078" s="91"/>
      <c r="D2078" s="91"/>
      <c r="E2078" s="90"/>
      <c r="F2078" s="91"/>
      <c r="G2078" s="91"/>
      <c r="H2078" s="90"/>
      <c r="I2078" s="90"/>
      <c r="J2078" s="90"/>
      <c r="K2078" s="90"/>
      <c r="L2078" s="90"/>
      <c r="M2078" s="90"/>
      <c r="N2078" s="90"/>
      <c r="O2078" s="90"/>
      <c r="P2078" s="90"/>
      <c r="Q2078" s="90"/>
      <c r="R2078" s="90"/>
      <c r="S2078" s="90"/>
      <c r="T2078" s="90"/>
      <c r="U2078" s="90"/>
      <c r="V2078" s="91"/>
      <c r="W2078" s="90"/>
      <c r="X2078" s="90"/>
      <c r="Y2078" s="90"/>
      <c r="Z2078" s="90"/>
      <c r="AA2078" s="44"/>
      <c r="AB2078" s="44"/>
    </row>
    <row r="2079" spans="1:28" s="5" customFormat="1" ht="17.45" customHeight="1">
      <c r="A2079" s="23"/>
      <c r="B2079" s="23"/>
      <c r="C2079" s="23"/>
      <c r="D2079" s="23"/>
      <c r="E2079" s="89"/>
      <c r="F2079" s="23"/>
      <c r="G2079" s="23"/>
      <c r="H2079" s="89"/>
      <c r="I2079" s="89"/>
      <c r="J2079" s="89"/>
      <c r="K2079" s="89"/>
      <c r="L2079" s="89"/>
      <c r="M2079" s="89"/>
      <c r="N2079" s="89"/>
      <c r="O2079" s="89"/>
      <c r="P2079" s="89"/>
      <c r="Q2079" s="89"/>
      <c r="R2079" s="89"/>
      <c r="S2079" s="89"/>
      <c r="T2079" s="89"/>
      <c r="U2079" s="89"/>
      <c r="V2079" s="23"/>
      <c r="W2079" s="89"/>
      <c r="X2079" s="89"/>
      <c r="Y2079" s="89"/>
      <c r="Z2079" s="89"/>
      <c r="AA2079" s="44"/>
      <c r="AB2079" s="44"/>
    </row>
    <row r="2080" spans="1:28" s="5" customFormat="1" ht="24">
      <c r="A2080" s="91"/>
      <c r="B2080" s="91"/>
      <c r="C2080" s="23"/>
      <c r="D2080" s="23"/>
      <c r="E2080" s="89"/>
      <c r="F2080" s="92"/>
      <c r="G2080" s="92"/>
      <c r="H2080" s="89"/>
      <c r="I2080" s="89"/>
      <c r="J2080" s="89"/>
      <c r="K2080" s="89"/>
      <c r="L2080" s="89"/>
      <c r="M2080" s="89"/>
      <c r="N2080" s="89"/>
      <c r="O2080" s="89"/>
      <c r="P2080" s="89"/>
      <c r="Q2080" s="89"/>
      <c r="R2080" s="89"/>
      <c r="S2080" s="89"/>
      <c r="T2080" s="89"/>
      <c r="U2080" s="89"/>
      <c r="V2080" s="92"/>
      <c r="W2080" s="89"/>
      <c r="X2080" s="89"/>
      <c r="Y2080" s="89"/>
      <c r="Z2080" s="89"/>
      <c r="AA2080" s="44"/>
      <c r="AB2080" s="44"/>
    </row>
    <row r="2081" spans="1:28" s="5" customFormat="1" ht="24">
      <c r="A2081" s="91"/>
      <c r="B2081" s="91"/>
      <c r="C2081" s="91"/>
      <c r="D2081" s="91"/>
      <c r="E2081" s="90"/>
      <c r="F2081" s="91"/>
      <c r="G2081" s="91"/>
      <c r="H2081" s="90"/>
      <c r="I2081" s="90"/>
      <c r="J2081" s="90"/>
      <c r="K2081" s="90"/>
      <c r="L2081" s="90"/>
      <c r="M2081" s="90"/>
      <c r="N2081" s="90"/>
      <c r="O2081" s="90"/>
      <c r="P2081" s="90"/>
      <c r="Q2081" s="90"/>
      <c r="R2081" s="90"/>
      <c r="S2081" s="90"/>
      <c r="T2081" s="90"/>
      <c r="U2081" s="90"/>
      <c r="V2081" s="91"/>
      <c r="W2081" s="90"/>
      <c r="X2081" s="90"/>
      <c r="Y2081" s="90"/>
      <c r="Z2081" s="90"/>
      <c r="AA2081" s="44"/>
      <c r="AB2081" s="44"/>
    </row>
    <row r="2082" spans="1:28" s="5" customFormat="1" ht="24">
      <c r="A2082" s="23"/>
      <c r="B2082" s="23"/>
      <c r="C2082" s="23"/>
      <c r="D2082" s="23"/>
      <c r="E2082" s="89"/>
      <c r="F2082" s="24"/>
      <c r="G2082" s="24"/>
      <c r="H2082" s="89"/>
      <c r="I2082" s="89"/>
      <c r="J2082" s="89"/>
      <c r="K2082" s="89"/>
      <c r="L2082" s="89"/>
      <c r="M2082" s="89"/>
      <c r="N2082" s="89"/>
      <c r="O2082" s="89"/>
      <c r="P2082" s="89"/>
      <c r="Q2082" s="89"/>
      <c r="R2082" s="89"/>
      <c r="S2082" s="89"/>
      <c r="T2082" s="89"/>
      <c r="U2082" s="89"/>
      <c r="V2082" s="24"/>
      <c r="W2082" s="89"/>
      <c r="X2082" s="89"/>
      <c r="Y2082" s="89"/>
      <c r="Z2082" s="89"/>
      <c r="AA2082" s="44"/>
      <c r="AB2082" s="44"/>
    </row>
    <row r="2083" spans="1:28" s="5" customFormat="1" ht="15.6" customHeight="1">
      <c r="A2083" s="91"/>
      <c r="B2083" s="91"/>
      <c r="C2083" s="91"/>
      <c r="D2083" s="91"/>
      <c r="E2083" s="90"/>
      <c r="F2083" s="91"/>
      <c r="G2083" s="91"/>
      <c r="H2083" s="90"/>
      <c r="I2083" s="90"/>
      <c r="J2083" s="90"/>
      <c r="K2083" s="90"/>
      <c r="L2083" s="90"/>
      <c r="M2083" s="90"/>
      <c r="N2083" s="90"/>
      <c r="O2083" s="90"/>
      <c r="P2083" s="90"/>
      <c r="Q2083" s="90"/>
      <c r="R2083" s="90"/>
      <c r="S2083" s="90"/>
      <c r="T2083" s="90"/>
      <c r="U2083" s="90"/>
      <c r="V2083" s="91"/>
      <c r="W2083" s="90"/>
      <c r="X2083" s="90"/>
      <c r="Y2083" s="90"/>
      <c r="Z2083" s="90"/>
      <c r="AA2083" s="44"/>
      <c r="AB2083" s="44"/>
    </row>
    <row r="2084" spans="1:28" s="5" customFormat="1" ht="24">
      <c r="A2084" s="23"/>
      <c r="B2084" s="23"/>
      <c r="C2084" s="23"/>
      <c r="D2084" s="23"/>
      <c r="E2084" s="89"/>
      <c r="F2084" s="24"/>
      <c r="G2084" s="24"/>
      <c r="H2084" s="89"/>
      <c r="I2084" s="89"/>
      <c r="J2084" s="89"/>
      <c r="K2084" s="89"/>
      <c r="L2084" s="89"/>
      <c r="M2084" s="89"/>
      <c r="N2084" s="89"/>
      <c r="O2084" s="89"/>
      <c r="P2084" s="89"/>
      <c r="Q2084" s="89"/>
      <c r="R2084" s="89"/>
      <c r="S2084" s="89"/>
      <c r="T2084" s="89"/>
      <c r="U2084" s="89"/>
      <c r="V2084" s="24"/>
      <c r="W2084" s="89"/>
      <c r="X2084" s="89"/>
      <c r="Y2084" s="89"/>
      <c r="Z2084" s="89"/>
      <c r="AA2084" s="44"/>
      <c r="AB2084" s="44"/>
    </row>
    <row r="2085" spans="1:28" s="5" customFormat="1" ht="23.65" customHeight="1">
      <c r="A2085" s="91"/>
      <c r="B2085" s="91"/>
      <c r="C2085" s="23"/>
      <c r="D2085" s="23"/>
      <c r="E2085" s="89"/>
      <c r="F2085" s="92"/>
      <c r="G2085" s="92"/>
      <c r="H2085" s="89"/>
      <c r="I2085" s="89"/>
      <c r="J2085" s="89"/>
      <c r="K2085" s="89"/>
      <c r="L2085" s="89"/>
      <c r="M2085" s="89"/>
      <c r="N2085" s="89"/>
      <c r="O2085" s="89"/>
      <c r="P2085" s="89"/>
      <c r="Q2085" s="89"/>
      <c r="R2085" s="89"/>
      <c r="S2085" s="89"/>
      <c r="T2085" s="89"/>
      <c r="U2085" s="89"/>
      <c r="V2085" s="92"/>
      <c r="W2085" s="89"/>
      <c r="X2085" s="89"/>
      <c r="Y2085" s="89"/>
      <c r="Z2085" s="89"/>
      <c r="AA2085" s="44"/>
      <c r="AB2085" s="44"/>
    </row>
    <row r="2086" spans="1:28" s="5" customFormat="1" ht="24">
      <c r="A2086" s="91"/>
      <c r="B2086" s="91"/>
      <c r="C2086" s="91"/>
      <c r="D2086" s="91"/>
      <c r="E2086" s="90"/>
      <c r="F2086" s="91"/>
      <c r="G2086" s="91"/>
      <c r="H2086" s="90"/>
      <c r="I2086" s="90"/>
      <c r="J2086" s="90"/>
      <c r="K2086" s="90"/>
      <c r="L2086" s="90"/>
      <c r="M2086" s="90"/>
      <c r="N2086" s="90"/>
      <c r="O2086" s="90"/>
      <c r="P2086" s="90"/>
      <c r="Q2086" s="90"/>
      <c r="R2086" s="90"/>
      <c r="S2086" s="90"/>
      <c r="T2086" s="90"/>
      <c r="U2086" s="90"/>
      <c r="V2086" s="91"/>
      <c r="W2086" s="90"/>
      <c r="X2086" s="90"/>
      <c r="Y2086" s="90"/>
      <c r="Z2086" s="90"/>
      <c r="AA2086" s="44"/>
      <c r="AB2086" s="44"/>
    </row>
    <row r="2087" spans="1:28" s="5" customFormat="1" ht="17.45" customHeight="1">
      <c r="A2087" s="23"/>
      <c r="B2087" s="23"/>
      <c r="C2087" s="23"/>
      <c r="D2087" s="23"/>
      <c r="E2087" s="89"/>
      <c r="F2087" s="24"/>
      <c r="G2087" s="24"/>
      <c r="H2087" s="89"/>
      <c r="I2087" s="89"/>
      <c r="J2087" s="89"/>
      <c r="K2087" s="89"/>
      <c r="L2087" s="89"/>
      <c r="M2087" s="89"/>
      <c r="N2087" s="89"/>
      <c r="O2087" s="89"/>
      <c r="P2087" s="89"/>
      <c r="Q2087" s="89"/>
      <c r="R2087" s="89"/>
      <c r="S2087" s="89"/>
      <c r="T2087" s="89"/>
      <c r="U2087" s="89"/>
      <c r="V2087" s="24"/>
      <c r="W2087" s="89"/>
      <c r="X2087" s="89"/>
      <c r="Y2087" s="89"/>
      <c r="Z2087" s="89"/>
      <c r="AA2087" s="44"/>
      <c r="AB2087" s="44"/>
    </row>
    <row r="2088" spans="1:28" s="5" customFormat="1" ht="24">
      <c r="A2088" s="91"/>
      <c r="B2088" s="91"/>
      <c r="C2088" s="23"/>
      <c r="D2088" s="23"/>
      <c r="E2088" s="89"/>
      <c r="F2088" s="92"/>
      <c r="G2088" s="92"/>
      <c r="H2088" s="89"/>
      <c r="I2088" s="89"/>
      <c r="J2088" s="89"/>
      <c r="K2088" s="89"/>
      <c r="L2088" s="89"/>
      <c r="M2088" s="89"/>
      <c r="N2088" s="89"/>
      <c r="O2088" s="89"/>
      <c r="P2088" s="89"/>
      <c r="Q2088" s="89"/>
      <c r="R2088" s="89"/>
      <c r="S2088" s="89"/>
      <c r="T2088" s="89"/>
      <c r="U2088" s="89"/>
      <c r="V2088" s="92"/>
      <c r="W2088" s="89"/>
      <c r="X2088" s="89"/>
      <c r="Y2088" s="89"/>
      <c r="Z2088" s="89"/>
      <c r="AA2088" s="44"/>
      <c r="AB2088" s="44"/>
    </row>
    <row r="2089" spans="1:28" s="5" customFormat="1" ht="24">
      <c r="A2089" s="91"/>
      <c r="B2089" s="91"/>
      <c r="C2089" s="91"/>
      <c r="D2089" s="91"/>
      <c r="E2089" s="90"/>
      <c r="F2089" s="91"/>
      <c r="G2089" s="91"/>
      <c r="H2089" s="90"/>
      <c r="I2089" s="90"/>
      <c r="J2089" s="90"/>
      <c r="K2089" s="90"/>
      <c r="L2089" s="90"/>
      <c r="M2089" s="90"/>
      <c r="N2089" s="90"/>
      <c r="O2089" s="90"/>
      <c r="P2089" s="90"/>
      <c r="Q2089" s="90"/>
      <c r="R2089" s="90"/>
      <c r="S2089" s="90"/>
      <c r="T2089" s="90"/>
      <c r="U2089" s="90"/>
      <c r="V2089" s="91"/>
      <c r="W2089" s="90"/>
      <c r="X2089" s="90"/>
      <c r="Y2089" s="90"/>
      <c r="Z2089" s="90"/>
      <c r="AA2089" s="44"/>
      <c r="AB2089" s="44"/>
    </row>
    <row r="2090" spans="1:28" s="5" customFormat="1" ht="24">
      <c r="A2090" s="23"/>
      <c r="B2090" s="23"/>
      <c r="C2090" s="23"/>
      <c r="D2090" s="23"/>
      <c r="E2090" s="89"/>
      <c r="F2090" s="24"/>
      <c r="G2090" s="24"/>
      <c r="H2090" s="89"/>
      <c r="I2090" s="89"/>
      <c r="J2090" s="89"/>
      <c r="K2090" s="89"/>
      <c r="L2090" s="89"/>
      <c r="M2090" s="89"/>
      <c r="N2090" s="89"/>
      <c r="O2090" s="89"/>
      <c r="P2090" s="89"/>
      <c r="Q2090" s="89"/>
      <c r="R2090" s="89"/>
      <c r="S2090" s="89"/>
      <c r="T2090" s="89"/>
      <c r="U2090" s="89"/>
      <c r="V2090" s="24"/>
      <c r="W2090" s="89"/>
      <c r="X2090" s="89"/>
      <c r="Y2090" s="89"/>
      <c r="Z2090" s="89"/>
      <c r="AA2090" s="44"/>
      <c r="AB2090" s="44"/>
    </row>
    <row r="2091" spans="1:28" s="5" customFormat="1" ht="15.6" customHeight="1">
      <c r="A2091" s="91"/>
      <c r="B2091" s="91"/>
      <c r="C2091" s="91"/>
      <c r="D2091" s="91"/>
      <c r="E2091" s="91"/>
      <c r="F2091" s="91"/>
      <c r="G2091" s="91"/>
      <c r="H2091" s="90"/>
      <c r="I2091" s="90"/>
      <c r="J2091" s="90"/>
      <c r="K2091" s="90"/>
      <c r="L2091" s="90"/>
      <c r="M2091" s="90"/>
      <c r="N2091" s="90"/>
      <c r="O2091" s="90"/>
      <c r="P2091" s="90"/>
      <c r="Q2091" s="90"/>
      <c r="R2091" s="90"/>
      <c r="S2091" s="90"/>
      <c r="T2091" s="90"/>
      <c r="U2091" s="90"/>
      <c r="V2091" s="90"/>
      <c r="W2091" s="90"/>
      <c r="X2091" s="90"/>
      <c r="Y2091" s="90"/>
      <c r="Z2091" s="90"/>
      <c r="AA2091" s="44"/>
      <c r="AB2091" s="44"/>
    </row>
    <row r="2092" spans="1:28" s="5" customFormat="1" ht="24">
      <c r="A2092" s="8"/>
      <c r="B2092" s="89"/>
      <c r="C2092" s="89"/>
      <c r="D2092" s="89"/>
      <c r="E2092" s="89"/>
      <c r="F2092" s="89"/>
      <c r="G2092" s="89"/>
      <c r="H2092" s="89"/>
      <c r="I2092" s="89"/>
      <c r="J2092" s="89"/>
      <c r="K2092" s="89"/>
      <c r="L2092" s="89"/>
      <c r="M2092" s="89"/>
      <c r="N2092" s="89"/>
      <c r="O2092" s="89"/>
      <c r="P2092" s="89"/>
      <c r="Q2092" s="89"/>
      <c r="R2092" s="89"/>
      <c r="S2092" s="89"/>
      <c r="T2092" s="89"/>
      <c r="U2092" s="89"/>
      <c r="V2092" s="89"/>
      <c r="W2092" s="89"/>
      <c r="X2092" s="89"/>
      <c r="Y2092" s="89"/>
      <c r="Z2092" s="89"/>
      <c r="AA2092" s="44"/>
      <c r="AB2092" s="44"/>
    </row>
    <row r="2093" spans="1:28" s="5" customFormat="1" ht="15.6" customHeight="1">
      <c r="A2093" s="90"/>
      <c r="B2093" s="90"/>
      <c r="C2093" s="90"/>
      <c r="D2093" s="90"/>
      <c r="E2093" s="90"/>
      <c r="F2093" s="90"/>
      <c r="G2093" s="90"/>
      <c r="H2093" s="90"/>
      <c r="I2093" s="90"/>
      <c r="J2093" s="90"/>
      <c r="K2093" s="90"/>
      <c r="L2093" s="90"/>
      <c r="M2093" s="90"/>
      <c r="N2093" s="90"/>
      <c r="O2093" s="90"/>
      <c r="P2093" s="90"/>
      <c r="Q2093" s="90"/>
      <c r="R2093" s="90"/>
      <c r="S2093" s="90"/>
      <c r="T2093" s="90"/>
      <c r="U2093" s="90"/>
      <c r="V2093" s="90"/>
      <c r="W2093" s="90"/>
      <c r="X2093" s="90"/>
      <c r="Y2093" s="90"/>
      <c r="Z2093" s="90"/>
      <c r="AA2093" s="44"/>
      <c r="AB2093" s="44"/>
    </row>
    <row r="2094" spans="1:28" s="5" customFormat="1" ht="24">
      <c r="A2094" s="12"/>
      <c r="B2094" s="89"/>
      <c r="C2094" s="89"/>
      <c r="D2094" s="89"/>
      <c r="E2094" s="89"/>
      <c r="F2094" s="89"/>
      <c r="G2094" s="89"/>
      <c r="H2094" s="89"/>
      <c r="I2094" s="89"/>
      <c r="J2094" s="89"/>
      <c r="K2094" s="89"/>
      <c r="L2094" s="89"/>
      <c r="M2094" s="89"/>
      <c r="N2094" s="89"/>
      <c r="O2094" s="89"/>
      <c r="P2094" s="89"/>
      <c r="Q2094" s="89"/>
      <c r="R2094" s="89"/>
      <c r="S2094" s="89"/>
      <c r="T2094" s="89"/>
      <c r="U2094" s="89"/>
      <c r="V2094" s="89"/>
      <c r="W2094" s="89"/>
      <c r="X2094" s="89"/>
      <c r="Y2094" s="89"/>
      <c r="Z2094" s="89"/>
      <c r="AA2094" s="44"/>
      <c r="AB2094" s="44"/>
    </row>
    <row r="2095" spans="1:28" s="5" customFormat="1" ht="24">
      <c r="A2095" s="8"/>
      <c r="B2095" s="8"/>
      <c r="C2095" s="8"/>
      <c r="D2095" s="8"/>
      <c r="E2095" s="8"/>
      <c r="F2095" s="89"/>
      <c r="G2095" s="89"/>
      <c r="H2095" s="89"/>
      <c r="I2095" s="89"/>
      <c r="J2095" s="89"/>
      <c r="K2095" s="89"/>
      <c r="L2095" s="89"/>
      <c r="M2095" s="89"/>
      <c r="N2095" s="89"/>
      <c r="O2095" s="89"/>
      <c r="P2095" s="89"/>
      <c r="Q2095" s="89"/>
      <c r="R2095" s="89"/>
      <c r="S2095" s="89"/>
      <c r="T2095" s="89"/>
      <c r="U2095" s="89"/>
      <c r="V2095" s="89"/>
      <c r="W2095" s="89"/>
      <c r="X2095" s="89"/>
      <c r="Y2095" s="89"/>
      <c r="Z2095" s="89"/>
      <c r="AA2095" s="44"/>
      <c r="AB2095" s="44"/>
    </row>
    <row r="2096" spans="1:28" s="5" customFormat="1" ht="24">
      <c r="A2096" s="91"/>
      <c r="B2096" s="91"/>
      <c r="C2096" s="8"/>
      <c r="D2096" s="8"/>
      <c r="E2096" s="92"/>
      <c r="F2096" s="89"/>
      <c r="G2096" s="89"/>
      <c r="H2096" s="89"/>
      <c r="I2096" s="89"/>
      <c r="J2096" s="89"/>
      <c r="K2096" s="89"/>
      <c r="L2096" s="89"/>
      <c r="M2096" s="89"/>
      <c r="N2096" s="89"/>
      <c r="O2096" s="89"/>
      <c r="P2096" s="89"/>
      <c r="Q2096" s="89"/>
      <c r="R2096" s="89"/>
      <c r="S2096" s="89"/>
      <c r="T2096" s="89"/>
      <c r="U2096" s="89"/>
      <c r="V2096" s="89"/>
      <c r="W2096" s="89"/>
      <c r="X2096" s="89"/>
      <c r="Y2096" s="89"/>
      <c r="Z2096" s="89"/>
      <c r="AA2096" s="44"/>
      <c r="AB2096" s="44"/>
    </row>
    <row r="2097" spans="1:28" s="5" customFormat="1" ht="24">
      <c r="A2097" s="91"/>
      <c r="B2097" s="91"/>
      <c r="C2097" s="91"/>
      <c r="D2097" s="91"/>
      <c r="E2097" s="91"/>
      <c r="F2097" s="90"/>
      <c r="G2097" s="90"/>
      <c r="H2097" s="90"/>
      <c r="I2097" s="90"/>
      <c r="J2097" s="90"/>
      <c r="K2097" s="90"/>
      <c r="L2097" s="90"/>
      <c r="M2097" s="90"/>
      <c r="N2097" s="90"/>
      <c r="O2097" s="90"/>
      <c r="P2097" s="90"/>
      <c r="Q2097" s="90"/>
      <c r="R2097" s="90"/>
      <c r="S2097" s="90"/>
      <c r="T2097" s="90"/>
      <c r="U2097" s="90"/>
      <c r="V2097" s="90"/>
      <c r="W2097" s="90"/>
      <c r="X2097" s="90"/>
      <c r="Y2097" s="90"/>
      <c r="Z2097" s="90"/>
      <c r="AA2097" s="44"/>
      <c r="AB2097" s="44"/>
    </row>
    <row r="2098" spans="1:28" s="5" customFormat="1" ht="24">
      <c r="A2098" s="91"/>
      <c r="B2098" s="91"/>
      <c r="C2098" s="8"/>
      <c r="D2098" s="8"/>
      <c r="E2098" s="8"/>
      <c r="F2098" s="89"/>
      <c r="G2098" s="89"/>
      <c r="H2098" s="89"/>
      <c r="I2098" s="89"/>
      <c r="J2098" s="89"/>
      <c r="K2098" s="89"/>
      <c r="L2098" s="89"/>
      <c r="M2098" s="89"/>
      <c r="N2098" s="89"/>
      <c r="O2098" s="89"/>
      <c r="P2098" s="89"/>
      <c r="Q2098" s="89"/>
      <c r="R2098" s="89"/>
      <c r="S2098" s="89"/>
      <c r="T2098" s="89"/>
      <c r="U2098" s="89"/>
      <c r="V2098" s="89"/>
      <c r="W2098" s="89"/>
      <c r="X2098" s="89"/>
      <c r="Y2098" s="89"/>
      <c r="Z2098" s="89"/>
      <c r="AA2098" s="44"/>
      <c r="AB2098" s="44"/>
    </row>
    <row r="2099" spans="1:28" s="5" customFormat="1" ht="24">
      <c r="A2099" s="91"/>
      <c r="B2099" s="91"/>
      <c r="C2099" s="12"/>
      <c r="D2099" s="12"/>
      <c r="E2099" s="12"/>
      <c r="F2099" s="89"/>
      <c r="G2099" s="89"/>
      <c r="H2099" s="89"/>
      <c r="I2099" s="89"/>
      <c r="J2099" s="89"/>
      <c r="K2099" s="89"/>
      <c r="L2099" s="89"/>
      <c r="M2099" s="89"/>
      <c r="N2099" s="89"/>
      <c r="O2099" s="89"/>
      <c r="P2099" s="89"/>
      <c r="Q2099" s="89"/>
      <c r="R2099" s="89"/>
      <c r="S2099" s="89"/>
      <c r="T2099" s="89"/>
      <c r="U2099" s="89"/>
      <c r="V2099" s="89"/>
      <c r="W2099" s="89"/>
      <c r="X2099" s="89"/>
      <c r="Y2099" s="89"/>
      <c r="Z2099" s="89"/>
      <c r="AA2099" s="44"/>
      <c r="AB2099" s="44"/>
    </row>
    <row r="2100" spans="1:28" s="5" customFormat="1" ht="21.95" customHeight="1">
      <c r="A2100" s="91"/>
      <c r="B2100" s="91"/>
      <c r="C2100" s="91"/>
      <c r="D2100" s="91"/>
      <c r="E2100" s="91"/>
      <c r="F2100" s="90"/>
      <c r="G2100" s="90"/>
      <c r="H2100" s="90"/>
      <c r="I2100" s="90"/>
      <c r="J2100" s="90"/>
      <c r="K2100" s="90"/>
      <c r="L2100" s="90"/>
      <c r="M2100" s="90"/>
      <c r="N2100" s="90"/>
      <c r="O2100" s="90"/>
      <c r="P2100" s="90"/>
      <c r="Q2100" s="90"/>
      <c r="R2100" s="90"/>
      <c r="S2100" s="90"/>
      <c r="T2100" s="90"/>
      <c r="U2100" s="90"/>
      <c r="V2100" s="90"/>
      <c r="W2100" s="90"/>
      <c r="X2100" s="90"/>
      <c r="Y2100" s="90"/>
      <c r="Z2100" s="90"/>
      <c r="AA2100" s="44"/>
      <c r="AB2100" s="44"/>
    </row>
    <row r="2101" spans="1:28" s="5" customFormat="1" ht="24">
      <c r="A2101" s="8"/>
      <c r="B2101" s="8"/>
      <c r="C2101" s="8"/>
      <c r="D2101" s="8"/>
      <c r="E2101" s="8"/>
      <c r="F2101" s="89"/>
      <c r="G2101" s="89"/>
      <c r="H2101" s="89"/>
      <c r="I2101" s="89"/>
      <c r="J2101" s="89"/>
      <c r="K2101" s="89"/>
      <c r="L2101" s="89"/>
      <c r="M2101" s="89"/>
      <c r="N2101" s="89"/>
      <c r="O2101" s="89"/>
      <c r="P2101" s="89"/>
      <c r="Q2101" s="89"/>
      <c r="R2101" s="89"/>
      <c r="S2101" s="89"/>
      <c r="T2101" s="89"/>
      <c r="U2101" s="89"/>
      <c r="V2101" s="89"/>
      <c r="W2101" s="89"/>
      <c r="X2101" s="89"/>
      <c r="Y2101" s="89"/>
      <c r="Z2101" s="89"/>
      <c r="AA2101" s="44"/>
      <c r="AB2101" s="44"/>
    </row>
    <row r="2102" spans="1:28" s="5" customFormat="1" ht="24">
      <c r="A2102" s="91"/>
      <c r="B2102" s="91"/>
      <c r="C2102" s="8"/>
      <c r="D2102" s="8"/>
      <c r="E2102" s="92"/>
      <c r="F2102" s="89"/>
      <c r="G2102" s="89"/>
      <c r="H2102" s="89"/>
      <c r="I2102" s="89"/>
      <c r="J2102" s="89"/>
      <c r="K2102" s="89"/>
      <c r="L2102" s="89"/>
      <c r="M2102" s="89"/>
      <c r="N2102" s="89"/>
      <c r="O2102" s="89"/>
      <c r="P2102" s="89"/>
      <c r="Q2102" s="89"/>
      <c r="R2102" s="89"/>
      <c r="S2102" s="89"/>
      <c r="T2102" s="89"/>
      <c r="U2102" s="89"/>
      <c r="V2102" s="89"/>
      <c r="W2102" s="89"/>
      <c r="X2102" s="89"/>
      <c r="Y2102" s="89"/>
      <c r="Z2102" s="89"/>
      <c r="AA2102" s="44"/>
      <c r="AB2102" s="44"/>
    </row>
    <row r="2103" spans="1:28" s="5" customFormat="1" ht="24">
      <c r="A2103" s="91"/>
      <c r="B2103" s="91"/>
      <c r="C2103" s="91"/>
      <c r="D2103" s="91"/>
      <c r="E2103" s="91"/>
      <c r="F2103" s="90"/>
      <c r="G2103" s="90"/>
      <c r="H2103" s="90"/>
      <c r="I2103" s="90"/>
      <c r="J2103" s="90"/>
      <c r="K2103" s="90"/>
      <c r="L2103" s="90"/>
      <c r="M2103" s="90"/>
      <c r="N2103" s="90"/>
      <c r="O2103" s="90"/>
      <c r="P2103" s="90"/>
      <c r="Q2103" s="90"/>
      <c r="R2103" s="90"/>
      <c r="S2103" s="90"/>
      <c r="T2103" s="90"/>
      <c r="U2103" s="90"/>
      <c r="V2103" s="90"/>
      <c r="W2103" s="90"/>
      <c r="X2103" s="90"/>
      <c r="Y2103" s="90"/>
      <c r="Z2103" s="90"/>
      <c r="AA2103" s="44"/>
      <c r="AB2103" s="44"/>
    </row>
    <row r="2104" spans="1:28" s="5" customFormat="1" ht="24">
      <c r="A2104" s="8"/>
      <c r="B2104" s="8"/>
      <c r="C2104" s="8"/>
      <c r="D2104" s="8"/>
      <c r="E2104" s="89"/>
      <c r="F2104" s="89"/>
      <c r="G2104" s="89"/>
      <c r="H2104" s="89"/>
      <c r="I2104" s="89"/>
      <c r="J2104" s="89"/>
      <c r="K2104" s="89"/>
      <c r="L2104" s="89"/>
      <c r="M2104" s="89"/>
      <c r="N2104" s="89"/>
      <c r="O2104" s="89"/>
      <c r="P2104" s="89"/>
      <c r="Q2104" s="89"/>
      <c r="R2104" s="89"/>
      <c r="S2104" s="89"/>
      <c r="T2104" s="89"/>
      <c r="U2104" s="89"/>
      <c r="V2104" s="89"/>
      <c r="W2104" s="8"/>
      <c r="X2104" s="8"/>
      <c r="Y2104" s="8"/>
      <c r="Z2104" s="89"/>
      <c r="AA2104" s="44"/>
      <c r="AB2104" s="44"/>
    </row>
    <row r="2105" spans="1:28" s="5" customFormat="1" ht="24">
      <c r="A2105" s="91"/>
      <c r="B2105" s="91"/>
      <c r="C2105" s="8"/>
      <c r="D2105" s="8"/>
      <c r="E2105" s="89"/>
      <c r="F2105" s="89"/>
      <c r="G2105" s="89"/>
      <c r="H2105" s="89"/>
      <c r="I2105" s="89"/>
      <c r="J2105" s="89"/>
      <c r="K2105" s="89"/>
      <c r="L2105" s="89"/>
      <c r="M2105" s="89"/>
      <c r="N2105" s="89"/>
      <c r="O2105" s="89"/>
      <c r="P2105" s="89"/>
      <c r="Q2105" s="89"/>
      <c r="R2105" s="89"/>
      <c r="S2105" s="89"/>
      <c r="T2105" s="89"/>
      <c r="U2105" s="89"/>
      <c r="V2105" s="89"/>
      <c r="W2105" s="92"/>
      <c r="X2105" s="92"/>
      <c r="Y2105" s="92"/>
      <c r="Z2105" s="89"/>
      <c r="AA2105" s="44"/>
      <c r="AB2105" s="44"/>
    </row>
    <row r="2106" spans="1:28" s="5" customFormat="1" ht="24">
      <c r="A2106" s="91"/>
      <c r="B2106" s="91"/>
      <c r="C2106" s="8"/>
      <c r="D2106" s="8"/>
      <c r="E2106" s="89"/>
      <c r="F2106" s="89"/>
      <c r="G2106" s="89"/>
      <c r="H2106" s="89"/>
      <c r="I2106" s="89"/>
      <c r="J2106" s="89"/>
      <c r="K2106" s="89"/>
      <c r="L2106" s="89"/>
      <c r="M2106" s="89"/>
      <c r="N2106" s="89"/>
      <c r="O2106" s="89"/>
      <c r="P2106" s="89"/>
      <c r="Q2106" s="89"/>
      <c r="R2106" s="89"/>
      <c r="S2106" s="89"/>
      <c r="T2106" s="89"/>
      <c r="U2106" s="89"/>
      <c r="V2106" s="89"/>
      <c r="W2106" s="92"/>
      <c r="X2106" s="92"/>
      <c r="Y2106" s="92"/>
      <c r="Z2106" s="89"/>
      <c r="AA2106" s="44"/>
      <c r="AB2106" s="44"/>
    </row>
    <row r="2107" spans="1:28" s="5" customFormat="1" ht="24">
      <c r="A2107" s="91"/>
      <c r="B2107" s="91"/>
      <c r="C2107" s="91"/>
      <c r="D2107" s="91"/>
      <c r="E2107" s="90"/>
      <c r="F2107" s="90"/>
      <c r="G2107" s="90"/>
      <c r="H2107" s="90"/>
      <c r="I2107" s="90"/>
      <c r="J2107" s="90"/>
      <c r="K2107" s="90"/>
      <c r="L2107" s="90"/>
      <c r="M2107" s="90"/>
      <c r="N2107" s="90"/>
      <c r="O2107" s="90"/>
      <c r="P2107" s="90"/>
      <c r="Q2107" s="90"/>
      <c r="R2107" s="90"/>
      <c r="S2107" s="90"/>
      <c r="T2107" s="90"/>
      <c r="U2107" s="90"/>
      <c r="V2107" s="90"/>
      <c r="W2107" s="91"/>
      <c r="X2107" s="91"/>
      <c r="Y2107" s="91"/>
      <c r="Z2107" s="90"/>
      <c r="AA2107" s="44"/>
      <c r="AB2107" s="44"/>
    </row>
    <row r="2108" spans="1:28" s="5" customFormat="1" ht="24">
      <c r="A2108" s="8"/>
      <c r="B2108" s="8"/>
      <c r="C2108" s="8"/>
      <c r="D2108" s="8"/>
      <c r="E2108" s="89"/>
      <c r="F2108" s="89"/>
      <c r="G2108" s="89"/>
      <c r="H2108" s="89"/>
      <c r="I2108" s="89"/>
      <c r="J2108" s="89"/>
      <c r="K2108" s="89"/>
      <c r="L2108" s="89"/>
      <c r="M2108" s="89"/>
      <c r="N2108" s="89"/>
      <c r="O2108" s="89"/>
      <c r="P2108" s="89"/>
      <c r="Q2108" s="89"/>
      <c r="R2108" s="89"/>
      <c r="S2108" s="89"/>
      <c r="T2108" s="89"/>
      <c r="U2108" s="89"/>
      <c r="V2108" s="89"/>
      <c r="W2108" s="8"/>
      <c r="X2108" s="8"/>
      <c r="Y2108" s="8"/>
      <c r="Z2108" s="89"/>
      <c r="AA2108" s="44"/>
      <c r="AB2108" s="44"/>
    </row>
    <row r="2109" spans="1:28" s="5" customFormat="1" ht="24">
      <c r="A2109" s="91"/>
      <c r="B2109" s="91"/>
      <c r="C2109" s="8"/>
      <c r="D2109" s="8"/>
      <c r="E2109" s="92"/>
      <c r="F2109" s="89"/>
      <c r="G2109" s="89"/>
      <c r="H2109" s="89"/>
      <c r="I2109" s="89"/>
      <c r="J2109" s="89"/>
      <c r="K2109" s="89"/>
      <c r="L2109" s="89"/>
      <c r="M2109" s="89"/>
      <c r="N2109" s="89"/>
      <c r="O2109" s="89"/>
      <c r="P2109" s="89"/>
      <c r="Q2109" s="89"/>
      <c r="R2109" s="89"/>
      <c r="S2109" s="89"/>
      <c r="T2109" s="89"/>
      <c r="U2109" s="89"/>
      <c r="V2109" s="89"/>
      <c r="W2109" s="89"/>
      <c r="X2109" s="89"/>
      <c r="Y2109" s="89"/>
      <c r="Z2109" s="89"/>
      <c r="AA2109" s="44"/>
      <c r="AB2109" s="44"/>
    </row>
    <row r="2110" spans="1:28" s="5" customFormat="1" ht="15.6" customHeight="1">
      <c r="A2110" s="91"/>
      <c r="B2110" s="91"/>
      <c r="C2110" s="91"/>
      <c r="D2110" s="91"/>
      <c r="E2110" s="91"/>
      <c r="F2110" s="90"/>
      <c r="G2110" s="90"/>
      <c r="H2110" s="90"/>
      <c r="I2110" s="90"/>
      <c r="J2110" s="90"/>
      <c r="K2110" s="90"/>
      <c r="L2110" s="90"/>
      <c r="M2110" s="90"/>
      <c r="N2110" s="90"/>
      <c r="O2110" s="90"/>
      <c r="P2110" s="90"/>
      <c r="Q2110" s="90"/>
      <c r="R2110" s="90"/>
      <c r="S2110" s="90"/>
      <c r="T2110" s="90"/>
      <c r="U2110" s="90"/>
      <c r="V2110" s="90"/>
      <c r="W2110" s="90"/>
      <c r="X2110" s="90"/>
      <c r="Y2110" s="90"/>
      <c r="Z2110" s="90"/>
      <c r="AA2110" s="44"/>
      <c r="AB2110" s="44"/>
    </row>
    <row r="2111" spans="1:28" s="5" customFormat="1" ht="24">
      <c r="A2111" s="48"/>
      <c r="B2111" s="90"/>
      <c r="C2111" s="48"/>
      <c r="D2111" s="48"/>
      <c r="E2111" s="48"/>
      <c r="F2111" s="48"/>
      <c r="G2111" s="48"/>
      <c r="H2111" s="48"/>
      <c r="I2111" s="48"/>
      <c r="J2111" s="48"/>
      <c r="K2111" s="48"/>
      <c r="L2111" s="48"/>
      <c r="M2111" s="48"/>
      <c r="N2111" s="48"/>
      <c r="O2111" s="48"/>
      <c r="P2111" s="48"/>
      <c r="Q2111" s="48"/>
      <c r="R2111" s="48"/>
      <c r="S2111" s="48"/>
      <c r="T2111" s="48"/>
      <c r="U2111" s="48"/>
      <c r="V2111" s="48"/>
      <c r="W2111" s="48"/>
      <c r="X2111" s="48"/>
      <c r="Y2111" s="48"/>
      <c r="Z2111" s="48"/>
      <c r="AA2111" s="38"/>
      <c r="AB2111" s="38"/>
    </row>
    <row r="2112" spans="1:28" s="5" customFormat="1" ht="17.649999999999999" customHeight="1">
      <c r="A2112" s="48"/>
      <c r="B2112" s="90"/>
      <c r="C2112" s="48"/>
      <c r="D2112" s="48"/>
      <c r="E2112" s="48"/>
      <c r="F2112" s="48"/>
      <c r="G2112" s="48"/>
      <c r="H2112" s="48"/>
      <c r="I2112" s="48"/>
      <c r="J2112" s="48"/>
      <c r="K2112" s="48"/>
      <c r="L2112" s="48"/>
      <c r="M2112" s="48"/>
      <c r="N2112" s="48"/>
      <c r="O2112" s="48"/>
      <c r="P2112" s="48"/>
      <c r="Q2112" s="48"/>
      <c r="R2112" s="48"/>
      <c r="S2112" s="48"/>
      <c r="T2112" s="48"/>
      <c r="U2112" s="48"/>
      <c r="V2112" s="48"/>
      <c r="W2112" s="48"/>
      <c r="X2112" s="48"/>
      <c r="Y2112" s="48"/>
      <c r="Z2112" s="48"/>
      <c r="AA2112" s="38"/>
      <c r="AB2112" s="38"/>
    </row>
    <row r="2113" spans="1:28" s="5" customFormat="1" ht="24">
      <c r="A2113" s="48"/>
      <c r="B2113" s="90"/>
      <c r="C2113" s="48"/>
      <c r="D2113" s="48"/>
      <c r="E2113" s="48"/>
      <c r="F2113" s="48"/>
      <c r="G2113" s="48"/>
      <c r="H2113" s="48"/>
      <c r="I2113" s="48"/>
      <c r="J2113" s="48"/>
      <c r="K2113" s="48"/>
      <c r="L2113" s="48"/>
      <c r="M2113" s="48"/>
      <c r="N2113" s="48"/>
      <c r="O2113" s="48"/>
      <c r="P2113" s="48"/>
      <c r="Q2113" s="48"/>
      <c r="R2113" s="48"/>
      <c r="S2113" s="48"/>
      <c r="T2113" s="48"/>
      <c r="U2113" s="48"/>
      <c r="V2113" s="48"/>
      <c r="W2113" s="48"/>
      <c r="X2113" s="48"/>
      <c r="Y2113" s="48"/>
      <c r="Z2113" s="48"/>
      <c r="AA2113" s="38"/>
      <c r="AB2113" s="38"/>
    </row>
    <row r="2114" spans="1:28" s="5" customFormat="1" ht="24">
      <c r="A2114" s="48"/>
      <c r="B2114" s="90"/>
      <c r="C2114" s="48"/>
      <c r="D2114" s="48"/>
      <c r="E2114" s="48"/>
      <c r="F2114" s="48"/>
      <c r="G2114" s="48"/>
      <c r="H2114" s="48"/>
      <c r="I2114" s="48"/>
      <c r="J2114" s="48"/>
      <c r="K2114" s="48"/>
      <c r="L2114" s="48"/>
      <c r="M2114" s="48"/>
      <c r="N2114" s="48"/>
      <c r="O2114" s="48"/>
      <c r="P2114" s="48"/>
      <c r="Q2114" s="48"/>
      <c r="R2114" s="48"/>
      <c r="S2114" s="48"/>
      <c r="T2114" s="48"/>
      <c r="U2114" s="48"/>
      <c r="V2114" s="48"/>
      <c r="W2114" s="48"/>
      <c r="X2114" s="48"/>
      <c r="Y2114" s="48"/>
      <c r="Z2114" s="48"/>
      <c r="AA2114" s="38"/>
      <c r="AB2114" s="38"/>
    </row>
    <row r="2115" spans="1:28" s="5" customFormat="1" ht="17.649999999999999" customHeight="1">
      <c r="A2115" s="48"/>
      <c r="B2115" s="90"/>
      <c r="C2115" s="48"/>
      <c r="D2115" s="48"/>
      <c r="E2115" s="48"/>
      <c r="F2115" s="48"/>
      <c r="G2115" s="48"/>
      <c r="H2115" s="48"/>
      <c r="I2115" s="48"/>
      <c r="J2115" s="48"/>
      <c r="K2115" s="48"/>
      <c r="L2115" s="48"/>
      <c r="M2115" s="48"/>
      <c r="N2115" s="48"/>
      <c r="O2115" s="48"/>
      <c r="P2115" s="48"/>
      <c r="Q2115" s="48"/>
      <c r="R2115" s="48"/>
      <c r="S2115" s="48"/>
      <c r="T2115" s="48"/>
      <c r="U2115" s="48"/>
      <c r="V2115" s="48"/>
      <c r="W2115" s="48"/>
      <c r="X2115" s="48"/>
      <c r="Y2115" s="48"/>
      <c r="Z2115" s="48"/>
      <c r="AA2115" s="38"/>
      <c r="AB2115" s="38"/>
    </row>
    <row r="2116" spans="1:28" s="5" customFormat="1" ht="24">
      <c r="A2116" s="48"/>
      <c r="B2116" s="90"/>
      <c r="C2116" s="48"/>
      <c r="D2116" s="48"/>
      <c r="E2116" s="48"/>
      <c r="F2116" s="48"/>
      <c r="G2116" s="48"/>
      <c r="H2116" s="48"/>
      <c r="I2116" s="48"/>
      <c r="J2116" s="48"/>
      <c r="K2116" s="48"/>
      <c r="L2116" s="48"/>
      <c r="M2116" s="48"/>
      <c r="N2116" s="48"/>
      <c r="O2116" s="48"/>
      <c r="P2116" s="48"/>
      <c r="Q2116" s="48"/>
      <c r="R2116" s="48"/>
      <c r="S2116" s="48"/>
      <c r="T2116" s="48"/>
      <c r="U2116" s="48"/>
      <c r="V2116" s="48"/>
      <c r="W2116" s="48"/>
      <c r="X2116" s="48"/>
      <c r="Y2116" s="48"/>
      <c r="Z2116" s="48"/>
      <c r="AA2116" s="38"/>
      <c r="AB2116" s="38"/>
    </row>
    <row r="2117" spans="1:28" s="5" customFormat="1" ht="24">
      <c r="A2117" s="48"/>
      <c r="B2117" s="90"/>
      <c r="C2117" s="48"/>
      <c r="D2117" s="48"/>
      <c r="E2117" s="48"/>
      <c r="F2117" s="48"/>
      <c r="G2117" s="48"/>
      <c r="H2117" s="48"/>
      <c r="I2117" s="48"/>
      <c r="J2117" s="48"/>
      <c r="K2117" s="48"/>
      <c r="L2117" s="48"/>
      <c r="M2117" s="48"/>
      <c r="N2117" s="48"/>
      <c r="O2117" s="48"/>
      <c r="P2117" s="48"/>
      <c r="Q2117" s="48"/>
      <c r="R2117" s="48"/>
      <c r="S2117" s="48"/>
      <c r="T2117" s="48"/>
      <c r="U2117" s="48"/>
      <c r="V2117" s="48"/>
      <c r="W2117" s="48"/>
      <c r="X2117" s="48"/>
      <c r="Y2117" s="48"/>
      <c r="Z2117" s="48"/>
      <c r="AA2117" s="38"/>
      <c r="AB2117" s="38"/>
    </row>
    <row r="2118" spans="1:28" s="5" customFormat="1" ht="17.649999999999999" customHeight="1">
      <c r="A2118" s="48"/>
      <c r="B2118" s="90"/>
      <c r="C2118" s="48"/>
      <c r="D2118" s="48"/>
      <c r="E2118" s="48"/>
      <c r="F2118" s="48"/>
      <c r="G2118" s="48"/>
      <c r="H2118" s="48"/>
      <c r="I2118" s="48"/>
      <c r="J2118" s="48"/>
      <c r="K2118" s="48"/>
      <c r="L2118" s="48"/>
      <c r="M2118" s="48"/>
      <c r="N2118" s="48"/>
      <c r="O2118" s="48"/>
      <c r="P2118" s="48"/>
      <c r="Q2118" s="48"/>
      <c r="R2118" s="48"/>
      <c r="S2118" s="48"/>
      <c r="T2118" s="48"/>
      <c r="U2118" s="48"/>
      <c r="V2118" s="48"/>
      <c r="W2118" s="48"/>
      <c r="X2118" s="48"/>
      <c r="Y2118" s="48"/>
      <c r="Z2118" s="48"/>
      <c r="AA2118" s="38"/>
      <c r="AB2118" s="38"/>
    </row>
    <row r="2119" spans="1:28" s="5" customFormat="1" ht="24">
      <c r="A2119" s="48"/>
      <c r="B2119" s="90"/>
      <c r="C2119" s="48"/>
      <c r="D2119" s="48"/>
      <c r="E2119" s="48"/>
      <c r="F2119" s="48"/>
      <c r="G2119" s="48"/>
      <c r="H2119" s="48"/>
      <c r="I2119" s="48"/>
      <c r="J2119" s="48"/>
      <c r="K2119" s="48"/>
      <c r="L2119" s="48"/>
      <c r="M2119" s="48"/>
      <c r="N2119" s="48"/>
      <c r="O2119" s="48"/>
      <c r="P2119" s="48"/>
      <c r="Q2119" s="48"/>
      <c r="R2119" s="48"/>
      <c r="S2119" s="48"/>
      <c r="T2119" s="48"/>
      <c r="U2119" s="48"/>
      <c r="V2119" s="48"/>
      <c r="W2119" s="48"/>
      <c r="X2119" s="48"/>
      <c r="Y2119" s="48"/>
      <c r="Z2119" s="48"/>
      <c r="AA2119" s="38"/>
      <c r="AB2119" s="38"/>
    </row>
    <row r="2120" spans="1:28" s="5" customFormat="1" ht="24">
      <c r="A2120" s="48"/>
      <c r="B2120" s="90"/>
      <c r="C2120" s="48"/>
      <c r="D2120" s="48"/>
      <c r="E2120" s="48"/>
      <c r="F2120" s="48"/>
      <c r="G2120" s="48"/>
      <c r="H2120" s="48"/>
      <c r="I2120" s="48"/>
      <c r="J2120" s="48"/>
      <c r="K2120" s="48"/>
      <c r="L2120" s="48"/>
      <c r="M2120" s="48"/>
      <c r="N2120" s="48"/>
      <c r="O2120" s="48"/>
      <c r="P2120" s="48"/>
      <c r="Q2120" s="48"/>
      <c r="R2120" s="48"/>
      <c r="S2120" s="48"/>
      <c r="T2120" s="48"/>
      <c r="U2120" s="48"/>
      <c r="V2120" s="48"/>
      <c r="W2120" s="48"/>
      <c r="X2120" s="48"/>
      <c r="Y2120" s="48"/>
      <c r="Z2120" s="48"/>
      <c r="AA2120" s="38"/>
      <c r="AB2120" s="38"/>
    </row>
    <row r="2121" spans="1:28" s="5" customFormat="1" ht="17.649999999999999" customHeight="1">
      <c r="A2121" s="48"/>
      <c r="B2121" s="90"/>
      <c r="C2121" s="48"/>
      <c r="D2121" s="48"/>
      <c r="E2121" s="48"/>
      <c r="F2121" s="48"/>
      <c r="G2121" s="48"/>
      <c r="H2121" s="48"/>
      <c r="I2121" s="48"/>
      <c r="J2121" s="48"/>
      <c r="K2121" s="48"/>
      <c r="L2121" s="48"/>
      <c r="M2121" s="48"/>
      <c r="N2121" s="48"/>
      <c r="O2121" s="48"/>
      <c r="P2121" s="48"/>
      <c r="Q2121" s="48"/>
      <c r="R2121" s="48"/>
      <c r="S2121" s="48"/>
      <c r="T2121" s="48"/>
      <c r="U2121" s="48"/>
      <c r="V2121" s="48"/>
      <c r="W2121" s="48"/>
      <c r="X2121" s="48"/>
      <c r="Y2121" s="48"/>
      <c r="Z2121" s="48"/>
      <c r="AA2121" s="38"/>
      <c r="AB2121" s="38"/>
    </row>
    <row r="2122" spans="1:28" s="5" customFormat="1" ht="24">
      <c r="A2122" s="48"/>
      <c r="B2122" s="90"/>
      <c r="C2122" s="48"/>
      <c r="D2122" s="48"/>
      <c r="E2122" s="48"/>
      <c r="F2122" s="48"/>
      <c r="G2122" s="48"/>
      <c r="H2122" s="48"/>
      <c r="I2122" s="48"/>
      <c r="J2122" s="48"/>
      <c r="K2122" s="48"/>
      <c r="L2122" s="48"/>
      <c r="M2122" s="48"/>
      <c r="N2122" s="48"/>
      <c r="O2122" s="48"/>
      <c r="P2122" s="48"/>
      <c r="Q2122" s="48"/>
      <c r="R2122" s="48"/>
      <c r="S2122" s="48"/>
      <c r="T2122" s="48"/>
      <c r="U2122" s="48"/>
      <c r="V2122" s="48"/>
      <c r="W2122" s="48"/>
      <c r="X2122" s="48"/>
      <c r="Y2122" s="48"/>
      <c r="Z2122" s="48"/>
      <c r="AA2122" s="38"/>
      <c r="AB2122" s="38"/>
    </row>
    <row r="2123" spans="1:28" s="5" customFormat="1" ht="24">
      <c r="A2123" s="48"/>
      <c r="B2123" s="90"/>
      <c r="C2123" s="48"/>
      <c r="D2123" s="48"/>
      <c r="E2123" s="48"/>
      <c r="F2123" s="48"/>
      <c r="G2123" s="48"/>
      <c r="H2123" s="48"/>
      <c r="I2123" s="48"/>
      <c r="J2123" s="48"/>
      <c r="K2123" s="48"/>
      <c r="L2123" s="48"/>
      <c r="M2123" s="48"/>
      <c r="N2123" s="48"/>
      <c r="O2123" s="48"/>
      <c r="P2123" s="48"/>
      <c r="Q2123" s="48"/>
      <c r="R2123" s="48"/>
      <c r="S2123" s="48"/>
      <c r="T2123" s="48"/>
      <c r="U2123" s="48"/>
      <c r="V2123" s="48"/>
      <c r="W2123" s="48"/>
      <c r="X2123" s="48"/>
      <c r="Y2123" s="48"/>
      <c r="Z2123" s="48"/>
      <c r="AA2123" s="38"/>
      <c r="AB2123" s="38"/>
    </row>
    <row r="2124" spans="1:28" s="5" customFormat="1" ht="24">
      <c r="A2124" s="48"/>
      <c r="B2124" s="90"/>
      <c r="C2124" s="48"/>
      <c r="D2124" s="48"/>
      <c r="E2124" s="48"/>
      <c r="F2124" s="48"/>
      <c r="G2124" s="48"/>
      <c r="H2124" s="48"/>
      <c r="I2124" s="48"/>
      <c r="J2124" s="48"/>
      <c r="K2124" s="48"/>
      <c r="L2124" s="48"/>
      <c r="M2124" s="48"/>
      <c r="N2124" s="48"/>
      <c r="O2124" s="48"/>
      <c r="P2124" s="48"/>
      <c r="Q2124" s="48"/>
      <c r="R2124" s="48"/>
      <c r="S2124" s="48"/>
      <c r="T2124" s="48"/>
      <c r="U2124" s="48"/>
      <c r="V2124" s="48"/>
      <c r="W2124" s="48"/>
      <c r="X2124" s="48"/>
      <c r="Y2124" s="48"/>
      <c r="Z2124" s="48"/>
      <c r="AA2124" s="38"/>
      <c r="AB2124" s="38"/>
    </row>
    <row r="2125" spans="1:28" s="5" customFormat="1" ht="17.649999999999999" customHeight="1">
      <c r="A2125" s="48"/>
      <c r="B2125" s="90"/>
      <c r="C2125" s="48"/>
      <c r="D2125" s="48"/>
      <c r="E2125" s="48"/>
      <c r="F2125" s="48"/>
      <c r="G2125" s="48"/>
      <c r="H2125" s="48"/>
      <c r="I2125" s="48"/>
      <c r="J2125" s="48"/>
      <c r="K2125" s="48"/>
      <c r="L2125" s="48"/>
      <c r="M2125" s="48"/>
      <c r="N2125" s="48"/>
      <c r="O2125" s="48"/>
      <c r="P2125" s="48"/>
      <c r="Q2125" s="48"/>
      <c r="R2125" s="48"/>
      <c r="S2125" s="48"/>
      <c r="T2125" s="48"/>
      <c r="U2125" s="48"/>
      <c r="V2125" s="48"/>
      <c r="W2125" s="48"/>
      <c r="X2125" s="48"/>
      <c r="Y2125" s="48"/>
      <c r="Z2125" s="48"/>
      <c r="AA2125" s="38"/>
      <c r="AB2125" s="38"/>
    </row>
    <row r="2126" spans="1:28" s="5" customFormat="1" ht="24">
      <c r="A2126" s="48"/>
      <c r="B2126" s="90"/>
      <c r="C2126" s="48"/>
      <c r="D2126" s="48"/>
      <c r="E2126" s="48"/>
      <c r="F2126" s="48"/>
      <c r="G2126" s="48"/>
      <c r="H2126" s="48"/>
      <c r="I2126" s="48"/>
      <c r="J2126" s="48"/>
      <c r="K2126" s="48"/>
      <c r="L2126" s="48"/>
      <c r="M2126" s="48"/>
      <c r="N2126" s="48"/>
      <c r="O2126" s="48"/>
      <c r="P2126" s="48"/>
      <c r="Q2126" s="48"/>
      <c r="R2126" s="48"/>
      <c r="S2126" s="48"/>
      <c r="T2126" s="48"/>
      <c r="U2126" s="48"/>
      <c r="V2126" s="48"/>
      <c r="W2126" s="48"/>
      <c r="X2126" s="48"/>
      <c r="Y2126" s="48"/>
      <c r="Z2126" s="48"/>
      <c r="AA2126" s="38"/>
      <c r="AB2126" s="38"/>
    </row>
    <row r="2127" spans="1:28" s="5" customFormat="1" ht="24">
      <c r="A2127" s="48"/>
      <c r="B2127" s="90"/>
      <c r="C2127" s="48"/>
      <c r="D2127" s="48"/>
      <c r="E2127" s="48"/>
      <c r="F2127" s="48"/>
      <c r="G2127" s="48"/>
      <c r="H2127" s="48"/>
      <c r="I2127" s="48"/>
      <c r="J2127" s="48"/>
      <c r="K2127" s="48"/>
      <c r="L2127" s="48"/>
      <c r="M2127" s="48"/>
      <c r="N2127" s="48"/>
      <c r="O2127" s="48"/>
      <c r="P2127" s="48"/>
      <c r="Q2127" s="48"/>
      <c r="R2127" s="48"/>
      <c r="S2127" s="48"/>
      <c r="T2127" s="48"/>
      <c r="U2127" s="48"/>
      <c r="V2127" s="48"/>
      <c r="W2127" s="48"/>
      <c r="X2127" s="48"/>
      <c r="Y2127" s="48"/>
      <c r="Z2127" s="48"/>
      <c r="AA2127" s="38"/>
      <c r="AB2127" s="38"/>
    </row>
  </sheetData>
  <mergeCells count="1554">
    <mergeCell ref="AA808:AB810"/>
    <mergeCell ref="B781:B782"/>
    <mergeCell ref="AA754:AB756"/>
    <mergeCell ref="AA1483:AB1486"/>
    <mergeCell ref="C1899:Z1902"/>
    <mergeCell ref="D1746:Z1746"/>
    <mergeCell ref="D1705:Z1705"/>
    <mergeCell ref="B1888:B1891"/>
    <mergeCell ref="C1888:Z1891"/>
    <mergeCell ref="AA1888:AB1891"/>
    <mergeCell ref="B1102:B1103"/>
    <mergeCell ref="C1102:Z1103"/>
    <mergeCell ref="AA1102:AB1103"/>
    <mergeCell ref="B1331:B1333"/>
    <mergeCell ref="C1331:Z1333"/>
    <mergeCell ref="AA1331:AB1333"/>
    <mergeCell ref="B1508:B1510"/>
    <mergeCell ref="C1508:Z1510"/>
    <mergeCell ref="AA1508:AB1510"/>
    <mergeCell ref="B1523:B1525"/>
    <mergeCell ref="C1523:Z1525"/>
    <mergeCell ref="AA1523:AB1525"/>
    <mergeCell ref="B1526:B1528"/>
    <mergeCell ref="C1526:Z1528"/>
    <mergeCell ref="AA1526:AB1528"/>
    <mergeCell ref="B1532:AB1532"/>
    <mergeCell ref="B1504:AB1504"/>
    <mergeCell ref="B1568:B1575"/>
    <mergeCell ref="C1574:C1575"/>
    <mergeCell ref="D1574:Z1575"/>
    <mergeCell ref="AA1574:AB1575"/>
    <mergeCell ref="AA1954:AB1957"/>
    <mergeCell ref="B1948:B1951"/>
    <mergeCell ref="B1954:B1957"/>
    <mergeCell ref="D1732:Z1732"/>
    <mergeCell ref="D1733:Z1734"/>
    <mergeCell ref="C1733:C1734"/>
    <mergeCell ref="C1671:AB1673"/>
    <mergeCell ref="C1674:Z1675"/>
    <mergeCell ref="D1676:Z1676"/>
    <mergeCell ref="D1682:Z1682"/>
    <mergeCell ref="D1687:Z1688"/>
    <mergeCell ref="S1679:T1679"/>
    <mergeCell ref="D1677:Z1677"/>
    <mergeCell ref="C1686:Z1686"/>
    <mergeCell ref="D1681:Z1681"/>
    <mergeCell ref="D1678:G1678"/>
    <mergeCell ref="C1841:Z1843"/>
    <mergeCell ref="C1850:Z1852"/>
    <mergeCell ref="B1800:B1802"/>
    <mergeCell ref="AA1838:AB1840"/>
    <mergeCell ref="AA1899:AB1902"/>
    <mergeCell ref="B1808:B1810"/>
    <mergeCell ref="C1909:Z1913"/>
    <mergeCell ref="B1933:B1937"/>
    <mergeCell ref="AA1909:AB1913"/>
    <mergeCell ref="B1909:B1913"/>
    <mergeCell ref="AA1700:AB1700"/>
    <mergeCell ref="C1712:Z1712"/>
    <mergeCell ref="C1704:Z1704"/>
    <mergeCell ref="D1709:Z1709"/>
    <mergeCell ref="C1756:Z1756"/>
    <mergeCell ref="S1748:T1748"/>
    <mergeCell ref="B832:B836"/>
    <mergeCell ref="B1222:B1224"/>
    <mergeCell ref="C1215:Z1217"/>
    <mergeCell ref="C1192:Z1195"/>
    <mergeCell ref="C1446:Z1451"/>
    <mergeCell ref="C1456:Z1459"/>
    <mergeCell ref="C801:Z803"/>
    <mergeCell ref="C847:Z849"/>
    <mergeCell ref="C850:Z852"/>
    <mergeCell ref="C1377:Z1379"/>
    <mergeCell ref="C1398:Z1400"/>
    <mergeCell ref="C1405:Z1407"/>
    <mergeCell ref="B967:B969"/>
    <mergeCell ref="C887:Z892"/>
    <mergeCell ref="B1302:B1303"/>
    <mergeCell ref="B1179:B1181"/>
    <mergeCell ref="B1094:B1098"/>
    <mergeCell ref="B1174:B1176"/>
    <mergeCell ref="B1239:B1240"/>
    <mergeCell ref="B958:B960"/>
    <mergeCell ref="B953:B955"/>
    <mergeCell ref="B847:B849"/>
    <mergeCell ref="B850:B852"/>
    <mergeCell ref="C1209:Z1211"/>
    <mergeCell ref="B1339:B1341"/>
    <mergeCell ref="B1356:B1358"/>
    <mergeCell ref="B1359:B1361"/>
    <mergeCell ref="B897:B899"/>
    <mergeCell ref="B991:B995"/>
    <mergeCell ref="C1119:Z1121"/>
    <mergeCell ref="C826:Z831"/>
    <mergeCell ref="C1372:Z1374"/>
    <mergeCell ref="AA720:AB721"/>
    <mergeCell ref="C1229:Z1232"/>
    <mergeCell ref="B1225:B1228"/>
    <mergeCell ref="C1268:Z1270"/>
    <mergeCell ref="B1325:B1327"/>
    <mergeCell ref="B1346:B1355"/>
    <mergeCell ref="C1297:Z1298"/>
    <mergeCell ref="C1302:Z1303"/>
    <mergeCell ref="B1236:B1238"/>
    <mergeCell ref="C1171:Z1173"/>
    <mergeCell ref="B1099:B1101"/>
    <mergeCell ref="C1094:Z1098"/>
    <mergeCell ref="C1179:Z1181"/>
    <mergeCell ref="B961:B963"/>
    <mergeCell ref="B1038:B1040"/>
    <mergeCell ref="B1027:B1030"/>
    <mergeCell ref="C1027:Z1030"/>
    <mergeCell ref="B749:B753"/>
    <mergeCell ref="B1342:B1345"/>
    <mergeCell ref="B1229:B1232"/>
    <mergeCell ref="B1274:B1276"/>
    <mergeCell ref="B1031:B1035"/>
    <mergeCell ref="AA1045:AB1047"/>
    <mergeCell ref="AA1124:AB1131"/>
    <mergeCell ref="B1081:B1085"/>
    <mergeCell ref="C1007:Z1009"/>
    <mergeCell ref="C1151:Z1153"/>
    <mergeCell ref="C1154:Z1157"/>
    <mergeCell ref="AA1135:AB1137"/>
    <mergeCell ref="C1104:Z1105"/>
    <mergeCell ref="C1081:Z1085"/>
    <mergeCell ref="B1154:B1157"/>
    <mergeCell ref="B1089:B1091"/>
    <mergeCell ref="B875:B878"/>
    <mergeCell ref="B945:B947"/>
    <mergeCell ref="B1104:B1105"/>
    <mergeCell ref="C1073:Z1075"/>
    <mergeCell ref="B1364:B1365"/>
    <mergeCell ref="C1359:Z1361"/>
    <mergeCell ref="AA1161:AB1163"/>
    <mergeCell ref="AA1073:AB1075"/>
    <mergeCell ref="AA1018:AB1020"/>
    <mergeCell ref="AA1027:AB1030"/>
    <mergeCell ref="C1174:Z1176"/>
    <mergeCell ref="AA1209:AB1211"/>
    <mergeCell ref="AA1094:AB1098"/>
    <mergeCell ref="AA875:AB878"/>
    <mergeCell ref="B1186:B1188"/>
    <mergeCell ref="AA1164:AB1167"/>
    <mergeCell ref="B1281:B1283"/>
    <mergeCell ref="C1325:Z1327"/>
    <mergeCell ref="AA1225:AB1228"/>
    <mergeCell ref="AA1277:AB1280"/>
    <mergeCell ref="AA1260:AB1262"/>
    <mergeCell ref="AA1356:AB1358"/>
    <mergeCell ref="B1260:B1262"/>
    <mergeCell ref="B900:B902"/>
    <mergeCell ref="B964:B966"/>
    <mergeCell ref="B1164:B1167"/>
    <mergeCell ref="B1161:B1163"/>
    <mergeCell ref="C953:Z955"/>
    <mergeCell ref="C981:Z985"/>
    <mergeCell ref="C814:Z816"/>
    <mergeCell ref="B1299:B1301"/>
    <mergeCell ref="B1206:B1208"/>
    <mergeCell ref="B1119:B1121"/>
    <mergeCell ref="B1116:B1118"/>
    <mergeCell ref="C1124:Z1131"/>
    <mergeCell ref="C805:Z807"/>
    <mergeCell ref="B1209:B1211"/>
    <mergeCell ref="B1233:B1235"/>
    <mergeCell ref="B1218:B1219"/>
    <mergeCell ref="C1189:Z1191"/>
    <mergeCell ref="B1108:B1115"/>
    <mergeCell ref="C557:Z559"/>
    <mergeCell ref="AA520:AB525"/>
    <mergeCell ref="AA557:AB559"/>
    <mergeCell ref="AA593:AB595"/>
    <mergeCell ref="AA599:AB601"/>
    <mergeCell ref="AA657:AB659"/>
    <mergeCell ref="AA629:AB631"/>
    <mergeCell ref="AA626:AB628"/>
    <mergeCell ref="B1271:B1273"/>
    <mergeCell ref="B1277:B1280"/>
    <mergeCell ref="C1244:Z1246"/>
    <mergeCell ref="AA1244:AB1246"/>
    <mergeCell ref="B1244:B1246"/>
    <mergeCell ref="C1274:Z1276"/>
    <mergeCell ref="C950:Z952"/>
    <mergeCell ref="C1168:Z1170"/>
    <mergeCell ref="C1108:Z1115"/>
    <mergeCell ref="AA870:AB872"/>
    <mergeCell ref="C819:Z825"/>
    <mergeCell ref="C808:Z810"/>
    <mergeCell ref="AA414:AB415"/>
    <mergeCell ref="AA462:AB464"/>
    <mergeCell ref="C1520:Z1522"/>
    <mergeCell ref="B826:B831"/>
    <mergeCell ref="AA841:AB846"/>
    <mergeCell ref="B841:B846"/>
    <mergeCell ref="C841:Z846"/>
    <mergeCell ref="C837:Z840"/>
    <mergeCell ref="AA942:AB944"/>
    <mergeCell ref="B950:B952"/>
    <mergeCell ref="AA216:AB217"/>
    <mergeCell ref="C572:Z574"/>
    <mergeCell ref="C682:Z682"/>
    <mergeCell ref="C677:Z677"/>
    <mergeCell ref="C596:Z598"/>
    <mergeCell ref="C618:Z620"/>
    <mergeCell ref="C605:Z608"/>
    <mergeCell ref="C609:Z611"/>
    <mergeCell ref="B572:B574"/>
    <mergeCell ref="B621:B625"/>
    <mergeCell ref="C621:Z625"/>
    <mergeCell ref="B651:B653"/>
    <mergeCell ref="C680:Z680"/>
    <mergeCell ref="AA596:AB598"/>
    <mergeCell ref="AA578:AB580"/>
    <mergeCell ref="AA605:AB608"/>
    <mergeCell ref="B1086:B1088"/>
    <mergeCell ref="C657:Z659"/>
    <mergeCell ref="AA847:AB849"/>
    <mergeCell ref="B575:B577"/>
    <mergeCell ref="AA744:AB748"/>
    <mergeCell ref="AA1119:AB1121"/>
    <mergeCell ref="AA410:AB413"/>
    <mergeCell ref="C717:Z717"/>
    <mergeCell ref="AA730:AB735"/>
    <mergeCell ref="C722:Z723"/>
    <mergeCell ref="C714:Z714"/>
    <mergeCell ref="AA722:AB723"/>
    <mergeCell ref="AA1499:AB1501"/>
    <mergeCell ref="B1405:B1407"/>
    <mergeCell ref="B1487:B1488"/>
    <mergeCell ref="B1306:B1307"/>
    <mergeCell ref="C1299:Z1301"/>
    <mergeCell ref="C1294:Z1296"/>
    <mergeCell ref="C864:Z866"/>
    <mergeCell ref="C855:Z860"/>
    <mergeCell ref="C870:Z872"/>
    <mergeCell ref="C1304:Z1305"/>
    <mergeCell ref="B1297:B1298"/>
    <mergeCell ref="C759:Z777"/>
    <mergeCell ref="C1225:Z1228"/>
    <mergeCell ref="B1456:B1459"/>
    <mergeCell ref="B1192:B1195"/>
    <mergeCell ref="B1196:B1198"/>
    <mergeCell ref="B581:B583"/>
    <mergeCell ref="AA554:AB556"/>
    <mergeCell ref="C698:Z698"/>
    <mergeCell ref="B587:B589"/>
    <mergeCell ref="C749:Z753"/>
    <mergeCell ref="AA648:AB650"/>
    <mergeCell ref="C476:Z478"/>
    <mergeCell ref="C687:Z687"/>
    <mergeCell ref="C490:Z493"/>
    <mergeCell ref="C681:Z681"/>
    <mergeCell ref="B626:B628"/>
    <mergeCell ref="AA572:AB574"/>
    <mergeCell ref="B634:B638"/>
    <mergeCell ref="B691:B719"/>
    <mergeCell ref="C307:Z309"/>
    <mergeCell ref="C345:Z347"/>
    <mergeCell ref="B322:B324"/>
    <mergeCell ref="C454:Z456"/>
    <mergeCell ref="B408:B409"/>
    <mergeCell ref="C332:Z336"/>
    <mergeCell ref="C494:Z496"/>
    <mergeCell ref="C497:Z499"/>
    <mergeCell ref="B490:B493"/>
    <mergeCell ref="B500:B502"/>
    <mergeCell ref="AA691:AB719"/>
    <mergeCell ref="AA575:AB577"/>
    <mergeCell ref="AA516:AB519"/>
    <mergeCell ref="AA526:AB533"/>
    <mergeCell ref="AA549:AB551"/>
    <mergeCell ref="AA389:AB392"/>
    <mergeCell ref="AA459:AB461"/>
    <mergeCell ref="AA402:AB404"/>
    <mergeCell ref="AA448:AB450"/>
    <mergeCell ref="AA400:AB401"/>
    <mergeCell ref="C485:Z487"/>
    <mergeCell ref="C408:Z409"/>
    <mergeCell ref="AA440:AB442"/>
    <mergeCell ref="C348:Z350"/>
    <mergeCell ref="C353:Z356"/>
    <mergeCell ref="AA384:AB386"/>
    <mergeCell ref="C317:Z319"/>
    <mergeCell ref="AA317:AB319"/>
    <mergeCell ref="AA1254:AB1256"/>
    <mergeCell ref="B1286:B1288"/>
    <mergeCell ref="B1289:B1291"/>
    <mergeCell ref="C1390:Z1392"/>
    <mergeCell ref="C1247:Z1248"/>
    <mergeCell ref="AA1569:AB1571"/>
    <mergeCell ref="AA1533:AB1534"/>
    <mergeCell ref="AA1339:AB1341"/>
    <mergeCell ref="C1339:Z1341"/>
    <mergeCell ref="B1241:B1243"/>
    <mergeCell ref="AA1286:AB1288"/>
    <mergeCell ref="AA1302:AB1303"/>
    <mergeCell ref="C1241:Z1243"/>
    <mergeCell ref="AA1408:AB1414"/>
    <mergeCell ref="AA1446:AB1452"/>
    <mergeCell ref="B1322:B1324"/>
    <mergeCell ref="B1362:B1363"/>
    <mergeCell ref="B1318:B1321"/>
    <mergeCell ref="C1364:Z1365"/>
    <mergeCell ref="B1304:B1305"/>
    <mergeCell ref="C1431:Z1433"/>
    <mergeCell ref="B1401:B1404"/>
    <mergeCell ref="C1375:Z1376"/>
    <mergeCell ref="B1390:B1392"/>
    <mergeCell ref="B1398:B1400"/>
    <mergeCell ref="B1420:B1422"/>
    <mergeCell ref="B1428:B1430"/>
    <mergeCell ref="C718:Z718"/>
    <mergeCell ref="AA645:AB647"/>
    <mergeCell ref="C1415:Z1417"/>
    <mergeCell ref="B1453:B1455"/>
    <mergeCell ref="B1415:B1417"/>
    <mergeCell ref="B1514:B1516"/>
    <mergeCell ref="B1565:B1567"/>
    <mergeCell ref="C1578:Z1580"/>
    <mergeCell ref="C1328:Z1330"/>
    <mergeCell ref="B1254:B1256"/>
    <mergeCell ref="C1254:Z1256"/>
    <mergeCell ref="AA1274:AB1276"/>
    <mergeCell ref="AA651:AB653"/>
    <mergeCell ref="AA867:AB869"/>
    <mergeCell ref="C1452:Z1452"/>
    <mergeCell ref="C1548:Z1550"/>
    <mergeCell ref="AA1168:AB1170"/>
    <mergeCell ref="AA1108:AB1115"/>
    <mergeCell ref="AA1132:AB1134"/>
    <mergeCell ref="B1168:B1170"/>
    <mergeCell ref="AA1069:AB1072"/>
    <mergeCell ref="B1073:B1075"/>
    <mergeCell ref="B939:B941"/>
    <mergeCell ref="AA961:AB963"/>
    <mergeCell ref="B1013:B1015"/>
    <mergeCell ref="B1158:B1160"/>
    <mergeCell ref="C1132:Z1134"/>
    <mergeCell ref="AA1265:AB1267"/>
    <mergeCell ref="C1089:Z1091"/>
    <mergeCell ref="B1251:B1253"/>
    <mergeCell ref="AA1271:AB1273"/>
    <mergeCell ref="C1385:Z1386"/>
    <mergeCell ref="AA654:AB656"/>
    <mergeCell ref="C958:Z960"/>
    <mergeCell ref="B1460:B1462"/>
    <mergeCell ref="B1520:B1522"/>
    <mergeCell ref="C1711:Z1711"/>
    <mergeCell ref="D1724:G1724"/>
    <mergeCell ref="S1747:T1747"/>
    <mergeCell ref="C1491:Z1493"/>
    <mergeCell ref="C1642:Z1643"/>
    <mergeCell ref="B1625:B1627"/>
    <mergeCell ref="C1625:Z1627"/>
    <mergeCell ref="C1387:Z1389"/>
    <mergeCell ref="B1548:B1550"/>
    <mergeCell ref="B1578:B1580"/>
    <mergeCell ref="C1713:Z1713"/>
    <mergeCell ref="C1684:Z1684"/>
    <mergeCell ref="S1706:T1706"/>
    <mergeCell ref="U1706:V1706"/>
    <mergeCell ref="C1535:Z1537"/>
    <mergeCell ref="C1499:Z1501"/>
    <mergeCell ref="B1628:B1630"/>
    <mergeCell ref="C1628:Z1630"/>
    <mergeCell ref="U1678:V1678"/>
    <mergeCell ref="B1497:B1498"/>
    <mergeCell ref="C1445:Z1445"/>
    <mergeCell ref="D1679:G1679"/>
    <mergeCell ref="D1680:G1680"/>
    <mergeCell ref="C1453:Z1455"/>
    <mergeCell ref="C1497:Z1498"/>
    <mergeCell ref="C1460:Z1462"/>
    <mergeCell ref="S1725:T1725"/>
    <mergeCell ref="D1726:Z1726"/>
    <mergeCell ref="AA476:AB478"/>
    <mergeCell ref="C701:Z713"/>
    <mergeCell ref="B554:B556"/>
    <mergeCell ref="C1099:Z1101"/>
    <mergeCell ref="C991:Z995"/>
    <mergeCell ref="C459:Z461"/>
    <mergeCell ref="AA958:AB960"/>
    <mergeCell ref="C961:Z963"/>
    <mergeCell ref="AA612:AB614"/>
    <mergeCell ref="B557:B559"/>
    <mergeCell ref="B549:B551"/>
    <mergeCell ref="B569:B571"/>
    <mergeCell ref="C691:Z694"/>
    <mergeCell ref="C695:Z695"/>
    <mergeCell ref="C685:Z685"/>
    <mergeCell ref="C697:Z697"/>
    <mergeCell ref="C688:Z690"/>
    <mergeCell ref="C560:Z562"/>
    <mergeCell ref="AA639:AB641"/>
    <mergeCell ref="AA634:AB638"/>
    <mergeCell ref="AA642:AB644"/>
    <mergeCell ref="C736:Z743"/>
    <mergeCell ref="C811:Z813"/>
    <mergeCell ref="C832:Z836"/>
    <mergeCell ref="AA837:AB840"/>
    <mergeCell ref="AA726:AB729"/>
    <mergeCell ref="C754:Z756"/>
    <mergeCell ref="AA826:AB831"/>
    <mergeCell ref="AA510:AB512"/>
    <mergeCell ref="AA584:AB586"/>
    <mergeCell ref="B609:B611"/>
    <mergeCell ref="C590:Z592"/>
    <mergeCell ref="C482:Z484"/>
    <mergeCell ref="C405:Z407"/>
    <mergeCell ref="B360:B362"/>
    <mergeCell ref="B366:B369"/>
    <mergeCell ref="B218:B220"/>
    <mergeCell ref="B190:B194"/>
    <mergeCell ref="B244:B246"/>
    <mergeCell ref="C253:Z255"/>
    <mergeCell ref="B269:B271"/>
    <mergeCell ref="B272:B274"/>
    <mergeCell ref="B348:B350"/>
    <mergeCell ref="B312:B314"/>
    <mergeCell ref="B301:B303"/>
    <mergeCell ref="B298:B300"/>
    <mergeCell ref="B210:B213"/>
    <mergeCell ref="B200:B202"/>
    <mergeCell ref="C203:Z205"/>
    <mergeCell ref="B476:B478"/>
    <mergeCell ref="B258:B262"/>
    <mergeCell ref="C235:Z237"/>
    <mergeCell ref="C402:Z404"/>
    <mergeCell ref="B317:B319"/>
    <mergeCell ref="C467:Z469"/>
    <mergeCell ref="B470:B472"/>
    <mergeCell ref="B462:B464"/>
    <mergeCell ref="C462:Z464"/>
    <mergeCell ref="C448:Z450"/>
    <mergeCell ref="C440:Z442"/>
    <mergeCell ref="B304:B306"/>
    <mergeCell ref="B307:B309"/>
    <mergeCell ref="B47:B50"/>
    <mergeCell ref="AA91:AB95"/>
    <mergeCell ref="AA99:AB101"/>
    <mergeCell ref="AA96:AB98"/>
    <mergeCell ref="AA109:AB110"/>
    <mergeCell ref="AA102:AB103"/>
    <mergeCell ref="AA190:AB194"/>
    <mergeCell ref="AA149:AB166"/>
    <mergeCell ref="AA195:AB197"/>
    <mergeCell ref="AA130:AB132"/>
    <mergeCell ref="B102:B103"/>
    <mergeCell ref="C47:Z50"/>
    <mergeCell ref="AA112:AB115"/>
    <mergeCell ref="B112:B115"/>
    <mergeCell ref="AA76:AB78"/>
    <mergeCell ref="C64:Z66"/>
    <mergeCell ref="AA122:AB127"/>
    <mergeCell ref="B84:B90"/>
    <mergeCell ref="C51:Z53"/>
    <mergeCell ref="C54:Z56"/>
    <mergeCell ref="AA54:AB56"/>
    <mergeCell ref="AA169:AB187"/>
    <mergeCell ref="B169:B187"/>
    <mergeCell ref="C67:Z69"/>
    <mergeCell ref="B133:B135"/>
    <mergeCell ref="B195:B197"/>
    <mergeCell ref="C118:Z121"/>
    <mergeCell ref="B149:B166"/>
    <mergeCell ref="C190:Z194"/>
    <mergeCell ref="C169:Z187"/>
    <mergeCell ref="B327:B329"/>
    <mergeCell ref="B332:B336"/>
    <mergeCell ref="B345:B347"/>
    <mergeCell ref="B96:B98"/>
    <mergeCell ref="B79:B81"/>
    <mergeCell ref="B91:B95"/>
    <mergeCell ref="B51:B53"/>
    <mergeCell ref="H8:AB9"/>
    <mergeCell ref="H16:AB17"/>
    <mergeCell ref="C13:G13"/>
    <mergeCell ref="H18:I19"/>
    <mergeCell ref="A30:AB31"/>
    <mergeCell ref="S23:T24"/>
    <mergeCell ref="U46:AB46"/>
    <mergeCell ref="B59:B61"/>
    <mergeCell ref="C76:Z78"/>
    <mergeCell ref="B72:B75"/>
    <mergeCell ref="AA64:AB66"/>
    <mergeCell ref="AA79:AB81"/>
    <mergeCell ref="X38:Z41"/>
    <mergeCell ref="A28:AB29"/>
    <mergeCell ref="AA84:AB90"/>
    <mergeCell ref="C96:Z98"/>
    <mergeCell ref="AA72:AB75"/>
    <mergeCell ref="D88:Z90"/>
    <mergeCell ref="C79:Z81"/>
    <mergeCell ref="AA67:AB69"/>
    <mergeCell ref="AA51:AB53"/>
    <mergeCell ref="C9:G9"/>
    <mergeCell ref="B64:B66"/>
    <mergeCell ref="AA118:AB121"/>
    <mergeCell ref="C59:Z61"/>
    <mergeCell ref="B289:B291"/>
    <mergeCell ref="B294:B296"/>
    <mergeCell ref="C286:Z288"/>
    <mergeCell ref="AA104:AB106"/>
    <mergeCell ref="C102:Z103"/>
    <mergeCell ref="C109:Z110"/>
    <mergeCell ref="S18:AB19"/>
    <mergeCell ref="E21:F22"/>
    <mergeCell ref="U21:Z22"/>
    <mergeCell ref="G23:J24"/>
    <mergeCell ref="B339:B342"/>
    <mergeCell ref="C339:Z342"/>
    <mergeCell ref="U38:W41"/>
    <mergeCell ref="AA38:AB41"/>
    <mergeCell ref="C99:Z101"/>
    <mergeCell ref="B54:B56"/>
    <mergeCell ref="AA222:AB225"/>
    <mergeCell ref="C206:Z209"/>
    <mergeCell ref="C210:Z213"/>
    <mergeCell ref="B216:B217"/>
    <mergeCell ref="AA59:AB61"/>
    <mergeCell ref="B67:B69"/>
    <mergeCell ref="AA47:AB50"/>
    <mergeCell ref="U58:AB58"/>
    <mergeCell ref="C85:Z86"/>
    <mergeCell ref="B99:B101"/>
    <mergeCell ref="B76:B78"/>
    <mergeCell ref="F95:Z95"/>
    <mergeCell ref="A199:H199"/>
    <mergeCell ref="B266:B268"/>
    <mergeCell ref="A39:I40"/>
    <mergeCell ref="C304:Z306"/>
    <mergeCell ref="A1:AB1"/>
    <mergeCell ref="A2:AB2"/>
    <mergeCell ref="A4:G4"/>
    <mergeCell ref="A5:J6"/>
    <mergeCell ref="C18:G19"/>
    <mergeCell ref="K5:AB6"/>
    <mergeCell ref="K25:M26"/>
    <mergeCell ref="E25:F26"/>
    <mergeCell ref="AA25:AB26"/>
    <mergeCell ref="O21:R26"/>
    <mergeCell ref="S21:T22"/>
    <mergeCell ref="G25:J26"/>
    <mergeCell ref="S25:T26"/>
    <mergeCell ref="U25:Z26"/>
    <mergeCell ref="G21:J22"/>
    <mergeCell ref="K21:M22"/>
    <mergeCell ref="A8:B19"/>
    <mergeCell ref="C8:G8"/>
    <mergeCell ref="C10:G11"/>
    <mergeCell ref="H15:K15"/>
    <mergeCell ref="K23:M24"/>
    <mergeCell ref="AA21:AB22"/>
    <mergeCell ref="H12:AB14"/>
    <mergeCell ref="Q18:R19"/>
    <mergeCell ref="AA23:AB24"/>
    <mergeCell ref="U23:Z24"/>
    <mergeCell ref="E23:F24"/>
    <mergeCell ref="A21:D26"/>
    <mergeCell ref="C16:G16"/>
    <mergeCell ref="H10:AB11"/>
    <mergeCell ref="J18:P19"/>
    <mergeCell ref="AA277:AB282"/>
    <mergeCell ref="AA235:AB237"/>
    <mergeCell ref="B203:B205"/>
    <mergeCell ref="AA218:AB220"/>
    <mergeCell ref="C200:Z202"/>
    <mergeCell ref="AA200:AB202"/>
    <mergeCell ref="AA203:AB205"/>
    <mergeCell ref="AA206:AB209"/>
    <mergeCell ref="C216:Z217"/>
    <mergeCell ref="C250:Z252"/>
    <mergeCell ref="AA210:AB213"/>
    <mergeCell ref="B206:B209"/>
    <mergeCell ref="C222:Z225"/>
    <mergeCell ref="B238:B240"/>
    <mergeCell ref="AA230:AB232"/>
    <mergeCell ref="B230:B232"/>
    <mergeCell ref="B286:B288"/>
    <mergeCell ref="AA286:AB288"/>
    <mergeCell ref="C218:Z220"/>
    <mergeCell ref="C277:Z282"/>
    <mergeCell ref="B283:B285"/>
    <mergeCell ref="AA269:AB271"/>
    <mergeCell ref="B253:B255"/>
    <mergeCell ref="C258:Z262"/>
    <mergeCell ref="C266:Z268"/>
    <mergeCell ref="B277:B282"/>
    <mergeCell ref="C294:Z296"/>
    <mergeCell ref="AA1222:AB1224"/>
    <mergeCell ref="AA1328:AB1330"/>
    <mergeCell ref="AA1236:AB1238"/>
    <mergeCell ref="AA1257:AB1259"/>
    <mergeCell ref="AA1757:AB1758"/>
    <mergeCell ref="AA1179:AB1181"/>
    <mergeCell ref="AA1362:AB1363"/>
    <mergeCell ref="AA1587:AB1590"/>
    <mergeCell ref="AA1591:AB1593"/>
    <mergeCell ref="AA1594:AB1595"/>
    <mergeCell ref="AA1596:AB1599"/>
    <mergeCell ref="AA1401:AB1404"/>
    <mergeCell ref="AA1377:AB1379"/>
    <mergeCell ref="AA1390:AB1392"/>
    <mergeCell ref="AA1428:AB1430"/>
    <mergeCell ref="AA1364:AB1365"/>
    <mergeCell ref="C1701:AB1703"/>
    <mergeCell ref="C1315:Z1317"/>
    <mergeCell ref="AA1315:AB1317"/>
    <mergeCell ref="C1281:Z1283"/>
    <mergeCell ref="AA1325:AB1327"/>
    <mergeCell ref="C1334:Z1336"/>
    <mergeCell ref="AA1186:AB1188"/>
    <mergeCell ref="C1346:Z1355"/>
    <mergeCell ref="AA1572:AB1573"/>
    <mergeCell ref="D1723:G1723"/>
    <mergeCell ref="AA1247:AB1248"/>
    <mergeCell ref="C1239:Z1240"/>
    <mergeCell ref="C1186:Z1188"/>
    <mergeCell ref="AA1318:AB1321"/>
    <mergeCell ref="B250:B252"/>
    <mergeCell ref="C241:Z243"/>
    <mergeCell ref="C133:Z135"/>
    <mergeCell ref="C149:Z166"/>
    <mergeCell ref="AA244:AB246"/>
    <mergeCell ref="C263:Z265"/>
    <mergeCell ref="C272:Z274"/>
    <mergeCell ref="C122:Z127"/>
    <mergeCell ref="B222:B225"/>
    <mergeCell ref="AA133:AB135"/>
    <mergeCell ref="B241:B243"/>
    <mergeCell ref="B226:B229"/>
    <mergeCell ref="B235:B237"/>
    <mergeCell ref="B247:B249"/>
    <mergeCell ref="AA238:AB240"/>
    <mergeCell ref="AA247:AB249"/>
    <mergeCell ref="AA258:AB262"/>
    <mergeCell ref="C238:Z240"/>
    <mergeCell ref="B263:B265"/>
    <mergeCell ref="C226:Z229"/>
    <mergeCell ref="AA241:AB243"/>
    <mergeCell ref="AA226:AB229"/>
    <mergeCell ref="AA250:AB252"/>
    <mergeCell ref="C230:Z232"/>
    <mergeCell ref="C130:Z132"/>
    <mergeCell ref="AA253:AB255"/>
    <mergeCell ref="C195:Z197"/>
    <mergeCell ref="AA327:AB329"/>
    <mergeCell ref="AA298:AB300"/>
    <mergeCell ref="C244:Z246"/>
    <mergeCell ref="C247:Z249"/>
    <mergeCell ref="AA379:AB381"/>
    <mergeCell ref="AA332:AB336"/>
    <mergeCell ref="AA345:AB347"/>
    <mergeCell ref="AA322:AB324"/>
    <mergeCell ref="AA266:AB268"/>
    <mergeCell ref="AA360:AB362"/>
    <mergeCell ref="AA363:AB365"/>
    <mergeCell ref="AA372:AB375"/>
    <mergeCell ref="AA376:AB378"/>
    <mergeCell ref="AA348:AB350"/>
    <mergeCell ref="AA353:AB356"/>
    <mergeCell ref="AA357:AB359"/>
    <mergeCell ref="AA307:AB309"/>
    <mergeCell ref="AA301:AB303"/>
    <mergeCell ref="C360:Z362"/>
    <mergeCell ref="AA339:AB342"/>
    <mergeCell ref="AA366:AB369"/>
    <mergeCell ref="AA312:AB314"/>
    <mergeCell ref="C327:Z329"/>
    <mergeCell ref="C312:Z314"/>
    <mergeCell ref="C283:Z285"/>
    <mergeCell ref="AA283:AB285"/>
    <mergeCell ref="C301:Z303"/>
    <mergeCell ref="C322:Z324"/>
    <mergeCell ref="C298:Z300"/>
    <mergeCell ref="C269:Z271"/>
    <mergeCell ref="AA294:AB296"/>
    <mergeCell ref="C289:Z291"/>
    <mergeCell ref="AA470:AB472"/>
    <mergeCell ref="AA467:AB469"/>
    <mergeCell ref="AA497:AB499"/>
    <mergeCell ref="AA490:AB493"/>
    <mergeCell ref="AA494:AB496"/>
    <mergeCell ref="AA482:AB484"/>
    <mergeCell ref="AA393:AB394"/>
    <mergeCell ref="AA479:AB481"/>
    <mergeCell ref="AA500:AB502"/>
    <mergeCell ref="AA485:AB487"/>
    <mergeCell ref="AA560:AB562"/>
    <mergeCell ref="AA513:AB515"/>
    <mergeCell ref="C376:Z378"/>
    <mergeCell ref="C379:Z381"/>
    <mergeCell ref="AA408:AB409"/>
    <mergeCell ref="AA590:AB592"/>
    <mergeCell ref="AA587:AB589"/>
    <mergeCell ref="AA473:AB475"/>
    <mergeCell ref="AA581:AB583"/>
    <mergeCell ref="AA569:AB571"/>
    <mergeCell ref="AA565:AB568"/>
    <mergeCell ref="AA454:AB456"/>
    <mergeCell ref="AA534:AB540"/>
    <mergeCell ref="C581:Z583"/>
    <mergeCell ref="C410:Z413"/>
    <mergeCell ref="C470:Z472"/>
    <mergeCell ref="AA397:AB399"/>
    <mergeCell ref="AA405:AB407"/>
    <mergeCell ref="C513:Z515"/>
    <mergeCell ref="AA451:AB453"/>
    <mergeCell ref="C384:Z386"/>
    <mergeCell ref="C389:Z392"/>
    <mergeCell ref="B357:B359"/>
    <mergeCell ref="B405:B407"/>
    <mergeCell ref="B454:B456"/>
    <mergeCell ref="B451:B453"/>
    <mergeCell ref="B414:B415"/>
    <mergeCell ref="B440:B442"/>
    <mergeCell ref="B448:B450"/>
    <mergeCell ref="B376:B378"/>
    <mergeCell ref="B379:B381"/>
    <mergeCell ref="B410:B413"/>
    <mergeCell ref="B485:B487"/>
    <mergeCell ref="B505:B507"/>
    <mergeCell ref="B397:B399"/>
    <mergeCell ref="B402:B404"/>
    <mergeCell ref="B459:B461"/>
    <mergeCell ref="B393:B394"/>
    <mergeCell ref="C505:Z507"/>
    <mergeCell ref="B494:B496"/>
    <mergeCell ref="B497:B499"/>
    <mergeCell ref="C393:Z394"/>
    <mergeCell ref="C451:Z453"/>
    <mergeCell ref="C397:Z399"/>
    <mergeCell ref="B429:B430"/>
    <mergeCell ref="C500:Z502"/>
    <mergeCell ref="C429:Z430"/>
    <mergeCell ref="C366:Z369"/>
    <mergeCell ref="B384:B386"/>
    <mergeCell ref="B389:B392"/>
    <mergeCell ref="C372:Z375"/>
    <mergeCell ref="C414:Z415"/>
    <mergeCell ref="C400:Z401"/>
    <mergeCell ref="C473:Z475"/>
    <mergeCell ref="C554:Z556"/>
    <mergeCell ref="C696:Z696"/>
    <mergeCell ref="C510:Z512"/>
    <mergeCell ref="C651:Z653"/>
    <mergeCell ref="C645:Z647"/>
    <mergeCell ref="AA914:AB916"/>
    <mergeCell ref="C730:Z735"/>
    <mergeCell ref="C683:Z683"/>
    <mergeCell ref="AA1104:AB1105"/>
    <mergeCell ref="C549:Z551"/>
    <mergeCell ref="C716:Z716"/>
    <mergeCell ref="AA970:AB972"/>
    <mergeCell ref="AA953:AB955"/>
    <mergeCell ref="AA967:AB969"/>
    <mergeCell ref="AA986:AB990"/>
    <mergeCell ref="AA964:AB966"/>
    <mergeCell ref="C910:Z913"/>
    <mergeCell ref="AA1062:AB1068"/>
    <mergeCell ref="AA1057:AB1059"/>
    <mergeCell ref="C1076:Z1078"/>
    <mergeCell ref="AA1007:AB1009"/>
    <mergeCell ref="AA1031:AB1035"/>
    <mergeCell ref="AA1010:AB1012"/>
    <mergeCell ref="C919:Z921"/>
    <mergeCell ref="AA1050:AB1056"/>
    <mergeCell ref="C626:Z628"/>
    <mergeCell ref="C648:Z650"/>
    <mergeCell ref="AA1021:AB1023"/>
    <mergeCell ref="AA900:AB902"/>
    <mergeCell ref="AA864:AB866"/>
    <mergeCell ref="AA1001:AB1003"/>
    <mergeCell ref="C903:Z905"/>
    <mergeCell ref="AA505:AB507"/>
    <mergeCell ref="AA736:AB743"/>
    <mergeCell ref="C779:Z779"/>
    <mergeCell ref="AA615:AB617"/>
    <mergeCell ref="AA609:AB611"/>
    <mergeCell ref="AA811:AB813"/>
    <mergeCell ref="C667:Z676"/>
    <mergeCell ref="AA602:AB604"/>
    <mergeCell ref="C744:Z748"/>
    <mergeCell ref="B565:B568"/>
    <mergeCell ref="B473:B475"/>
    <mergeCell ref="B516:B540"/>
    <mergeCell ref="B560:B562"/>
    <mergeCell ref="B467:B469"/>
    <mergeCell ref="C1715:AB1718"/>
    <mergeCell ref="B1265:B1267"/>
    <mergeCell ref="B1268:B1270"/>
    <mergeCell ref="B1257:B1259"/>
    <mergeCell ref="B1328:B1330"/>
    <mergeCell ref="B1315:B1317"/>
    <mergeCell ref="B1294:B1296"/>
    <mergeCell ref="B1375:B1376"/>
    <mergeCell ref="B998:B1000"/>
    <mergeCell ref="B1004:B1006"/>
    <mergeCell ref="AA1218:AB1219"/>
    <mergeCell ref="B482:B484"/>
    <mergeCell ref="B1215:B1217"/>
    <mergeCell ref="C1218:Z1219"/>
    <mergeCell ref="C1236:Z1238"/>
    <mergeCell ref="AA1212:AB1214"/>
    <mergeCell ref="C1222:Z1224"/>
    <mergeCell ref="C1306:Z1307"/>
    <mergeCell ref="B510:B512"/>
    <mergeCell ref="AA1366:AB1368"/>
    <mergeCell ref="C861:Z863"/>
    <mergeCell ref="C686:Z686"/>
    <mergeCell ref="AA1086:AB1088"/>
    <mergeCell ref="C1322:Z1324"/>
    <mergeCell ref="AA688:AB690"/>
    <mergeCell ref="AA897:AB899"/>
    <mergeCell ref="AA855:AB860"/>
    <mergeCell ref="AA1174:AB1176"/>
    <mergeCell ref="C1116:Z1118"/>
    <mergeCell ref="AA749:AB753"/>
    <mergeCell ref="AA1196:AB1198"/>
    <mergeCell ref="AA1147:AB1148"/>
    <mergeCell ref="C1147:Z1148"/>
    <mergeCell ref="AA1041:AB1044"/>
    <mergeCell ref="AA805:AB807"/>
    <mergeCell ref="AA919:AB921"/>
    <mergeCell ref="AA893:AB896"/>
    <mergeCell ref="AA991:AB995"/>
    <mergeCell ref="AA801:AB803"/>
    <mergeCell ref="AA786:AB800"/>
    <mergeCell ref="AA783:AB785"/>
    <mergeCell ref="AA887:AB892"/>
    <mergeCell ref="AA935:AB936"/>
    <mergeCell ref="AA922:AB926"/>
    <mergeCell ref="AA927:AB930"/>
    <mergeCell ref="AA819:AB825"/>
    <mergeCell ref="C634:Z638"/>
    <mergeCell ref="C639:Z641"/>
    <mergeCell ref="C629:Z631"/>
    <mergeCell ref="C565:Z568"/>
    <mergeCell ref="A569:A571"/>
    <mergeCell ref="A575:A577"/>
    <mergeCell ref="C587:Z589"/>
    <mergeCell ref="C575:Z577"/>
    <mergeCell ref="A572:A574"/>
    <mergeCell ref="AA1038:AB1040"/>
    <mergeCell ref="AA1024:AB1026"/>
    <mergeCell ref="AA1013:AB1015"/>
    <mergeCell ref="B870:B872"/>
    <mergeCell ref="B726:B729"/>
    <mergeCell ref="B667:B687"/>
    <mergeCell ref="B720:B721"/>
    <mergeCell ref="C927:Z930"/>
    <mergeCell ref="C935:Z936"/>
    <mergeCell ref="B914:B916"/>
    <mergeCell ref="C897:Z899"/>
    <mergeCell ref="C1041:Z1044"/>
    <mergeCell ref="C578:Z580"/>
    <mergeCell ref="C684:Z684"/>
    <mergeCell ref="A587:A589"/>
    <mergeCell ref="C584:Z586"/>
    <mergeCell ref="A584:A586"/>
    <mergeCell ref="A578:A580"/>
    <mergeCell ref="B590:B592"/>
    <mergeCell ref="B593:B595"/>
    <mergeCell ref="A581:A583"/>
    <mergeCell ref="AA933:AB934"/>
    <mergeCell ref="AA950:AB952"/>
    <mergeCell ref="AA861:AB863"/>
    <mergeCell ref="AA910:AB913"/>
    <mergeCell ref="AA759:AB780"/>
    <mergeCell ref="C678:Z678"/>
    <mergeCell ref="B688:B690"/>
    <mergeCell ref="B629:B631"/>
    <mergeCell ref="B618:B620"/>
    <mergeCell ref="B648:B650"/>
    <mergeCell ref="C615:Z617"/>
    <mergeCell ref="C642:Z644"/>
    <mergeCell ref="B599:B601"/>
    <mergeCell ref="B654:B656"/>
    <mergeCell ref="B596:B598"/>
    <mergeCell ref="B867:B869"/>
    <mergeCell ref="C922:Z926"/>
    <mergeCell ref="B910:B913"/>
    <mergeCell ref="B903:B905"/>
    <mergeCell ref="B887:B892"/>
    <mergeCell ref="B942:B944"/>
    <mergeCell ref="AA1140:AB1142"/>
    <mergeCell ref="AA1145:AB1146"/>
    <mergeCell ref="AA998:AB1000"/>
    <mergeCell ref="AA1004:AB1006"/>
    <mergeCell ref="B1135:B1137"/>
    <mergeCell ref="AA939:AB941"/>
    <mergeCell ref="AA903:AB905"/>
    <mergeCell ref="B722:B723"/>
    <mergeCell ref="C726:Z729"/>
    <mergeCell ref="C720:Z721"/>
    <mergeCell ref="C715:Z715"/>
    <mergeCell ref="C967:Z969"/>
    <mergeCell ref="C998:Z1000"/>
    <mergeCell ref="AA621:AB625"/>
    <mergeCell ref="C780:Z780"/>
    <mergeCell ref="AA618:AB620"/>
    <mergeCell ref="AA667:AB687"/>
    <mergeCell ref="C783:Z785"/>
    <mergeCell ref="C964:Z966"/>
    <mergeCell ref="C1018:Z1020"/>
    <mergeCell ref="B814:B816"/>
    <mergeCell ref="B811:B813"/>
    <mergeCell ref="B1062:B1068"/>
    <mergeCell ref="C1062:Z1068"/>
    <mergeCell ref="B1045:B1047"/>
    <mergeCell ref="C900:Z902"/>
    <mergeCell ref="C1069:Z1072"/>
    <mergeCell ref="B1076:B1078"/>
    <mergeCell ref="B1069:B1072"/>
    <mergeCell ref="C875:Z878"/>
    <mergeCell ref="B855:B860"/>
    <mergeCell ref="B808:B810"/>
    <mergeCell ref="B819:B825"/>
    <mergeCell ref="B584:B586"/>
    <mergeCell ref="B645:B647"/>
    <mergeCell ref="B639:B641"/>
    <mergeCell ref="B605:B608"/>
    <mergeCell ref="B642:B644"/>
    <mergeCell ref="B612:B614"/>
    <mergeCell ref="B615:B617"/>
    <mergeCell ref="B736:B743"/>
    <mergeCell ref="B754:B756"/>
    <mergeCell ref="B801:B803"/>
    <mergeCell ref="C1038:Z1040"/>
    <mergeCell ref="B1024:B1026"/>
    <mergeCell ref="C1024:Z1026"/>
    <mergeCell ref="C1045:Z1047"/>
    <mergeCell ref="B1041:B1044"/>
    <mergeCell ref="B1021:B1023"/>
    <mergeCell ref="C1428:Z1430"/>
    <mergeCell ref="AA1535:AB1537"/>
    <mergeCell ref="C1434:Z1437"/>
    <mergeCell ref="C1289:Z1291"/>
    <mergeCell ref="C1260:Z1262"/>
    <mergeCell ref="B1212:B1214"/>
    <mergeCell ref="B864:B866"/>
    <mergeCell ref="B975:B980"/>
    <mergeCell ref="C1031:Z1035"/>
    <mergeCell ref="C1004:Z1006"/>
    <mergeCell ref="C970:Z972"/>
    <mergeCell ref="B906:B909"/>
    <mergeCell ref="B893:B896"/>
    <mergeCell ref="C939:Z941"/>
    <mergeCell ref="C942:Z944"/>
    <mergeCell ref="C893:Z896"/>
    <mergeCell ref="C1161:Z1163"/>
    <mergeCell ref="C1212:Z1214"/>
    <mergeCell ref="B1182:B1185"/>
    <mergeCell ref="B970:B972"/>
    <mergeCell ref="AA1206:AB1208"/>
    <mergeCell ref="AA1229:AB1232"/>
    <mergeCell ref="C1362:Z1363"/>
    <mergeCell ref="AA1359:AB1361"/>
    <mergeCell ref="C1383:Z1384"/>
    <mergeCell ref="AA1189:AB1191"/>
    <mergeCell ref="C1164:Z1167"/>
    <mergeCell ref="C1369:Z1371"/>
    <mergeCell ref="C1366:Z1368"/>
    <mergeCell ref="AA1369:AB1371"/>
    <mergeCell ref="AA1233:AB1235"/>
    <mergeCell ref="C1233:Z1235"/>
    <mergeCell ref="AA1431:AB1433"/>
    <mergeCell ref="AA1423:AB1425"/>
    <mergeCell ref="AA1420:AB1422"/>
    <mergeCell ref="AA1426:AB1427"/>
    <mergeCell ref="B837:B840"/>
    <mergeCell ref="B933:B934"/>
    <mergeCell ref="B786:B800"/>
    <mergeCell ref="C786:Z800"/>
    <mergeCell ref="C1021:Z1023"/>
    <mergeCell ref="AA850:AB852"/>
    <mergeCell ref="AA906:AB909"/>
    <mergeCell ref="AA945:AB947"/>
    <mergeCell ref="AA981:AB985"/>
    <mergeCell ref="AA1297:AB1298"/>
    <mergeCell ref="C1420:Z1422"/>
    <mergeCell ref="C1380:Z1382"/>
    <mergeCell ref="AA1380:AB1382"/>
    <mergeCell ref="AA1116:AB1118"/>
    <mergeCell ref="AA1089:AB1091"/>
    <mergeCell ref="AA1076:AB1078"/>
    <mergeCell ref="AA1099:AB1101"/>
    <mergeCell ref="C1251:Z1253"/>
    <mergeCell ref="C1201:Z1205"/>
    <mergeCell ref="C1182:Z1185"/>
    <mergeCell ref="AA1151:AB1153"/>
    <mergeCell ref="AA1158:AB1160"/>
    <mergeCell ref="AA1281:AB1283"/>
    <mergeCell ref="C1286:Z1288"/>
    <mergeCell ref="AA1215:AB1217"/>
    <mergeCell ref="AA1199:AB1200"/>
    <mergeCell ref="AA1294:AB1296"/>
    <mergeCell ref="C1086:Z1088"/>
    <mergeCell ref="B1446:B1452"/>
    <mergeCell ref="C1533:Z1534"/>
    <mergeCell ref="C1529:Z1531"/>
    <mergeCell ref="C1565:Z1567"/>
    <mergeCell ref="AA1511:AB1513"/>
    <mergeCell ref="AA1241:AB1243"/>
    <mergeCell ref="AA1182:AB1185"/>
    <mergeCell ref="C1199:Z1200"/>
    <mergeCell ref="AA1201:AB1205"/>
    <mergeCell ref="C1697:Z1697"/>
    <mergeCell ref="AA1540:AB1543"/>
    <mergeCell ref="S1690:T1690"/>
    <mergeCell ref="D1693:Z1693"/>
    <mergeCell ref="D1694:Z1695"/>
    <mergeCell ref="U1690:V1690"/>
    <mergeCell ref="C1540:Z1543"/>
    <mergeCell ref="AA1505:AB1507"/>
    <mergeCell ref="AA1434:AB1437"/>
    <mergeCell ref="B1408:B1414"/>
    <mergeCell ref="C1583:Z1586"/>
    <mergeCell ref="C1587:Z1590"/>
    <mergeCell ref="C1591:Z1593"/>
    <mergeCell ref="B1423:B1425"/>
    <mergeCell ref="C1440:Z1444"/>
    <mergeCell ref="B1431:B1433"/>
    <mergeCell ref="B1434:B1437"/>
    <mergeCell ref="B1483:B1486"/>
    <mergeCell ref="B1631:B1632"/>
    <mergeCell ref="AA1625:AB1627"/>
    <mergeCell ref="AA1628:AB1630"/>
    <mergeCell ref="AA1456:AB1459"/>
    <mergeCell ref="AA1460:AB1462"/>
    <mergeCell ref="B1499:B1501"/>
    <mergeCell ref="B1642:B1643"/>
    <mergeCell ref="B1666:B1668"/>
    <mergeCell ref="D1569:Z1571"/>
    <mergeCell ref="B1505:B1507"/>
    <mergeCell ref="C1651:Z1653"/>
    <mergeCell ref="AA1520:AB1522"/>
    <mergeCell ref="AA1631:AB1632"/>
    <mergeCell ref="B1583:B1586"/>
    <mergeCell ref="B1587:B1590"/>
    <mergeCell ref="B1426:B1427"/>
    <mergeCell ref="B1440:B1445"/>
    <mergeCell ref="AA1387:AB1389"/>
    <mergeCell ref="C1408:Z1414"/>
    <mergeCell ref="AA1611:AB1613"/>
    <mergeCell ref="AA1453:AB1455"/>
    <mergeCell ref="AA1405:AB1407"/>
    <mergeCell ref="AA1415:AB1417"/>
    <mergeCell ref="AA1440:AB1445"/>
    <mergeCell ref="B1540:B1543"/>
    <mergeCell ref="B1535:B1537"/>
    <mergeCell ref="B1544:B1547"/>
    <mergeCell ref="B1594:B1595"/>
    <mergeCell ref="AA1517:AB1519"/>
    <mergeCell ref="D1572:Z1573"/>
    <mergeCell ref="C1572:C1573"/>
    <mergeCell ref="B1554:B1556"/>
    <mergeCell ref="C1554:Z1556"/>
    <mergeCell ref="B1387:B1389"/>
    <mergeCell ref="B1489:B1490"/>
    <mergeCell ref="C1489:Z1490"/>
    <mergeCell ref="C1619:Z1620"/>
    <mergeCell ref="C1683:Z1683"/>
    <mergeCell ref="D1753:Z1753"/>
    <mergeCell ref="C1663:Z1665"/>
    <mergeCell ref="D1707:G1707"/>
    <mergeCell ref="C1505:Z1507"/>
    <mergeCell ref="C1714:Z1714"/>
    <mergeCell ref="D1708:G1708"/>
    <mergeCell ref="C1754:Z1754"/>
    <mergeCell ref="C1700:Z1700"/>
    <mergeCell ref="B1596:B1599"/>
    <mergeCell ref="D1747:G1747"/>
    <mergeCell ref="D1706:G1706"/>
    <mergeCell ref="S1680:T1680"/>
    <mergeCell ref="D1730:Z1730"/>
    <mergeCell ref="B1591:B1593"/>
    <mergeCell ref="D1690:G1690"/>
    <mergeCell ref="S1678:T1678"/>
    <mergeCell ref="B1529:B1531"/>
    <mergeCell ref="C1614:Z1616"/>
    <mergeCell ref="C1594:Z1595"/>
    <mergeCell ref="C1544:Z1547"/>
    <mergeCell ref="U1747:V1747"/>
    <mergeCell ref="D1748:G1748"/>
    <mergeCell ref="D1727:Z1728"/>
    <mergeCell ref="B1663:B1665"/>
    <mergeCell ref="B1606:B1608"/>
    <mergeCell ref="B1557:B1562"/>
    <mergeCell ref="B1511:B1513"/>
    <mergeCell ref="B1517:B1519"/>
    <mergeCell ref="B1943:B1945"/>
    <mergeCell ref="C1943:Z1945"/>
    <mergeCell ref="AA1943:AB1945"/>
    <mergeCell ref="AA1817:AB1819"/>
    <mergeCell ref="C1797:Z1799"/>
    <mergeCell ref="AA1614:AB1616"/>
    <mergeCell ref="B1611:B1613"/>
    <mergeCell ref="B1614:B1616"/>
    <mergeCell ref="C1600:Z1603"/>
    <mergeCell ref="C1611:Z1613"/>
    <mergeCell ref="C1621:Z1622"/>
    <mergeCell ref="B1940:B1942"/>
    <mergeCell ref="AA1619:AB1620"/>
    <mergeCell ref="B1619:B1620"/>
    <mergeCell ref="B1621:B1622"/>
    <mergeCell ref="AA1600:AB1603"/>
    <mergeCell ref="B1600:B1603"/>
    <mergeCell ref="C1685:Z1685"/>
    <mergeCell ref="D1745:Z1745"/>
    <mergeCell ref="D1751:Z1752"/>
    <mergeCell ref="C1759:Z1760"/>
    <mergeCell ref="D1749:G1749"/>
    <mergeCell ref="C1631:Z1632"/>
    <mergeCell ref="B1832:B1834"/>
    <mergeCell ref="AA1820:AB1822"/>
    <mergeCell ref="C1784:Z1784"/>
    <mergeCell ref="AA1800:AB1802"/>
    <mergeCell ref="AA1797:AB1799"/>
    <mergeCell ref="B1920:B1923"/>
    <mergeCell ref="C1862:Z1864"/>
    <mergeCell ref="AA1862:AB1864"/>
    <mergeCell ref="C1868:Z1870"/>
    <mergeCell ref="B1151:B1153"/>
    <mergeCell ref="B1124:B1131"/>
    <mergeCell ref="S1708:T1708"/>
    <mergeCell ref="S1723:T1723"/>
    <mergeCell ref="C1596:Z1599"/>
    <mergeCell ref="AA1621:AB1622"/>
    <mergeCell ref="U1723:V1723"/>
    <mergeCell ref="D1692:G1692"/>
    <mergeCell ref="C1517:Z1519"/>
    <mergeCell ref="AA1514:AB1516"/>
    <mergeCell ref="AA1676:AB1681"/>
    <mergeCell ref="AA1682:AB1686"/>
    <mergeCell ref="C1814:Z1816"/>
    <mergeCell ref="S1738:T1738"/>
    <mergeCell ref="S1737:T1737"/>
    <mergeCell ref="AA1740:AB1744"/>
    <mergeCell ref="C1803:Z1805"/>
    <mergeCell ref="D1738:G1738"/>
    <mergeCell ref="AA1759:AB1760"/>
    <mergeCell ref="C1811:Z1813"/>
    <mergeCell ref="C1808:Z1810"/>
    <mergeCell ref="B1797:B1799"/>
    <mergeCell ref="B1814:B1816"/>
    <mergeCell ref="AA1790:AB1790"/>
    <mergeCell ref="AA1791:AB1791"/>
    <mergeCell ref="AA1792:AB1792"/>
    <mergeCell ref="AA1793:AB1793"/>
    <mergeCell ref="AA1794:AB1794"/>
    <mergeCell ref="C1699:Z1699"/>
    <mergeCell ref="B1551:B1553"/>
    <mergeCell ref="C1426:Z1427"/>
    <mergeCell ref="C1494:Z1496"/>
    <mergeCell ref="C1914:Z1917"/>
    <mergeCell ref="B1835:B1837"/>
    <mergeCell ref="B1914:B1917"/>
    <mergeCell ref="C1920:Z1923"/>
    <mergeCell ref="AA1920:AB1923"/>
    <mergeCell ref="AA1926:AB1930"/>
    <mergeCell ref="AA1914:AB1917"/>
    <mergeCell ref="AA1835:AB1837"/>
    <mergeCell ref="C1832:Z1834"/>
    <mergeCell ref="B1899:B1902"/>
    <mergeCell ref="B1905:B1908"/>
    <mergeCell ref="B1850:B1852"/>
    <mergeCell ref="C1823:Z1825"/>
    <mergeCell ref="C1926:Z1930"/>
    <mergeCell ref="B1926:B1930"/>
    <mergeCell ref="C1905:Z1908"/>
    <mergeCell ref="B1817:B1819"/>
    <mergeCell ref="C1828:Z1831"/>
    <mergeCell ref="C1846:Z1849"/>
    <mergeCell ref="B1841:B1843"/>
    <mergeCell ref="B1823:B1825"/>
    <mergeCell ref="B1868:B1870"/>
    <mergeCell ref="AA1823:AB1825"/>
    <mergeCell ref="B1877:B1885"/>
    <mergeCell ref="C1877:Z1885"/>
    <mergeCell ref="AA1877:AB1885"/>
    <mergeCell ref="C1859:Z1861"/>
    <mergeCell ref="AA1859:AB1861"/>
    <mergeCell ref="B1862:B1864"/>
    <mergeCell ref="AA1268:AB1270"/>
    <mergeCell ref="B1385:B1386"/>
    <mergeCell ref="B1491:B1493"/>
    <mergeCell ref="AA1372:AB1374"/>
    <mergeCell ref="AA1606:AB1608"/>
    <mergeCell ref="B1533:B1534"/>
    <mergeCell ref="AA1544:AB1547"/>
    <mergeCell ref="AA1642:AB1643"/>
    <mergeCell ref="B1644:B1646"/>
    <mergeCell ref="C1644:Z1646"/>
    <mergeCell ref="AA1644:AB1646"/>
    <mergeCell ref="C1475:Z1477"/>
    <mergeCell ref="AA1475:AB1477"/>
    <mergeCell ref="B1469:B1471"/>
    <mergeCell ref="C1469:Z1471"/>
    <mergeCell ref="AA1469:AB1471"/>
    <mergeCell ref="B1478:B1480"/>
    <mergeCell ref="C1478:Z1480"/>
    <mergeCell ref="AA1478:AB1480"/>
    <mergeCell ref="B1635:B1637"/>
    <mergeCell ref="C1635:Z1637"/>
    <mergeCell ref="AA1635:AB1637"/>
    <mergeCell ref="B1638:B1641"/>
    <mergeCell ref="C1638:Z1641"/>
    <mergeCell ref="AA1638:AB1641"/>
    <mergeCell ref="C1472:Z1474"/>
    <mergeCell ref="C1483:Z1486"/>
    <mergeCell ref="AA1557:AB1562"/>
    <mergeCell ref="C1514:Z1516"/>
    <mergeCell ref="C1569:C1571"/>
    <mergeCell ref="AA1565:AB1567"/>
    <mergeCell ref="C1551:Z1553"/>
    <mergeCell ref="C1423:Z1425"/>
    <mergeCell ref="AA1375:AB1376"/>
    <mergeCell ref="AA1385:AB1386"/>
    <mergeCell ref="B1334:B1336"/>
    <mergeCell ref="AA1334:AB1336"/>
    <mergeCell ref="AA1383:AB1384"/>
    <mergeCell ref="AA1306:AB1307"/>
    <mergeCell ref="AA1346:AB1355"/>
    <mergeCell ref="AA1342:AB1345"/>
    <mergeCell ref="C1356:Z1358"/>
    <mergeCell ref="C1342:Z1345"/>
    <mergeCell ref="B1372:B1374"/>
    <mergeCell ref="B1377:B1379"/>
    <mergeCell ref="B1383:B1384"/>
    <mergeCell ref="B1366:B1368"/>
    <mergeCell ref="B1369:B1371"/>
    <mergeCell ref="C1277:Z1280"/>
    <mergeCell ref="B981:B985"/>
    <mergeCell ref="C975:Z980"/>
    <mergeCell ref="B1010:B1012"/>
    <mergeCell ref="C1158:Z1160"/>
    <mergeCell ref="AA1154:AB1157"/>
    <mergeCell ref="C1135:Z1137"/>
    <mergeCell ref="C1271:Z1273"/>
    <mergeCell ref="B935:B936"/>
    <mergeCell ref="C1393:Z1395"/>
    <mergeCell ref="AA1393:AB1395"/>
    <mergeCell ref="B1145:B1146"/>
    <mergeCell ref="C1145:Z1146"/>
    <mergeCell ref="B1147:B1148"/>
    <mergeCell ref="B1247:B1248"/>
    <mergeCell ref="B1189:B1191"/>
    <mergeCell ref="B1171:B1173"/>
    <mergeCell ref="AA1171:AB1173"/>
    <mergeCell ref="B1310:B1312"/>
    <mergeCell ref="C1310:Z1312"/>
    <mergeCell ref="AA1310:AB1312"/>
    <mergeCell ref="B1393:B1395"/>
    <mergeCell ref="B1201:B1205"/>
    <mergeCell ref="B1199:B1200"/>
    <mergeCell ref="AA1192:AB1195"/>
    <mergeCell ref="C1206:Z1208"/>
    <mergeCell ref="AA1251:AB1253"/>
    <mergeCell ref="AA1239:AB1240"/>
    <mergeCell ref="B1380:B1382"/>
    <mergeCell ref="C1318:Z1321"/>
    <mergeCell ref="AA975:AB980"/>
    <mergeCell ref="AA1081:AB1085"/>
    <mergeCell ref="C1196:Z1198"/>
    <mergeCell ref="B1838:B1840"/>
    <mergeCell ref="B1846:B1849"/>
    <mergeCell ref="B1132:B1134"/>
    <mergeCell ref="AA1299:AB1301"/>
    <mergeCell ref="AA1304:AB1305"/>
    <mergeCell ref="AA1289:AB1291"/>
    <mergeCell ref="B1649:B1650"/>
    <mergeCell ref="D1696:Z1696"/>
    <mergeCell ref="C1511:Z1513"/>
    <mergeCell ref="D1689:Z1689"/>
    <mergeCell ref="AA1666:AB1668"/>
    <mergeCell ref="AA1687:AB1699"/>
    <mergeCell ref="D1691:G1691"/>
    <mergeCell ref="S1691:T1691"/>
    <mergeCell ref="AA1487:AB1488"/>
    <mergeCell ref="C1568:Z1568"/>
    <mergeCell ref="AA1548:AB1550"/>
    <mergeCell ref="AA1578:AB1580"/>
    <mergeCell ref="C1401:Z1404"/>
    <mergeCell ref="AA1491:AB1493"/>
    <mergeCell ref="C1257:Z1259"/>
    <mergeCell ref="C1265:Z1267"/>
    <mergeCell ref="B1465:B1468"/>
    <mergeCell ref="C1465:Z1467"/>
    <mergeCell ref="AA1465:AB1468"/>
    <mergeCell ref="C1468:Z1468"/>
    <mergeCell ref="B1472:B1474"/>
    <mergeCell ref="AA1472:AB1474"/>
    <mergeCell ref="B1475:B1477"/>
    <mergeCell ref="AA1398:AB1400"/>
    <mergeCell ref="AA1497:AB1498"/>
    <mergeCell ref="AA1322:AB1324"/>
    <mergeCell ref="B372:B375"/>
    <mergeCell ref="C357:Z359"/>
    <mergeCell ref="B400:B401"/>
    <mergeCell ref="B513:B515"/>
    <mergeCell ref="C363:Z365"/>
    <mergeCell ref="B363:B365"/>
    <mergeCell ref="B657:B659"/>
    <mergeCell ref="B919:B921"/>
    <mergeCell ref="B922:B926"/>
    <mergeCell ref="B927:B930"/>
    <mergeCell ref="C933:Z934"/>
    <mergeCell ref="C569:Z571"/>
    <mergeCell ref="C1487:Z1488"/>
    <mergeCell ref="C1010:Z1012"/>
    <mergeCell ref="B1018:B1020"/>
    <mergeCell ref="B1007:B1009"/>
    <mergeCell ref="B986:B990"/>
    <mergeCell ref="C1001:Z1003"/>
    <mergeCell ref="B1001:B1003"/>
    <mergeCell ref="C986:Z990"/>
    <mergeCell ref="B1050:B1056"/>
    <mergeCell ref="C1050:Z1056"/>
    <mergeCell ref="B1057:B1059"/>
    <mergeCell ref="C1057:Z1059"/>
    <mergeCell ref="B1140:B1142"/>
    <mergeCell ref="C1140:Z1142"/>
    <mergeCell ref="B431:B433"/>
    <mergeCell ref="C431:Z433"/>
    <mergeCell ref="C1013:Z1015"/>
    <mergeCell ref="B443:B445"/>
    <mergeCell ref="C443:Z445"/>
    <mergeCell ref="C945:Z947"/>
    <mergeCell ref="B353:B356"/>
    <mergeCell ref="B122:B127"/>
    <mergeCell ref="B104:B106"/>
    <mergeCell ref="B109:B110"/>
    <mergeCell ref="C112:Z115"/>
    <mergeCell ref="C104:Z106"/>
    <mergeCell ref="B130:B132"/>
    <mergeCell ref="AA263:AB265"/>
    <mergeCell ref="AA272:AB274"/>
    <mergeCell ref="B118:B121"/>
    <mergeCell ref="AA289:AB291"/>
    <mergeCell ref="AA304:AB306"/>
    <mergeCell ref="AA431:AB433"/>
    <mergeCell ref="B436:B437"/>
    <mergeCell ref="C436:Z437"/>
    <mergeCell ref="AA436:AB437"/>
    <mergeCell ref="B434:B435"/>
    <mergeCell ref="C434:Z435"/>
    <mergeCell ref="AA434:AB435"/>
    <mergeCell ref="B418:B420"/>
    <mergeCell ref="C418:Z420"/>
    <mergeCell ref="AA418:AB420"/>
    <mergeCell ref="B421:B422"/>
    <mergeCell ref="C421:Z422"/>
    <mergeCell ref="AA421:AB422"/>
    <mergeCell ref="B423:B425"/>
    <mergeCell ref="C423:Z425"/>
    <mergeCell ref="AA423:AB425"/>
    <mergeCell ref="B426:B428"/>
    <mergeCell ref="C426:Z428"/>
    <mergeCell ref="AA426:AB428"/>
    <mergeCell ref="AA429:AB430"/>
    <mergeCell ref="AA443:AB445"/>
    <mergeCell ref="B544:B546"/>
    <mergeCell ref="C544:Z546"/>
    <mergeCell ref="AA544:AB546"/>
    <mergeCell ref="A543:AB543"/>
    <mergeCell ref="B881:B884"/>
    <mergeCell ref="C881:Z884"/>
    <mergeCell ref="AA881:AB884"/>
    <mergeCell ref="C906:Z909"/>
    <mergeCell ref="C914:Z916"/>
    <mergeCell ref="C867:Z869"/>
    <mergeCell ref="B479:B481"/>
    <mergeCell ref="C479:Z481"/>
    <mergeCell ref="B783:B785"/>
    <mergeCell ref="C654:Z656"/>
    <mergeCell ref="B602:B604"/>
    <mergeCell ref="B578:B580"/>
    <mergeCell ref="C599:Z601"/>
    <mergeCell ref="C612:Z614"/>
    <mergeCell ref="B744:B748"/>
    <mergeCell ref="B730:B735"/>
    <mergeCell ref="B759:B780"/>
    <mergeCell ref="C602:Z604"/>
    <mergeCell ref="C593:Z595"/>
    <mergeCell ref="B861:B863"/>
    <mergeCell ref="B805:B807"/>
    <mergeCell ref="C679:Z679"/>
    <mergeCell ref="C778:Z778"/>
    <mergeCell ref="C781:Z782"/>
    <mergeCell ref="AA781:AB782"/>
    <mergeCell ref="AA814:AB816"/>
    <mergeCell ref="AA832:AB836"/>
    <mergeCell ref="C1963:Z1963"/>
    <mergeCell ref="C1966:Z1966"/>
    <mergeCell ref="C1782:Z1782"/>
    <mergeCell ref="C1783:Z1783"/>
    <mergeCell ref="C1785:Z1785"/>
    <mergeCell ref="C1786:Z1786"/>
    <mergeCell ref="C1787:Z1787"/>
    <mergeCell ref="AA1782:AB1782"/>
    <mergeCell ref="AA1783:AB1783"/>
    <mergeCell ref="AA1784:AB1784"/>
    <mergeCell ref="AA1785:AB1785"/>
    <mergeCell ref="AA1786:AB1786"/>
    <mergeCell ref="AA1787:AB1787"/>
    <mergeCell ref="C1790:Z1790"/>
    <mergeCell ref="C1791:Z1791"/>
    <mergeCell ref="C1792:Z1792"/>
    <mergeCell ref="C1793:Z1793"/>
    <mergeCell ref="C1960:Z1960"/>
    <mergeCell ref="C1961:Z1961"/>
    <mergeCell ref="C1838:Z1840"/>
    <mergeCell ref="C1962:Z1962"/>
    <mergeCell ref="C1948:Z1951"/>
    <mergeCell ref="C1954:Z1957"/>
    <mergeCell ref="C1817:Z1819"/>
    <mergeCell ref="C1933:Z1937"/>
    <mergeCell ref="C1940:Z1942"/>
    <mergeCell ref="AA1948:AB1951"/>
    <mergeCell ref="AA1933:AB1937"/>
    <mergeCell ref="AA1905:AB1908"/>
    <mergeCell ref="AA1850:AB1852"/>
    <mergeCell ref="AA1846:AB1849"/>
    <mergeCell ref="AA1841:AB1843"/>
    <mergeCell ref="C1967:Z1967"/>
    <mergeCell ref="AA1960:AB1960"/>
    <mergeCell ref="AA1961:AB1961"/>
    <mergeCell ref="AA1962:AB1962"/>
    <mergeCell ref="AA1963:AB1963"/>
    <mergeCell ref="AA1966:AB1966"/>
    <mergeCell ref="AA1967:AB1967"/>
    <mergeCell ref="C1763:Z1763"/>
    <mergeCell ref="C1764:Z1764"/>
    <mergeCell ref="C1765:Z1765"/>
    <mergeCell ref="C1766:Z1766"/>
    <mergeCell ref="C1767:Z1767"/>
    <mergeCell ref="C1768:Z1768"/>
    <mergeCell ref="C1769:Z1769"/>
    <mergeCell ref="C1770:Z1770"/>
    <mergeCell ref="AA1763:AB1763"/>
    <mergeCell ref="AA1764:AB1764"/>
    <mergeCell ref="AA1765:AB1765"/>
    <mergeCell ref="AA1766:AB1766"/>
    <mergeCell ref="AA1767:AB1767"/>
    <mergeCell ref="AA1768:AB1768"/>
    <mergeCell ref="AA1769:AB1769"/>
    <mergeCell ref="AA1770:AB1770"/>
    <mergeCell ref="C1773:Z1773"/>
    <mergeCell ref="C1775:Z1775"/>
    <mergeCell ref="C1776:Z1776"/>
    <mergeCell ref="C1777:Z1777"/>
    <mergeCell ref="C1778:Z1778"/>
    <mergeCell ref="AA1773:AB1773"/>
    <mergeCell ref="AA1774:AB1774"/>
    <mergeCell ref="A1959:L1959"/>
    <mergeCell ref="AA1940:AB1942"/>
    <mergeCell ref="AA1494:AB1496"/>
    <mergeCell ref="B1494:B1496"/>
    <mergeCell ref="AA1551:AB1553"/>
    <mergeCell ref="AA1554:AB1556"/>
    <mergeCell ref="C1604:Z1605"/>
    <mergeCell ref="C1606:Z1608"/>
    <mergeCell ref="AA1604:AB1605"/>
    <mergeCell ref="B1604:B1605"/>
    <mergeCell ref="AA1529:AB1531"/>
    <mergeCell ref="AA1489:AB1490"/>
    <mergeCell ref="C1557:Z1562"/>
    <mergeCell ref="AA1583:AB1586"/>
    <mergeCell ref="C1820:Z1822"/>
    <mergeCell ref="B1828:B1831"/>
    <mergeCell ref="D1737:G1737"/>
    <mergeCell ref="AA1745:AB1750"/>
    <mergeCell ref="D1735:Y1735"/>
    <mergeCell ref="D1736:G1736"/>
    <mergeCell ref="D1729:Y1729"/>
    <mergeCell ref="D1739:X1739"/>
    <mergeCell ref="C1774:Z1774"/>
    <mergeCell ref="AA1704:AB1709"/>
    <mergeCell ref="D1750:Z1750"/>
    <mergeCell ref="B1811:B1813"/>
    <mergeCell ref="C1800:Z1802"/>
    <mergeCell ref="D1725:G1725"/>
    <mergeCell ref="AA1710:AB1714"/>
    <mergeCell ref="B1671:B1673"/>
    <mergeCell ref="C1649:Z1650"/>
    <mergeCell ref="D1731:Z1731"/>
    <mergeCell ref="AA1649:AB1650"/>
    <mergeCell ref="B1651:B1653"/>
    <mergeCell ref="AA1868:AB1870"/>
    <mergeCell ref="B1873:B1876"/>
    <mergeCell ref="C1873:Z1876"/>
    <mergeCell ref="AA1873:AB1876"/>
    <mergeCell ref="B1865:B1867"/>
    <mergeCell ref="C1865:Z1867"/>
    <mergeCell ref="AA1865:AB1867"/>
    <mergeCell ref="AA1775:AB1775"/>
    <mergeCell ref="AA1776:AB1776"/>
    <mergeCell ref="D1744:Z1744"/>
    <mergeCell ref="D1740:Z1740"/>
    <mergeCell ref="D1741:R1741"/>
    <mergeCell ref="D1742:Z1742"/>
    <mergeCell ref="B1803:B1805"/>
    <mergeCell ref="AA1733:AB1739"/>
    <mergeCell ref="C1835:Z1837"/>
    <mergeCell ref="B1757:B1758"/>
    <mergeCell ref="B1759:B1760"/>
    <mergeCell ref="C1757:Z1758"/>
    <mergeCell ref="C1779:Z1779"/>
    <mergeCell ref="AA1832:AB1834"/>
    <mergeCell ref="AA1828:AB1831"/>
    <mergeCell ref="AA1814:AB1816"/>
    <mergeCell ref="AA1811:AB1813"/>
    <mergeCell ref="AA1808:AB1810"/>
    <mergeCell ref="AA1803:AB1805"/>
    <mergeCell ref="C1794:Z1794"/>
    <mergeCell ref="B1855:B1858"/>
    <mergeCell ref="C1855:Z1858"/>
    <mergeCell ref="AA1855:AB1858"/>
    <mergeCell ref="B1859:B1861"/>
    <mergeCell ref="AA1777:AB1777"/>
    <mergeCell ref="AA1651:AB1653"/>
    <mergeCell ref="B1654:B1656"/>
    <mergeCell ref="C1654:Z1656"/>
    <mergeCell ref="AA1654:AB1656"/>
    <mergeCell ref="B1657:B1659"/>
    <mergeCell ref="C1657:Z1659"/>
    <mergeCell ref="AA1657:AB1659"/>
    <mergeCell ref="B1660:B1662"/>
    <mergeCell ref="C1660:Z1662"/>
    <mergeCell ref="AA1660:AB1662"/>
    <mergeCell ref="AA1663:AB1665"/>
    <mergeCell ref="AA1720:AB1732"/>
    <mergeCell ref="S1692:T1692"/>
    <mergeCell ref="B1820:B1822"/>
    <mergeCell ref="B1701:B1756"/>
    <mergeCell ref="C1698:Z1698"/>
    <mergeCell ref="D1743:Z1743"/>
    <mergeCell ref="AA1751:AB1756"/>
    <mergeCell ref="S1749:T1749"/>
    <mergeCell ref="C1755:Z1755"/>
    <mergeCell ref="U1736:V1736"/>
    <mergeCell ref="S1707:T1707"/>
    <mergeCell ref="C1710:Z1710"/>
    <mergeCell ref="S1736:T1736"/>
    <mergeCell ref="C1666:Z1668"/>
    <mergeCell ref="S1724:T1724"/>
    <mergeCell ref="C1719:Z1719"/>
    <mergeCell ref="D1720:Z1721"/>
    <mergeCell ref="D1722:V1722"/>
    <mergeCell ref="AA1778:AB1778"/>
    <mergeCell ref="AA1779:AB1779"/>
    <mergeCell ref="B1674:B1699"/>
  </mergeCells>
  <phoneticPr fontId="12"/>
  <printOptions horizontalCentered="1"/>
  <pageMargins left="0.59055118110236227" right="0.59055118110236227" top="0.78740157480314965" bottom="0.47244094488188981" header="0" footer="0"/>
  <pageSetup paperSize="9" scale="88" fitToHeight="0" orientation="portrait" r:id="rId1"/>
  <headerFooter alignWithMargins="0">
    <oddHeader>&amp;R&amp;"ＭＳ Ｐゴシック,標準"&amp;9運営状況点検書（老福・併設短入生）</oddHeader>
    <oddFooter>&amp;C&amp;P</oddFooter>
  </headerFooter>
  <rowBreaks count="35" manualBreakCount="35">
    <brk id="41" max="16383" man="1"/>
    <brk id="110" min="1" max="28" man="1"/>
    <brk id="143" min="1" max="28" man="1"/>
    <brk id="220" max="28" man="1"/>
    <brk id="296" max="28" man="1"/>
    <brk id="370" max="28" man="1"/>
    <brk id="438" max="28" man="1"/>
    <brk id="508" min="1" max="28" man="1"/>
    <brk id="563" min="1" max="28" man="1"/>
    <brk id="632" min="1" max="28" man="1"/>
    <brk id="659" max="16383" man="1"/>
    <brk id="724" min="1" max="28" man="1"/>
    <brk id="757" max="27" man="1"/>
    <brk id="817" max="27" man="1"/>
    <brk id="873" max="27" man="1"/>
    <brk id="917" max="28" man="1"/>
    <brk id="973" max="28" man="1"/>
    <brk id="1048" max="28" man="1"/>
    <brk id="1121" max="28" man="1"/>
    <brk id="1177" min="1" max="28" man="1"/>
    <brk id="1248" max="28" man="1"/>
    <brk id="1292" max="28" man="1"/>
    <brk id="1337" min="1" max="28" man="1"/>
    <brk id="1396" min="1" max="28" man="1"/>
    <brk id="1463" max="28" man="1"/>
    <brk id="1502" max="28" man="1"/>
    <brk id="1563" max="28" man="1"/>
    <brk id="1623" max="28" man="1"/>
    <brk id="1669" min="1" max="28" man="1"/>
    <brk id="1714" max="28" man="1"/>
    <brk id="1760" max="28" man="1"/>
    <brk id="1788" max="28" man="1"/>
    <brk id="1844" max="28" man="1"/>
    <brk id="1896" min="1" max="28" man="1"/>
    <brk id="1958" max="2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L56"/>
  <sheetViews>
    <sheetView workbookViewId="0"/>
  </sheetViews>
  <sheetFormatPr defaultColWidth="10.28515625" defaultRowHeight="13.5"/>
  <cols>
    <col min="1" max="1" width="2.140625" style="140" customWidth="1"/>
    <col min="2" max="2" width="13.140625" style="140" customWidth="1"/>
    <col min="3" max="12" width="46.42578125" style="140" customWidth="1"/>
    <col min="13" max="16384" width="10.28515625" style="140"/>
  </cols>
  <sheetData>
    <row r="1" spans="2:4" ht="14.25">
      <c r="B1" s="142" t="s">
        <v>279</v>
      </c>
      <c r="C1" s="142"/>
      <c r="D1" s="142"/>
    </row>
    <row r="2" spans="2:4" ht="14.25">
      <c r="B2" s="142"/>
      <c r="C2" s="142"/>
      <c r="D2" s="142"/>
    </row>
    <row r="3" spans="2:4" ht="14.25">
      <c r="B3" s="141" t="s">
        <v>1046</v>
      </c>
      <c r="C3" s="141" t="s">
        <v>280</v>
      </c>
      <c r="D3" s="142"/>
    </row>
    <row r="4" spans="2:4" ht="14.25">
      <c r="B4" s="143">
        <v>1</v>
      </c>
      <c r="C4" s="144" t="s">
        <v>277</v>
      </c>
      <c r="D4" s="142"/>
    </row>
    <row r="5" spans="2:4" ht="14.25">
      <c r="B5" s="143">
        <v>2</v>
      </c>
      <c r="C5" s="144" t="s">
        <v>262</v>
      </c>
      <c r="D5" s="142"/>
    </row>
    <row r="6" spans="2:4" ht="14.25">
      <c r="B6" s="143">
        <v>3</v>
      </c>
      <c r="C6" s="144" t="s">
        <v>281</v>
      </c>
      <c r="D6" s="142"/>
    </row>
    <row r="7" spans="2:4" ht="14.25">
      <c r="B7" s="143">
        <v>4</v>
      </c>
      <c r="C7" s="144" t="s">
        <v>282</v>
      </c>
      <c r="D7" s="142"/>
    </row>
    <row r="8" spans="2:4" ht="14.25">
      <c r="B8" s="143">
        <v>5</v>
      </c>
      <c r="C8" s="144" t="s">
        <v>283</v>
      </c>
      <c r="D8" s="142"/>
    </row>
    <row r="9" spans="2:4" ht="14.25">
      <c r="B9" s="143">
        <v>6</v>
      </c>
      <c r="C9" s="144" t="s">
        <v>284</v>
      </c>
    </row>
    <row r="10" spans="2:4" ht="14.25">
      <c r="B10" s="143">
        <v>7</v>
      </c>
      <c r="C10" s="144" t="s">
        <v>285</v>
      </c>
      <c r="D10" s="142"/>
    </row>
    <row r="11" spans="2:4" ht="14.25">
      <c r="B11" s="143">
        <v>8</v>
      </c>
      <c r="C11" s="144" t="s">
        <v>286</v>
      </c>
      <c r="D11" s="142"/>
    </row>
    <row r="12" spans="2:4" ht="14.25">
      <c r="B12" s="143">
        <v>9</v>
      </c>
      <c r="C12" s="144" t="s">
        <v>287</v>
      </c>
      <c r="D12" s="142"/>
    </row>
    <row r="13" spans="2:4" ht="14.25">
      <c r="B13" s="143">
        <v>10</v>
      </c>
      <c r="C13" s="144" t="s">
        <v>288</v>
      </c>
      <c r="D13" s="142"/>
    </row>
    <row r="14" spans="2:4" ht="14.25">
      <c r="B14" s="143">
        <v>11</v>
      </c>
      <c r="C14" s="144" t="s">
        <v>289</v>
      </c>
      <c r="D14" s="142"/>
    </row>
    <row r="15" spans="2:4" ht="14.25">
      <c r="B15" s="143">
        <v>12</v>
      </c>
      <c r="C15" s="144" t="s">
        <v>1040</v>
      </c>
      <c r="D15" s="142"/>
    </row>
    <row r="16" spans="2:4" ht="14.25">
      <c r="B16" s="143">
        <v>13</v>
      </c>
      <c r="C16" s="144" t="s">
        <v>1038</v>
      </c>
      <c r="D16" s="142"/>
    </row>
    <row r="17" spans="2:12" ht="14.25">
      <c r="B17" s="143">
        <v>14</v>
      </c>
      <c r="C17" s="144" t="s">
        <v>1038</v>
      </c>
      <c r="D17" s="142"/>
    </row>
    <row r="19" spans="2:12" ht="14.25">
      <c r="B19" s="142" t="s">
        <v>290</v>
      </c>
    </row>
    <row r="20" spans="2:12" ht="14.25" thickBot="1"/>
    <row r="21" spans="2:12" ht="15" thickBot="1">
      <c r="B21" s="145" t="s">
        <v>276</v>
      </c>
      <c r="C21" s="146" t="s">
        <v>263</v>
      </c>
      <c r="D21" s="147" t="s">
        <v>265</v>
      </c>
      <c r="E21" s="147" t="s">
        <v>266</v>
      </c>
      <c r="F21" s="147" t="s">
        <v>272</v>
      </c>
      <c r="G21" s="147" t="s">
        <v>274</v>
      </c>
      <c r="H21" s="148" t="s">
        <v>269</v>
      </c>
      <c r="I21" s="148" t="s">
        <v>267</v>
      </c>
      <c r="J21" s="148" t="s">
        <v>271</v>
      </c>
      <c r="K21" s="148" t="s">
        <v>1045</v>
      </c>
      <c r="L21" s="149" t="s">
        <v>1044</v>
      </c>
    </row>
    <row r="22" spans="2:12" ht="14.25">
      <c r="B22" s="1067" t="s">
        <v>291</v>
      </c>
      <c r="C22" s="150" t="s">
        <v>264</v>
      </c>
      <c r="D22" s="151" t="s">
        <v>265</v>
      </c>
      <c r="E22" s="151" t="s">
        <v>264</v>
      </c>
      <c r="F22" s="151" t="s">
        <v>273</v>
      </c>
      <c r="G22" s="151" t="s">
        <v>275</v>
      </c>
      <c r="H22" s="152" t="s">
        <v>270</v>
      </c>
      <c r="I22" s="152" t="s">
        <v>292</v>
      </c>
      <c r="J22" s="152" t="s">
        <v>271</v>
      </c>
      <c r="K22" s="152"/>
      <c r="L22" s="153"/>
    </row>
    <row r="23" spans="2:12" ht="14.25">
      <c r="B23" s="1068"/>
      <c r="C23" s="154" t="s">
        <v>293</v>
      </c>
      <c r="D23" s="155" t="s">
        <v>1038</v>
      </c>
      <c r="E23" s="155" t="s">
        <v>1043</v>
      </c>
      <c r="F23" s="155" t="s">
        <v>295</v>
      </c>
      <c r="G23" s="155" t="s">
        <v>1039</v>
      </c>
      <c r="H23" s="156" t="s">
        <v>269</v>
      </c>
      <c r="I23" s="156" t="s">
        <v>296</v>
      </c>
      <c r="J23" s="155" t="s">
        <v>1038</v>
      </c>
      <c r="K23" s="156"/>
      <c r="L23" s="157"/>
    </row>
    <row r="24" spans="2:12" ht="14.25">
      <c r="B24" s="1068"/>
      <c r="C24" s="154" t="s">
        <v>297</v>
      </c>
      <c r="D24" s="155" t="s">
        <v>1038</v>
      </c>
      <c r="E24" s="155" t="s">
        <v>1042</v>
      </c>
      <c r="F24" s="155" t="s">
        <v>1039</v>
      </c>
      <c r="G24" s="155" t="s">
        <v>1038</v>
      </c>
      <c r="H24" s="155" t="s">
        <v>1040</v>
      </c>
      <c r="I24" s="156" t="s">
        <v>298</v>
      </c>
      <c r="J24" s="155" t="s">
        <v>294</v>
      </c>
      <c r="K24" s="156"/>
      <c r="L24" s="157"/>
    </row>
    <row r="25" spans="2:12" ht="14.25">
      <c r="B25" s="1068"/>
      <c r="C25" s="154" t="s">
        <v>294</v>
      </c>
      <c r="D25" s="155" t="s">
        <v>1038</v>
      </c>
      <c r="E25" s="155" t="s">
        <v>1038</v>
      </c>
      <c r="F25" s="155" t="s">
        <v>1041</v>
      </c>
      <c r="G25" s="155" t="s">
        <v>294</v>
      </c>
      <c r="H25" s="155" t="s">
        <v>1041</v>
      </c>
      <c r="I25" s="156" t="s">
        <v>268</v>
      </c>
      <c r="J25" s="155" t="s">
        <v>294</v>
      </c>
      <c r="K25" s="156"/>
      <c r="L25" s="157"/>
    </row>
    <row r="26" spans="2:12" ht="14.25">
      <c r="B26" s="1068"/>
      <c r="C26" s="348" t="s">
        <v>1038</v>
      </c>
      <c r="D26" s="155" t="s">
        <v>294</v>
      </c>
      <c r="E26" s="155" t="s">
        <v>1040</v>
      </c>
      <c r="F26" s="155" t="s">
        <v>1038</v>
      </c>
      <c r="G26" s="155" t="s">
        <v>1040</v>
      </c>
      <c r="H26" s="155" t="s">
        <v>1038</v>
      </c>
      <c r="I26" s="156" t="s">
        <v>295</v>
      </c>
      <c r="J26" s="155" t="s">
        <v>294</v>
      </c>
      <c r="K26" s="156"/>
      <c r="L26" s="157"/>
    </row>
    <row r="27" spans="2:12" ht="14.25">
      <c r="B27" s="1068"/>
      <c r="C27" s="348" t="s">
        <v>1039</v>
      </c>
      <c r="D27" s="155" t="s">
        <v>1041</v>
      </c>
      <c r="E27" s="155" t="s">
        <v>1038</v>
      </c>
      <c r="F27" s="155" t="s">
        <v>1038</v>
      </c>
      <c r="G27" s="155" t="s">
        <v>1040</v>
      </c>
      <c r="H27" s="155" t="s">
        <v>294</v>
      </c>
      <c r="I27" s="156" t="s">
        <v>300</v>
      </c>
      <c r="J27" s="155" t="s">
        <v>294</v>
      </c>
      <c r="K27" s="156"/>
      <c r="L27" s="157"/>
    </row>
    <row r="28" spans="2:12" ht="14.25">
      <c r="B28" s="1068"/>
      <c r="C28" s="348" t="s">
        <v>294</v>
      </c>
      <c r="D28" s="155" t="s">
        <v>294</v>
      </c>
      <c r="E28" s="155" t="s">
        <v>1041</v>
      </c>
      <c r="F28" s="155" t="s">
        <v>294</v>
      </c>
      <c r="G28" s="155" t="s">
        <v>1038</v>
      </c>
      <c r="H28" s="155" t="s">
        <v>1038</v>
      </c>
      <c r="I28" s="156" t="s">
        <v>301</v>
      </c>
      <c r="J28" s="155" t="s">
        <v>1038</v>
      </c>
      <c r="K28" s="156"/>
      <c r="L28" s="157"/>
    </row>
    <row r="29" spans="2:12" ht="14.25">
      <c r="B29" s="1068"/>
      <c r="C29" s="348" t="s">
        <v>294</v>
      </c>
      <c r="D29" s="155" t="s">
        <v>1038</v>
      </c>
      <c r="E29" s="155" t="s">
        <v>1040</v>
      </c>
      <c r="F29" s="155" t="s">
        <v>1038</v>
      </c>
      <c r="G29" s="155" t="s">
        <v>1041</v>
      </c>
      <c r="H29" s="155" t="s">
        <v>294</v>
      </c>
      <c r="I29" s="156" t="s">
        <v>302</v>
      </c>
      <c r="J29" s="155" t="s">
        <v>294</v>
      </c>
      <c r="K29" s="156"/>
      <c r="L29" s="157"/>
    </row>
    <row r="30" spans="2:12" ht="14.25">
      <c r="B30" s="1068"/>
      <c r="C30" s="348" t="s">
        <v>1038</v>
      </c>
      <c r="D30" s="155" t="s">
        <v>1038</v>
      </c>
      <c r="E30" s="155" t="s">
        <v>1040</v>
      </c>
      <c r="F30" s="155" t="s">
        <v>1038</v>
      </c>
      <c r="G30" s="155" t="s">
        <v>1038</v>
      </c>
      <c r="H30" s="155" t="s">
        <v>294</v>
      </c>
      <c r="I30" s="156" t="s">
        <v>303</v>
      </c>
      <c r="J30" s="155" t="s">
        <v>1038</v>
      </c>
      <c r="K30" s="156"/>
      <c r="L30" s="157"/>
    </row>
    <row r="31" spans="2:12" ht="15" thickBot="1">
      <c r="B31" s="1069"/>
      <c r="C31" s="347" t="s">
        <v>1038</v>
      </c>
      <c r="D31" s="346" t="s">
        <v>1039</v>
      </c>
      <c r="E31" s="346" t="s">
        <v>1038</v>
      </c>
      <c r="F31" s="346" t="s">
        <v>1038</v>
      </c>
      <c r="G31" s="346" t="s">
        <v>294</v>
      </c>
      <c r="H31" s="346" t="s">
        <v>294</v>
      </c>
      <c r="I31" s="346" t="s">
        <v>1038</v>
      </c>
      <c r="J31" s="346" t="s">
        <v>1038</v>
      </c>
      <c r="K31" s="162"/>
      <c r="L31" s="163"/>
    </row>
    <row r="36" spans="3:3">
      <c r="C36" s="140" t="s">
        <v>304</v>
      </c>
    </row>
    <row r="37" spans="3:3">
      <c r="C37" s="140" t="s">
        <v>305</v>
      </c>
    </row>
    <row r="38" spans="3:3">
      <c r="C38" s="140" t="s">
        <v>306</v>
      </c>
    </row>
    <row r="39" spans="3:3">
      <c r="C39" s="140" t="s">
        <v>307</v>
      </c>
    </row>
    <row r="40" spans="3:3">
      <c r="C40" s="140" t="s">
        <v>308</v>
      </c>
    </row>
    <row r="41" spans="3:3">
      <c r="C41" s="140" t="s">
        <v>309</v>
      </c>
    </row>
    <row r="42" spans="3:3">
      <c r="C42" s="140" t="s">
        <v>310</v>
      </c>
    </row>
    <row r="43" spans="3:3">
      <c r="C43" s="140" t="s">
        <v>311</v>
      </c>
    </row>
    <row r="44" spans="3:3">
      <c r="C44" s="140" t="s">
        <v>312</v>
      </c>
    </row>
    <row r="45" spans="3:3">
      <c r="C45" s="140" t="s">
        <v>313</v>
      </c>
    </row>
    <row r="46" spans="3:3">
      <c r="C46" s="140" t="s">
        <v>314</v>
      </c>
    </row>
    <row r="48" spans="3:3">
      <c r="C48" s="140" t="s">
        <v>315</v>
      </c>
    </row>
    <row r="49" spans="3:3">
      <c r="C49" s="140" t="s">
        <v>316</v>
      </c>
    </row>
    <row r="51" spans="3:3">
      <c r="C51" s="140" t="s">
        <v>317</v>
      </c>
    </row>
    <row r="52" spans="3:3">
      <c r="C52" s="140" t="s">
        <v>318</v>
      </c>
    </row>
    <row r="53" spans="3:3">
      <c r="C53" s="140" t="s">
        <v>319</v>
      </c>
    </row>
    <row r="54" spans="3:3">
      <c r="C54" s="140" t="s">
        <v>320</v>
      </c>
    </row>
    <row r="55" spans="3:3">
      <c r="C55" s="140" t="s">
        <v>321</v>
      </c>
    </row>
    <row r="56" spans="3:3">
      <c r="C56" s="140" t="s">
        <v>322</v>
      </c>
    </row>
  </sheetData>
  <mergeCells count="1">
    <mergeCell ref="B22:B31"/>
  </mergeCells>
  <phoneticPr fontId="12"/>
  <pageMargins left="0.70866141732283472" right="0.70866141732283472" top="0.74803149606299213" bottom="0.74803149606299213" header="0.31496062992125984" footer="0.31496062992125984"/>
  <pageSetup paperSize="9" scale="2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L56"/>
  <sheetViews>
    <sheetView workbookViewId="0">
      <selection activeCell="BA153" sqref="BA153"/>
    </sheetView>
  </sheetViews>
  <sheetFormatPr defaultColWidth="9.140625" defaultRowHeight="13.5"/>
  <cols>
    <col min="1" max="1" width="2.140625" style="140" customWidth="1"/>
    <col min="2" max="2" width="13.140625" style="140" customWidth="1"/>
    <col min="3" max="12" width="46.42578125" style="140" customWidth="1"/>
    <col min="13" max="16384" width="9.140625" style="140"/>
  </cols>
  <sheetData>
    <row r="1" spans="2:4" ht="14.25">
      <c r="B1" s="142" t="s">
        <v>279</v>
      </c>
      <c r="C1" s="142"/>
      <c r="D1" s="142"/>
    </row>
    <row r="2" spans="2:4" ht="14.25">
      <c r="B2" s="142"/>
      <c r="C2" s="142"/>
      <c r="D2" s="142"/>
    </row>
    <row r="3" spans="2:4" ht="14.25">
      <c r="B3" s="141" t="s">
        <v>278</v>
      </c>
      <c r="C3" s="141" t="s">
        <v>280</v>
      </c>
      <c r="D3" s="142"/>
    </row>
    <row r="4" spans="2:4" ht="14.25">
      <c r="B4" s="143">
        <v>1</v>
      </c>
      <c r="C4" s="144" t="s">
        <v>277</v>
      </c>
      <c r="D4" s="142"/>
    </row>
    <row r="5" spans="2:4" ht="14.25">
      <c r="B5" s="143">
        <v>2</v>
      </c>
      <c r="C5" s="144" t="s">
        <v>262</v>
      </c>
      <c r="D5" s="142"/>
    </row>
    <row r="6" spans="2:4" ht="14.25">
      <c r="B6" s="143">
        <v>3</v>
      </c>
      <c r="C6" s="144" t="s">
        <v>281</v>
      </c>
      <c r="D6" s="142"/>
    </row>
    <row r="7" spans="2:4" ht="14.25">
      <c r="B7" s="143">
        <v>4</v>
      </c>
      <c r="C7" s="144" t="s">
        <v>282</v>
      </c>
      <c r="D7" s="142"/>
    </row>
    <row r="8" spans="2:4" ht="14.25">
      <c r="B8" s="143">
        <v>5</v>
      </c>
      <c r="C8" s="144" t="s">
        <v>283</v>
      </c>
      <c r="D8" s="142"/>
    </row>
    <row r="9" spans="2:4" ht="14.25">
      <c r="B9" s="143">
        <v>6</v>
      </c>
      <c r="C9" s="144" t="s">
        <v>284</v>
      </c>
    </row>
    <row r="10" spans="2:4" ht="14.25">
      <c r="B10" s="143">
        <v>7</v>
      </c>
      <c r="C10" s="144" t="s">
        <v>285</v>
      </c>
      <c r="D10" s="142"/>
    </row>
    <row r="11" spans="2:4" ht="14.25">
      <c r="B11" s="143">
        <v>8</v>
      </c>
      <c r="C11" s="144" t="s">
        <v>286</v>
      </c>
      <c r="D11" s="142"/>
    </row>
    <row r="12" spans="2:4" ht="14.25">
      <c r="B12" s="143">
        <v>9</v>
      </c>
      <c r="C12" s="144" t="s">
        <v>287</v>
      </c>
      <c r="D12" s="142"/>
    </row>
    <row r="13" spans="2:4" ht="14.25">
      <c r="B13" s="143">
        <v>10</v>
      </c>
      <c r="C13" s="144" t="s">
        <v>288</v>
      </c>
      <c r="D13" s="142"/>
    </row>
    <row r="14" spans="2:4" ht="14.25">
      <c r="B14" s="143">
        <v>11</v>
      </c>
      <c r="C14" s="144" t="s">
        <v>289</v>
      </c>
      <c r="D14" s="142"/>
    </row>
    <row r="15" spans="2:4" ht="14.25">
      <c r="B15" s="143">
        <v>12</v>
      </c>
      <c r="C15" s="144"/>
      <c r="D15" s="142"/>
    </row>
    <row r="16" spans="2:4" ht="14.25">
      <c r="B16" s="143">
        <v>13</v>
      </c>
      <c r="C16" s="144"/>
      <c r="D16" s="142"/>
    </row>
    <row r="17" spans="2:12" ht="14.25">
      <c r="B17" s="143">
        <v>14</v>
      </c>
      <c r="C17" s="144"/>
      <c r="D17" s="142"/>
    </row>
    <row r="19" spans="2:12" ht="14.25">
      <c r="B19" s="142" t="s">
        <v>290</v>
      </c>
    </row>
    <row r="20" spans="2:12" ht="14.25" thickBot="1"/>
    <row r="21" spans="2:12" ht="15" thickBot="1">
      <c r="B21" s="145" t="s">
        <v>276</v>
      </c>
      <c r="C21" s="146" t="s">
        <v>263</v>
      </c>
      <c r="D21" s="147" t="s">
        <v>265</v>
      </c>
      <c r="E21" s="147" t="s">
        <v>266</v>
      </c>
      <c r="F21" s="147" t="s">
        <v>272</v>
      </c>
      <c r="G21" s="147" t="s">
        <v>274</v>
      </c>
      <c r="H21" s="148" t="s">
        <v>269</v>
      </c>
      <c r="I21" s="148" t="s">
        <v>267</v>
      </c>
      <c r="J21" s="148" t="s">
        <v>271</v>
      </c>
      <c r="K21" s="148"/>
      <c r="L21" s="149"/>
    </row>
    <row r="22" spans="2:12" ht="14.25">
      <c r="B22" s="1067" t="s">
        <v>291</v>
      </c>
      <c r="C22" s="150" t="s">
        <v>264</v>
      </c>
      <c r="D22" s="151" t="s">
        <v>265</v>
      </c>
      <c r="E22" s="151" t="s">
        <v>264</v>
      </c>
      <c r="F22" s="151" t="s">
        <v>273</v>
      </c>
      <c r="G22" s="151" t="s">
        <v>275</v>
      </c>
      <c r="H22" s="152" t="s">
        <v>270</v>
      </c>
      <c r="I22" s="152" t="s">
        <v>292</v>
      </c>
      <c r="J22" s="152" t="s">
        <v>271</v>
      </c>
      <c r="K22" s="152"/>
      <c r="L22" s="153"/>
    </row>
    <row r="23" spans="2:12" ht="14.25">
      <c r="B23" s="1068"/>
      <c r="C23" s="154" t="s">
        <v>293</v>
      </c>
      <c r="D23" s="155"/>
      <c r="E23" s="155" t="s">
        <v>294</v>
      </c>
      <c r="F23" s="155" t="s">
        <v>295</v>
      </c>
      <c r="G23" s="155" t="s">
        <v>294</v>
      </c>
      <c r="H23" s="156" t="s">
        <v>269</v>
      </c>
      <c r="I23" s="156" t="s">
        <v>296</v>
      </c>
      <c r="J23" s="156"/>
      <c r="K23" s="156"/>
      <c r="L23" s="157"/>
    </row>
    <row r="24" spans="2:12" ht="14.25">
      <c r="B24" s="1068"/>
      <c r="C24" s="154" t="s">
        <v>297</v>
      </c>
      <c r="D24" s="155"/>
      <c r="E24" s="155"/>
      <c r="F24" s="155"/>
      <c r="G24" s="155"/>
      <c r="H24" s="156"/>
      <c r="I24" s="156" t="s">
        <v>298</v>
      </c>
      <c r="J24" s="156"/>
      <c r="K24" s="156"/>
      <c r="L24" s="157"/>
    </row>
    <row r="25" spans="2:12" ht="14.25">
      <c r="B25" s="1068"/>
      <c r="C25" s="154" t="s">
        <v>299</v>
      </c>
      <c r="D25" s="155"/>
      <c r="E25" s="155"/>
      <c r="F25" s="155"/>
      <c r="G25" s="155"/>
      <c r="H25" s="156"/>
      <c r="I25" s="156" t="s">
        <v>268</v>
      </c>
      <c r="J25" s="156"/>
      <c r="K25" s="156"/>
      <c r="L25" s="157"/>
    </row>
    <row r="26" spans="2:12" ht="14.25">
      <c r="B26" s="1068"/>
      <c r="C26" s="158"/>
      <c r="D26" s="159"/>
      <c r="E26" s="159"/>
      <c r="F26" s="159"/>
      <c r="G26" s="159"/>
      <c r="H26" s="156"/>
      <c r="I26" s="156" t="s">
        <v>295</v>
      </c>
      <c r="J26" s="156"/>
      <c r="K26" s="156"/>
      <c r="L26" s="157"/>
    </row>
    <row r="27" spans="2:12" ht="14.25">
      <c r="B27" s="1068"/>
      <c r="C27" s="158"/>
      <c r="D27" s="159"/>
      <c r="E27" s="159"/>
      <c r="F27" s="159"/>
      <c r="G27" s="159"/>
      <c r="H27" s="156"/>
      <c r="I27" s="156" t="s">
        <v>300</v>
      </c>
      <c r="J27" s="156"/>
      <c r="K27" s="156"/>
      <c r="L27" s="157"/>
    </row>
    <row r="28" spans="2:12" ht="14.25">
      <c r="B28" s="1068"/>
      <c r="C28" s="158"/>
      <c r="D28" s="159"/>
      <c r="E28" s="159"/>
      <c r="F28" s="159"/>
      <c r="G28" s="159"/>
      <c r="H28" s="156"/>
      <c r="I28" s="156" t="s">
        <v>301</v>
      </c>
      <c r="J28" s="156"/>
      <c r="K28" s="156"/>
      <c r="L28" s="157"/>
    </row>
    <row r="29" spans="2:12" ht="14.25">
      <c r="B29" s="1068"/>
      <c r="C29" s="158"/>
      <c r="D29" s="159"/>
      <c r="E29" s="159"/>
      <c r="F29" s="159"/>
      <c r="G29" s="159"/>
      <c r="H29" s="156"/>
      <c r="I29" s="156" t="s">
        <v>302</v>
      </c>
      <c r="J29" s="156"/>
      <c r="K29" s="156"/>
      <c r="L29" s="157"/>
    </row>
    <row r="30" spans="2:12" ht="14.25">
      <c r="B30" s="1068"/>
      <c r="C30" s="158"/>
      <c r="D30" s="159"/>
      <c r="E30" s="159"/>
      <c r="F30" s="159"/>
      <c r="G30" s="159"/>
      <c r="H30" s="156"/>
      <c r="I30" s="156" t="s">
        <v>303</v>
      </c>
      <c r="J30" s="156"/>
      <c r="K30" s="156"/>
      <c r="L30" s="157"/>
    </row>
    <row r="31" spans="2:12" ht="15" thickBot="1">
      <c r="B31" s="1069"/>
      <c r="C31" s="160"/>
      <c r="D31" s="161"/>
      <c r="E31" s="161"/>
      <c r="F31" s="161"/>
      <c r="G31" s="161"/>
      <c r="H31" s="162"/>
      <c r="I31" s="162"/>
      <c r="J31" s="162"/>
      <c r="K31" s="162"/>
      <c r="L31" s="163"/>
    </row>
    <row r="36" spans="3:3">
      <c r="C36" s="140" t="s">
        <v>304</v>
      </c>
    </row>
    <row r="37" spans="3:3">
      <c r="C37" s="140" t="s">
        <v>305</v>
      </c>
    </row>
    <row r="38" spans="3:3">
      <c r="C38" s="140" t="s">
        <v>306</v>
      </c>
    </row>
    <row r="39" spans="3:3">
      <c r="C39" s="140" t="s">
        <v>307</v>
      </c>
    </row>
    <row r="40" spans="3:3">
      <c r="C40" s="140" t="s">
        <v>308</v>
      </c>
    </row>
    <row r="41" spans="3:3">
      <c r="C41" s="140" t="s">
        <v>309</v>
      </c>
    </row>
    <row r="42" spans="3:3">
      <c r="C42" s="140" t="s">
        <v>310</v>
      </c>
    </row>
    <row r="43" spans="3:3">
      <c r="C43" s="140" t="s">
        <v>311</v>
      </c>
    </row>
    <row r="44" spans="3:3">
      <c r="C44" s="140" t="s">
        <v>312</v>
      </c>
    </row>
    <row r="45" spans="3:3">
      <c r="C45" s="140" t="s">
        <v>313</v>
      </c>
    </row>
    <row r="46" spans="3:3">
      <c r="C46" s="140" t="s">
        <v>314</v>
      </c>
    </row>
    <row r="48" spans="3:3">
      <c r="C48" s="140" t="s">
        <v>315</v>
      </c>
    </row>
    <row r="49" spans="3:3">
      <c r="C49" s="140" t="s">
        <v>316</v>
      </c>
    </row>
    <row r="51" spans="3:3">
      <c r="C51" s="140" t="s">
        <v>317</v>
      </c>
    </row>
    <row r="52" spans="3:3">
      <c r="C52" s="140" t="s">
        <v>318</v>
      </c>
    </row>
    <row r="53" spans="3:3">
      <c r="C53" s="140" t="s">
        <v>319</v>
      </c>
    </row>
    <row r="54" spans="3:3">
      <c r="C54" s="140" t="s">
        <v>320</v>
      </c>
    </row>
    <row r="55" spans="3:3">
      <c r="C55" s="140" t="s">
        <v>321</v>
      </c>
    </row>
    <row r="56" spans="3:3">
      <c r="C56" s="140" t="s">
        <v>322</v>
      </c>
    </row>
  </sheetData>
  <mergeCells count="1">
    <mergeCell ref="B22:B31"/>
  </mergeCells>
  <phoneticPr fontId="12"/>
  <pageMargins left="0.70866141732283472" right="0.70866141732283472" top="0.74803149606299213" bottom="0.74803149606299213" header="0.31496062992125984" footer="0.31496062992125984"/>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2:O26"/>
  <sheetViews>
    <sheetView zoomScaleNormal="100" workbookViewId="0">
      <selection activeCell="R16" sqref="R16"/>
    </sheetView>
  </sheetViews>
  <sheetFormatPr defaultColWidth="10.28515625" defaultRowHeight="13.5"/>
  <cols>
    <col min="1" max="1" width="17.7109375" style="74" customWidth="1"/>
    <col min="2" max="2" width="34" style="74" customWidth="1"/>
    <col min="3" max="15" width="8.42578125" style="74" customWidth="1"/>
    <col min="16" max="16" width="7" style="74" customWidth="1"/>
    <col min="17" max="16384" width="10.28515625" style="74"/>
  </cols>
  <sheetData>
    <row r="2" spans="1:15" ht="33.75" customHeight="1">
      <c r="A2" s="73"/>
      <c r="H2" s="75" t="s">
        <v>0</v>
      </c>
      <c r="I2" s="75"/>
      <c r="J2" s="75"/>
      <c r="K2" s="75"/>
      <c r="L2" s="75"/>
      <c r="M2" s="75"/>
      <c r="N2" s="75"/>
      <c r="O2" s="75"/>
    </row>
    <row r="3" spans="1:15" ht="15" customHeight="1">
      <c r="A3" s="73" t="s">
        <v>1</v>
      </c>
      <c r="B3" s="73"/>
      <c r="C3" s="73"/>
      <c r="D3" s="73"/>
      <c r="E3" s="73"/>
    </row>
    <row r="4" spans="1:15" ht="15" customHeight="1">
      <c r="A4" s="74" t="s">
        <v>14</v>
      </c>
    </row>
    <row r="5" spans="1:15" ht="15" customHeight="1">
      <c r="A5" s="74" t="s">
        <v>15</v>
      </c>
    </row>
    <row r="6" spans="1:15" ht="15" customHeight="1">
      <c r="A6" s="74" t="s">
        <v>16</v>
      </c>
    </row>
    <row r="7" spans="1:15" ht="15" customHeight="1">
      <c r="A7" s="74" t="s">
        <v>100</v>
      </c>
    </row>
    <row r="8" spans="1:15" ht="22.5" customHeight="1">
      <c r="A8" s="882" t="s">
        <v>97</v>
      </c>
      <c r="B8" s="883"/>
      <c r="C8" s="886" t="s">
        <v>702</v>
      </c>
      <c r="D8" s="887"/>
      <c r="E8" s="887"/>
      <c r="F8" s="887"/>
      <c r="G8" s="887"/>
      <c r="H8" s="887"/>
      <c r="I8" s="887"/>
      <c r="J8" s="887"/>
      <c r="K8" s="888"/>
      <c r="L8" s="886" t="s">
        <v>702</v>
      </c>
      <c r="M8" s="887"/>
      <c r="N8" s="888"/>
      <c r="O8" s="875" t="s">
        <v>17</v>
      </c>
    </row>
    <row r="9" spans="1:15" ht="22.5" customHeight="1">
      <c r="A9" s="884"/>
      <c r="B9" s="885"/>
      <c r="C9" s="76" t="s">
        <v>2</v>
      </c>
      <c r="D9" s="77" t="s">
        <v>3</v>
      </c>
      <c r="E9" s="77" t="s">
        <v>4</v>
      </c>
      <c r="F9" s="77" t="s">
        <v>5</v>
      </c>
      <c r="G9" s="77" t="s">
        <v>6</v>
      </c>
      <c r="H9" s="77" t="s">
        <v>7</v>
      </c>
      <c r="I9" s="77" t="s">
        <v>8</v>
      </c>
      <c r="J9" s="77" t="s">
        <v>9</v>
      </c>
      <c r="K9" s="78" t="s">
        <v>10</v>
      </c>
      <c r="L9" s="79" t="s">
        <v>11</v>
      </c>
      <c r="M9" s="77" t="s">
        <v>12</v>
      </c>
      <c r="N9" s="78" t="s">
        <v>13</v>
      </c>
      <c r="O9" s="876"/>
    </row>
    <row r="10" spans="1:15" ht="39.950000000000003" customHeight="1">
      <c r="A10" s="877" t="s">
        <v>141</v>
      </c>
      <c r="B10" s="878"/>
      <c r="C10" s="76"/>
      <c r="D10" s="77"/>
      <c r="E10" s="77"/>
      <c r="F10" s="77"/>
      <c r="G10" s="77"/>
      <c r="H10" s="77"/>
      <c r="I10" s="77"/>
      <c r="J10" s="77"/>
      <c r="K10" s="78"/>
      <c r="L10" s="79"/>
      <c r="M10" s="77"/>
      <c r="N10" s="78"/>
      <c r="O10" s="81"/>
    </row>
    <row r="11" spans="1:15" ht="7.5" customHeight="1">
      <c r="A11" s="102"/>
      <c r="B11" s="102"/>
      <c r="C11" s="103"/>
      <c r="D11" s="103"/>
      <c r="E11" s="103"/>
      <c r="F11" s="103"/>
      <c r="G11" s="103"/>
      <c r="H11" s="103"/>
      <c r="I11" s="103"/>
      <c r="J11" s="103"/>
      <c r="K11" s="103"/>
      <c r="L11" s="103"/>
      <c r="M11" s="103"/>
      <c r="N11" s="103"/>
      <c r="O11" s="103"/>
    </row>
    <row r="12" spans="1:15" ht="22.5" customHeight="1">
      <c r="A12" s="882" t="s">
        <v>97</v>
      </c>
      <c r="B12" s="889"/>
      <c r="C12" s="108" t="s">
        <v>702</v>
      </c>
      <c r="D12" s="105" t="s">
        <v>702</v>
      </c>
      <c r="E12" s="105" t="s">
        <v>702</v>
      </c>
      <c r="F12" s="105" t="s">
        <v>702</v>
      </c>
      <c r="G12" s="105" t="s">
        <v>702</v>
      </c>
      <c r="H12" s="105" t="s">
        <v>702</v>
      </c>
      <c r="I12" s="105" t="s">
        <v>702</v>
      </c>
      <c r="J12" s="105" t="s">
        <v>702</v>
      </c>
      <c r="K12" s="105" t="s">
        <v>702</v>
      </c>
      <c r="L12" s="105" t="s">
        <v>702</v>
      </c>
      <c r="M12" s="105" t="s">
        <v>702</v>
      </c>
      <c r="N12" s="106" t="s">
        <v>702</v>
      </c>
      <c r="O12" s="875" t="s">
        <v>17</v>
      </c>
    </row>
    <row r="13" spans="1:15" ht="22.5" customHeight="1">
      <c r="A13" s="890"/>
      <c r="B13" s="891"/>
      <c r="C13" s="109" t="s">
        <v>135</v>
      </c>
      <c r="D13" s="104" t="s">
        <v>135</v>
      </c>
      <c r="E13" s="104" t="s">
        <v>135</v>
      </c>
      <c r="F13" s="104" t="s">
        <v>135</v>
      </c>
      <c r="G13" s="104" t="s">
        <v>135</v>
      </c>
      <c r="H13" s="104" t="s">
        <v>135</v>
      </c>
      <c r="I13" s="104" t="s">
        <v>135</v>
      </c>
      <c r="J13" s="104" t="s">
        <v>135</v>
      </c>
      <c r="K13" s="104" t="s">
        <v>135</v>
      </c>
      <c r="L13" s="104" t="s">
        <v>135</v>
      </c>
      <c r="M13" s="104" t="s">
        <v>135</v>
      </c>
      <c r="N13" s="107" t="s">
        <v>135</v>
      </c>
      <c r="O13" s="876"/>
    </row>
    <row r="14" spans="1:15" ht="39.950000000000003" customHeight="1">
      <c r="A14" s="877" t="s">
        <v>137</v>
      </c>
      <c r="B14" s="878"/>
      <c r="C14" s="79"/>
      <c r="D14" s="77"/>
      <c r="E14" s="77"/>
      <c r="F14" s="77"/>
      <c r="G14" s="77"/>
      <c r="H14" s="77"/>
      <c r="I14" s="77"/>
      <c r="J14" s="77"/>
      <c r="K14" s="77"/>
      <c r="L14" s="77"/>
      <c r="M14" s="77"/>
      <c r="N14" s="80"/>
      <c r="O14" s="81"/>
    </row>
    <row r="15" spans="1:15" ht="39.950000000000003" customHeight="1">
      <c r="A15" s="877" t="s">
        <v>138</v>
      </c>
      <c r="B15" s="878"/>
      <c r="C15" s="76" t="s">
        <v>18</v>
      </c>
      <c r="D15" s="76" t="s">
        <v>18</v>
      </c>
      <c r="E15" s="76" t="s">
        <v>18</v>
      </c>
      <c r="F15" s="76" t="s">
        <v>18</v>
      </c>
      <c r="G15" s="76" t="s">
        <v>18</v>
      </c>
      <c r="H15" s="76" t="s">
        <v>18</v>
      </c>
      <c r="I15" s="77"/>
      <c r="J15" s="77"/>
      <c r="K15" s="77"/>
      <c r="L15" s="77"/>
      <c r="M15" s="77"/>
      <c r="N15" s="80"/>
      <c r="O15" s="81"/>
    </row>
    <row r="16" spans="1:15" ht="39.950000000000003" customHeight="1">
      <c r="A16" s="877" t="s">
        <v>142</v>
      </c>
      <c r="B16" s="878"/>
      <c r="C16" s="879" t="s">
        <v>33</v>
      </c>
      <c r="D16" s="880"/>
      <c r="E16" s="880"/>
      <c r="F16" s="880"/>
      <c r="G16" s="880"/>
      <c r="H16" s="880"/>
      <c r="I16" s="880"/>
      <c r="J16" s="880"/>
      <c r="K16" s="880"/>
      <c r="L16" s="880"/>
      <c r="M16" s="880"/>
      <c r="N16" s="881"/>
      <c r="O16" s="81"/>
    </row>
    <row r="17" spans="1:15" ht="15" customHeight="1">
      <c r="A17" s="82"/>
      <c r="B17" s="82"/>
      <c r="C17" s="83"/>
      <c r="D17" s="83"/>
      <c r="E17" s="83"/>
      <c r="F17" s="83"/>
      <c r="G17" s="83"/>
      <c r="H17" s="83"/>
      <c r="I17" s="83"/>
      <c r="J17" s="83"/>
      <c r="K17" s="83"/>
      <c r="L17" s="83"/>
      <c r="M17" s="83"/>
      <c r="N17" s="83"/>
      <c r="O17" s="83"/>
    </row>
    <row r="18" spans="1:15" ht="22.5" customHeight="1">
      <c r="A18" s="882" t="s">
        <v>139</v>
      </c>
      <c r="B18" s="883"/>
      <c r="C18" s="886" t="s">
        <v>702</v>
      </c>
      <c r="D18" s="887"/>
      <c r="E18" s="887"/>
      <c r="F18" s="887"/>
      <c r="G18" s="887"/>
      <c r="H18" s="887"/>
      <c r="I18" s="887"/>
      <c r="J18" s="887"/>
      <c r="K18" s="888"/>
      <c r="L18" s="886" t="s">
        <v>702</v>
      </c>
      <c r="M18" s="887"/>
      <c r="N18" s="888"/>
      <c r="O18" s="875" t="s">
        <v>140</v>
      </c>
    </row>
    <row r="19" spans="1:15" ht="22.5" customHeight="1">
      <c r="A19" s="884"/>
      <c r="B19" s="885"/>
      <c r="C19" s="76" t="s">
        <v>2</v>
      </c>
      <c r="D19" s="77" t="s">
        <v>3</v>
      </c>
      <c r="E19" s="77" t="s">
        <v>4</v>
      </c>
      <c r="F19" s="77" t="s">
        <v>5</v>
      </c>
      <c r="G19" s="77" t="s">
        <v>6</v>
      </c>
      <c r="H19" s="77" t="s">
        <v>7</v>
      </c>
      <c r="I19" s="77" t="s">
        <v>8</v>
      </c>
      <c r="J19" s="77" t="s">
        <v>9</v>
      </c>
      <c r="K19" s="78" t="s">
        <v>10</v>
      </c>
      <c r="L19" s="79" t="s">
        <v>11</v>
      </c>
      <c r="M19" s="77" t="s">
        <v>12</v>
      </c>
      <c r="N19" s="78" t="s">
        <v>13</v>
      </c>
      <c r="O19" s="876"/>
    </row>
    <row r="20" spans="1:15" ht="39.950000000000003" customHeight="1">
      <c r="A20" s="877" t="s">
        <v>136</v>
      </c>
      <c r="B20" s="878"/>
      <c r="C20" s="76"/>
      <c r="D20" s="77"/>
      <c r="E20" s="77"/>
      <c r="F20" s="77"/>
      <c r="G20" s="77"/>
      <c r="H20" s="77"/>
      <c r="I20" s="77"/>
      <c r="J20" s="77"/>
      <c r="K20" s="78"/>
      <c r="L20" s="79"/>
      <c r="M20" s="77"/>
      <c r="N20" s="78"/>
      <c r="O20" s="81"/>
    </row>
    <row r="21" spans="1:15" ht="7.5" customHeight="1">
      <c r="A21" s="102"/>
      <c r="B21" s="102"/>
      <c r="C21" s="103"/>
      <c r="D21" s="103"/>
      <c r="E21" s="103"/>
      <c r="F21" s="103"/>
      <c r="G21" s="103"/>
      <c r="H21" s="103"/>
      <c r="I21" s="103"/>
      <c r="J21" s="103"/>
      <c r="K21" s="103"/>
      <c r="L21" s="103"/>
      <c r="M21" s="103"/>
      <c r="N21" s="103"/>
      <c r="O21" s="103"/>
    </row>
    <row r="22" spans="1:15" ht="23.25" customHeight="1">
      <c r="A22" s="882" t="s">
        <v>139</v>
      </c>
      <c r="B22" s="883"/>
      <c r="C22" s="108" t="s">
        <v>702</v>
      </c>
      <c r="D22" s="105" t="s">
        <v>702</v>
      </c>
      <c r="E22" s="105" t="s">
        <v>702</v>
      </c>
      <c r="F22" s="105" t="s">
        <v>702</v>
      </c>
      <c r="G22" s="105" t="s">
        <v>702</v>
      </c>
      <c r="H22" s="105" t="s">
        <v>702</v>
      </c>
      <c r="I22" s="105" t="s">
        <v>702</v>
      </c>
      <c r="J22" s="105" t="s">
        <v>702</v>
      </c>
      <c r="K22" s="105" t="s">
        <v>702</v>
      </c>
      <c r="L22" s="105" t="s">
        <v>702</v>
      </c>
      <c r="M22" s="105" t="s">
        <v>702</v>
      </c>
      <c r="N22" s="106" t="s">
        <v>702</v>
      </c>
      <c r="O22" s="875" t="s">
        <v>140</v>
      </c>
    </row>
    <row r="23" spans="1:15" ht="22.5" customHeight="1">
      <c r="A23" s="884"/>
      <c r="B23" s="885"/>
      <c r="C23" s="109" t="s">
        <v>135</v>
      </c>
      <c r="D23" s="104" t="s">
        <v>135</v>
      </c>
      <c r="E23" s="104" t="s">
        <v>135</v>
      </c>
      <c r="F23" s="104" t="s">
        <v>135</v>
      </c>
      <c r="G23" s="104" t="s">
        <v>135</v>
      </c>
      <c r="H23" s="104" t="s">
        <v>135</v>
      </c>
      <c r="I23" s="104" t="s">
        <v>135</v>
      </c>
      <c r="J23" s="104" t="s">
        <v>135</v>
      </c>
      <c r="K23" s="104" t="s">
        <v>135</v>
      </c>
      <c r="L23" s="104" t="s">
        <v>135</v>
      </c>
      <c r="M23" s="104" t="s">
        <v>135</v>
      </c>
      <c r="N23" s="107" t="s">
        <v>135</v>
      </c>
      <c r="O23" s="876"/>
    </row>
    <row r="24" spans="1:15" ht="39.950000000000003" customHeight="1">
      <c r="A24" s="877" t="s">
        <v>137</v>
      </c>
      <c r="B24" s="878"/>
      <c r="C24" s="79"/>
      <c r="D24" s="77"/>
      <c r="E24" s="77"/>
      <c r="F24" s="77"/>
      <c r="G24" s="77"/>
      <c r="H24" s="77"/>
      <c r="I24" s="77"/>
      <c r="J24" s="77"/>
      <c r="K24" s="77"/>
      <c r="L24" s="77"/>
      <c r="M24" s="77"/>
      <c r="N24" s="80"/>
      <c r="O24" s="81"/>
    </row>
    <row r="25" spans="1:15" ht="39.950000000000003" customHeight="1">
      <c r="A25" s="877" t="s">
        <v>138</v>
      </c>
      <c r="B25" s="878"/>
      <c r="C25" s="76" t="s">
        <v>18</v>
      </c>
      <c r="D25" s="76" t="s">
        <v>18</v>
      </c>
      <c r="E25" s="76" t="s">
        <v>18</v>
      </c>
      <c r="F25" s="76" t="s">
        <v>18</v>
      </c>
      <c r="G25" s="76" t="s">
        <v>18</v>
      </c>
      <c r="H25" s="76" t="s">
        <v>18</v>
      </c>
      <c r="I25" s="77"/>
      <c r="J25" s="77"/>
      <c r="K25" s="77"/>
      <c r="L25" s="77"/>
      <c r="M25" s="77"/>
      <c r="N25" s="80"/>
      <c r="O25" s="81"/>
    </row>
    <row r="26" spans="1:15" ht="39.950000000000003" customHeight="1">
      <c r="A26" s="877" t="s">
        <v>142</v>
      </c>
      <c r="B26" s="878"/>
      <c r="C26" s="879" t="s">
        <v>33</v>
      </c>
      <c r="D26" s="880"/>
      <c r="E26" s="880"/>
      <c r="F26" s="880"/>
      <c r="G26" s="880"/>
      <c r="H26" s="880"/>
      <c r="I26" s="880"/>
      <c r="J26" s="880"/>
      <c r="K26" s="880"/>
      <c r="L26" s="880"/>
      <c r="M26" s="880"/>
      <c r="N26" s="881"/>
      <c r="O26" s="81"/>
    </row>
  </sheetData>
  <mergeCells count="22">
    <mergeCell ref="O8:O9"/>
    <mergeCell ref="L8:N8"/>
    <mergeCell ref="O12:O13"/>
    <mergeCell ref="O18:O19"/>
    <mergeCell ref="A20:B20"/>
    <mergeCell ref="A12:B13"/>
    <mergeCell ref="A14:B14"/>
    <mergeCell ref="A8:B9"/>
    <mergeCell ref="A10:B10"/>
    <mergeCell ref="A15:B15"/>
    <mergeCell ref="C8:K8"/>
    <mergeCell ref="O22:O23"/>
    <mergeCell ref="A16:B16"/>
    <mergeCell ref="A25:B25"/>
    <mergeCell ref="A26:B26"/>
    <mergeCell ref="C26:N26"/>
    <mergeCell ref="C16:N16"/>
    <mergeCell ref="A18:B19"/>
    <mergeCell ref="C18:K18"/>
    <mergeCell ref="L18:N18"/>
    <mergeCell ref="A24:B24"/>
    <mergeCell ref="A22:B23"/>
  </mergeCells>
  <phoneticPr fontId="48"/>
  <printOptions horizontalCentered="1" verticalCentered="1"/>
  <pageMargins left="0.39370078740157483" right="0.39370078740157483" top="0.23622047244094491" bottom="0.31496062992125984" header="0.19685039370078741" footer="0.19685039370078741"/>
  <pageSetup paperSize="9" scale="90" orientation="landscape" horizontalDpi="300" verticalDpi="300" r:id="rId1"/>
  <headerFooter alignWithMargins="0">
    <oddHeader>&amp;R
運営状況点検書添付書類（老福・併設短入生）</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1:BO290"/>
  <sheetViews>
    <sheetView showGridLines="0" view="pageBreakPreview" zoomScaleNormal="55" zoomScaleSheetLayoutView="100" workbookViewId="0">
      <selection activeCell="AJ3" sqref="AJ3"/>
    </sheetView>
  </sheetViews>
  <sheetFormatPr defaultColWidth="5.140625" defaultRowHeight="14.25"/>
  <cols>
    <col min="1" max="1" width="1" style="206" customWidth="1"/>
    <col min="2" max="2" width="6.5703125" style="206" customWidth="1"/>
    <col min="3" max="4" width="9.28515625" style="206" customWidth="1"/>
    <col min="5" max="8" width="3.7109375" style="206" hidden="1" customWidth="1"/>
    <col min="9" max="10" width="3.7109375" style="206" customWidth="1"/>
    <col min="11" max="62" width="6.5703125" style="206" customWidth="1"/>
    <col min="63" max="63" width="1.28515625" style="206" customWidth="1"/>
    <col min="64" max="16384" width="5.140625" style="206"/>
  </cols>
  <sheetData>
    <row r="1" spans="2:67" s="300" customFormat="1" ht="20.25" customHeight="1">
      <c r="C1" s="309" t="s">
        <v>849</v>
      </c>
      <c r="D1" s="309"/>
      <c r="E1" s="309"/>
      <c r="F1" s="309"/>
      <c r="G1" s="309"/>
      <c r="H1" s="309"/>
      <c r="I1" s="309"/>
      <c r="J1" s="309"/>
      <c r="M1" s="311" t="s">
        <v>848</v>
      </c>
      <c r="P1" s="309"/>
      <c r="Q1" s="309"/>
      <c r="R1" s="309"/>
      <c r="S1" s="309"/>
      <c r="T1" s="309"/>
      <c r="U1" s="309"/>
      <c r="V1" s="309"/>
      <c r="W1" s="309"/>
      <c r="AS1" s="299" t="s">
        <v>847</v>
      </c>
      <c r="AT1" s="929" t="s">
        <v>277</v>
      </c>
      <c r="AU1" s="930"/>
      <c r="AV1" s="930"/>
      <c r="AW1" s="930"/>
      <c r="AX1" s="930"/>
      <c r="AY1" s="930"/>
      <c r="AZ1" s="930"/>
      <c r="BA1" s="930"/>
      <c r="BB1" s="930"/>
      <c r="BC1" s="930"/>
      <c r="BD1" s="930"/>
      <c r="BE1" s="930"/>
      <c r="BF1" s="930"/>
      <c r="BG1" s="930"/>
      <c r="BH1" s="930"/>
      <c r="BI1" s="930"/>
      <c r="BJ1" s="299" t="s">
        <v>929</v>
      </c>
    </row>
    <row r="2" spans="2:67" s="298" customFormat="1" ht="20.25" customHeight="1">
      <c r="J2" s="311"/>
      <c r="M2" s="311"/>
      <c r="N2" s="311"/>
      <c r="P2" s="299"/>
      <c r="Q2" s="299"/>
      <c r="R2" s="299"/>
      <c r="S2" s="299"/>
      <c r="T2" s="299"/>
      <c r="U2" s="299"/>
      <c r="V2" s="299"/>
      <c r="W2" s="299"/>
      <c r="AB2" s="299" t="s">
        <v>845</v>
      </c>
      <c r="AC2" s="931">
        <v>7</v>
      </c>
      <c r="AD2" s="931"/>
      <c r="AE2" s="299" t="s">
        <v>928</v>
      </c>
      <c r="AF2" s="932">
        <f>IF(AC2=0,"",YEAR(DATE(2018+AC2,1,1)))</f>
        <v>2025</v>
      </c>
      <c r="AG2" s="932"/>
      <c r="AH2" s="298" t="s">
        <v>927</v>
      </c>
      <c r="AI2" s="298" t="s">
        <v>842</v>
      </c>
      <c r="AJ2" s="931">
        <v>4</v>
      </c>
      <c r="AK2" s="931"/>
      <c r="AL2" s="298" t="s">
        <v>841</v>
      </c>
      <c r="AS2" s="299" t="s">
        <v>840</v>
      </c>
      <c r="AT2" s="931" t="s">
        <v>839</v>
      </c>
      <c r="AU2" s="931"/>
      <c r="AV2" s="931"/>
      <c r="AW2" s="931"/>
      <c r="AX2" s="931"/>
      <c r="AY2" s="931"/>
      <c r="AZ2" s="931"/>
      <c r="BA2" s="931"/>
      <c r="BB2" s="931"/>
      <c r="BC2" s="931"/>
      <c r="BD2" s="931"/>
      <c r="BE2" s="931"/>
      <c r="BF2" s="931"/>
      <c r="BG2" s="931"/>
      <c r="BH2" s="931"/>
      <c r="BI2" s="931"/>
      <c r="BJ2" s="299" t="s">
        <v>838</v>
      </c>
      <c r="BK2" s="299"/>
      <c r="BL2" s="299"/>
      <c r="BM2" s="299"/>
    </row>
    <row r="3" spans="2:67" s="298" customFormat="1" ht="20.25" customHeight="1">
      <c r="J3" s="311"/>
      <c r="M3" s="311"/>
      <c r="O3" s="299"/>
      <c r="P3" s="299"/>
      <c r="Q3" s="299"/>
      <c r="R3" s="299"/>
      <c r="S3" s="299"/>
      <c r="T3" s="299"/>
      <c r="U3" s="299"/>
      <c r="AC3" s="313"/>
      <c r="AD3" s="313"/>
      <c r="AE3" s="313"/>
      <c r="AF3" s="314"/>
      <c r="AG3" s="313"/>
      <c r="BD3" s="312" t="s">
        <v>837</v>
      </c>
      <c r="BE3" s="933" t="s">
        <v>836</v>
      </c>
      <c r="BF3" s="934"/>
      <c r="BG3" s="934"/>
      <c r="BH3" s="935"/>
      <c r="BI3" s="299"/>
    </row>
    <row r="4" spans="2:67" s="298" customFormat="1" ht="20.25" customHeight="1">
      <c r="J4" s="311"/>
      <c r="M4" s="311"/>
      <c r="O4" s="299"/>
      <c r="P4" s="299"/>
      <c r="Q4" s="299"/>
      <c r="R4" s="299"/>
      <c r="S4" s="299"/>
      <c r="T4" s="299"/>
      <c r="U4" s="299"/>
      <c r="AC4" s="313"/>
      <c r="AD4" s="313"/>
      <c r="AE4" s="313"/>
      <c r="AF4" s="314"/>
      <c r="AG4" s="313"/>
      <c r="BD4" s="312" t="s">
        <v>926</v>
      </c>
      <c r="BE4" s="933" t="s">
        <v>834</v>
      </c>
      <c r="BF4" s="934"/>
      <c r="BG4" s="934"/>
      <c r="BH4" s="935"/>
      <c r="BI4" s="299"/>
    </row>
    <row r="5" spans="2:67" s="298" customFormat="1" ht="9" customHeight="1">
      <c r="J5" s="311"/>
      <c r="M5" s="311"/>
      <c r="O5" s="299"/>
      <c r="P5" s="299"/>
      <c r="Q5" s="299"/>
      <c r="R5" s="299"/>
      <c r="S5" s="299"/>
      <c r="T5" s="299"/>
      <c r="U5" s="299"/>
      <c r="AC5" s="310"/>
      <c r="AD5" s="31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1"/>
      <c r="BI5" s="301"/>
    </row>
    <row r="6" spans="2:67" s="298" customFormat="1" ht="21" customHeight="1">
      <c r="B6" s="309"/>
      <c r="C6" s="300"/>
      <c r="D6" s="300"/>
      <c r="E6" s="300"/>
      <c r="F6" s="300"/>
      <c r="G6" s="300"/>
      <c r="H6" s="300"/>
      <c r="I6" s="300"/>
      <c r="J6" s="300"/>
      <c r="K6" s="306"/>
      <c r="L6" s="306"/>
      <c r="M6" s="306"/>
      <c r="N6" s="307"/>
      <c r="O6" s="306"/>
      <c r="P6" s="306"/>
      <c r="Q6" s="306"/>
      <c r="AJ6" s="300"/>
      <c r="AK6" s="300"/>
      <c r="AL6" s="300"/>
      <c r="AM6" s="300"/>
      <c r="AN6" s="300"/>
      <c r="AO6" s="300" t="s">
        <v>833</v>
      </c>
      <c r="AP6" s="300"/>
      <c r="AQ6" s="300"/>
      <c r="AR6" s="300"/>
      <c r="AS6" s="300"/>
      <c r="AT6" s="300"/>
      <c r="AU6" s="300"/>
      <c r="AW6" s="303"/>
      <c r="AX6" s="303"/>
      <c r="AY6" s="210"/>
      <c r="AZ6" s="300"/>
      <c r="BA6" s="956">
        <v>40</v>
      </c>
      <c r="BB6" s="957"/>
      <c r="BC6" s="210" t="s">
        <v>832</v>
      </c>
      <c r="BD6" s="300"/>
      <c r="BE6" s="956">
        <v>160</v>
      </c>
      <c r="BF6" s="957"/>
      <c r="BG6" s="210" t="s">
        <v>831</v>
      </c>
      <c r="BH6" s="300"/>
      <c r="BI6" s="301"/>
    </row>
    <row r="7" spans="2:67" s="298" customFormat="1" ht="5.25" customHeight="1">
      <c r="B7" s="309"/>
      <c r="C7" s="302"/>
      <c r="D7" s="302"/>
      <c r="E7" s="302"/>
      <c r="F7" s="302"/>
      <c r="G7" s="302"/>
      <c r="H7" s="302"/>
      <c r="I7" s="302"/>
      <c r="J7" s="306"/>
      <c r="K7" s="306"/>
      <c r="L7" s="306"/>
      <c r="M7" s="307"/>
      <c r="N7" s="306"/>
      <c r="O7" s="306"/>
      <c r="P7" s="306"/>
      <c r="Q7" s="306"/>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1"/>
      <c r="BI7" s="301"/>
    </row>
    <row r="8" spans="2:67" s="298" customFormat="1" ht="21" customHeight="1">
      <c r="B8" s="308"/>
      <c r="C8" s="307"/>
      <c r="D8" s="307"/>
      <c r="E8" s="307"/>
      <c r="F8" s="307"/>
      <c r="G8" s="307"/>
      <c r="H8" s="307"/>
      <c r="I8" s="307"/>
      <c r="J8" s="306"/>
      <c r="K8" s="306"/>
      <c r="L8" s="306"/>
      <c r="M8" s="307"/>
      <c r="N8" s="306"/>
      <c r="O8" s="306"/>
      <c r="P8" s="306"/>
      <c r="Q8" s="306"/>
      <c r="AJ8" s="305"/>
      <c r="AK8" s="305"/>
      <c r="AL8" s="305"/>
      <c r="AM8" s="300"/>
      <c r="AN8" s="301"/>
      <c r="AO8" s="304"/>
      <c r="AP8" s="304"/>
      <c r="AQ8" s="309"/>
      <c r="AR8" s="303"/>
      <c r="AS8" s="303"/>
      <c r="AT8" s="303"/>
      <c r="AU8" s="214"/>
      <c r="AV8" s="214"/>
      <c r="AW8" s="300"/>
      <c r="AX8" s="303"/>
      <c r="AY8" s="303"/>
      <c r="AZ8" s="307"/>
      <c r="BA8" s="300"/>
      <c r="BB8" s="300" t="s">
        <v>830</v>
      </c>
      <c r="BC8" s="300"/>
      <c r="BD8" s="300"/>
      <c r="BE8" s="958">
        <f>DAY(EOMONTH(DATE(AF2,AJ2,1),0))</f>
        <v>30</v>
      </c>
      <c r="BF8" s="959"/>
      <c r="BG8" s="300" t="s">
        <v>829</v>
      </c>
      <c r="BH8" s="300"/>
      <c r="BI8" s="300"/>
      <c r="BM8" s="299"/>
      <c r="BN8" s="299"/>
      <c r="BO8" s="299"/>
    </row>
    <row r="9" spans="2:67" s="298" customFormat="1" ht="5.25" customHeight="1">
      <c r="B9" s="308"/>
      <c r="C9" s="307"/>
      <c r="D9" s="307"/>
      <c r="E9" s="307"/>
      <c r="F9" s="307"/>
      <c r="G9" s="307"/>
      <c r="H9" s="307"/>
      <c r="I9" s="307"/>
      <c r="J9" s="306"/>
      <c r="K9" s="306"/>
      <c r="L9" s="306"/>
      <c r="M9" s="307"/>
      <c r="N9" s="306"/>
      <c r="O9" s="306"/>
      <c r="P9" s="306"/>
      <c r="Q9" s="306"/>
      <c r="AJ9" s="305"/>
      <c r="AK9" s="305"/>
      <c r="AL9" s="305"/>
      <c r="AM9" s="300"/>
      <c r="AN9" s="301"/>
      <c r="AO9" s="304"/>
      <c r="AP9" s="304"/>
      <c r="AQ9" s="309"/>
      <c r="AR9" s="303"/>
      <c r="AS9" s="303"/>
      <c r="AT9" s="303"/>
      <c r="AU9" s="214"/>
      <c r="AV9" s="214"/>
      <c r="AW9" s="300"/>
      <c r="AX9" s="303"/>
      <c r="AY9" s="303"/>
      <c r="AZ9" s="307"/>
      <c r="BA9" s="300"/>
      <c r="BB9" s="300"/>
      <c r="BC9" s="300"/>
      <c r="BD9" s="300"/>
      <c r="BE9" s="307"/>
      <c r="BF9" s="307"/>
      <c r="BG9" s="300"/>
      <c r="BH9" s="300"/>
      <c r="BI9" s="300"/>
      <c r="BM9" s="299"/>
      <c r="BN9" s="299"/>
      <c r="BO9" s="299"/>
    </row>
    <row r="10" spans="2:67" s="298" customFormat="1" ht="21" customHeight="1">
      <c r="B10" s="308"/>
      <c r="C10" s="307"/>
      <c r="D10" s="307"/>
      <c r="E10" s="307"/>
      <c r="F10" s="307"/>
      <c r="G10" s="307"/>
      <c r="H10" s="307"/>
      <c r="I10" s="307"/>
      <c r="J10" s="306"/>
      <c r="K10" s="306"/>
      <c r="L10" s="306"/>
      <c r="M10" s="307"/>
      <c r="N10" s="306"/>
      <c r="O10" s="306"/>
      <c r="P10" s="306"/>
      <c r="Q10" s="306"/>
      <c r="AJ10" s="305"/>
      <c r="AK10" s="305"/>
      <c r="AL10" s="305"/>
      <c r="AM10" s="300"/>
      <c r="AN10" s="301"/>
      <c r="AO10" s="304"/>
      <c r="AP10" s="304"/>
      <c r="AQ10" s="300" t="s">
        <v>828</v>
      </c>
      <c r="AR10" s="303"/>
      <c r="AS10" s="300"/>
      <c r="AT10" s="300"/>
      <c r="AU10" s="300"/>
      <c r="AV10" s="300"/>
      <c r="AW10" s="300"/>
      <c r="AX10" s="302"/>
      <c r="AY10" s="302"/>
      <c r="AZ10" s="302"/>
      <c r="BA10" s="300"/>
      <c r="BB10" s="300"/>
      <c r="BC10" s="301" t="s">
        <v>827</v>
      </c>
      <c r="BD10" s="300"/>
      <c r="BE10" s="956"/>
      <c r="BF10" s="957"/>
      <c r="BG10" s="210" t="s">
        <v>826</v>
      </c>
      <c r="BH10" s="300"/>
      <c r="BI10" s="300"/>
      <c r="BM10" s="299"/>
      <c r="BN10" s="299"/>
      <c r="BO10" s="299"/>
    </row>
    <row r="11" spans="2:67" ht="5.25" customHeight="1" thickBot="1">
      <c r="C11" s="207"/>
      <c r="D11" s="207"/>
      <c r="E11" s="207"/>
      <c r="F11" s="207"/>
      <c r="G11" s="207"/>
      <c r="H11" s="207"/>
      <c r="I11" s="207"/>
      <c r="J11" s="207"/>
      <c r="AC11" s="207"/>
      <c r="AT11" s="207"/>
      <c r="BK11" s="297"/>
      <c r="BL11" s="297"/>
      <c r="BM11" s="297"/>
    </row>
    <row r="12" spans="2:67" ht="21.6" customHeight="1">
      <c r="B12" s="944" t="s">
        <v>278</v>
      </c>
      <c r="C12" s="903" t="s">
        <v>925</v>
      </c>
      <c r="D12" s="937"/>
      <c r="E12" s="296"/>
      <c r="F12" s="295"/>
      <c r="G12" s="296"/>
      <c r="H12" s="295"/>
      <c r="I12" s="947" t="s">
        <v>924</v>
      </c>
      <c r="J12" s="948"/>
      <c r="K12" s="936" t="s">
        <v>923</v>
      </c>
      <c r="L12" s="904"/>
      <c r="M12" s="904"/>
      <c r="N12" s="937"/>
      <c r="O12" s="936" t="s">
        <v>922</v>
      </c>
      <c r="P12" s="904"/>
      <c r="Q12" s="904"/>
      <c r="R12" s="904"/>
      <c r="S12" s="937"/>
      <c r="T12" s="294"/>
      <c r="U12" s="294"/>
      <c r="V12" s="293"/>
      <c r="W12" s="942" t="s">
        <v>921</v>
      </c>
      <c r="X12" s="943"/>
      <c r="Y12" s="943"/>
      <c r="Z12" s="943"/>
      <c r="AA12" s="943"/>
      <c r="AB12" s="943"/>
      <c r="AC12" s="943"/>
      <c r="AD12" s="943"/>
      <c r="AE12" s="943"/>
      <c r="AF12" s="943"/>
      <c r="AG12" s="943"/>
      <c r="AH12" s="943"/>
      <c r="AI12" s="943"/>
      <c r="AJ12" s="943"/>
      <c r="AK12" s="943"/>
      <c r="AL12" s="943"/>
      <c r="AM12" s="943"/>
      <c r="AN12" s="943"/>
      <c r="AO12" s="943"/>
      <c r="AP12" s="943"/>
      <c r="AQ12" s="943"/>
      <c r="AR12" s="943"/>
      <c r="AS12" s="943"/>
      <c r="AT12" s="943"/>
      <c r="AU12" s="943"/>
      <c r="AV12" s="943"/>
      <c r="AW12" s="943"/>
      <c r="AX12" s="943"/>
      <c r="AY12" s="943"/>
      <c r="AZ12" s="943"/>
      <c r="BA12" s="943"/>
      <c r="BB12" s="894" t="str">
        <f>IF(BE3="４週","(10)1～4週目の勤務時間数合計","(10)1か月の勤務時間数　合計")</f>
        <v>(10)1～4週目の勤務時間数合計</v>
      </c>
      <c r="BC12" s="895"/>
      <c r="BD12" s="900" t="s">
        <v>920</v>
      </c>
      <c r="BE12" s="895"/>
      <c r="BF12" s="903" t="s">
        <v>919</v>
      </c>
      <c r="BG12" s="904"/>
      <c r="BH12" s="904"/>
      <c r="BI12" s="904"/>
      <c r="BJ12" s="905"/>
    </row>
    <row r="13" spans="2:67" ht="20.25" customHeight="1">
      <c r="B13" s="945"/>
      <c r="C13" s="906"/>
      <c r="D13" s="939"/>
      <c r="E13" s="292"/>
      <c r="F13" s="291"/>
      <c r="G13" s="292"/>
      <c r="H13" s="291"/>
      <c r="I13" s="949"/>
      <c r="J13" s="950"/>
      <c r="K13" s="938"/>
      <c r="L13" s="907"/>
      <c r="M13" s="907"/>
      <c r="N13" s="939"/>
      <c r="O13" s="938"/>
      <c r="P13" s="907"/>
      <c r="Q13" s="907"/>
      <c r="R13" s="907"/>
      <c r="S13" s="939"/>
      <c r="T13" s="290"/>
      <c r="U13" s="290"/>
      <c r="V13" s="289"/>
      <c r="W13" s="912" t="s">
        <v>815</v>
      </c>
      <c r="X13" s="912"/>
      <c r="Y13" s="912"/>
      <c r="Z13" s="912"/>
      <c r="AA13" s="912"/>
      <c r="AB13" s="912"/>
      <c r="AC13" s="913"/>
      <c r="AD13" s="914" t="s">
        <v>814</v>
      </c>
      <c r="AE13" s="912"/>
      <c r="AF13" s="912"/>
      <c r="AG13" s="912"/>
      <c r="AH13" s="912"/>
      <c r="AI13" s="912"/>
      <c r="AJ13" s="913"/>
      <c r="AK13" s="914" t="s">
        <v>813</v>
      </c>
      <c r="AL13" s="912"/>
      <c r="AM13" s="912"/>
      <c r="AN13" s="912"/>
      <c r="AO13" s="912"/>
      <c r="AP13" s="912"/>
      <c r="AQ13" s="913"/>
      <c r="AR13" s="914" t="s">
        <v>812</v>
      </c>
      <c r="AS13" s="912"/>
      <c r="AT13" s="912"/>
      <c r="AU13" s="912"/>
      <c r="AV13" s="912"/>
      <c r="AW13" s="912"/>
      <c r="AX13" s="913"/>
      <c r="AY13" s="914" t="s">
        <v>811</v>
      </c>
      <c r="AZ13" s="912"/>
      <c r="BA13" s="912"/>
      <c r="BB13" s="896"/>
      <c r="BC13" s="897"/>
      <c r="BD13" s="901"/>
      <c r="BE13" s="897"/>
      <c r="BF13" s="906"/>
      <c r="BG13" s="907"/>
      <c r="BH13" s="907"/>
      <c r="BI13" s="907"/>
      <c r="BJ13" s="908"/>
    </row>
    <row r="14" spans="2:67" ht="20.25" customHeight="1">
      <c r="B14" s="945"/>
      <c r="C14" s="906"/>
      <c r="D14" s="939"/>
      <c r="E14" s="292"/>
      <c r="F14" s="291"/>
      <c r="G14" s="292"/>
      <c r="H14" s="291"/>
      <c r="I14" s="949"/>
      <c r="J14" s="950"/>
      <c r="K14" s="938"/>
      <c r="L14" s="907"/>
      <c r="M14" s="907"/>
      <c r="N14" s="939"/>
      <c r="O14" s="938"/>
      <c r="P14" s="907"/>
      <c r="Q14" s="907"/>
      <c r="R14" s="907"/>
      <c r="S14" s="939"/>
      <c r="T14" s="290"/>
      <c r="U14" s="290"/>
      <c r="V14" s="289"/>
      <c r="W14" s="288">
        <v>1</v>
      </c>
      <c r="X14" s="286">
        <v>2</v>
      </c>
      <c r="Y14" s="286">
        <v>3</v>
      </c>
      <c r="Z14" s="286">
        <v>4</v>
      </c>
      <c r="AA14" s="286">
        <v>5</v>
      </c>
      <c r="AB14" s="286">
        <v>6</v>
      </c>
      <c r="AC14" s="285">
        <v>7</v>
      </c>
      <c r="AD14" s="287">
        <v>8</v>
      </c>
      <c r="AE14" s="286">
        <v>9</v>
      </c>
      <c r="AF14" s="286">
        <v>10</v>
      </c>
      <c r="AG14" s="286">
        <v>11</v>
      </c>
      <c r="AH14" s="286">
        <v>12</v>
      </c>
      <c r="AI14" s="286">
        <v>13</v>
      </c>
      <c r="AJ14" s="285">
        <v>14</v>
      </c>
      <c r="AK14" s="288">
        <v>15</v>
      </c>
      <c r="AL14" s="286">
        <v>16</v>
      </c>
      <c r="AM14" s="286">
        <v>17</v>
      </c>
      <c r="AN14" s="286">
        <v>18</v>
      </c>
      <c r="AO14" s="286">
        <v>19</v>
      </c>
      <c r="AP14" s="286">
        <v>20</v>
      </c>
      <c r="AQ14" s="285">
        <v>21</v>
      </c>
      <c r="AR14" s="287">
        <v>22</v>
      </c>
      <c r="AS14" s="286">
        <v>23</v>
      </c>
      <c r="AT14" s="286">
        <v>24</v>
      </c>
      <c r="AU14" s="286">
        <v>25</v>
      </c>
      <c r="AV14" s="286">
        <v>26</v>
      </c>
      <c r="AW14" s="286">
        <v>27</v>
      </c>
      <c r="AX14" s="285">
        <v>28</v>
      </c>
      <c r="AY14" s="287" t="str">
        <f>IF($BE$3="実績",IF(DAY(DATE($AF$2,$AJ$2,29))=29,29,""),"")</f>
        <v/>
      </c>
      <c r="AZ14" s="286" t="str">
        <f>IF($BE$3="実績",IF(DAY(DATE($AF$2,$AJ$2,30))=30,30,""),"")</f>
        <v/>
      </c>
      <c r="BA14" s="285" t="str">
        <f>IF($BE$3="実績",IF(DAY(DATE($AF$2,$AJ$2,31))=31,31,""),"")</f>
        <v/>
      </c>
      <c r="BB14" s="896"/>
      <c r="BC14" s="897"/>
      <c r="BD14" s="901"/>
      <c r="BE14" s="897"/>
      <c r="BF14" s="906"/>
      <c r="BG14" s="907"/>
      <c r="BH14" s="907"/>
      <c r="BI14" s="907"/>
      <c r="BJ14" s="908"/>
    </row>
    <row r="15" spans="2:67" ht="20.25" hidden="1" customHeight="1">
      <c r="B15" s="945"/>
      <c r="C15" s="906"/>
      <c r="D15" s="939"/>
      <c r="E15" s="292"/>
      <c r="F15" s="291"/>
      <c r="G15" s="292"/>
      <c r="H15" s="291"/>
      <c r="I15" s="949"/>
      <c r="J15" s="950"/>
      <c r="K15" s="938"/>
      <c r="L15" s="907"/>
      <c r="M15" s="907"/>
      <c r="N15" s="939"/>
      <c r="O15" s="938"/>
      <c r="P15" s="907"/>
      <c r="Q15" s="907"/>
      <c r="R15" s="907"/>
      <c r="S15" s="939"/>
      <c r="T15" s="290"/>
      <c r="U15" s="290"/>
      <c r="V15" s="289"/>
      <c r="W15" s="288">
        <f>WEEKDAY(DATE($AF$2,$AJ$2,1))</f>
        <v>3</v>
      </c>
      <c r="X15" s="286">
        <f>WEEKDAY(DATE($AF$2,$AJ$2,2))</f>
        <v>4</v>
      </c>
      <c r="Y15" s="286">
        <f>WEEKDAY(DATE($AF$2,$AJ$2,3))</f>
        <v>5</v>
      </c>
      <c r="Z15" s="286">
        <f>WEEKDAY(DATE($AF$2,$AJ$2,4))</f>
        <v>6</v>
      </c>
      <c r="AA15" s="286">
        <f>WEEKDAY(DATE($AF$2,$AJ$2,5))</f>
        <v>7</v>
      </c>
      <c r="AB15" s="286">
        <f>WEEKDAY(DATE($AF$2,$AJ$2,6))</f>
        <v>1</v>
      </c>
      <c r="AC15" s="285">
        <f>WEEKDAY(DATE($AF$2,$AJ$2,7))</f>
        <v>2</v>
      </c>
      <c r="AD15" s="287">
        <f>WEEKDAY(DATE($AF$2,$AJ$2,8))</f>
        <v>3</v>
      </c>
      <c r="AE15" s="286">
        <f>WEEKDAY(DATE($AF$2,$AJ$2,9))</f>
        <v>4</v>
      </c>
      <c r="AF15" s="286">
        <f>WEEKDAY(DATE($AF$2,$AJ$2,10))</f>
        <v>5</v>
      </c>
      <c r="AG15" s="286">
        <f>WEEKDAY(DATE($AF$2,$AJ$2,11))</f>
        <v>6</v>
      </c>
      <c r="AH15" s="286">
        <f>WEEKDAY(DATE($AF$2,$AJ$2,12))</f>
        <v>7</v>
      </c>
      <c r="AI15" s="286">
        <f>WEEKDAY(DATE($AF$2,$AJ$2,13))</f>
        <v>1</v>
      </c>
      <c r="AJ15" s="285">
        <f>WEEKDAY(DATE($AF$2,$AJ$2,14))</f>
        <v>2</v>
      </c>
      <c r="AK15" s="287">
        <f>WEEKDAY(DATE($AF$2,$AJ$2,15))</f>
        <v>3</v>
      </c>
      <c r="AL15" s="286">
        <f>WEEKDAY(DATE($AF$2,$AJ$2,16))</f>
        <v>4</v>
      </c>
      <c r="AM15" s="286">
        <f>WEEKDAY(DATE($AF$2,$AJ$2,17))</f>
        <v>5</v>
      </c>
      <c r="AN15" s="286">
        <f>WEEKDAY(DATE($AF$2,$AJ$2,18))</f>
        <v>6</v>
      </c>
      <c r="AO15" s="286">
        <f>WEEKDAY(DATE($AF$2,$AJ$2,19))</f>
        <v>7</v>
      </c>
      <c r="AP15" s="286">
        <f>WEEKDAY(DATE($AF$2,$AJ$2,20))</f>
        <v>1</v>
      </c>
      <c r="AQ15" s="285">
        <f>WEEKDAY(DATE($AF$2,$AJ$2,21))</f>
        <v>2</v>
      </c>
      <c r="AR15" s="287">
        <f>WEEKDAY(DATE($AF$2,$AJ$2,22))</f>
        <v>3</v>
      </c>
      <c r="AS15" s="286">
        <f>WEEKDAY(DATE($AF$2,$AJ$2,23))</f>
        <v>4</v>
      </c>
      <c r="AT15" s="286">
        <f>WEEKDAY(DATE($AF$2,$AJ$2,24))</f>
        <v>5</v>
      </c>
      <c r="AU15" s="286">
        <f>WEEKDAY(DATE($AF$2,$AJ$2,25))</f>
        <v>6</v>
      </c>
      <c r="AV15" s="286">
        <f>WEEKDAY(DATE($AF$2,$AJ$2,26))</f>
        <v>7</v>
      </c>
      <c r="AW15" s="286">
        <f>WEEKDAY(DATE($AF$2,$AJ$2,27))</f>
        <v>1</v>
      </c>
      <c r="AX15" s="285">
        <f>WEEKDAY(DATE($AF$2,$AJ$2,28))</f>
        <v>2</v>
      </c>
      <c r="AY15" s="287">
        <f>IF(AY14=29,WEEKDAY(DATE($AF$2,$AJ$2,29)),0)</f>
        <v>0</v>
      </c>
      <c r="AZ15" s="286">
        <f>IF(AZ14=30,WEEKDAY(DATE($AF$2,$AJ$2,30)),0)</f>
        <v>0</v>
      </c>
      <c r="BA15" s="285">
        <f>IF(BA14=31,WEEKDAY(DATE($AF$2,$AJ$2,31)),0)</f>
        <v>0</v>
      </c>
      <c r="BB15" s="896"/>
      <c r="BC15" s="897"/>
      <c r="BD15" s="901"/>
      <c r="BE15" s="897"/>
      <c r="BF15" s="906"/>
      <c r="BG15" s="907"/>
      <c r="BH15" s="907"/>
      <c r="BI15" s="907"/>
      <c r="BJ15" s="908"/>
    </row>
    <row r="16" spans="2:67" ht="20.25" customHeight="1" thickBot="1">
      <c r="B16" s="946"/>
      <c r="C16" s="909"/>
      <c r="D16" s="941"/>
      <c r="E16" s="284"/>
      <c r="F16" s="283"/>
      <c r="G16" s="284"/>
      <c r="H16" s="283"/>
      <c r="I16" s="951"/>
      <c r="J16" s="952"/>
      <c r="K16" s="940"/>
      <c r="L16" s="910"/>
      <c r="M16" s="910"/>
      <c r="N16" s="941"/>
      <c r="O16" s="940"/>
      <c r="P16" s="910"/>
      <c r="Q16" s="910"/>
      <c r="R16" s="910"/>
      <c r="S16" s="941"/>
      <c r="T16" s="282"/>
      <c r="U16" s="282"/>
      <c r="V16" s="281"/>
      <c r="W16" s="280" t="str">
        <f t="shared" ref="W16:AX16" si="0">IF(W15=1,"日",IF(W15=2,"月",IF(W15=3,"火",IF(W15=4,"水",IF(W15=5,"木",IF(W15=6,"金","土"))))))</f>
        <v>火</v>
      </c>
      <c r="X16" s="277" t="str">
        <f t="shared" si="0"/>
        <v>水</v>
      </c>
      <c r="Y16" s="277" t="str">
        <f t="shared" si="0"/>
        <v>木</v>
      </c>
      <c r="Z16" s="277" t="str">
        <f t="shared" si="0"/>
        <v>金</v>
      </c>
      <c r="AA16" s="277" t="str">
        <f t="shared" si="0"/>
        <v>土</v>
      </c>
      <c r="AB16" s="277" t="str">
        <f t="shared" si="0"/>
        <v>日</v>
      </c>
      <c r="AC16" s="278" t="str">
        <f t="shared" si="0"/>
        <v>月</v>
      </c>
      <c r="AD16" s="279" t="str">
        <f t="shared" si="0"/>
        <v>火</v>
      </c>
      <c r="AE16" s="277" t="str">
        <f t="shared" si="0"/>
        <v>水</v>
      </c>
      <c r="AF16" s="277" t="str">
        <f t="shared" si="0"/>
        <v>木</v>
      </c>
      <c r="AG16" s="277" t="str">
        <f t="shared" si="0"/>
        <v>金</v>
      </c>
      <c r="AH16" s="277" t="str">
        <f t="shared" si="0"/>
        <v>土</v>
      </c>
      <c r="AI16" s="277" t="str">
        <f t="shared" si="0"/>
        <v>日</v>
      </c>
      <c r="AJ16" s="278" t="str">
        <f t="shared" si="0"/>
        <v>月</v>
      </c>
      <c r="AK16" s="279" t="str">
        <f t="shared" si="0"/>
        <v>火</v>
      </c>
      <c r="AL16" s="277" t="str">
        <f t="shared" si="0"/>
        <v>水</v>
      </c>
      <c r="AM16" s="277" t="str">
        <f t="shared" si="0"/>
        <v>木</v>
      </c>
      <c r="AN16" s="277" t="str">
        <f t="shared" si="0"/>
        <v>金</v>
      </c>
      <c r="AO16" s="277" t="str">
        <f t="shared" si="0"/>
        <v>土</v>
      </c>
      <c r="AP16" s="277" t="str">
        <f t="shared" si="0"/>
        <v>日</v>
      </c>
      <c r="AQ16" s="278" t="str">
        <f t="shared" si="0"/>
        <v>月</v>
      </c>
      <c r="AR16" s="279" t="str">
        <f t="shared" si="0"/>
        <v>火</v>
      </c>
      <c r="AS16" s="277" t="str">
        <f t="shared" si="0"/>
        <v>水</v>
      </c>
      <c r="AT16" s="277" t="str">
        <f t="shared" si="0"/>
        <v>木</v>
      </c>
      <c r="AU16" s="277" t="str">
        <f t="shared" si="0"/>
        <v>金</v>
      </c>
      <c r="AV16" s="277" t="str">
        <f t="shared" si="0"/>
        <v>土</v>
      </c>
      <c r="AW16" s="277" t="str">
        <f t="shared" si="0"/>
        <v>日</v>
      </c>
      <c r="AX16" s="278" t="str">
        <f t="shared" si="0"/>
        <v>月</v>
      </c>
      <c r="AY16" s="277" t="str">
        <f>IF(AY15=1,"日",IF(AY15=2,"月",IF(AY15=3,"火",IF(AY15=4,"水",IF(AY15=5,"木",IF(AY15=6,"金",IF(AY15=0,"","土")))))))</f>
        <v/>
      </c>
      <c r="AZ16" s="277" t="str">
        <f>IF(AZ15=1,"日",IF(AZ15=2,"月",IF(AZ15=3,"火",IF(AZ15=4,"水",IF(AZ15=5,"木",IF(AZ15=6,"金",IF(AZ15=0,"","土")))))))</f>
        <v/>
      </c>
      <c r="BA16" s="277" t="str">
        <f>IF(BA15=1,"日",IF(BA15=2,"月",IF(BA15=3,"火",IF(BA15=4,"水",IF(BA15=5,"木",IF(BA15=6,"金",IF(BA15=0,"","土")))))))</f>
        <v/>
      </c>
      <c r="BB16" s="898"/>
      <c r="BC16" s="899"/>
      <c r="BD16" s="902"/>
      <c r="BE16" s="899"/>
      <c r="BF16" s="909"/>
      <c r="BG16" s="910"/>
      <c r="BH16" s="910"/>
      <c r="BI16" s="910"/>
      <c r="BJ16" s="911"/>
    </row>
    <row r="17" spans="2:62" ht="20.25" customHeight="1">
      <c r="B17" s="925">
        <f>B15+1</f>
        <v>1</v>
      </c>
      <c r="C17" s="927"/>
      <c r="D17" s="921"/>
      <c r="E17" s="276"/>
      <c r="F17" s="275"/>
      <c r="G17" s="276"/>
      <c r="H17" s="275"/>
      <c r="I17" s="915"/>
      <c r="J17" s="916"/>
      <c r="K17" s="919"/>
      <c r="L17" s="920"/>
      <c r="M17" s="920"/>
      <c r="N17" s="921"/>
      <c r="O17" s="973"/>
      <c r="P17" s="974"/>
      <c r="Q17" s="974"/>
      <c r="R17" s="974"/>
      <c r="S17" s="975"/>
      <c r="T17" s="274" t="s">
        <v>758</v>
      </c>
      <c r="U17" s="273"/>
      <c r="V17" s="272"/>
      <c r="W17" s="270"/>
      <c r="X17" s="269"/>
      <c r="Y17" s="269"/>
      <c r="Z17" s="269"/>
      <c r="AA17" s="269"/>
      <c r="AB17" s="269"/>
      <c r="AC17" s="271"/>
      <c r="AD17" s="270"/>
      <c r="AE17" s="269"/>
      <c r="AF17" s="269"/>
      <c r="AG17" s="269"/>
      <c r="AH17" s="269"/>
      <c r="AI17" s="269"/>
      <c r="AJ17" s="271"/>
      <c r="AK17" s="270"/>
      <c r="AL17" s="269"/>
      <c r="AM17" s="269"/>
      <c r="AN17" s="269"/>
      <c r="AO17" s="269"/>
      <c r="AP17" s="269"/>
      <c r="AQ17" s="271"/>
      <c r="AR17" s="270"/>
      <c r="AS17" s="269"/>
      <c r="AT17" s="269"/>
      <c r="AU17" s="269"/>
      <c r="AV17" s="269"/>
      <c r="AW17" s="269"/>
      <c r="AX17" s="271"/>
      <c r="AY17" s="270"/>
      <c r="AZ17" s="269"/>
      <c r="BA17" s="269"/>
      <c r="BB17" s="976"/>
      <c r="BC17" s="977"/>
      <c r="BD17" s="978"/>
      <c r="BE17" s="979"/>
      <c r="BF17" s="980"/>
      <c r="BG17" s="981"/>
      <c r="BH17" s="981"/>
      <c r="BI17" s="981"/>
      <c r="BJ17" s="982"/>
    </row>
    <row r="18" spans="2:62" ht="20.25" customHeight="1">
      <c r="B18" s="926"/>
      <c r="C18" s="928"/>
      <c r="D18" s="924"/>
      <c r="E18" s="262"/>
      <c r="F18" s="261">
        <f>C17</f>
        <v>0</v>
      </c>
      <c r="G18" s="262"/>
      <c r="H18" s="261">
        <f>I17</f>
        <v>0</v>
      </c>
      <c r="I18" s="917"/>
      <c r="J18" s="918"/>
      <c r="K18" s="922"/>
      <c r="L18" s="923"/>
      <c r="M18" s="923"/>
      <c r="N18" s="924"/>
      <c r="O18" s="953"/>
      <c r="P18" s="954"/>
      <c r="Q18" s="954"/>
      <c r="R18" s="954"/>
      <c r="S18" s="955"/>
      <c r="T18" s="268" t="s">
        <v>757</v>
      </c>
      <c r="U18" s="267"/>
      <c r="V18" s="266"/>
      <c r="W18" s="252" t="str">
        <f>IF(W17="","",VLOOKUP(W17,'シフト記号表（従来型・ユニット型共通）'!$C$6:$L$47,10,FALSE))</f>
        <v/>
      </c>
      <c r="X18" s="251" t="str">
        <f>IF(X17="","",VLOOKUP(X17,'シフト記号表（従来型・ユニット型共通）'!$C$6:$L$47,10,FALSE))</f>
        <v/>
      </c>
      <c r="Y18" s="251" t="str">
        <f>IF(Y17="","",VLOOKUP(Y17,'シフト記号表（従来型・ユニット型共通）'!$C$6:$L$47,10,FALSE))</f>
        <v/>
      </c>
      <c r="Z18" s="251" t="str">
        <f>IF(Z17="","",VLOOKUP(Z17,'シフト記号表（従来型・ユニット型共通）'!$C$6:$L$47,10,FALSE))</f>
        <v/>
      </c>
      <c r="AA18" s="251" t="str">
        <f>IF(AA17="","",VLOOKUP(AA17,'シフト記号表（従来型・ユニット型共通）'!$C$6:$L$47,10,FALSE))</f>
        <v/>
      </c>
      <c r="AB18" s="251" t="str">
        <f>IF(AB17="","",VLOOKUP(AB17,'シフト記号表（従来型・ユニット型共通）'!$C$6:$L$47,10,FALSE))</f>
        <v/>
      </c>
      <c r="AC18" s="253" t="str">
        <f>IF(AC17="","",VLOOKUP(AC17,'シフト記号表（従来型・ユニット型共通）'!$C$6:$L$47,10,FALSE))</f>
        <v/>
      </c>
      <c r="AD18" s="252" t="str">
        <f>IF(AD17="","",VLOOKUP(AD17,'シフト記号表（従来型・ユニット型共通）'!$C$6:$L$47,10,FALSE))</f>
        <v/>
      </c>
      <c r="AE18" s="251" t="str">
        <f>IF(AE17="","",VLOOKUP(AE17,'シフト記号表（従来型・ユニット型共通）'!$C$6:$L$47,10,FALSE))</f>
        <v/>
      </c>
      <c r="AF18" s="251" t="str">
        <f>IF(AF17="","",VLOOKUP(AF17,'シフト記号表（従来型・ユニット型共通）'!$C$6:$L$47,10,FALSE))</f>
        <v/>
      </c>
      <c r="AG18" s="251" t="str">
        <f>IF(AG17="","",VLOOKUP(AG17,'シフト記号表（従来型・ユニット型共通）'!$C$6:$L$47,10,FALSE))</f>
        <v/>
      </c>
      <c r="AH18" s="251" t="str">
        <f>IF(AH17="","",VLOOKUP(AH17,'シフト記号表（従来型・ユニット型共通）'!$C$6:$L$47,10,FALSE))</f>
        <v/>
      </c>
      <c r="AI18" s="251" t="str">
        <f>IF(AI17="","",VLOOKUP(AI17,'シフト記号表（従来型・ユニット型共通）'!$C$6:$L$47,10,FALSE))</f>
        <v/>
      </c>
      <c r="AJ18" s="253" t="str">
        <f>IF(AJ17="","",VLOOKUP(AJ17,'シフト記号表（従来型・ユニット型共通）'!$C$6:$L$47,10,FALSE))</f>
        <v/>
      </c>
      <c r="AK18" s="252" t="str">
        <f>IF(AK17="","",VLOOKUP(AK17,'シフト記号表（従来型・ユニット型共通）'!$C$6:$L$47,10,FALSE))</f>
        <v/>
      </c>
      <c r="AL18" s="251" t="str">
        <f>IF(AL17="","",VLOOKUP(AL17,'シフト記号表（従来型・ユニット型共通）'!$C$6:$L$47,10,FALSE))</f>
        <v/>
      </c>
      <c r="AM18" s="251" t="str">
        <f>IF(AM17="","",VLOOKUP(AM17,'シフト記号表（従来型・ユニット型共通）'!$C$6:$L$47,10,FALSE))</f>
        <v/>
      </c>
      <c r="AN18" s="251" t="str">
        <f>IF(AN17="","",VLOOKUP(AN17,'シフト記号表（従来型・ユニット型共通）'!$C$6:$L$47,10,FALSE))</f>
        <v/>
      </c>
      <c r="AO18" s="251" t="str">
        <f>IF(AO17="","",VLOOKUP(AO17,'シフト記号表（従来型・ユニット型共通）'!$C$6:$L$47,10,FALSE))</f>
        <v/>
      </c>
      <c r="AP18" s="251" t="str">
        <f>IF(AP17="","",VLOOKUP(AP17,'シフト記号表（従来型・ユニット型共通）'!$C$6:$L$47,10,FALSE))</f>
        <v/>
      </c>
      <c r="AQ18" s="253" t="str">
        <f>IF(AQ17="","",VLOOKUP(AQ17,'シフト記号表（従来型・ユニット型共通）'!$C$6:$L$47,10,FALSE))</f>
        <v/>
      </c>
      <c r="AR18" s="252" t="str">
        <f>IF(AR17="","",VLOOKUP(AR17,'シフト記号表（従来型・ユニット型共通）'!$C$6:$L$47,10,FALSE))</f>
        <v/>
      </c>
      <c r="AS18" s="251" t="str">
        <f>IF(AS17="","",VLOOKUP(AS17,'シフト記号表（従来型・ユニット型共通）'!$C$6:$L$47,10,FALSE))</f>
        <v/>
      </c>
      <c r="AT18" s="251" t="str">
        <f>IF(AT17="","",VLOOKUP(AT17,'シフト記号表（従来型・ユニット型共通）'!$C$6:$L$47,10,FALSE))</f>
        <v/>
      </c>
      <c r="AU18" s="251" t="str">
        <f>IF(AU17="","",VLOOKUP(AU17,'シフト記号表（従来型・ユニット型共通）'!$C$6:$L$47,10,FALSE))</f>
        <v/>
      </c>
      <c r="AV18" s="251" t="str">
        <f>IF(AV17="","",VLOOKUP(AV17,'シフト記号表（従来型・ユニット型共通）'!$C$6:$L$47,10,FALSE))</f>
        <v/>
      </c>
      <c r="AW18" s="251" t="str">
        <f>IF(AW17="","",VLOOKUP(AW17,'シフト記号表（従来型・ユニット型共通）'!$C$6:$L$47,10,FALSE))</f>
        <v/>
      </c>
      <c r="AX18" s="253" t="str">
        <f>IF(AX17="","",VLOOKUP(AX17,'シフト記号表（従来型・ユニット型共通）'!$C$6:$L$47,10,FALSE))</f>
        <v/>
      </c>
      <c r="AY18" s="252" t="str">
        <f>IF(AY17="","",VLOOKUP(AY17,'シフト記号表（従来型・ユニット型共通）'!$C$6:$L$47,10,FALSE))</f>
        <v/>
      </c>
      <c r="AZ18" s="251" t="str">
        <f>IF(AZ17="","",VLOOKUP(AZ17,'シフト記号表（従来型・ユニット型共通）'!$C$6:$L$47,10,FALSE))</f>
        <v/>
      </c>
      <c r="BA18" s="251" t="str">
        <f>IF(BA17="","",VLOOKUP(BA17,'シフト記号表（従来型・ユニット型共通）'!$C$6:$L$47,10,FALSE))</f>
        <v/>
      </c>
      <c r="BB18" s="892">
        <f>IF($BE$3="４週",SUM(W18:AX18),IF($BE$3="暦月",SUM(W18:BA18),""))</f>
        <v>0</v>
      </c>
      <c r="BC18" s="893"/>
      <c r="BD18" s="970">
        <f>IF($BE$3="４週",BB18/4,IF($BE$3="暦月",(BB18/($BE$8/7)),""))</f>
        <v>0</v>
      </c>
      <c r="BE18" s="893"/>
      <c r="BF18" s="967"/>
      <c r="BG18" s="968"/>
      <c r="BH18" s="968"/>
      <c r="BI18" s="968"/>
      <c r="BJ18" s="969"/>
    </row>
    <row r="19" spans="2:62" ht="20.25" customHeight="1">
      <c r="B19" s="925">
        <f>B17+1</f>
        <v>2</v>
      </c>
      <c r="C19" s="971"/>
      <c r="D19" s="972"/>
      <c r="E19" s="250"/>
      <c r="F19" s="249"/>
      <c r="G19" s="250"/>
      <c r="H19" s="249"/>
      <c r="I19" s="983"/>
      <c r="J19" s="984"/>
      <c r="K19" s="985"/>
      <c r="L19" s="986"/>
      <c r="M19" s="986"/>
      <c r="N19" s="972"/>
      <c r="O19" s="953"/>
      <c r="P19" s="954"/>
      <c r="Q19" s="954"/>
      <c r="R19" s="954"/>
      <c r="S19" s="955"/>
      <c r="T19" s="265" t="s">
        <v>758</v>
      </c>
      <c r="U19" s="264"/>
      <c r="V19" s="263"/>
      <c r="W19" s="244"/>
      <c r="X19" s="243"/>
      <c r="Y19" s="243"/>
      <c r="Z19" s="243"/>
      <c r="AA19" s="243"/>
      <c r="AB19" s="243"/>
      <c r="AC19" s="245"/>
      <c r="AD19" s="244"/>
      <c r="AE19" s="243"/>
      <c r="AF19" s="243"/>
      <c r="AG19" s="243"/>
      <c r="AH19" s="243"/>
      <c r="AI19" s="243"/>
      <c r="AJ19" s="245"/>
      <c r="AK19" s="244"/>
      <c r="AL19" s="243"/>
      <c r="AM19" s="243"/>
      <c r="AN19" s="243"/>
      <c r="AO19" s="243"/>
      <c r="AP19" s="243"/>
      <c r="AQ19" s="245"/>
      <c r="AR19" s="244"/>
      <c r="AS19" s="243"/>
      <c r="AT19" s="243"/>
      <c r="AU19" s="243"/>
      <c r="AV19" s="243"/>
      <c r="AW19" s="243"/>
      <c r="AX19" s="245"/>
      <c r="AY19" s="244"/>
      <c r="AZ19" s="243"/>
      <c r="BA19" s="242"/>
      <c r="BB19" s="960"/>
      <c r="BC19" s="961"/>
      <c r="BD19" s="962"/>
      <c r="BE19" s="963"/>
      <c r="BF19" s="964"/>
      <c r="BG19" s="965"/>
      <c r="BH19" s="965"/>
      <c r="BI19" s="965"/>
      <c r="BJ19" s="966"/>
    </row>
    <row r="20" spans="2:62" ht="20.25" customHeight="1">
      <c r="B20" s="926"/>
      <c r="C20" s="928"/>
      <c r="D20" s="924"/>
      <c r="E20" s="262"/>
      <c r="F20" s="261">
        <f>C19</f>
        <v>0</v>
      </c>
      <c r="G20" s="262"/>
      <c r="H20" s="261">
        <f>I19</f>
        <v>0</v>
      </c>
      <c r="I20" s="917"/>
      <c r="J20" s="918"/>
      <c r="K20" s="922"/>
      <c r="L20" s="923"/>
      <c r="M20" s="923"/>
      <c r="N20" s="924"/>
      <c r="O20" s="953"/>
      <c r="P20" s="954"/>
      <c r="Q20" s="954"/>
      <c r="R20" s="954"/>
      <c r="S20" s="955"/>
      <c r="T20" s="268" t="s">
        <v>757</v>
      </c>
      <c r="U20" s="267"/>
      <c r="V20" s="266"/>
      <c r="W20" s="252" t="str">
        <f>IF(W19="","",VLOOKUP(W19,'シフト記号表（従来型・ユニット型共通）'!$C$6:$L$47,10,FALSE))</f>
        <v/>
      </c>
      <c r="X20" s="251" t="str">
        <f>IF(X19="","",VLOOKUP(X19,'シフト記号表（従来型・ユニット型共通）'!$C$6:$L$47,10,FALSE))</f>
        <v/>
      </c>
      <c r="Y20" s="251" t="str">
        <f>IF(Y19="","",VLOOKUP(Y19,'シフト記号表（従来型・ユニット型共通）'!$C$6:$L$47,10,FALSE))</f>
        <v/>
      </c>
      <c r="Z20" s="251" t="str">
        <f>IF(Z19="","",VLOOKUP(Z19,'シフト記号表（従来型・ユニット型共通）'!$C$6:$L$47,10,FALSE))</f>
        <v/>
      </c>
      <c r="AA20" s="251" t="str">
        <f>IF(AA19="","",VLOOKUP(AA19,'シフト記号表（従来型・ユニット型共通）'!$C$6:$L$47,10,FALSE))</f>
        <v/>
      </c>
      <c r="AB20" s="251" t="str">
        <f>IF(AB19="","",VLOOKUP(AB19,'シフト記号表（従来型・ユニット型共通）'!$C$6:$L$47,10,FALSE))</f>
        <v/>
      </c>
      <c r="AC20" s="253" t="str">
        <f>IF(AC19="","",VLOOKUP(AC19,'シフト記号表（従来型・ユニット型共通）'!$C$6:$L$47,10,FALSE))</f>
        <v/>
      </c>
      <c r="AD20" s="252" t="str">
        <f>IF(AD19="","",VLOOKUP(AD19,'シフト記号表（従来型・ユニット型共通）'!$C$6:$L$47,10,FALSE))</f>
        <v/>
      </c>
      <c r="AE20" s="251" t="str">
        <f>IF(AE19="","",VLOOKUP(AE19,'シフト記号表（従来型・ユニット型共通）'!$C$6:$L$47,10,FALSE))</f>
        <v/>
      </c>
      <c r="AF20" s="251" t="str">
        <f>IF(AF19="","",VLOOKUP(AF19,'シフト記号表（従来型・ユニット型共通）'!$C$6:$L$47,10,FALSE))</f>
        <v/>
      </c>
      <c r="AG20" s="251" t="str">
        <f>IF(AG19="","",VLOOKUP(AG19,'シフト記号表（従来型・ユニット型共通）'!$C$6:$L$47,10,FALSE))</f>
        <v/>
      </c>
      <c r="AH20" s="251" t="str">
        <f>IF(AH19="","",VLOOKUP(AH19,'シフト記号表（従来型・ユニット型共通）'!$C$6:$L$47,10,FALSE))</f>
        <v/>
      </c>
      <c r="AI20" s="251" t="str">
        <f>IF(AI19="","",VLOOKUP(AI19,'シフト記号表（従来型・ユニット型共通）'!$C$6:$L$47,10,FALSE))</f>
        <v/>
      </c>
      <c r="AJ20" s="253" t="str">
        <f>IF(AJ19="","",VLOOKUP(AJ19,'シフト記号表（従来型・ユニット型共通）'!$C$6:$L$47,10,FALSE))</f>
        <v/>
      </c>
      <c r="AK20" s="252" t="str">
        <f>IF(AK19="","",VLOOKUP(AK19,'シフト記号表（従来型・ユニット型共通）'!$C$6:$L$47,10,FALSE))</f>
        <v/>
      </c>
      <c r="AL20" s="251" t="str">
        <f>IF(AL19="","",VLOOKUP(AL19,'シフト記号表（従来型・ユニット型共通）'!$C$6:$L$47,10,FALSE))</f>
        <v/>
      </c>
      <c r="AM20" s="251" t="str">
        <f>IF(AM19="","",VLOOKUP(AM19,'シフト記号表（従来型・ユニット型共通）'!$C$6:$L$47,10,FALSE))</f>
        <v/>
      </c>
      <c r="AN20" s="251" t="str">
        <f>IF(AN19="","",VLOOKUP(AN19,'シフト記号表（従来型・ユニット型共通）'!$C$6:$L$47,10,FALSE))</f>
        <v/>
      </c>
      <c r="AO20" s="251" t="str">
        <f>IF(AO19="","",VLOOKUP(AO19,'シフト記号表（従来型・ユニット型共通）'!$C$6:$L$47,10,FALSE))</f>
        <v/>
      </c>
      <c r="AP20" s="251" t="str">
        <f>IF(AP19="","",VLOOKUP(AP19,'シフト記号表（従来型・ユニット型共通）'!$C$6:$L$47,10,FALSE))</f>
        <v/>
      </c>
      <c r="AQ20" s="253" t="str">
        <f>IF(AQ19="","",VLOOKUP(AQ19,'シフト記号表（従来型・ユニット型共通）'!$C$6:$L$47,10,FALSE))</f>
        <v/>
      </c>
      <c r="AR20" s="252" t="str">
        <f>IF(AR19="","",VLOOKUP(AR19,'シフト記号表（従来型・ユニット型共通）'!$C$6:$L$47,10,FALSE))</f>
        <v/>
      </c>
      <c r="AS20" s="251" t="str">
        <f>IF(AS19="","",VLOOKUP(AS19,'シフト記号表（従来型・ユニット型共通）'!$C$6:$L$47,10,FALSE))</f>
        <v/>
      </c>
      <c r="AT20" s="251" t="str">
        <f>IF(AT19="","",VLOOKUP(AT19,'シフト記号表（従来型・ユニット型共通）'!$C$6:$L$47,10,FALSE))</f>
        <v/>
      </c>
      <c r="AU20" s="251" t="str">
        <f>IF(AU19="","",VLOOKUP(AU19,'シフト記号表（従来型・ユニット型共通）'!$C$6:$L$47,10,FALSE))</f>
        <v/>
      </c>
      <c r="AV20" s="251" t="str">
        <f>IF(AV19="","",VLOOKUP(AV19,'シフト記号表（従来型・ユニット型共通）'!$C$6:$L$47,10,FALSE))</f>
        <v/>
      </c>
      <c r="AW20" s="251" t="str">
        <f>IF(AW19="","",VLOOKUP(AW19,'シフト記号表（従来型・ユニット型共通）'!$C$6:$L$47,10,FALSE))</f>
        <v/>
      </c>
      <c r="AX20" s="253" t="str">
        <f>IF(AX19="","",VLOOKUP(AX19,'シフト記号表（従来型・ユニット型共通）'!$C$6:$L$47,10,FALSE))</f>
        <v/>
      </c>
      <c r="AY20" s="252" t="str">
        <f>IF(AY19="","",VLOOKUP(AY19,'シフト記号表（従来型・ユニット型共通）'!$C$6:$L$47,10,FALSE))</f>
        <v/>
      </c>
      <c r="AZ20" s="251" t="str">
        <f>IF(AZ19="","",VLOOKUP(AZ19,'シフト記号表（従来型・ユニット型共通）'!$C$6:$L$47,10,FALSE))</f>
        <v/>
      </c>
      <c r="BA20" s="251" t="str">
        <f>IF(BA19="","",VLOOKUP(BA19,'シフト記号表（従来型・ユニット型共通）'!$C$6:$L$47,10,FALSE))</f>
        <v/>
      </c>
      <c r="BB20" s="892">
        <f>IF($BE$3="４週",SUM(W20:AX20),IF($BE$3="暦月",SUM(W20:BA20),""))</f>
        <v>0</v>
      </c>
      <c r="BC20" s="893"/>
      <c r="BD20" s="970">
        <f>IF($BE$3="４週",BB20/4,IF($BE$3="暦月",(BB20/($BE$8/7)),""))</f>
        <v>0</v>
      </c>
      <c r="BE20" s="893"/>
      <c r="BF20" s="967"/>
      <c r="BG20" s="968"/>
      <c r="BH20" s="968"/>
      <c r="BI20" s="968"/>
      <c r="BJ20" s="969"/>
    </row>
    <row r="21" spans="2:62" ht="20.25" customHeight="1">
      <c r="B21" s="925">
        <f>B19+1</f>
        <v>3</v>
      </c>
      <c r="C21" s="971"/>
      <c r="D21" s="972"/>
      <c r="E21" s="262"/>
      <c r="F21" s="261"/>
      <c r="G21" s="262"/>
      <c r="H21" s="261"/>
      <c r="I21" s="983"/>
      <c r="J21" s="984"/>
      <c r="K21" s="985"/>
      <c r="L21" s="986"/>
      <c r="M21" s="986"/>
      <c r="N21" s="972"/>
      <c r="O21" s="953"/>
      <c r="P21" s="954"/>
      <c r="Q21" s="954"/>
      <c r="R21" s="954"/>
      <c r="S21" s="955"/>
      <c r="T21" s="265" t="s">
        <v>758</v>
      </c>
      <c r="U21" s="264"/>
      <c r="V21" s="263"/>
      <c r="W21" s="244"/>
      <c r="X21" s="243"/>
      <c r="Y21" s="243"/>
      <c r="Z21" s="243"/>
      <c r="AA21" s="243"/>
      <c r="AB21" s="243"/>
      <c r="AC21" s="245"/>
      <c r="AD21" s="244"/>
      <c r="AE21" s="243"/>
      <c r="AF21" s="243"/>
      <c r="AG21" s="243"/>
      <c r="AH21" s="243"/>
      <c r="AI21" s="243"/>
      <c r="AJ21" s="245"/>
      <c r="AK21" s="244"/>
      <c r="AL21" s="243"/>
      <c r="AM21" s="243"/>
      <c r="AN21" s="243"/>
      <c r="AO21" s="243"/>
      <c r="AP21" s="243"/>
      <c r="AQ21" s="245"/>
      <c r="AR21" s="244"/>
      <c r="AS21" s="243"/>
      <c r="AT21" s="243"/>
      <c r="AU21" s="243"/>
      <c r="AV21" s="243"/>
      <c r="AW21" s="243"/>
      <c r="AX21" s="245"/>
      <c r="AY21" s="244"/>
      <c r="AZ21" s="243"/>
      <c r="BA21" s="242"/>
      <c r="BB21" s="960"/>
      <c r="BC21" s="961"/>
      <c r="BD21" s="962"/>
      <c r="BE21" s="963"/>
      <c r="BF21" s="964"/>
      <c r="BG21" s="965"/>
      <c r="BH21" s="965"/>
      <c r="BI21" s="965"/>
      <c r="BJ21" s="966"/>
    </row>
    <row r="22" spans="2:62" ht="20.25" customHeight="1">
      <c r="B22" s="926"/>
      <c r="C22" s="928"/>
      <c r="D22" s="924"/>
      <c r="E22" s="262"/>
      <c r="F22" s="261">
        <f>C21</f>
        <v>0</v>
      </c>
      <c r="G22" s="262"/>
      <c r="H22" s="261">
        <f>I21</f>
        <v>0</v>
      </c>
      <c r="I22" s="917"/>
      <c r="J22" s="918"/>
      <c r="K22" s="922"/>
      <c r="L22" s="923"/>
      <c r="M22" s="923"/>
      <c r="N22" s="924"/>
      <c r="O22" s="953"/>
      <c r="P22" s="954"/>
      <c r="Q22" s="954"/>
      <c r="R22" s="954"/>
      <c r="S22" s="955"/>
      <c r="T22" s="268" t="s">
        <v>757</v>
      </c>
      <c r="U22" s="267"/>
      <c r="V22" s="266"/>
      <c r="W22" s="252" t="str">
        <f>IF(W21="","",VLOOKUP(W21,'シフト記号表（従来型・ユニット型共通）'!$C$6:$L$47,10,FALSE))</f>
        <v/>
      </c>
      <c r="X22" s="251" t="str">
        <f>IF(X21="","",VLOOKUP(X21,'シフト記号表（従来型・ユニット型共通）'!$C$6:$L$47,10,FALSE))</f>
        <v/>
      </c>
      <c r="Y22" s="251" t="str">
        <f>IF(Y21="","",VLOOKUP(Y21,'シフト記号表（従来型・ユニット型共通）'!$C$6:$L$47,10,FALSE))</f>
        <v/>
      </c>
      <c r="Z22" s="251" t="str">
        <f>IF(Z21="","",VLOOKUP(Z21,'シフト記号表（従来型・ユニット型共通）'!$C$6:$L$47,10,FALSE))</f>
        <v/>
      </c>
      <c r="AA22" s="251" t="str">
        <f>IF(AA21="","",VLOOKUP(AA21,'シフト記号表（従来型・ユニット型共通）'!$C$6:$L$47,10,FALSE))</f>
        <v/>
      </c>
      <c r="AB22" s="251" t="str">
        <f>IF(AB21="","",VLOOKUP(AB21,'シフト記号表（従来型・ユニット型共通）'!$C$6:$L$47,10,FALSE))</f>
        <v/>
      </c>
      <c r="AC22" s="253" t="str">
        <f>IF(AC21="","",VLOOKUP(AC21,'シフト記号表（従来型・ユニット型共通）'!$C$6:$L$47,10,FALSE))</f>
        <v/>
      </c>
      <c r="AD22" s="252" t="str">
        <f>IF(AD21="","",VLOOKUP(AD21,'シフト記号表（従来型・ユニット型共通）'!$C$6:$L$47,10,FALSE))</f>
        <v/>
      </c>
      <c r="AE22" s="251" t="str">
        <f>IF(AE21="","",VLOOKUP(AE21,'シフト記号表（従来型・ユニット型共通）'!$C$6:$L$47,10,FALSE))</f>
        <v/>
      </c>
      <c r="AF22" s="251" t="str">
        <f>IF(AF21="","",VLOOKUP(AF21,'シフト記号表（従来型・ユニット型共通）'!$C$6:$L$47,10,FALSE))</f>
        <v/>
      </c>
      <c r="AG22" s="251" t="str">
        <f>IF(AG21="","",VLOOKUP(AG21,'シフト記号表（従来型・ユニット型共通）'!$C$6:$L$47,10,FALSE))</f>
        <v/>
      </c>
      <c r="AH22" s="251" t="str">
        <f>IF(AH21="","",VLOOKUP(AH21,'シフト記号表（従来型・ユニット型共通）'!$C$6:$L$47,10,FALSE))</f>
        <v/>
      </c>
      <c r="AI22" s="251" t="str">
        <f>IF(AI21="","",VLOOKUP(AI21,'シフト記号表（従来型・ユニット型共通）'!$C$6:$L$47,10,FALSE))</f>
        <v/>
      </c>
      <c r="AJ22" s="253" t="str">
        <f>IF(AJ21="","",VLOOKUP(AJ21,'シフト記号表（従来型・ユニット型共通）'!$C$6:$L$47,10,FALSE))</f>
        <v/>
      </c>
      <c r="AK22" s="252" t="str">
        <f>IF(AK21="","",VLOOKUP(AK21,'シフト記号表（従来型・ユニット型共通）'!$C$6:$L$47,10,FALSE))</f>
        <v/>
      </c>
      <c r="AL22" s="251" t="str">
        <f>IF(AL21="","",VLOOKUP(AL21,'シフト記号表（従来型・ユニット型共通）'!$C$6:$L$47,10,FALSE))</f>
        <v/>
      </c>
      <c r="AM22" s="251" t="str">
        <f>IF(AM21="","",VLOOKUP(AM21,'シフト記号表（従来型・ユニット型共通）'!$C$6:$L$47,10,FALSE))</f>
        <v/>
      </c>
      <c r="AN22" s="251" t="str">
        <f>IF(AN21="","",VLOOKUP(AN21,'シフト記号表（従来型・ユニット型共通）'!$C$6:$L$47,10,FALSE))</f>
        <v/>
      </c>
      <c r="AO22" s="251" t="str">
        <f>IF(AO21="","",VLOOKUP(AO21,'シフト記号表（従来型・ユニット型共通）'!$C$6:$L$47,10,FALSE))</f>
        <v/>
      </c>
      <c r="AP22" s="251" t="str">
        <f>IF(AP21="","",VLOOKUP(AP21,'シフト記号表（従来型・ユニット型共通）'!$C$6:$L$47,10,FALSE))</f>
        <v/>
      </c>
      <c r="AQ22" s="253" t="str">
        <f>IF(AQ21="","",VLOOKUP(AQ21,'シフト記号表（従来型・ユニット型共通）'!$C$6:$L$47,10,FALSE))</f>
        <v/>
      </c>
      <c r="AR22" s="252" t="str">
        <f>IF(AR21="","",VLOOKUP(AR21,'シフト記号表（従来型・ユニット型共通）'!$C$6:$L$47,10,FALSE))</f>
        <v/>
      </c>
      <c r="AS22" s="251" t="str">
        <f>IF(AS21="","",VLOOKUP(AS21,'シフト記号表（従来型・ユニット型共通）'!$C$6:$L$47,10,FALSE))</f>
        <v/>
      </c>
      <c r="AT22" s="251" t="str">
        <f>IF(AT21="","",VLOOKUP(AT21,'シフト記号表（従来型・ユニット型共通）'!$C$6:$L$47,10,FALSE))</f>
        <v/>
      </c>
      <c r="AU22" s="251" t="str">
        <f>IF(AU21="","",VLOOKUP(AU21,'シフト記号表（従来型・ユニット型共通）'!$C$6:$L$47,10,FALSE))</f>
        <v/>
      </c>
      <c r="AV22" s="251" t="str">
        <f>IF(AV21="","",VLOOKUP(AV21,'シフト記号表（従来型・ユニット型共通）'!$C$6:$L$47,10,FALSE))</f>
        <v/>
      </c>
      <c r="AW22" s="251" t="str">
        <f>IF(AW21="","",VLOOKUP(AW21,'シフト記号表（従来型・ユニット型共通）'!$C$6:$L$47,10,FALSE))</f>
        <v/>
      </c>
      <c r="AX22" s="253" t="str">
        <f>IF(AX21="","",VLOOKUP(AX21,'シフト記号表（従来型・ユニット型共通）'!$C$6:$L$47,10,FALSE))</f>
        <v/>
      </c>
      <c r="AY22" s="252" t="str">
        <f>IF(AY21="","",VLOOKUP(AY21,'シフト記号表（従来型・ユニット型共通）'!$C$6:$L$47,10,FALSE))</f>
        <v/>
      </c>
      <c r="AZ22" s="251" t="str">
        <f>IF(AZ21="","",VLOOKUP(AZ21,'シフト記号表（従来型・ユニット型共通）'!$C$6:$L$47,10,FALSE))</f>
        <v/>
      </c>
      <c r="BA22" s="251" t="str">
        <f>IF(BA21="","",VLOOKUP(BA21,'シフト記号表（従来型・ユニット型共通）'!$C$6:$L$47,10,FALSE))</f>
        <v/>
      </c>
      <c r="BB22" s="892">
        <f>IF($BE$3="４週",SUM(W22:AX22),IF($BE$3="暦月",SUM(W22:BA22),""))</f>
        <v>0</v>
      </c>
      <c r="BC22" s="893"/>
      <c r="BD22" s="970">
        <f>IF($BE$3="４週",BB22/4,IF($BE$3="暦月",(BB22/($BE$8/7)),""))</f>
        <v>0</v>
      </c>
      <c r="BE22" s="893"/>
      <c r="BF22" s="967"/>
      <c r="BG22" s="968"/>
      <c r="BH22" s="968"/>
      <c r="BI22" s="968"/>
      <c r="BJ22" s="969"/>
    </row>
    <row r="23" spans="2:62" ht="20.25" customHeight="1">
      <c r="B23" s="925">
        <f>B21+1</f>
        <v>4</v>
      </c>
      <c r="C23" s="971"/>
      <c r="D23" s="972"/>
      <c r="E23" s="262"/>
      <c r="F23" s="261"/>
      <c r="G23" s="262"/>
      <c r="H23" s="261"/>
      <c r="I23" s="983"/>
      <c r="J23" s="984"/>
      <c r="K23" s="985"/>
      <c r="L23" s="986"/>
      <c r="M23" s="986"/>
      <c r="N23" s="972"/>
      <c r="O23" s="953"/>
      <c r="P23" s="954"/>
      <c r="Q23" s="954"/>
      <c r="R23" s="954"/>
      <c r="S23" s="955"/>
      <c r="T23" s="265" t="s">
        <v>758</v>
      </c>
      <c r="U23" s="264"/>
      <c r="V23" s="263"/>
      <c r="W23" s="244"/>
      <c r="X23" s="243"/>
      <c r="Y23" s="243"/>
      <c r="Z23" s="243"/>
      <c r="AA23" s="243"/>
      <c r="AB23" s="243"/>
      <c r="AC23" s="245"/>
      <c r="AD23" s="244"/>
      <c r="AE23" s="243"/>
      <c r="AF23" s="243"/>
      <c r="AG23" s="243"/>
      <c r="AH23" s="243"/>
      <c r="AI23" s="243"/>
      <c r="AJ23" s="245"/>
      <c r="AK23" s="244"/>
      <c r="AL23" s="243"/>
      <c r="AM23" s="243"/>
      <c r="AN23" s="243"/>
      <c r="AO23" s="243"/>
      <c r="AP23" s="243"/>
      <c r="AQ23" s="245"/>
      <c r="AR23" s="244"/>
      <c r="AS23" s="243"/>
      <c r="AT23" s="243"/>
      <c r="AU23" s="243"/>
      <c r="AV23" s="243"/>
      <c r="AW23" s="243"/>
      <c r="AX23" s="245"/>
      <c r="AY23" s="244"/>
      <c r="AZ23" s="243"/>
      <c r="BA23" s="242"/>
      <c r="BB23" s="960"/>
      <c r="BC23" s="961"/>
      <c r="BD23" s="962"/>
      <c r="BE23" s="963"/>
      <c r="BF23" s="964"/>
      <c r="BG23" s="965"/>
      <c r="BH23" s="965"/>
      <c r="BI23" s="965"/>
      <c r="BJ23" s="966"/>
    </row>
    <row r="24" spans="2:62" ht="20.25" customHeight="1">
      <c r="B24" s="926"/>
      <c r="C24" s="928"/>
      <c r="D24" s="924"/>
      <c r="E24" s="262"/>
      <c r="F24" s="261">
        <f>C23</f>
        <v>0</v>
      </c>
      <c r="G24" s="262"/>
      <c r="H24" s="261">
        <f>I23</f>
        <v>0</v>
      </c>
      <c r="I24" s="917"/>
      <c r="J24" s="918"/>
      <c r="K24" s="922"/>
      <c r="L24" s="923"/>
      <c r="M24" s="923"/>
      <c r="N24" s="924"/>
      <c r="O24" s="953"/>
      <c r="P24" s="954"/>
      <c r="Q24" s="954"/>
      <c r="R24" s="954"/>
      <c r="S24" s="955"/>
      <c r="T24" s="268" t="s">
        <v>757</v>
      </c>
      <c r="U24" s="267"/>
      <c r="V24" s="266"/>
      <c r="W24" s="252" t="str">
        <f>IF(W23="","",VLOOKUP(W23,'シフト記号表（従来型・ユニット型共通）'!$C$6:$L$47,10,FALSE))</f>
        <v/>
      </c>
      <c r="X24" s="251" t="str">
        <f>IF(X23="","",VLOOKUP(X23,'シフト記号表（従来型・ユニット型共通）'!$C$6:$L$47,10,FALSE))</f>
        <v/>
      </c>
      <c r="Y24" s="251" t="str">
        <f>IF(Y23="","",VLOOKUP(Y23,'シフト記号表（従来型・ユニット型共通）'!$C$6:$L$47,10,FALSE))</f>
        <v/>
      </c>
      <c r="Z24" s="251" t="str">
        <f>IF(Z23="","",VLOOKUP(Z23,'シフト記号表（従来型・ユニット型共通）'!$C$6:$L$47,10,FALSE))</f>
        <v/>
      </c>
      <c r="AA24" s="251" t="str">
        <f>IF(AA23="","",VLOOKUP(AA23,'シフト記号表（従来型・ユニット型共通）'!$C$6:$L$47,10,FALSE))</f>
        <v/>
      </c>
      <c r="AB24" s="251" t="str">
        <f>IF(AB23="","",VLOOKUP(AB23,'シフト記号表（従来型・ユニット型共通）'!$C$6:$L$47,10,FALSE))</f>
        <v/>
      </c>
      <c r="AC24" s="253" t="str">
        <f>IF(AC23="","",VLOOKUP(AC23,'シフト記号表（従来型・ユニット型共通）'!$C$6:$L$47,10,FALSE))</f>
        <v/>
      </c>
      <c r="AD24" s="252" t="str">
        <f>IF(AD23="","",VLOOKUP(AD23,'シフト記号表（従来型・ユニット型共通）'!$C$6:$L$47,10,FALSE))</f>
        <v/>
      </c>
      <c r="AE24" s="251" t="str">
        <f>IF(AE23="","",VLOOKUP(AE23,'シフト記号表（従来型・ユニット型共通）'!$C$6:$L$47,10,FALSE))</f>
        <v/>
      </c>
      <c r="AF24" s="251" t="str">
        <f>IF(AF23="","",VLOOKUP(AF23,'シフト記号表（従来型・ユニット型共通）'!$C$6:$L$47,10,FALSE))</f>
        <v/>
      </c>
      <c r="AG24" s="251" t="str">
        <f>IF(AG23="","",VLOOKUP(AG23,'シフト記号表（従来型・ユニット型共通）'!$C$6:$L$47,10,FALSE))</f>
        <v/>
      </c>
      <c r="AH24" s="251" t="str">
        <f>IF(AH23="","",VLOOKUP(AH23,'シフト記号表（従来型・ユニット型共通）'!$C$6:$L$47,10,FALSE))</f>
        <v/>
      </c>
      <c r="AI24" s="251" t="str">
        <f>IF(AI23="","",VLOOKUP(AI23,'シフト記号表（従来型・ユニット型共通）'!$C$6:$L$47,10,FALSE))</f>
        <v/>
      </c>
      <c r="AJ24" s="253" t="str">
        <f>IF(AJ23="","",VLOOKUP(AJ23,'シフト記号表（従来型・ユニット型共通）'!$C$6:$L$47,10,FALSE))</f>
        <v/>
      </c>
      <c r="AK24" s="252" t="str">
        <f>IF(AK23="","",VLOOKUP(AK23,'シフト記号表（従来型・ユニット型共通）'!$C$6:$L$47,10,FALSE))</f>
        <v/>
      </c>
      <c r="AL24" s="251" t="str">
        <f>IF(AL23="","",VLOOKUP(AL23,'シフト記号表（従来型・ユニット型共通）'!$C$6:$L$47,10,FALSE))</f>
        <v/>
      </c>
      <c r="AM24" s="251" t="str">
        <f>IF(AM23="","",VLOOKUP(AM23,'シフト記号表（従来型・ユニット型共通）'!$C$6:$L$47,10,FALSE))</f>
        <v/>
      </c>
      <c r="AN24" s="251" t="str">
        <f>IF(AN23="","",VLOOKUP(AN23,'シフト記号表（従来型・ユニット型共通）'!$C$6:$L$47,10,FALSE))</f>
        <v/>
      </c>
      <c r="AO24" s="251" t="str">
        <f>IF(AO23="","",VLOOKUP(AO23,'シフト記号表（従来型・ユニット型共通）'!$C$6:$L$47,10,FALSE))</f>
        <v/>
      </c>
      <c r="AP24" s="251" t="str">
        <f>IF(AP23="","",VLOOKUP(AP23,'シフト記号表（従来型・ユニット型共通）'!$C$6:$L$47,10,FALSE))</f>
        <v/>
      </c>
      <c r="AQ24" s="253" t="str">
        <f>IF(AQ23="","",VLOOKUP(AQ23,'シフト記号表（従来型・ユニット型共通）'!$C$6:$L$47,10,FALSE))</f>
        <v/>
      </c>
      <c r="AR24" s="252" t="str">
        <f>IF(AR23="","",VLOOKUP(AR23,'シフト記号表（従来型・ユニット型共通）'!$C$6:$L$47,10,FALSE))</f>
        <v/>
      </c>
      <c r="AS24" s="251" t="str">
        <f>IF(AS23="","",VLOOKUP(AS23,'シフト記号表（従来型・ユニット型共通）'!$C$6:$L$47,10,FALSE))</f>
        <v/>
      </c>
      <c r="AT24" s="251" t="str">
        <f>IF(AT23="","",VLOOKUP(AT23,'シフト記号表（従来型・ユニット型共通）'!$C$6:$L$47,10,FALSE))</f>
        <v/>
      </c>
      <c r="AU24" s="251" t="str">
        <f>IF(AU23="","",VLOOKUP(AU23,'シフト記号表（従来型・ユニット型共通）'!$C$6:$L$47,10,FALSE))</f>
        <v/>
      </c>
      <c r="AV24" s="251" t="str">
        <f>IF(AV23="","",VLOOKUP(AV23,'シフト記号表（従来型・ユニット型共通）'!$C$6:$L$47,10,FALSE))</f>
        <v/>
      </c>
      <c r="AW24" s="251" t="str">
        <f>IF(AW23="","",VLOOKUP(AW23,'シフト記号表（従来型・ユニット型共通）'!$C$6:$L$47,10,FALSE))</f>
        <v/>
      </c>
      <c r="AX24" s="253" t="str">
        <f>IF(AX23="","",VLOOKUP(AX23,'シフト記号表（従来型・ユニット型共通）'!$C$6:$L$47,10,FALSE))</f>
        <v/>
      </c>
      <c r="AY24" s="252" t="str">
        <f>IF(AY23="","",VLOOKUP(AY23,'シフト記号表（従来型・ユニット型共通）'!$C$6:$L$47,10,FALSE))</f>
        <v/>
      </c>
      <c r="AZ24" s="251" t="str">
        <f>IF(AZ23="","",VLOOKUP(AZ23,'シフト記号表（従来型・ユニット型共通）'!$C$6:$L$47,10,FALSE))</f>
        <v/>
      </c>
      <c r="BA24" s="251" t="str">
        <f>IF(BA23="","",VLOOKUP(BA23,'シフト記号表（従来型・ユニット型共通）'!$C$6:$L$47,10,FALSE))</f>
        <v/>
      </c>
      <c r="BB24" s="892">
        <f>IF($BE$3="４週",SUM(W24:AX24),IF($BE$3="暦月",SUM(W24:BA24),""))</f>
        <v>0</v>
      </c>
      <c r="BC24" s="893"/>
      <c r="BD24" s="970">
        <f>IF($BE$3="４週",BB24/4,IF($BE$3="暦月",(BB24/($BE$8/7)),""))</f>
        <v>0</v>
      </c>
      <c r="BE24" s="893"/>
      <c r="BF24" s="967"/>
      <c r="BG24" s="968"/>
      <c r="BH24" s="968"/>
      <c r="BI24" s="968"/>
      <c r="BJ24" s="969"/>
    </row>
    <row r="25" spans="2:62" ht="20.25" customHeight="1">
      <c r="B25" s="925">
        <f>B23+1</f>
        <v>5</v>
      </c>
      <c r="C25" s="971"/>
      <c r="D25" s="972"/>
      <c r="E25" s="262"/>
      <c r="F25" s="261"/>
      <c r="G25" s="262"/>
      <c r="H25" s="261"/>
      <c r="I25" s="983"/>
      <c r="J25" s="984"/>
      <c r="K25" s="985"/>
      <c r="L25" s="986"/>
      <c r="M25" s="986"/>
      <c r="N25" s="972"/>
      <c r="O25" s="953"/>
      <c r="P25" s="954"/>
      <c r="Q25" s="954"/>
      <c r="R25" s="954"/>
      <c r="S25" s="955"/>
      <c r="T25" s="265" t="s">
        <v>758</v>
      </c>
      <c r="U25" s="264"/>
      <c r="V25" s="263"/>
      <c r="W25" s="244"/>
      <c r="X25" s="243"/>
      <c r="Y25" s="243"/>
      <c r="Z25" s="243"/>
      <c r="AA25" s="243"/>
      <c r="AB25" s="243"/>
      <c r="AC25" s="245"/>
      <c r="AD25" s="244"/>
      <c r="AE25" s="243"/>
      <c r="AF25" s="243"/>
      <c r="AG25" s="243"/>
      <c r="AH25" s="243"/>
      <c r="AI25" s="243"/>
      <c r="AJ25" s="245"/>
      <c r="AK25" s="244"/>
      <c r="AL25" s="243"/>
      <c r="AM25" s="243"/>
      <c r="AN25" s="243"/>
      <c r="AO25" s="243"/>
      <c r="AP25" s="243"/>
      <c r="AQ25" s="245"/>
      <c r="AR25" s="244"/>
      <c r="AS25" s="243"/>
      <c r="AT25" s="243"/>
      <c r="AU25" s="243"/>
      <c r="AV25" s="243"/>
      <c r="AW25" s="243"/>
      <c r="AX25" s="245"/>
      <c r="AY25" s="244"/>
      <c r="AZ25" s="243"/>
      <c r="BA25" s="242"/>
      <c r="BB25" s="960"/>
      <c r="BC25" s="961"/>
      <c r="BD25" s="962"/>
      <c r="BE25" s="963"/>
      <c r="BF25" s="964"/>
      <c r="BG25" s="965"/>
      <c r="BH25" s="965"/>
      <c r="BI25" s="965"/>
      <c r="BJ25" s="966"/>
    </row>
    <row r="26" spans="2:62" ht="20.25" customHeight="1">
      <c r="B26" s="926"/>
      <c r="C26" s="928"/>
      <c r="D26" s="924"/>
      <c r="E26" s="262"/>
      <c r="F26" s="261">
        <f>C25</f>
        <v>0</v>
      </c>
      <c r="G26" s="262"/>
      <c r="H26" s="261">
        <f>I25</f>
        <v>0</v>
      </c>
      <c r="I26" s="917"/>
      <c r="J26" s="918"/>
      <c r="K26" s="922"/>
      <c r="L26" s="923"/>
      <c r="M26" s="923"/>
      <c r="N26" s="924"/>
      <c r="O26" s="953"/>
      <c r="P26" s="954"/>
      <c r="Q26" s="954"/>
      <c r="R26" s="954"/>
      <c r="S26" s="955"/>
      <c r="T26" s="256" t="s">
        <v>757</v>
      </c>
      <c r="U26" s="255"/>
      <c r="V26" s="254"/>
      <c r="W26" s="252" t="str">
        <f>IF(W25="","",VLOOKUP(W25,'シフト記号表（従来型・ユニット型共通）'!$C$6:$L$47,10,FALSE))</f>
        <v/>
      </c>
      <c r="X26" s="251" t="str">
        <f>IF(X25="","",VLOOKUP(X25,'シフト記号表（従来型・ユニット型共通）'!$C$6:$L$47,10,FALSE))</f>
        <v/>
      </c>
      <c r="Y26" s="251" t="str">
        <f>IF(Y25="","",VLOOKUP(Y25,'シフト記号表（従来型・ユニット型共通）'!$C$6:$L$47,10,FALSE))</f>
        <v/>
      </c>
      <c r="Z26" s="251" t="str">
        <f>IF(Z25="","",VLOOKUP(Z25,'シフト記号表（従来型・ユニット型共通）'!$C$6:$L$47,10,FALSE))</f>
        <v/>
      </c>
      <c r="AA26" s="251" t="str">
        <f>IF(AA25="","",VLOOKUP(AA25,'シフト記号表（従来型・ユニット型共通）'!$C$6:$L$47,10,FALSE))</f>
        <v/>
      </c>
      <c r="AB26" s="251" t="str">
        <f>IF(AB25="","",VLOOKUP(AB25,'シフト記号表（従来型・ユニット型共通）'!$C$6:$L$47,10,FALSE))</f>
        <v/>
      </c>
      <c r="AC26" s="253" t="str">
        <f>IF(AC25="","",VLOOKUP(AC25,'シフト記号表（従来型・ユニット型共通）'!$C$6:$L$47,10,FALSE))</f>
        <v/>
      </c>
      <c r="AD26" s="252" t="str">
        <f>IF(AD25="","",VLOOKUP(AD25,'シフト記号表（従来型・ユニット型共通）'!$C$6:$L$47,10,FALSE))</f>
        <v/>
      </c>
      <c r="AE26" s="251" t="str">
        <f>IF(AE25="","",VLOOKUP(AE25,'シフト記号表（従来型・ユニット型共通）'!$C$6:$L$47,10,FALSE))</f>
        <v/>
      </c>
      <c r="AF26" s="251" t="str">
        <f>IF(AF25="","",VLOOKUP(AF25,'シフト記号表（従来型・ユニット型共通）'!$C$6:$L$47,10,FALSE))</f>
        <v/>
      </c>
      <c r="AG26" s="251" t="str">
        <f>IF(AG25="","",VLOOKUP(AG25,'シフト記号表（従来型・ユニット型共通）'!$C$6:$L$47,10,FALSE))</f>
        <v/>
      </c>
      <c r="AH26" s="251" t="str">
        <f>IF(AH25="","",VLOOKUP(AH25,'シフト記号表（従来型・ユニット型共通）'!$C$6:$L$47,10,FALSE))</f>
        <v/>
      </c>
      <c r="AI26" s="251" t="str">
        <f>IF(AI25="","",VLOOKUP(AI25,'シフト記号表（従来型・ユニット型共通）'!$C$6:$L$47,10,FALSE))</f>
        <v/>
      </c>
      <c r="AJ26" s="253" t="str">
        <f>IF(AJ25="","",VLOOKUP(AJ25,'シフト記号表（従来型・ユニット型共通）'!$C$6:$L$47,10,FALSE))</f>
        <v/>
      </c>
      <c r="AK26" s="252" t="str">
        <f>IF(AK25="","",VLOOKUP(AK25,'シフト記号表（従来型・ユニット型共通）'!$C$6:$L$47,10,FALSE))</f>
        <v/>
      </c>
      <c r="AL26" s="251" t="str">
        <f>IF(AL25="","",VLOOKUP(AL25,'シフト記号表（従来型・ユニット型共通）'!$C$6:$L$47,10,FALSE))</f>
        <v/>
      </c>
      <c r="AM26" s="251" t="str">
        <f>IF(AM25="","",VLOOKUP(AM25,'シフト記号表（従来型・ユニット型共通）'!$C$6:$L$47,10,FALSE))</f>
        <v/>
      </c>
      <c r="AN26" s="251" t="str">
        <f>IF(AN25="","",VLOOKUP(AN25,'シフト記号表（従来型・ユニット型共通）'!$C$6:$L$47,10,FALSE))</f>
        <v/>
      </c>
      <c r="AO26" s="251" t="str">
        <f>IF(AO25="","",VLOOKUP(AO25,'シフト記号表（従来型・ユニット型共通）'!$C$6:$L$47,10,FALSE))</f>
        <v/>
      </c>
      <c r="AP26" s="251" t="str">
        <f>IF(AP25="","",VLOOKUP(AP25,'シフト記号表（従来型・ユニット型共通）'!$C$6:$L$47,10,FALSE))</f>
        <v/>
      </c>
      <c r="AQ26" s="253" t="str">
        <f>IF(AQ25="","",VLOOKUP(AQ25,'シフト記号表（従来型・ユニット型共通）'!$C$6:$L$47,10,FALSE))</f>
        <v/>
      </c>
      <c r="AR26" s="252" t="str">
        <f>IF(AR25="","",VLOOKUP(AR25,'シフト記号表（従来型・ユニット型共通）'!$C$6:$L$47,10,FALSE))</f>
        <v/>
      </c>
      <c r="AS26" s="251" t="str">
        <f>IF(AS25="","",VLOOKUP(AS25,'シフト記号表（従来型・ユニット型共通）'!$C$6:$L$47,10,FALSE))</f>
        <v/>
      </c>
      <c r="AT26" s="251" t="str">
        <f>IF(AT25="","",VLOOKUP(AT25,'シフト記号表（従来型・ユニット型共通）'!$C$6:$L$47,10,FALSE))</f>
        <v/>
      </c>
      <c r="AU26" s="251" t="str">
        <f>IF(AU25="","",VLOOKUP(AU25,'シフト記号表（従来型・ユニット型共通）'!$C$6:$L$47,10,FALSE))</f>
        <v/>
      </c>
      <c r="AV26" s="251" t="str">
        <f>IF(AV25="","",VLOOKUP(AV25,'シフト記号表（従来型・ユニット型共通）'!$C$6:$L$47,10,FALSE))</f>
        <v/>
      </c>
      <c r="AW26" s="251" t="str">
        <f>IF(AW25="","",VLOOKUP(AW25,'シフト記号表（従来型・ユニット型共通）'!$C$6:$L$47,10,FALSE))</f>
        <v/>
      </c>
      <c r="AX26" s="253" t="str">
        <f>IF(AX25="","",VLOOKUP(AX25,'シフト記号表（従来型・ユニット型共通）'!$C$6:$L$47,10,FALSE))</f>
        <v/>
      </c>
      <c r="AY26" s="252" t="str">
        <f>IF(AY25="","",VLOOKUP(AY25,'シフト記号表（従来型・ユニット型共通）'!$C$6:$L$47,10,FALSE))</f>
        <v/>
      </c>
      <c r="AZ26" s="251" t="str">
        <f>IF(AZ25="","",VLOOKUP(AZ25,'シフト記号表（従来型・ユニット型共通）'!$C$6:$L$47,10,FALSE))</f>
        <v/>
      </c>
      <c r="BA26" s="251" t="str">
        <f>IF(BA25="","",VLOOKUP(BA25,'シフト記号表（従来型・ユニット型共通）'!$C$6:$L$47,10,FALSE))</f>
        <v/>
      </c>
      <c r="BB26" s="892">
        <f>IF($BE$3="４週",SUM(W26:AX26),IF($BE$3="暦月",SUM(W26:BA26),""))</f>
        <v>0</v>
      </c>
      <c r="BC26" s="893"/>
      <c r="BD26" s="970">
        <f>IF($BE$3="４週",BB26/4,IF($BE$3="暦月",(BB26/($BE$8/7)),""))</f>
        <v>0</v>
      </c>
      <c r="BE26" s="893"/>
      <c r="BF26" s="967"/>
      <c r="BG26" s="968"/>
      <c r="BH26" s="968"/>
      <c r="BI26" s="968"/>
      <c r="BJ26" s="969"/>
    </row>
    <row r="27" spans="2:62" ht="20.25" customHeight="1">
      <c r="B27" s="925">
        <f>B25+1</f>
        <v>6</v>
      </c>
      <c r="C27" s="971"/>
      <c r="D27" s="972"/>
      <c r="E27" s="262"/>
      <c r="F27" s="261"/>
      <c r="G27" s="262"/>
      <c r="H27" s="261"/>
      <c r="I27" s="983"/>
      <c r="J27" s="984"/>
      <c r="K27" s="985"/>
      <c r="L27" s="986"/>
      <c r="M27" s="986"/>
      <c r="N27" s="972"/>
      <c r="O27" s="953"/>
      <c r="P27" s="954"/>
      <c r="Q27" s="954"/>
      <c r="R27" s="954"/>
      <c r="S27" s="955"/>
      <c r="T27" s="260" t="s">
        <v>758</v>
      </c>
      <c r="V27" s="259"/>
      <c r="W27" s="244"/>
      <c r="X27" s="243"/>
      <c r="Y27" s="243"/>
      <c r="Z27" s="243"/>
      <c r="AA27" s="243"/>
      <c r="AB27" s="243"/>
      <c r="AC27" s="245"/>
      <c r="AD27" s="244"/>
      <c r="AE27" s="243"/>
      <c r="AF27" s="243"/>
      <c r="AG27" s="243"/>
      <c r="AH27" s="243"/>
      <c r="AI27" s="243"/>
      <c r="AJ27" s="245"/>
      <c r="AK27" s="244"/>
      <c r="AL27" s="243"/>
      <c r="AM27" s="243"/>
      <c r="AN27" s="243"/>
      <c r="AO27" s="243"/>
      <c r="AP27" s="243"/>
      <c r="AQ27" s="245"/>
      <c r="AR27" s="244"/>
      <c r="AS27" s="243"/>
      <c r="AT27" s="243"/>
      <c r="AU27" s="243"/>
      <c r="AV27" s="243"/>
      <c r="AW27" s="243"/>
      <c r="AX27" s="245"/>
      <c r="AY27" s="244"/>
      <c r="AZ27" s="243"/>
      <c r="BA27" s="242"/>
      <c r="BB27" s="960"/>
      <c r="BC27" s="961"/>
      <c r="BD27" s="962"/>
      <c r="BE27" s="963"/>
      <c r="BF27" s="964"/>
      <c r="BG27" s="965"/>
      <c r="BH27" s="965"/>
      <c r="BI27" s="965"/>
      <c r="BJ27" s="966"/>
    </row>
    <row r="28" spans="2:62" ht="20.25" customHeight="1">
      <c r="B28" s="926"/>
      <c r="C28" s="928"/>
      <c r="D28" s="924"/>
      <c r="E28" s="262"/>
      <c r="F28" s="261">
        <f>C27</f>
        <v>0</v>
      </c>
      <c r="G28" s="262"/>
      <c r="H28" s="261">
        <f>I27</f>
        <v>0</v>
      </c>
      <c r="I28" s="917"/>
      <c r="J28" s="918"/>
      <c r="K28" s="922"/>
      <c r="L28" s="923"/>
      <c r="M28" s="923"/>
      <c r="N28" s="924"/>
      <c r="O28" s="953"/>
      <c r="P28" s="954"/>
      <c r="Q28" s="954"/>
      <c r="R28" s="954"/>
      <c r="S28" s="955"/>
      <c r="T28" s="268" t="s">
        <v>757</v>
      </c>
      <c r="U28" s="267"/>
      <c r="V28" s="266"/>
      <c r="W28" s="252" t="str">
        <f>IF(W27="","",VLOOKUP(W27,'シフト記号表（従来型・ユニット型共通）'!$C$6:$L$47,10,FALSE))</f>
        <v/>
      </c>
      <c r="X28" s="251" t="str">
        <f>IF(X27="","",VLOOKUP(X27,'シフト記号表（従来型・ユニット型共通）'!$C$6:$L$47,10,FALSE))</f>
        <v/>
      </c>
      <c r="Y28" s="251" t="str">
        <f>IF(Y27="","",VLOOKUP(Y27,'シフト記号表（従来型・ユニット型共通）'!$C$6:$L$47,10,FALSE))</f>
        <v/>
      </c>
      <c r="Z28" s="251" t="str">
        <f>IF(Z27="","",VLOOKUP(Z27,'シフト記号表（従来型・ユニット型共通）'!$C$6:$L$47,10,FALSE))</f>
        <v/>
      </c>
      <c r="AA28" s="251" t="str">
        <f>IF(AA27="","",VLOOKUP(AA27,'シフト記号表（従来型・ユニット型共通）'!$C$6:$L$47,10,FALSE))</f>
        <v/>
      </c>
      <c r="AB28" s="251" t="str">
        <f>IF(AB27="","",VLOOKUP(AB27,'シフト記号表（従来型・ユニット型共通）'!$C$6:$L$47,10,FALSE))</f>
        <v/>
      </c>
      <c r="AC28" s="253" t="str">
        <f>IF(AC27="","",VLOOKUP(AC27,'シフト記号表（従来型・ユニット型共通）'!$C$6:$L$47,10,FALSE))</f>
        <v/>
      </c>
      <c r="AD28" s="252" t="str">
        <f>IF(AD27="","",VLOOKUP(AD27,'シフト記号表（従来型・ユニット型共通）'!$C$6:$L$47,10,FALSE))</f>
        <v/>
      </c>
      <c r="AE28" s="251" t="str">
        <f>IF(AE27="","",VLOOKUP(AE27,'シフト記号表（従来型・ユニット型共通）'!$C$6:$L$47,10,FALSE))</f>
        <v/>
      </c>
      <c r="AF28" s="251" t="str">
        <f>IF(AF27="","",VLOOKUP(AF27,'シフト記号表（従来型・ユニット型共通）'!$C$6:$L$47,10,FALSE))</f>
        <v/>
      </c>
      <c r="AG28" s="251" t="str">
        <f>IF(AG27="","",VLOOKUP(AG27,'シフト記号表（従来型・ユニット型共通）'!$C$6:$L$47,10,FALSE))</f>
        <v/>
      </c>
      <c r="AH28" s="251" t="str">
        <f>IF(AH27="","",VLOOKUP(AH27,'シフト記号表（従来型・ユニット型共通）'!$C$6:$L$47,10,FALSE))</f>
        <v/>
      </c>
      <c r="AI28" s="251" t="str">
        <f>IF(AI27="","",VLOOKUP(AI27,'シフト記号表（従来型・ユニット型共通）'!$C$6:$L$47,10,FALSE))</f>
        <v/>
      </c>
      <c r="AJ28" s="253" t="str">
        <f>IF(AJ27="","",VLOOKUP(AJ27,'シフト記号表（従来型・ユニット型共通）'!$C$6:$L$47,10,FALSE))</f>
        <v/>
      </c>
      <c r="AK28" s="252" t="str">
        <f>IF(AK27="","",VLOOKUP(AK27,'シフト記号表（従来型・ユニット型共通）'!$C$6:$L$47,10,FALSE))</f>
        <v/>
      </c>
      <c r="AL28" s="251" t="str">
        <f>IF(AL27="","",VLOOKUP(AL27,'シフト記号表（従来型・ユニット型共通）'!$C$6:$L$47,10,FALSE))</f>
        <v/>
      </c>
      <c r="AM28" s="251" t="str">
        <f>IF(AM27="","",VLOOKUP(AM27,'シフト記号表（従来型・ユニット型共通）'!$C$6:$L$47,10,FALSE))</f>
        <v/>
      </c>
      <c r="AN28" s="251" t="str">
        <f>IF(AN27="","",VLOOKUP(AN27,'シフト記号表（従来型・ユニット型共通）'!$C$6:$L$47,10,FALSE))</f>
        <v/>
      </c>
      <c r="AO28" s="251" t="str">
        <f>IF(AO27="","",VLOOKUP(AO27,'シフト記号表（従来型・ユニット型共通）'!$C$6:$L$47,10,FALSE))</f>
        <v/>
      </c>
      <c r="AP28" s="251" t="str">
        <f>IF(AP27="","",VLOOKUP(AP27,'シフト記号表（従来型・ユニット型共通）'!$C$6:$L$47,10,FALSE))</f>
        <v/>
      </c>
      <c r="AQ28" s="253" t="str">
        <f>IF(AQ27="","",VLOOKUP(AQ27,'シフト記号表（従来型・ユニット型共通）'!$C$6:$L$47,10,FALSE))</f>
        <v/>
      </c>
      <c r="AR28" s="252" t="str">
        <f>IF(AR27="","",VLOOKUP(AR27,'シフト記号表（従来型・ユニット型共通）'!$C$6:$L$47,10,FALSE))</f>
        <v/>
      </c>
      <c r="AS28" s="251" t="str">
        <f>IF(AS27="","",VLOOKUP(AS27,'シフト記号表（従来型・ユニット型共通）'!$C$6:$L$47,10,FALSE))</f>
        <v/>
      </c>
      <c r="AT28" s="251" t="str">
        <f>IF(AT27="","",VLOOKUP(AT27,'シフト記号表（従来型・ユニット型共通）'!$C$6:$L$47,10,FALSE))</f>
        <v/>
      </c>
      <c r="AU28" s="251" t="str">
        <f>IF(AU27="","",VLOOKUP(AU27,'シフト記号表（従来型・ユニット型共通）'!$C$6:$L$47,10,FALSE))</f>
        <v/>
      </c>
      <c r="AV28" s="251" t="str">
        <f>IF(AV27="","",VLOOKUP(AV27,'シフト記号表（従来型・ユニット型共通）'!$C$6:$L$47,10,FALSE))</f>
        <v/>
      </c>
      <c r="AW28" s="251" t="str">
        <f>IF(AW27="","",VLOOKUP(AW27,'シフト記号表（従来型・ユニット型共通）'!$C$6:$L$47,10,FALSE))</f>
        <v/>
      </c>
      <c r="AX28" s="253" t="str">
        <f>IF(AX27="","",VLOOKUP(AX27,'シフト記号表（従来型・ユニット型共通）'!$C$6:$L$47,10,FALSE))</f>
        <v/>
      </c>
      <c r="AY28" s="252" t="str">
        <f>IF(AY27="","",VLOOKUP(AY27,'シフト記号表（従来型・ユニット型共通）'!$C$6:$L$47,10,FALSE))</f>
        <v/>
      </c>
      <c r="AZ28" s="251" t="str">
        <f>IF(AZ27="","",VLOOKUP(AZ27,'シフト記号表（従来型・ユニット型共通）'!$C$6:$L$47,10,FALSE))</f>
        <v/>
      </c>
      <c r="BA28" s="251" t="str">
        <f>IF(BA27="","",VLOOKUP(BA27,'シフト記号表（従来型・ユニット型共通）'!$C$6:$L$47,10,FALSE))</f>
        <v/>
      </c>
      <c r="BB28" s="892">
        <f>IF($BE$3="４週",SUM(W28:AX28),IF($BE$3="暦月",SUM(W28:BA28),""))</f>
        <v>0</v>
      </c>
      <c r="BC28" s="893"/>
      <c r="BD28" s="970">
        <f>IF($BE$3="４週",BB28/4,IF($BE$3="暦月",(BB28/($BE$8/7)),""))</f>
        <v>0</v>
      </c>
      <c r="BE28" s="893"/>
      <c r="BF28" s="967"/>
      <c r="BG28" s="968"/>
      <c r="BH28" s="968"/>
      <c r="BI28" s="968"/>
      <c r="BJ28" s="969"/>
    </row>
    <row r="29" spans="2:62" ht="20.25" customHeight="1">
      <c r="B29" s="925">
        <f>B27+1</f>
        <v>7</v>
      </c>
      <c r="C29" s="971"/>
      <c r="D29" s="972"/>
      <c r="E29" s="262"/>
      <c r="F29" s="261"/>
      <c r="G29" s="262"/>
      <c r="H29" s="261"/>
      <c r="I29" s="983"/>
      <c r="J29" s="984"/>
      <c r="K29" s="985"/>
      <c r="L29" s="986"/>
      <c r="M29" s="986"/>
      <c r="N29" s="972"/>
      <c r="O29" s="953"/>
      <c r="P29" s="954"/>
      <c r="Q29" s="954"/>
      <c r="R29" s="954"/>
      <c r="S29" s="955"/>
      <c r="T29" s="265" t="s">
        <v>758</v>
      </c>
      <c r="U29" s="264"/>
      <c r="V29" s="263"/>
      <c r="W29" s="244"/>
      <c r="X29" s="243"/>
      <c r="Y29" s="243"/>
      <c r="Z29" s="243"/>
      <c r="AA29" s="243"/>
      <c r="AB29" s="243"/>
      <c r="AC29" s="245"/>
      <c r="AD29" s="244"/>
      <c r="AE29" s="243"/>
      <c r="AF29" s="243"/>
      <c r="AG29" s="243"/>
      <c r="AH29" s="243"/>
      <c r="AI29" s="243"/>
      <c r="AJ29" s="245"/>
      <c r="AK29" s="244"/>
      <c r="AL29" s="243"/>
      <c r="AM29" s="243"/>
      <c r="AN29" s="243"/>
      <c r="AO29" s="243"/>
      <c r="AP29" s="243"/>
      <c r="AQ29" s="245"/>
      <c r="AR29" s="244"/>
      <c r="AS29" s="243"/>
      <c r="AT29" s="243"/>
      <c r="AU29" s="243"/>
      <c r="AV29" s="243"/>
      <c r="AW29" s="243"/>
      <c r="AX29" s="245"/>
      <c r="AY29" s="244"/>
      <c r="AZ29" s="243"/>
      <c r="BA29" s="242"/>
      <c r="BB29" s="960"/>
      <c r="BC29" s="961"/>
      <c r="BD29" s="962"/>
      <c r="BE29" s="963"/>
      <c r="BF29" s="964"/>
      <c r="BG29" s="965"/>
      <c r="BH29" s="965"/>
      <c r="BI29" s="965"/>
      <c r="BJ29" s="966"/>
    </row>
    <row r="30" spans="2:62" ht="20.25" customHeight="1">
      <c r="B30" s="926"/>
      <c r="C30" s="928"/>
      <c r="D30" s="924"/>
      <c r="E30" s="262"/>
      <c r="F30" s="261">
        <f>C29</f>
        <v>0</v>
      </c>
      <c r="G30" s="262"/>
      <c r="H30" s="261">
        <f>I29</f>
        <v>0</v>
      </c>
      <c r="I30" s="917"/>
      <c r="J30" s="918"/>
      <c r="K30" s="922"/>
      <c r="L30" s="923"/>
      <c r="M30" s="923"/>
      <c r="N30" s="924"/>
      <c r="O30" s="953"/>
      <c r="P30" s="954"/>
      <c r="Q30" s="954"/>
      <c r="R30" s="954"/>
      <c r="S30" s="955"/>
      <c r="T30" s="268" t="s">
        <v>757</v>
      </c>
      <c r="U30" s="267"/>
      <c r="V30" s="266"/>
      <c r="W30" s="252" t="str">
        <f>IF(W29="","",VLOOKUP(W29,'シフト記号表（従来型・ユニット型共通）'!$C$6:$L$47,10,FALSE))</f>
        <v/>
      </c>
      <c r="X30" s="251" t="str">
        <f>IF(X29="","",VLOOKUP(X29,'シフト記号表（従来型・ユニット型共通）'!$C$6:$L$47,10,FALSE))</f>
        <v/>
      </c>
      <c r="Y30" s="251" t="str">
        <f>IF(Y29="","",VLOOKUP(Y29,'シフト記号表（従来型・ユニット型共通）'!$C$6:$L$47,10,FALSE))</f>
        <v/>
      </c>
      <c r="Z30" s="251" t="str">
        <f>IF(Z29="","",VLOOKUP(Z29,'シフト記号表（従来型・ユニット型共通）'!$C$6:$L$47,10,FALSE))</f>
        <v/>
      </c>
      <c r="AA30" s="251" t="str">
        <f>IF(AA29="","",VLOOKUP(AA29,'シフト記号表（従来型・ユニット型共通）'!$C$6:$L$47,10,FALSE))</f>
        <v/>
      </c>
      <c r="AB30" s="251" t="str">
        <f>IF(AB29="","",VLOOKUP(AB29,'シフト記号表（従来型・ユニット型共通）'!$C$6:$L$47,10,FALSE))</f>
        <v/>
      </c>
      <c r="AC30" s="253" t="str">
        <f>IF(AC29="","",VLOOKUP(AC29,'シフト記号表（従来型・ユニット型共通）'!$C$6:$L$47,10,FALSE))</f>
        <v/>
      </c>
      <c r="AD30" s="252" t="str">
        <f>IF(AD29="","",VLOOKUP(AD29,'シフト記号表（従来型・ユニット型共通）'!$C$6:$L$47,10,FALSE))</f>
        <v/>
      </c>
      <c r="AE30" s="251" t="str">
        <f>IF(AE29="","",VLOOKUP(AE29,'シフト記号表（従来型・ユニット型共通）'!$C$6:$L$47,10,FALSE))</f>
        <v/>
      </c>
      <c r="AF30" s="251" t="str">
        <f>IF(AF29="","",VLOOKUP(AF29,'シフト記号表（従来型・ユニット型共通）'!$C$6:$L$47,10,FALSE))</f>
        <v/>
      </c>
      <c r="AG30" s="251" t="str">
        <f>IF(AG29="","",VLOOKUP(AG29,'シフト記号表（従来型・ユニット型共通）'!$C$6:$L$47,10,FALSE))</f>
        <v/>
      </c>
      <c r="AH30" s="251" t="str">
        <f>IF(AH29="","",VLOOKUP(AH29,'シフト記号表（従来型・ユニット型共通）'!$C$6:$L$47,10,FALSE))</f>
        <v/>
      </c>
      <c r="AI30" s="251" t="str">
        <f>IF(AI29="","",VLOOKUP(AI29,'シフト記号表（従来型・ユニット型共通）'!$C$6:$L$47,10,FALSE))</f>
        <v/>
      </c>
      <c r="AJ30" s="253" t="str">
        <f>IF(AJ29="","",VLOOKUP(AJ29,'シフト記号表（従来型・ユニット型共通）'!$C$6:$L$47,10,FALSE))</f>
        <v/>
      </c>
      <c r="AK30" s="252" t="str">
        <f>IF(AK29="","",VLOOKUP(AK29,'シフト記号表（従来型・ユニット型共通）'!$C$6:$L$47,10,FALSE))</f>
        <v/>
      </c>
      <c r="AL30" s="251" t="str">
        <f>IF(AL29="","",VLOOKUP(AL29,'シフト記号表（従来型・ユニット型共通）'!$C$6:$L$47,10,FALSE))</f>
        <v/>
      </c>
      <c r="AM30" s="251" t="str">
        <f>IF(AM29="","",VLOOKUP(AM29,'シフト記号表（従来型・ユニット型共通）'!$C$6:$L$47,10,FALSE))</f>
        <v/>
      </c>
      <c r="AN30" s="251" t="str">
        <f>IF(AN29="","",VLOOKUP(AN29,'シフト記号表（従来型・ユニット型共通）'!$C$6:$L$47,10,FALSE))</f>
        <v/>
      </c>
      <c r="AO30" s="251" t="str">
        <f>IF(AO29="","",VLOOKUP(AO29,'シフト記号表（従来型・ユニット型共通）'!$C$6:$L$47,10,FALSE))</f>
        <v/>
      </c>
      <c r="AP30" s="251" t="str">
        <f>IF(AP29="","",VLOOKUP(AP29,'シフト記号表（従来型・ユニット型共通）'!$C$6:$L$47,10,FALSE))</f>
        <v/>
      </c>
      <c r="AQ30" s="253" t="str">
        <f>IF(AQ29="","",VLOOKUP(AQ29,'シフト記号表（従来型・ユニット型共通）'!$C$6:$L$47,10,FALSE))</f>
        <v/>
      </c>
      <c r="AR30" s="252" t="str">
        <f>IF(AR29="","",VLOOKUP(AR29,'シフト記号表（従来型・ユニット型共通）'!$C$6:$L$47,10,FALSE))</f>
        <v/>
      </c>
      <c r="AS30" s="251" t="str">
        <f>IF(AS29="","",VLOOKUP(AS29,'シフト記号表（従来型・ユニット型共通）'!$C$6:$L$47,10,FALSE))</f>
        <v/>
      </c>
      <c r="AT30" s="251" t="str">
        <f>IF(AT29="","",VLOOKUP(AT29,'シフト記号表（従来型・ユニット型共通）'!$C$6:$L$47,10,FALSE))</f>
        <v/>
      </c>
      <c r="AU30" s="251" t="str">
        <f>IF(AU29="","",VLOOKUP(AU29,'シフト記号表（従来型・ユニット型共通）'!$C$6:$L$47,10,FALSE))</f>
        <v/>
      </c>
      <c r="AV30" s="251" t="str">
        <f>IF(AV29="","",VLOOKUP(AV29,'シフト記号表（従来型・ユニット型共通）'!$C$6:$L$47,10,FALSE))</f>
        <v/>
      </c>
      <c r="AW30" s="251" t="str">
        <f>IF(AW29="","",VLOOKUP(AW29,'シフト記号表（従来型・ユニット型共通）'!$C$6:$L$47,10,FALSE))</f>
        <v/>
      </c>
      <c r="AX30" s="253" t="str">
        <f>IF(AX29="","",VLOOKUP(AX29,'シフト記号表（従来型・ユニット型共通）'!$C$6:$L$47,10,FALSE))</f>
        <v/>
      </c>
      <c r="AY30" s="252" t="str">
        <f>IF(AY29="","",VLOOKUP(AY29,'シフト記号表（従来型・ユニット型共通）'!$C$6:$L$47,10,FALSE))</f>
        <v/>
      </c>
      <c r="AZ30" s="251" t="str">
        <f>IF(AZ29="","",VLOOKUP(AZ29,'シフト記号表（従来型・ユニット型共通）'!$C$6:$L$47,10,FALSE))</f>
        <v/>
      </c>
      <c r="BA30" s="251" t="str">
        <f>IF(BA29="","",VLOOKUP(BA29,'シフト記号表（従来型・ユニット型共通）'!$C$6:$L$47,10,FALSE))</f>
        <v/>
      </c>
      <c r="BB30" s="892">
        <f>IF($BE$3="４週",SUM(W30:AX30),IF($BE$3="暦月",SUM(W30:BA30),""))</f>
        <v>0</v>
      </c>
      <c r="BC30" s="893"/>
      <c r="BD30" s="970">
        <f>IF($BE$3="４週",BB30/4,IF($BE$3="暦月",(BB30/($BE$8/7)),""))</f>
        <v>0</v>
      </c>
      <c r="BE30" s="893"/>
      <c r="BF30" s="967"/>
      <c r="BG30" s="968"/>
      <c r="BH30" s="968"/>
      <c r="BI30" s="968"/>
      <c r="BJ30" s="969"/>
    </row>
    <row r="31" spans="2:62" ht="20.25" customHeight="1">
      <c r="B31" s="925">
        <f>B29+1</f>
        <v>8</v>
      </c>
      <c r="C31" s="971"/>
      <c r="D31" s="972"/>
      <c r="E31" s="262"/>
      <c r="F31" s="261"/>
      <c r="G31" s="262"/>
      <c r="H31" s="261"/>
      <c r="I31" s="983"/>
      <c r="J31" s="984"/>
      <c r="K31" s="985"/>
      <c r="L31" s="986"/>
      <c r="M31" s="986"/>
      <c r="N31" s="972"/>
      <c r="O31" s="953"/>
      <c r="P31" s="954"/>
      <c r="Q31" s="954"/>
      <c r="R31" s="954"/>
      <c r="S31" s="955"/>
      <c r="T31" s="265" t="s">
        <v>758</v>
      </c>
      <c r="U31" s="264"/>
      <c r="V31" s="263"/>
      <c r="W31" s="244"/>
      <c r="X31" s="243"/>
      <c r="Y31" s="243"/>
      <c r="Z31" s="243"/>
      <c r="AA31" s="243"/>
      <c r="AB31" s="243"/>
      <c r="AC31" s="245"/>
      <c r="AD31" s="244"/>
      <c r="AE31" s="243"/>
      <c r="AF31" s="243"/>
      <c r="AG31" s="243"/>
      <c r="AH31" s="243"/>
      <c r="AI31" s="243"/>
      <c r="AJ31" s="245"/>
      <c r="AK31" s="244"/>
      <c r="AL31" s="243"/>
      <c r="AM31" s="243"/>
      <c r="AN31" s="243"/>
      <c r="AO31" s="243"/>
      <c r="AP31" s="243"/>
      <c r="AQ31" s="245"/>
      <c r="AR31" s="244"/>
      <c r="AS31" s="243"/>
      <c r="AT31" s="243"/>
      <c r="AU31" s="243"/>
      <c r="AV31" s="243"/>
      <c r="AW31" s="243"/>
      <c r="AX31" s="245"/>
      <c r="AY31" s="244"/>
      <c r="AZ31" s="243"/>
      <c r="BA31" s="242"/>
      <c r="BB31" s="960"/>
      <c r="BC31" s="961"/>
      <c r="BD31" s="962"/>
      <c r="BE31" s="963"/>
      <c r="BF31" s="964"/>
      <c r="BG31" s="965"/>
      <c r="BH31" s="965"/>
      <c r="BI31" s="965"/>
      <c r="BJ31" s="966"/>
    </row>
    <row r="32" spans="2:62" ht="20.25" customHeight="1">
      <c r="B32" s="926"/>
      <c r="C32" s="928"/>
      <c r="D32" s="924"/>
      <c r="E32" s="262"/>
      <c r="F32" s="261">
        <f>C31</f>
        <v>0</v>
      </c>
      <c r="G32" s="262"/>
      <c r="H32" s="261">
        <f>I31</f>
        <v>0</v>
      </c>
      <c r="I32" s="917"/>
      <c r="J32" s="918"/>
      <c r="K32" s="922"/>
      <c r="L32" s="923"/>
      <c r="M32" s="923"/>
      <c r="N32" s="924"/>
      <c r="O32" s="953"/>
      <c r="P32" s="954"/>
      <c r="Q32" s="954"/>
      <c r="R32" s="954"/>
      <c r="S32" s="955"/>
      <c r="T32" s="268" t="s">
        <v>757</v>
      </c>
      <c r="U32" s="267"/>
      <c r="V32" s="266"/>
      <c r="W32" s="252" t="str">
        <f>IF(W31="","",VLOOKUP(W31,'シフト記号表（従来型・ユニット型共通）'!$C$6:$L$47,10,FALSE))</f>
        <v/>
      </c>
      <c r="X32" s="251" t="str">
        <f>IF(X31="","",VLOOKUP(X31,'シフト記号表（従来型・ユニット型共通）'!$C$6:$L$47,10,FALSE))</f>
        <v/>
      </c>
      <c r="Y32" s="251" t="str">
        <f>IF(Y31="","",VLOOKUP(Y31,'シフト記号表（従来型・ユニット型共通）'!$C$6:$L$47,10,FALSE))</f>
        <v/>
      </c>
      <c r="Z32" s="251" t="str">
        <f>IF(Z31="","",VLOOKUP(Z31,'シフト記号表（従来型・ユニット型共通）'!$C$6:$L$47,10,FALSE))</f>
        <v/>
      </c>
      <c r="AA32" s="251" t="str">
        <f>IF(AA31="","",VLOOKUP(AA31,'シフト記号表（従来型・ユニット型共通）'!$C$6:$L$47,10,FALSE))</f>
        <v/>
      </c>
      <c r="AB32" s="251" t="str">
        <f>IF(AB31="","",VLOOKUP(AB31,'シフト記号表（従来型・ユニット型共通）'!$C$6:$L$47,10,FALSE))</f>
        <v/>
      </c>
      <c r="AC32" s="253" t="str">
        <f>IF(AC31="","",VLOOKUP(AC31,'シフト記号表（従来型・ユニット型共通）'!$C$6:$L$47,10,FALSE))</f>
        <v/>
      </c>
      <c r="AD32" s="252" t="str">
        <f>IF(AD31="","",VLOOKUP(AD31,'シフト記号表（従来型・ユニット型共通）'!$C$6:$L$47,10,FALSE))</f>
        <v/>
      </c>
      <c r="AE32" s="251" t="str">
        <f>IF(AE31="","",VLOOKUP(AE31,'シフト記号表（従来型・ユニット型共通）'!$C$6:$L$47,10,FALSE))</f>
        <v/>
      </c>
      <c r="AF32" s="251" t="str">
        <f>IF(AF31="","",VLOOKUP(AF31,'シフト記号表（従来型・ユニット型共通）'!$C$6:$L$47,10,FALSE))</f>
        <v/>
      </c>
      <c r="AG32" s="251" t="str">
        <f>IF(AG31="","",VLOOKUP(AG31,'シフト記号表（従来型・ユニット型共通）'!$C$6:$L$47,10,FALSE))</f>
        <v/>
      </c>
      <c r="AH32" s="251" t="str">
        <f>IF(AH31="","",VLOOKUP(AH31,'シフト記号表（従来型・ユニット型共通）'!$C$6:$L$47,10,FALSE))</f>
        <v/>
      </c>
      <c r="AI32" s="251" t="str">
        <f>IF(AI31="","",VLOOKUP(AI31,'シフト記号表（従来型・ユニット型共通）'!$C$6:$L$47,10,FALSE))</f>
        <v/>
      </c>
      <c r="AJ32" s="253" t="str">
        <f>IF(AJ31="","",VLOOKUP(AJ31,'シフト記号表（従来型・ユニット型共通）'!$C$6:$L$47,10,FALSE))</f>
        <v/>
      </c>
      <c r="AK32" s="252" t="str">
        <f>IF(AK31="","",VLOOKUP(AK31,'シフト記号表（従来型・ユニット型共通）'!$C$6:$L$47,10,FALSE))</f>
        <v/>
      </c>
      <c r="AL32" s="251" t="str">
        <f>IF(AL31="","",VLOOKUP(AL31,'シフト記号表（従来型・ユニット型共通）'!$C$6:$L$47,10,FALSE))</f>
        <v/>
      </c>
      <c r="AM32" s="251" t="str">
        <f>IF(AM31="","",VLOOKUP(AM31,'シフト記号表（従来型・ユニット型共通）'!$C$6:$L$47,10,FALSE))</f>
        <v/>
      </c>
      <c r="AN32" s="251" t="str">
        <f>IF(AN31="","",VLOOKUP(AN31,'シフト記号表（従来型・ユニット型共通）'!$C$6:$L$47,10,FALSE))</f>
        <v/>
      </c>
      <c r="AO32" s="251" t="str">
        <f>IF(AO31="","",VLOOKUP(AO31,'シフト記号表（従来型・ユニット型共通）'!$C$6:$L$47,10,FALSE))</f>
        <v/>
      </c>
      <c r="AP32" s="251" t="str">
        <f>IF(AP31="","",VLOOKUP(AP31,'シフト記号表（従来型・ユニット型共通）'!$C$6:$L$47,10,FALSE))</f>
        <v/>
      </c>
      <c r="AQ32" s="253" t="str">
        <f>IF(AQ31="","",VLOOKUP(AQ31,'シフト記号表（従来型・ユニット型共通）'!$C$6:$L$47,10,FALSE))</f>
        <v/>
      </c>
      <c r="AR32" s="252" t="str">
        <f>IF(AR31="","",VLOOKUP(AR31,'シフト記号表（従来型・ユニット型共通）'!$C$6:$L$47,10,FALSE))</f>
        <v/>
      </c>
      <c r="AS32" s="251" t="str">
        <f>IF(AS31="","",VLOOKUP(AS31,'シフト記号表（従来型・ユニット型共通）'!$C$6:$L$47,10,FALSE))</f>
        <v/>
      </c>
      <c r="AT32" s="251" t="str">
        <f>IF(AT31="","",VLOOKUP(AT31,'シフト記号表（従来型・ユニット型共通）'!$C$6:$L$47,10,FALSE))</f>
        <v/>
      </c>
      <c r="AU32" s="251" t="str">
        <f>IF(AU31="","",VLOOKUP(AU31,'シフト記号表（従来型・ユニット型共通）'!$C$6:$L$47,10,FALSE))</f>
        <v/>
      </c>
      <c r="AV32" s="251" t="str">
        <f>IF(AV31="","",VLOOKUP(AV31,'シフト記号表（従来型・ユニット型共通）'!$C$6:$L$47,10,FALSE))</f>
        <v/>
      </c>
      <c r="AW32" s="251" t="str">
        <f>IF(AW31="","",VLOOKUP(AW31,'シフト記号表（従来型・ユニット型共通）'!$C$6:$L$47,10,FALSE))</f>
        <v/>
      </c>
      <c r="AX32" s="253" t="str">
        <f>IF(AX31="","",VLOOKUP(AX31,'シフト記号表（従来型・ユニット型共通）'!$C$6:$L$47,10,FALSE))</f>
        <v/>
      </c>
      <c r="AY32" s="252" t="str">
        <f>IF(AY31="","",VLOOKUP(AY31,'シフト記号表（従来型・ユニット型共通）'!$C$6:$L$47,10,FALSE))</f>
        <v/>
      </c>
      <c r="AZ32" s="251" t="str">
        <f>IF(AZ31="","",VLOOKUP(AZ31,'シフト記号表（従来型・ユニット型共通）'!$C$6:$L$47,10,FALSE))</f>
        <v/>
      </c>
      <c r="BA32" s="251" t="str">
        <f>IF(BA31="","",VLOOKUP(BA31,'シフト記号表（従来型・ユニット型共通）'!$C$6:$L$47,10,FALSE))</f>
        <v/>
      </c>
      <c r="BB32" s="892">
        <f>IF($BE$3="４週",SUM(W32:AX32),IF($BE$3="暦月",SUM(W32:BA32),""))</f>
        <v>0</v>
      </c>
      <c r="BC32" s="893"/>
      <c r="BD32" s="970">
        <f>IF($BE$3="４週",BB32/4,IF($BE$3="暦月",(BB32/($BE$8/7)),""))</f>
        <v>0</v>
      </c>
      <c r="BE32" s="893"/>
      <c r="BF32" s="967"/>
      <c r="BG32" s="968"/>
      <c r="BH32" s="968"/>
      <c r="BI32" s="968"/>
      <c r="BJ32" s="969"/>
    </row>
    <row r="33" spans="2:62" ht="20.25" customHeight="1">
      <c r="B33" s="925">
        <f>B31+1</f>
        <v>9</v>
      </c>
      <c r="C33" s="971"/>
      <c r="D33" s="972"/>
      <c r="E33" s="262"/>
      <c r="F33" s="261"/>
      <c r="G33" s="262"/>
      <c r="H33" s="261"/>
      <c r="I33" s="983"/>
      <c r="J33" s="984"/>
      <c r="K33" s="985"/>
      <c r="L33" s="986"/>
      <c r="M33" s="986"/>
      <c r="N33" s="972"/>
      <c r="O33" s="953"/>
      <c r="P33" s="954"/>
      <c r="Q33" s="954"/>
      <c r="R33" s="954"/>
      <c r="S33" s="955"/>
      <c r="T33" s="265" t="s">
        <v>758</v>
      </c>
      <c r="U33" s="264"/>
      <c r="V33" s="263"/>
      <c r="W33" s="244"/>
      <c r="X33" s="243"/>
      <c r="Y33" s="243"/>
      <c r="Z33" s="243"/>
      <c r="AA33" s="243"/>
      <c r="AB33" s="243"/>
      <c r="AC33" s="245"/>
      <c r="AD33" s="244"/>
      <c r="AE33" s="243"/>
      <c r="AF33" s="243"/>
      <c r="AG33" s="243"/>
      <c r="AH33" s="243"/>
      <c r="AI33" s="243"/>
      <c r="AJ33" s="245"/>
      <c r="AK33" s="244"/>
      <c r="AL33" s="243"/>
      <c r="AM33" s="243"/>
      <c r="AN33" s="243"/>
      <c r="AO33" s="243"/>
      <c r="AP33" s="243"/>
      <c r="AQ33" s="245"/>
      <c r="AR33" s="244"/>
      <c r="AS33" s="243"/>
      <c r="AT33" s="243"/>
      <c r="AU33" s="243"/>
      <c r="AV33" s="243"/>
      <c r="AW33" s="243"/>
      <c r="AX33" s="245"/>
      <c r="AY33" s="244"/>
      <c r="AZ33" s="243"/>
      <c r="BA33" s="242"/>
      <c r="BB33" s="960"/>
      <c r="BC33" s="961"/>
      <c r="BD33" s="962"/>
      <c r="BE33" s="963"/>
      <c r="BF33" s="964"/>
      <c r="BG33" s="965"/>
      <c r="BH33" s="965"/>
      <c r="BI33" s="965"/>
      <c r="BJ33" s="966"/>
    </row>
    <row r="34" spans="2:62" ht="20.25" customHeight="1">
      <c r="B34" s="926"/>
      <c r="C34" s="928"/>
      <c r="D34" s="924"/>
      <c r="E34" s="262"/>
      <c r="F34" s="261">
        <f>C33</f>
        <v>0</v>
      </c>
      <c r="G34" s="262"/>
      <c r="H34" s="261">
        <f>I33</f>
        <v>0</v>
      </c>
      <c r="I34" s="917"/>
      <c r="J34" s="918"/>
      <c r="K34" s="922"/>
      <c r="L34" s="923"/>
      <c r="M34" s="923"/>
      <c r="N34" s="924"/>
      <c r="O34" s="953"/>
      <c r="P34" s="954"/>
      <c r="Q34" s="954"/>
      <c r="R34" s="954"/>
      <c r="S34" s="955"/>
      <c r="T34" s="256" t="s">
        <v>757</v>
      </c>
      <c r="U34" s="255"/>
      <c r="V34" s="254"/>
      <c r="W34" s="252" t="str">
        <f>IF(W33="","",VLOOKUP(W33,'シフト記号表（従来型・ユニット型共通）'!$C$6:$L$47,10,FALSE))</f>
        <v/>
      </c>
      <c r="X34" s="251" t="str">
        <f>IF(X33="","",VLOOKUP(X33,'シフト記号表（従来型・ユニット型共通）'!$C$6:$L$47,10,FALSE))</f>
        <v/>
      </c>
      <c r="Y34" s="251" t="str">
        <f>IF(Y33="","",VLOOKUP(Y33,'シフト記号表（従来型・ユニット型共通）'!$C$6:$L$47,10,FALSE))</f>
        <v/>
      </c>
      <c r="Z34" s="251" t="str">
        <f>IF(Z33="","",VLOOKUP(Z33,'シフト記号表（従来型・ユニット型共通）'!$C$6:$L$47,10,FALSE))</f>
        <v/>
      </c>
      <c r="AA34" s="251" t="str">
        <f>IF(AA33="","",VLOOKUP(AA33,'シフト記号表（従来型・ユニット型共通）'!$C$6:$L$47,10,FALSE))</f>
        <v/>
      </c>
      <c r="AB34" s="251" t="str">
        <f>IF(AB33="","",VLOOKUP(AB33,'シフト記号表（従来型・ユニット型共通）'!$C$6:$L$47,10,FALSE))</f>
        <v/>
      </c>
      <c r="AC34" s="253" t="str">
        <f>IF(AC33="","",VLOOKUP(AC33,'シフト記号表（従来型・ユニット型共通）'!$C$6:$L$47,10,FALSE))</f>
        <v/>
      </c>
      <c r="AD34" s="252" t="str">
        <f>IF(AD33="","",VLOOKUP(AD33,'シフト記号表（従来型・ユニット型共通）'!$C$6:$L$47,10,FALSE))</f>
        <v/>
      </c>
      <c r="AE34" s="251" t="str">
        <f>IF(AE33="","",VLOOKUP(AE33,'シフト記号表（従来型・ユニット型共通）'!$C$6:$L$47,10,FALSE))</f>
        <v/>
      </c>
      <c r="AF34" s="251" t="str">
        <f>IF(AF33="","",VLOOKUP(AF33,'シフト記号表（従来型・ユニット型共通）'!$C$6:$L$47,10,FALSE))</f>
        <v/>
      </c>
      <c r="AG34" s="251" t="str">
        <f>IF(AG33="","",VLOOKUP(AG33,'シフト記号表（従来型・ユニット型共通）'!$C$6:$L$47,10,FALSE))</f>
        <v/>
      </c>
      <c r="AH34" s="251" t="str">
        <f>IF(AH33="","",VLOOKUP(AH33,'シフト記号表（従来型・ユニット型共通）'!$C$6:$L$47,10,FALSE))</f>
        <v/>
      </c>
      <c r="AI34" s="251" t="str">
        <f>IF(AI33="","",VLOOKUP(AI33,'シフト記号表（従来型・ユニット型共通）'!$C$6:$L$47,10,FALSE))</f>
        <v/>
      </c>
      <c r="AJ34" s="253" t="str">
        <f>IF(AJ33="","",VLOOKUP(AJ33,'シフト記号表（従来型・ユニット型共通）'!$C$6:$L$47,10,FALSE))</f>
        <v/>
      </c>
      <c r="AK34" s="252" t="str">
        <f>IF(AK33="","",VLOOKUP(AK33,'シフト記号表（従来型・ユニット型共通）'!$C$6:$L$47,10,FALSE))</f>
        <v/>
      </c>
      <c r="AL34" s="251" t="str">
        <f>IF(AL33="","",VLOOKUP(AL33,'シフト記号表（従来型・ユニット型共通）'!$C$6:$L$47,10,FALSE))</f>
        <v/>
      </c>
      <c r="AM34" s="251" t="str">
        <f>IF(AM33="","",VLOOKUP(AM33,'シフト記号表（従来型・ユニット型共通）'!$C$6:$L$47,10,FALSE))</f>
        <v/>
      </c>
      <c r="AN34" s="251" t="str">
        <f>IF(AN33="","",VLOOKUP(AN33,'シフト記号表（従来型・ユニット型共通）'!$C$6:$L$47,10,FALSE))</f>
        <v/>
      </c>
      <c r="AO34" s="251" t="str">
        <f>IF(AO33="","",VLOOKUP(AO33,'シフト記号表（従来型・ユニット型共通）'!$C$6:$L$47,10,FALSE))</f>
        <v/>
      </c>
      <c r="AP34" s="251" t="str">
        <f>IF(AP33="","",VLOOKUP(AP33,'シフト記号表（従来型・ユニット型共通）'!$C$6:$L$47,10,FALSE))</f>
        <v/>
      </c>
      <c r="AQ34" s="253" t="str">
        <f>IF(AQ33="","",VLOOKUP(AQ33,'シフト記号表（従来型・ユニット型共通）'!$C$6:$L$47,10,FALSE))</f>
        <v/>
      </c>
      <c r="AR34" s="252" t="str">
        <f>IF(AR33="","",VLOOKUP(AR33,'シフト記号表（従来型・ユニット型共通）'!$C$6:$L$47,10,FALSE))</f>
        <v/>
      </c>
      <c r="AS34" s="251" t="str">
        <f>IF(AS33="","",VLOOKUP(AS33,'シフト記号表（従来型・ユニット型共通）'!$C$6:$L$47,10,FALSE))</f>
        <v/>
      </c>
      <c r="AT34" s="251" t="str">
        <f>IF(AT33="","",VLOOKUP(AT33,'シフト記号表（従来型・ユニット型共通）'!$C$6:$L$47,10,FALSE))</f>
        <v/>
      </c>
      <c r="AU34" s="251" t="str">
        <f>IF(AU33="","",VLOOKUP(AU33,'シフト記号表（従来型・ユニット型共通）'!$C$6:$L$47,10,FALSE))</f>
        <v/>
      </c>
      <c r="AV34" s="251" t="str">
        <f>IF(AV33="","",VLOOKUP(AV33,'シフト記号表（従来型・ユニット型共通）'!$C$6:$L$47,10,FALSE))</f>
        <v/>
      </c>
      <c r="AW34" s="251" t="str">
        <f>IF(AW33="","",VLOOKUP(AW33,'シフト記号表（従来型・ユニット型共通）'!$C$6:$L$47,10,FALSE))</f>
        <v/>
      </c>
      <c r="AX34" s="253" t="str">
        <f>IF(AX33="","",VLOOKUP(AX33,'シフト記号表（従来型・ユニット型共通）'!$C$6:$L$47,10,FALSE))</f>
        <v/>
      </c>
      <c r="AY34" s="252" t="str">
        <f>IF(AY33="","",VLOOKUP(AY33,'シフト記号表（従来型・ユニット型共通）'!$C$6:$L$47,10,FALSE))</f>
        <v/>
      </c>
      <c r="AZ34" s="251" t="str">
        <f>IF(AZ33="","",VLOOKUP(AZ33,'シフト記号表（従来型・ユニット型共通）'!$C$6:$L$47,10,FALSE))</f>
        <v/>
      </c>
      <c r="BA34" s="251" t="str">
        <f>IF(BA33="","",VLOOKUP(BA33,'シフト記号表（従来型・ユニット型共通）'!$C$6:$L$47,10,FALSE))</f>
        <v/>
      </c>
      <c r="BB34" s="892">
        <f>IF($BE$3="４週",SUM(W34:AX34),IF($BE$3="暦月",SUM(W34:BA34),""))</f>
        <v>0</v>
      </c>
      <c r="BC34" s="893"/>
      <c r="BD34" s="970">
        <f>IF($BE$3="４週",BB34/4,IF($BE$3="暦月",(BB34/($BE$8/7)),""))</f>
        <v>0</v>
      </c>
      <c r="BE34" s="893"/>
      <c r="BF34" s="967"/>
      <c r="BG34" s="968"/>
      <c r="BH34" s="968"/>
      <c r="BI34" s="968"/>
      <c r="BJ34" s="969"/>
    </row>
    <row r="35" spans="2:62" ht="20.25" customHeight="1">
      <c r="B35" s="925">
        <f>B33+1</f>
        <v>10</v>
      </c>
      <c r="C35" s="971"/>
      <c r="D35" s="972"/>
      <c r="E35" s="262"/>
      <c r="F35" s="261"/>
      <c r="G35" s="262"/>
      <c r="H35" s="261"/>
      <c r="I35" s="983"/>
      <c r="J35" s="984"/>
      <c r="K35" s="985"/>
      <c r="L35" s="986"/>
      <c r="M35" s="986"/>
      <c r="N35" s="972"/>
      <c r="O35" s="953"/>
      <c r="P35" s="954"/>
      <c r="Q35" s="954"/>
      <c r="R35" s="954"/>
      <c r="S35" s="955"/>
      <c r="T35" s="260" t="s">
        <v>758</v>
      </c>
      <c r="V35" s="259"/>
      <c r="W35" s="244"/>
      <c r="X35" s="243"/>
      <c r="Y35" s="243"/>
      <c r="Z35" s="243"/>
      <c r="AA35" s="243"/>
      <c r="AB35" s="243"/>
      <c r="AC35" s="245"/>
      <c r="AD35" s="244"/>
      <c r="AE35" s="243"/>
      <c r="AF35" s="243"/>
      <c r="AG35" s="243"/>
      <c r="AH35" s="243"/>
      <c r="AI35" s="243"/>
      <c r="AJ35" s="245"/>
      <c r="AK35" s="244"/>
      <c r="AL35" s="243"/>
      <c r="AM35" s="243"/>
      <c r="AN35" s="243"/>
      <c r="AO35" s="243"/>
      <c r="AP35" s="243"/>
      <c r="AQ35" s="245"/>
      <c r="AR35" s="244"/>
      <c r="AS35" s="243"/>
      <c r="AT35" s="243"/>
      <c r="AU35" s="243"/>
      <c r="AV35" s="243"/>
      <c r="AW35" s="243"/>
      <c r="AX35" s="245"/>
      <c r="AY35" s="244"/>
      <c r="AZ35" s="243"/>
      <c r="BA35" s="242"/>
      <c r="BB35" s="960"/>
      <c r="BC35" s="961"/>
      <c r="BD35" s="962"/>
      <c r="BE35" s="963"/>
      <c r="BF35" s="964"/>
      <c r="BG35" s="965"/>
      <c r="BH35" s="965"/>
      <c r="BI35" s="965"/>
      <c r="BJ35" s="966"/>
    </row>
    <row r="36" spans="2:62" ht="20.25" customHeight="1">
      <c r="B36" s="926"/>
      <c r="C36" s="928"/>
      <c r="D36" s="924"/>
      <c r="E36" s="262"/>
      <c r="F36" s="261">
        <f>C35</f>
        <v>0</v>
      </c>
      <c r="G36" s="262"/>
      <c r="H36" s="261">
        <f>I35</f>
        <v>0</v>
      </c>
      <c r="I36" s="917"/>
      <c r="J36" s="918"/>
      <c r="K36" s="922"/>
      <c r="L36" s="923"/>
      <c r="M36" s="923"/>
      <c r="N36" s="924"/>
      <c r="O36" s="953"/>
      <c r="P36" s="954"/>
      <c r="Q36" s="954"/>
      <c r="R36" s="954"/>
      <c r="S36" s="955"/>
      <c r="T36" s="256" t="s">
        <v>757</v>
      </c>
      <c r="U36" s="255"/>
      <c r="V36" s="254"/>
      <c r="W36" s="252" t="str">
        <f>IF(W35="","",VLOOKUP(W35,'シフト記号表（従来型・ユニット型共通）'!$C$6:$L$47,10,FALSE))</f>
        <v/>
      </c>
      <c r="X36" s="251" t="str">
        <f>IF(X35="","",VLOOKUP(X35,'シフト記号表（従来型・ユニット型共通）'!$C$6:$L$47,10,FALSE))</f>
        <v/>
      </c>
      <c r="Y36" s="251" t="str">
        <f>IF(Y35="","",VLOOKUP(Y35,'シフト記号表（従来型・ユニット型共通）'!$C$6:$L$47,10,FALSE))</f>
        <v/>
      </c>
      <c r="Z36" s="251" t="str">
        <f>IF(Z35="","",VLOOKUP(Z35,'シフト記号表（従来型・ユニット型共通）'!$C$6:$L$47,10,FALSE))</f>
        <v/>
      </c>
      <c r="AA36" s="251" t="str">
        <f>IF(AA35="","",VLOOKUP(AA35,'シフト記号表（従来型・ユニット型共通）'!$C$6:$L$47,10,FALSE))</f>
        <v/>
      </c>
      <c r="AB36" s="251" t="str">
        <f>IF(AB35="","",VLOOKUP(AB35,'シフト記号表（従来型・ユニット型共通）'!$C$6:$L$47,10,FALSE))</f>
        <v/>
      </c>
      <c r="AC36" s="253" t="str">
        <f>IF(AC35="","",VLOOKUP(AC35,'シフト記号表（従来型・ユニット型共通）'!$C$6:$L$47,10,FALSE))</f>
        <v/>
      </c>
      <c r="AD36" s="252" t="str">
        <f>IF(AD35="","",VLOOKUP(AD35,'シフト記号表（従来型・ユニット型共通）'!$C$6:$L$47,10,FALSE))</f>
        <v/>
      </c>
      <c r="AE36" s="251" t="str">
        <f>IF(AE35="","",VLOOKUP(AE35,'シフト記号表（従来型・ユニット型共通）'!$C$6:$L$47,10,FALSE))</f>
        <v/>
      </c>
      <c r="AF36" s="251" t="str">
        <f>IF(AF35="","",VLOOKUP(AF35,'シフト記号表（従来型・ユニット型共通）'!$C$6:$L$47,10,FALSE))</f>
        <v/>
      </c>
      <c r="AG36" s="251" t="str">
        <f>IF(AG35="","",VLOOKUP(AG35,'シフト記号表（従来型・ユニット型共通）'!$C$6:$L$47,10,FALSE))</f>
        <v/>
      </c>
      <c r="AH36" s="251" t="str">
        <f>IF(AH35="","",VLOOKUP(AH35,'シフト記号表（従来型・ユニット型共通）'!$C$6:$L$47,10,FALSE))</f>
        <v/>
      </c>
      <c r="AI36" s="251" t="str">
        <f>IF(AI35="","",VLOOKUP(AI35,'シフト記号表（従来型・ユニット型共通）'!$C$6:$L$47,10,FALSE))</f>
        <v/>
      </c>
      <c r="AJ36" s="253" t="str">
        <f>IF(AJ35="","",VLOOKUP(AJ35,'シフト記号表（従来型・ユニット型共通）'!$C$6:$L$47,10,FALSE))</f>
        <v/>
      </c>
      <c r="AK36" s="252" t="str">
        <f>IF(AK35="","",VLOOKUP(AK35,'シフト記号表（従来型・ユニット型共通）'!$C$6:$L$47,10,FALSE))</f>
        <v/>
      </c>
      <c r="AL36" s="251" t="str">
        <f>IF(AL35="","",VLOOKUP(AL35,'シフト記号表（従来型・ユニット型共通）'!$C$6:$L$47,10,FALSE))</f>
        <v/>
      </c>
      <c r="AM36" s="251" t="str">
        <f>IF(AM35="","",VLOOKUP(AM35,'シフト記号表（従来型・ユニット型共通）'!$C$6:$L$47,10,FALSE))</f>
        <v/>
      </c>
      <c r="AN36" s="251" t="str">
        <f>IF(AN35="","",VLOOKUP(AN35,'シフト記号表（従来型・ユニット型共通）'!$C$6:$L$47,10,FALSE))</f>
        <v/>
      </c>
      <c r="AO36" s="251" t="str">
        <f>IF(AO35="","",VLOOKUP(AO35,'シフト記号表（従来型・ユニット型共通）'!$C$6:$L$47,10,FALSE))</f>
        <v/>
      </c>
      <c r="AP36" s="251" t="str">
        <f>IF(AP35="","",VLOOKUP(AP35,'シフト記号表（従来型・ユニット型共通）'!$C$6:$L$47,10,FALSE))</f>
        <v/>
      </c>
      <c r="AQ36" s="253" t="str">
        <f>IF(AQ35="","",VLOOKUP(AQ35,'シフト記号表（従来型・ユニット型共通）'!$C$6:$L$47,10,FALSE))</f>
        <v/>
      </c>
      <c r="AR36" s="252" t="str">
        <f>IF(AR35="","",VLOOKUP(AR35,'シフト記号表（従来型・ユニット型共通）'!$C$6:$L$47,10,FALSE))</f>
        <v/>
      </c>
      <c r="AS36" s="251" t="str">
        <f>IF(AS35="","",VLOOKUP(AS35,'シフト記号表（従来型・ユニット型共通）'!$C$6:$L$47,10,FALSE))</f>
        <v/>
      </c>
      <c r="AT36" s="251" t="str">
        <f>IF(AT35="","",VLOOKUP(AT35,'シフト記号表（従来型・ユニット型共通）'!$C$6:$L$47,10,FALSE))</f>
        <v/>
      </c>
      <c r="AU36" s="251" t="str">
        <f>IF(AU35="","",VLOOKUP(AU35,'シフト記号表（従来型・ユニット型共通）'!$C$6:$L$47,10,FALSE))</f>
        <v/>
      </c>
      <c r="AV36" s="251" t="str">
        <f>IF(AV35="","",VLOOKUP(AV35,'シフト記号表（従来型・ユニット型共通）'!$C$6:$L$47,10,FALSE))</f>
        <v/>
      </c>
      <c r="AW36" s="251" t="str">
        <f>IF(AW35="","",VLOOKUP(AW35,'シフト記号表（従来型・ユニット型共通）'!$C$6:$L$47,10,FALSE))</f>
        <v/>
      </c>
      <c r="AX36" s="253" t="str">
        <f>IF(AX35="","",VLOOKUP(AX35,'シフト記号表（従来型・ユニット型共通）'!$C$6:$L$47,10,FALSE))</f>
        <v/>
      </c>
      <c r="AY36" s="252" t="str">
        <f>IF(AY35="","",VLOOKUP(AY35,'シフト記号表（従来型・ユニット型共通）'!$C$6:$L$47,10,FALSE))</f>
        <v/>
      </c>
      <c r="AZ36" s="251" t="str">
        <f>IF(AZ35="","",VLOOKUP(AZ35,'シフト記号表（従来型・ユニット型共通）'!$C$6:$L$47,10,FALSE))</f>
        <v/>
      </c>
      <c r="BA36" s="251" t="str">
        <f>IF(BA35="","",VLOOKUP(BA35,'シフト記号表（従来型・ユニット型共通）'!$C$6:$L$47,10,FALSE))</f>
        <v/>
      </c>
      <c r="BB36" s="892">
        <f>IF($BE$3="４週",SUM(W36:AX36),IF($BE$3="暦月",SUM(W36:BA36),""))</f>
        <v>0</v>
      </c>
      <c r="BC36" s="893"/>
      <c r="BD36" s="970">
        <f>IF($BE$3="４週",BB36/4,IF($BE$3="暦月",(BB36/($BE$8/7)),""))</f>
        <v>0</v>
      </c>
      <c r="BE36" s="893"/>
      <c r="BF36" s="967"/>
      <c r="BG36" s="968"/>
      <c r="BH36" s="968"/>
      <c r="BI36" s="968"/>
      <c r="BJ36" s="969"/>
    </row>
    <row r="37" spans="2:62" ht="20.25" customHeight="1">
      <c r="B37" s="925">
        <f>B35+1</f>
        <v>11</v>
      </c>
      <c r="C37" s="971"/>
      <c r="D37" s="972"/>
      <c r="E37" s="262"/>
      <c r="F37" s="261"/>
      <c r="G37" s="262"/>
      <c r="H37" s="261"/>
      <c r="I37" s="983"/>
      <c r="J37" s="984"/>
      <c r="K37" s="985"/>
      <c r="L37" s="986"/>
      <c r="M37" s="986"/>
      <c r="N37" s="972"/>
      <c r="O37" s="953"/>
      <c r="P37" s="954"/>
      <c r="Q37" s="954"/>
      <c r="R37" s="954"/>
      <c r="S37" s="955"/>
      <c r="T37" s="260" t="s">
        <v>758</v>
      </c>
      <c r="V37" s="259"/>
      <c r="W37" s="244"/>
      <c r="X37" s="243"/>
      <c r="Y37" s="243"/>
      <c r="Z37" s="243"/>
      <c r="AA37" s="243"/>
      <c r="AB37" s="243"/>
      <c r="AC37" s="245"/>
      <c r="AD37" s="244"/>
      <c r="AE37" s="243"/>
      <c r="AF37" s="243"/>
      <c r="AG37" s="243"/>
      <c r="AH37" s="243"/>
      <c r="AI37" s="243"/>
      <c r="AJ37" s="245"/>
      <c r="AK37" s="244"/>
      <c r="AL37" s="243"/>
      <c r="AM37" s="243"/>
      <c r="AN37" s="243"/>
      <c r="AO37" s="243"/>
      <c r="AP37" s="243"/>
      <c r="AQ37" s="245"/>
      <c r="AR37" s="244"/>
      <c r="AS37" s="243"/>
      <c r="AT37" s="243"/>
      <c r="AU37" s="243"/>
      <c r="AV37" s="243"/>
      <c r="AW37" s="243"/>
      <c r="AX37" s="245"/>
      <c r="AY37" s="244"/>
      <c r="AZ37" s="243"/>
      <c r="BA37" s="242"/>
      <c r="BB37" s="960"/>
      <c r="BC37" s="961"/>
      <c r="BD37" s="962"/>
      <c r="BE37" s="963"/>
      <c r="BF37" s="964"/>
      <c r="BG37" s="965"/>
      <c r="BH37" s="965"/>
      <c r="BI37" s="965"/>
      <c r="BJ37" s="966"/>
    </row>
    <row r="38" spans="2:62" ht="20.25" customHeight="1">
      <c r="B38" s="926"/>
      <c r="C38" s="928"/>
      <c r="D38" s="924"/>
      <c r="E38" s="262"/>
      <c r="F38" s="261">
        <f>C37</f>
        <v>0</v>
      </c>
      <c r="G38" s="262"/>
      <c r="H38" s="261">
        <f>I37</f>
        <v>0</v>
      </c>
      <c r="I38" s="917"/>
      <c r="J38" s="918"/>
      <c r="K38" s="922"/>
      <c r="L38" s="923"/>
      <c r="M38" s="923"/>
      <c r="N38" s="924"/>
      <c r="O38" s="953"/>
      <c r="P38" s="954"/>
      <c r="Q38" s="954"/>
      <c r="R38" s="954"/>
      <c r="S38" s="955"/>
      <c r="T38" s="256" t="s">
        <v>757</v>
      </c>
      <c r="U38" s="255"/>
      <c r="V38" s="254"/>
      <c r="W38" s="252" t="str">
        <f>IF(W37="","",VLOOKUP(W37,'シフト記号表（従来型・ユニット型共通）'!$C$6:$L$47,10,FALSE))</f>
        <v/>
      </c>
      <c r="X38" s="251" t="str">
        <f>IF(X37="","",VLOOKUP(X37,'シフト記号表（従来型・ユニット型共通）'!$C$6:$L$47,10,FALSE))</f>
        <v/>
      </c>
      <c r="Y38" s="251" t="str">
        <f>IF(Y37="","",VLOOKUP(Y37,'シフト記号表（従来型・ユニット型共通）'!$C$6:$L$47,10,FALSE))</f>
        <v/>
      </c>
      <c r="Z38" s="251" t="str">
        <f>IF(Z37="","",VLOOKUP(Z37,'シフト記号表（従来型・ユニット型共通）'!$C$6:$L$47,10,FALSE))</f>
        <v/>
      </c>
      <c r="AA38" s="251" t="str">
        <f>IF(AA37="","",VLOOKUP(AA37,'シフト記号表（従来型・ユニット型共通）'!$C$6:$L$47,10,FALSE))</f>
        <v/>
      </c>
      <c r="AB38" s="251" t="str">
        <f>IF(AB37="","",VLOOKUP(AB37,'シフト記号表（従来型・ユニット型共通）'!$C$6:$L$47,10,FALSE))</f>
        <v/>
      </c>
      <c r="AC38" s="253" t="str">
        <f>IF(AC37="","",VLOOKUP(AC37,'シフト記号表（従来型・ユニット型共通）'!$C$6:$L$47,10,FALSE))</f>
        <v/>
      </c>
      <c r="AD38" s="252" t="str">
        <f>IF(AD37="","",VLOOKUP(AD37,'シフト記号表（従来型・ユニット型共通）'!$C$6:$L$47,10,FALSE))</f>
        <v/>
      </c>
      <c r="AE38" s="251" t="str">
        <f>IF(AE37="","",VLOOKUP(AE37,'シフト記号表（従来型・ユニット型共通）'!$C$6:$L$47,10,FALSE))</f>
        <v/>
      </c>
      <c r="AF38" s="251" t="str">
        <f>IF(AF37="","",VLOOKUP(AF37,'シフト記号表（従来型・ユニット型共通）'!$C$6:$L$47,10,FALSE))</f>
        <v/>
      </c>
      <c r="AG38" s="251" t="str">
        <f>IF(AG37="","",VLOOKUP(AG37,'シフト記号表（従来型・ユニット型共通）'!$C$6:$L$47,10,FALSE))</f>
        <v/>
      </c>
      <c r="AH38" s="251" t="str">
        <f>IF(AH37="","",VLOOKUP(AH37,'シフト記号表（従来型・ユニット型共通）'!$C$6:$L$47,10,FALSE))</f>
        <v/>
      </c>
      <c r="AI38" s="251" t="str">
        <f>IF(AI37="","",VLOOKUP(AI37,'シフト記号表（従来型・ユニット型共通）'!$C$6:$L$47,10,FALSE))</f>
        <v/>
      </c>
      <c r="AJ38" s="253" t="str">
        <f>IF(AJ37="","",VLOOKUP(AJ37,'シフト記号表（従来型・ユニット型共通）'!$C$6:$L$47,10,FALSE))</f>
        <v/>
      </c>
      <c r="AK38" s="252" t="str">
        <f>IF(AK37="","",VLOOKUP(AK37,'シフト記号表（従来型・ユニット型共通）'!$C$6:$L$47,10,FALSE))</f>
        <v/>
      </c>
      <c r="AL38" s="251" t="str">
        <f>IF(AL37="","",VLOOKUP(AL37,'シフト記号表（従来型・ユニット型共通）'!$C$6:$L$47,10,FALSE))</f>
        <v/>
      </c>
      <c r="AM38" s="251" t="str">
        <f>IF(AM37="","",VLOOKUP(AM37,'シフト記号表（従来型・ユニット型共通）'!$C$6:$L$47,10,FALSE))</f>
        <v/>
      </c>
      <c r="AN38" s="251" t="str">
        <f>IF(AN37="","",VLOOKUP(AN37,'シフト記号表（従来型・ユニット型共通）'!$C$6:$L$47,10,FALSE))</f>
        <v/>
      </c>
      <c r="AO38" s="251" t="str">
        <f>IF(AO37="","",VLOOKUP(AO37,'シフト記号表（従来型・ユニット型共通）'!$C$6:$L$47,10,FALSE))</f>
        <v/>
      </c>
      <c r="AP38" s="251" t="str">
        <f>IF(AP37="","",VLOOKUP(AP37,'シフト記号表（従来型・ユニット型共通）'!$C$6:$L$47,10,FALSE))</f>
        <v/>
      </c>
      <c r="AQ38" s="253" t="str">
        <f>IF(AQ37="","",VLOOKUP(AQ37,'シフト記号表（従来型・ユニット型共通）'!$C$6:$L$47,10,FALSE))</f>
        <v/>
      </c>
      <c r="AR38" s="252" t="str">
        <f>IF(AR37="","",VLOOKUP(AR37,'シフト記号表（従来型・ユニット型共通）'!$C$6:$L$47,10,FALSE))</f>
        <v/>
      </c>
      <c r="AS38" s="251" t="str">
        <f>IF(AS37="","",VLOOKUP(AS37,'シフト記号表（従来型・ユニット型共通）'!$C$6:$L$47,10,FALSE))</f>
        <v/>
      </c>
      <c r="AT38" s="251" t="str">
        <f>IF(AT37="","",VLOOKUP(AT37,'シフト記号表（従来型・ユニット型共通）'!$C$6:$L$47,10,FALSE))</f>
        <v/>
      </c>
      <c r="AU38" s="251" t="str">
        <f>IF(AU37="","",VLOOKUP(AU37,'シフト記号表（従来型・ユニット型共通）'!$C$6:$L$47,10,FALSE))</f>
        <v/>
      </c>
      <c r="AV38" s="251" t="str">
        <f>IF(AV37="","",VLOOKUP(AV37,'シフト記号表（従来型・ユニット型共通）'!$C$6:$L$47,10,FALSE))</f>
        <v/>
      </c>
      <c r="AW38" s="251" t="str">
        <f>IF(AW37="","",VLOOKUP(AW37,'シフト記号表（従来型・ユニット型共通）'!$C$6:$L$47,10,FALSE))</f>
        <v/>
      </c>
      <c r="AX38" s="253" t="str">
        <f>IF(AX37="","",VLOOKUP(AX37,'シフト記号表（従来型・ユニット型共通）'!$C$6:$L$47,10,FALSE))</f>
        <v/>
      </c>
      <c r="AY38" s="252" t="str">
        <f>IF(AY37="","",VLOOKUP(AY37,'シフト記号表（従来型・ユニット型共通）'!$C$6:$L$47,10,FALSE))</f>
        <v/>
      </c>
      <c r="AZ38" s="251" t="str">
        <f>IF(AZ37="","",VLOOKUP(AZ37,'シフト記号表（従来型・ユニット型共通）'!$C$6:$L$47,10,FALSE))</f>
        <v/>
      </c>
      <c r="BA38" s="251" t="str">
        <f>IF(BA37="","",VLOOKUP(BA37,'シフト記号表（従来型・ユニット型共通）'!$C$6:$L$47,10,FALSE))</f>
        <v/>
      </c>
      <c r="BB38" s="892">
        <f>IF($BE$3="４週",SUM(W38:AX38),IF($BE$3="暦月",SUM(W38:BA38),""))</f>
        <v>0</v>
      </c>
      <c r="BC38" s="893"/>
      <c r="BD38" s="970">
        <f>IF($BE$3="４週",BB38/4,IF($BE$3="暦月",(BB38/($BE$8/7)),""))</f>
        <v>0</v>
      </c>
      <c r="BE38" s="893"/>
      <c r="BF38" s="967"/>
      <c r="BG38" s="968"/>
      <c r="BH38" s="968"/>
      <c r="BI38" s="968"/>
      <c r="BJ38" s="969"/>
    </row>
    <row r="39" spans="2:62" ht="20.25" customHeight="1">
      <c r="B39" s="925">
        <f>B37+1</f>
        <v>12</v>
      </c>
      <c r="C39" s="971"/>
      <c r="D39" s="972"/>
      <c r="E39" s="262"/>
      <c r="F39" s="261"/>
      <c r="G39" s="262"/>
      <c r="H39" s="261"/>
      <c r="I39" s="983"/>
      <c r="J39" s="984"/>
      <c r="K39" s="985"/>
      <c r="L39" s="986"/>
      <c r="M39" s="986"/>
      <c r="N39" s="972"/>
      <c r="O39" s="953"/>
      <c r="P39" s="954"/>
      <c r="Q39" s="954"/>
      <c r="R39" s="954"/>
      <c r="S39" s="955"/>
      <c r="T39" s="260" t="s">
        <v>758</v>
      </c>
      <c r="V39" s="259"/>
      <c r="W39" s="244"/>
      <c r="X39" s="243"/>
      <c r="Y39" s="243"/>
      <c r="Z39" s="243"/>
      <c r="AA39" s="243"/>
      <c r="AB39" s="243"/>
      <c r="AC39" s="245"/>
      <c r="AD39" s="244"/>
      <c r="AE39" s="243"/>
      <c r="AF39" s="243"/>
      <c r="AG39" s="243"/>
      <c r="AH39" s="243"/>
      <c r="AI39" s="243"/>
      <c r="AJ39" s="245"/>
      <c r="AK39" s="244"/>
      <c r="AL39" s="243"/>
      <c r="AM39" s="243"/>
      <c r="AN39" s="243"/>
      <c r="AO39" s="243"/>
      <c r="AP39" s="243"/>
      <c r="AQ39" s="245"/>
      <c r="AR39" s="244"/>
      <c r="AS39" s="243"/>
      <c r="AT39" s="243"/>
      <c r="AU39" s="243"/>
      <c r="AV39" s="243"/>
      <c r="AW39" s="243"/>
      <c r="AX39" s="245"/>
      <c r="AY39" s="244"/>
      <c r="AZ39" s="243"/>
      <c r="BA39" s="242"/>
      <c r="BB39" s="960"/>
      <c r="BC39" s="961"/>
      <c r="BD39" s="962"/>
      <c r="BE39" s="963"/>
      <c r="BF39" s="964"/>
      <c r="BG39" s="965"/>
      <c r="BH39" s="965"/>
      <c r="BI39" s="965"/>
      <c r="BJ39" s="966"/>
    </row>
    <row r="40" spans="2:62" ht="20.25" customHeight="1">
      <c r="B40" s="926"/>
      <c r="C40" s="928"/>
      <c r="D40" s="924"/>
      <c r="E40" s="262"/>
      <c r="F40" s="261">
        <f>C39</f>
        <v>0</v>
      </c>
      <c r="G40" s="262"/>
      <c r="H40" s="261">
        <f>I39</f>
        <v>0</v>
      </c>
      <c r="I40" s="917"/>
      <c r="J40" s="918"/>
      <c r="K40" s="922"/>
      <c r="L40" s="923"/>
      <c r="M40" s="923"/>
      <c r="N40" s="924"/>
      <c r="O40" s="953"/>
      <c r="P40" s="954"/>
      <c r="Q40" s="954"/>
      <c r="R40" s="954"/>
      <c r="S40" s="955"/>
      <c r="T40" s="256" t="s">
        <v>757</v>
      </c>
      <c r="U40" s="255"/>
      <c r="V40" s="254"/>
      <c r="W40" s="252" t="str">
        <f>IF(W39="","",VLOOKUP(W39,'シフト記号表（従来型・ユニット型共通）'!$C$6:$L$47,10,FALSE))</f>
        <v/>
      </c>
      <c r="X40" s="251" t="str">
        <f>IF(X39="","",VLOOKUP(X39,'シフト記号表（従来型・ユニット型共通）'!$C$6:$L$47,10,FALSE))</f>
        <v/>
      </c>
      <c r="Y40" s="251" t="str">
        <f>IF(Y39="","",VLOOKUP(Y39,'シフト記号表（従来型・ユニット型共通）'!$C$6:$L$47,10,FALSE))</f>
        <v/>
      </c>
      <c r="Z40" s="251" t="str">
        <f>IF(Z39="","",VLOOKUP(Z39,'シフト記号表（従来型・ユニット型共通）'!$C$6:$L$47,10,FALSE))</f>
        <v/>
      </c>
      <c r="AA40" s="251" t="str">
        <f>IF(AA39="","",VLOOKUP(AA39,'シフト記号表（従来型・ユニット型共通）'!$C$6:$L$47,10,FALSE))</f>
        <v/>
      </c>
      <c r="AB40" s="251" t="str">
        <f>IF(AB39="","",VLOOKUP(AB39,'シフト記号表（従来型・ユニット型共通）'!$C$6:$L$47,10,FALSE))</f>
        <v/>
      </c>
      <c r="AC40" s="253" t="str">
        <f>IF(AC39="","",VLOOKUP(AC39,'シフト記号表（従来型・ユニット型共通）'!$C$6:$L$47,10,FALSE))</f>
        <v/>
      </c>
      <c r="AD40" s="252" t="str">
        <f>IF(AD39="","",VLOOKUP(AD39,'シフト記号表（従来型・ユニット型共通）'!$C$6:$L$47,10,FALSE))</f>
        <v/>
      </c>
      <c r="AE40" s="251" t="str">
        <f>IF(AE39="","",VLOOKUP(AE39,'シフト記号表（従来型・ユニット型共通）'!$C$6:$L$47,10,FALSE))</f>
        <v/>
      </c>
      <c r="AF40" s="251" t="str">
        <f>IF(AF39="","",VLOOKUP(AF39,'シフト記号表（従来型・ユニット型共通）'!$C$6:$L$47,10,FALSE))</f>
        <v/>
      </c>
      <c r="AG40" s="251" t="str">
        <f>IF(AG39="","",VLOOKUP(AG39,'シフト記号表（従来型・ユニット型共通）'!$C$6:$L$47,10,FALSE))</f>
        <v/>
      </c>
      <c r="AH40" s="251" t="str">
        <f>IF(AH39="","",VLOOKUP(AH39,'シフト記号表（従来型・ユニット型共通）'!$C$6:$L$47,10,FALSE))</f>
        <v/>
      </c>
      <c r="AI40" s="251" t="str">
        <f>IF(AI39="","",VLOOKUP(AI39,'シフト記号表（従来型・ユニット型共通）'!$C$6:$L$47,10,FALSE))</f>
        <v/>
      </c>
      <c r="AJ40" s="253" t="str">
        <f>IF(AJ39="","",VLOOKUP(AJ39,'シフト記号表（従来型・ユニット型共通）'!$C$6:$L$47,10,FALSE))</f>
        <v/>
      </c>
      <c r="AK40" s="252" t="str">
        <f>IF(AK39="","",VLOOKUP(AK39,'シフト記号表（従来型・ユニット型共通）'!$C$6:$L$47,10,FALSE))</f>
        <v/>
      </c>
      <c r="AL40" s="251" t="str">
        <f>IF(AL39="","",VLOOKUP(AL39,'シフト記号表（従来型・ユニット型共通）'!$C$6:$L$47,10,FALSE))</f>
        <v/>
      </c>
      <c r="AM40" s="251" t="str">
        <f>IF(AM39="","",VLOOKUP(AM39,'シフト記号表（従来型・ユニット型共通）'!$C$6:$L$47,10,FALSE))</f>
        <v/>
      </c>
      <c r="AN40" s="251" t="str">
        <f>IF(AN39="","",VLOOKUP(AN39,'シフト記号表（従来型・ユニット型共通）'!$C$6:$L$47,10,FALSE))</f>
        <v/>
      </c>
      <c r="AO40" s="251" t="str">
        <f>IF(AO39="","",VLOOKUP(AO39,'シフト記号表（従来型・ユニット型共通）'!$C$6:$L$47,10,FALSE))</f>
        <v/>
      </c>
      <c r="AP40" s="251" t="str">
        <f>IF(AP39="","",VLOOKUP(AP39,'シフト記号表（従来型・ユニット型共通）'!$C$6:$L$47,10,FALSE))</f>
        <v/>
      </c>
      <c r="AQ40" s="253" t="str">
        <f>IF(AQ39="","",VLOOKUP(AQ39,'シフト記号表（従来型・ユニット型共通）'!$C$6:$L$47,10,FALSE))</f>
        <v/>
      </c>
      <c r="AR40" s="252" t="str">
        <f>IF(AR39="","",VLOOKUP(AR39,'シフト記号表（従来型・ユニット型共通）'!$C$6:$L$47,10,FALSE))</f>
        <v/>
      </c>
      <c r="AS40" s="251" t="str">
        <f>IF(AS39="","",VLOOKUP(AS39,'シフト記号表（従来型・ユニット型共通）'!$C$6:$L$47,10,FALSE))</f>
        <v/>
      </c>
      <c r="AT40" s="251" t="str">
        <f>IF(AT39="","",VLOOKUP(AT39,'シフト記号表（従来型・ユニット型共通）'!$C$6:$L$47,10,FALSE))</f>
        <v/>
      </c>
      <c r="AU40" s="251" t="str">
        <f>IF(AU39="","",VLOOKUP(AU39,'シフト記号表（従来型・ユニット型共通）'!$C$6:$L$47,10,FALSE))</f>
        <v/>
      </c>
      <c r="AV40" s="251" t="str">
        <f>IF(AV39="","",VLOOKUP(AV39,'シフト記号表（従来型・ユニット型共通）'!$C$6:$L$47,10,FALSE))</f>
        <v/>
      </c>
      <c r="AW40" s="251" t="str">
        <f>IF(AW39="","",VLOOKUP(AW39,'シフト記号表（従来型・ユニット型共通）'!$C$6:$L$47,10,FALSE))</f>
        <v/>
      </c>
      <c r="AX40" s="253" t="str">
        <f>IF(AX39="","",VLOOKUP(AX39,'シフト記号表（従来型・ユニット型共通）'!$C$6:$L$47,10,FALSE))</f>
        <v/>
      </c>
      <c r="AY40" s="252" t="str">
        <f>IF(AY39="","",VLOOKUP(AY39,'シフト記号表（従来型・ユニット型共通）'!$C$6:$L$47,10,FALSE))</f>
        <v/>
      </c>
      <c r="AZ40" s="251" t="str">
        <f>IF(AZ39="","",VLOOKUP(AZ39,'シフト記号表（従来型・ユニット型共通）'!$C$6:$L$47,10,FALSE))</f>
        <v/>
      </c>
      <c r="BA40" s="251" t="str">
        <f>IF(BA39="","",VLOOKUP(BA39,'シフト記号表（従来型・ユニット型共通）'!$C$6:$L$47,10,FALSE))</f>
        <v/>
      </c>
      <c r="BB40" s="892">
        <f>IF($BE$3="４週",SUM(W40:AX40),IF($BE$3="暦月",SUM(W40:BA40),""))</f>
        <v>0</v>
      </c>
      <c r="BC40" s="893"/>
      <c r="BD40" s="970">
        <f>IF($BE$3="４週",BB40/4,IF($BE$3="暦月",(BB40/($BE$8/7)),""))</f>
        <v>0</v>
      </c>
      <c r="BE40" s="893"/>
      <c r="BF40" s="967"/>
      <c r="BG40" s="968"/>
      <c r="BH40" s="968"/>
      <c r="BI40" s="968"/>
      <c r="BJ40" s="969"/>
    </row>
    <row r="41" spans="2:62" ht="20.25" customHeight="1">
      <c r="B41" s="925">
        <f>B39+1</f>
        <v>13</v>
      </c>
      <c r="C41" s="971"/>
      <c r="D41" s="972"/>
      <c r="E41" s="262"/>
      <c r="F41" s="261"/>
      <c r="G41" s="262"/>
      <c r="H41" s="261"/>
      <c r="I41" s="983"/>
      <c r="J41" s="984"/>
      <c r="K41" s="985"/>
      <c r="L41" s="986"/>
      <c r="M41" s="986"/>
      <c r="N41" s="972"/>
      <c r="O41" s="953"/>
      <c r="P41" s="954"/>
      <c r="Q41" s="954"/>
      <c r="R41" s="954"/>
      <c r="S41" s="955"/>
      <c r="T41" s="260" t="s">
        <v>758</v>
      </c>
      <c r="V41" s="259"/>
      <c r="W41" s="244"/>
      <c r="X41" s="243"/>
      <c r="Y41" s="243"/>
      <c r="Z41" s="243"/>
      <c r="AA41" s="243"/>
      <c r="AB41" s="243"/>
      <c r="AC41" s="245"/>
      <c r="AD41" s="244"/>
      <c r="AE41" s="243"/>
      <c r="AF41" s="243"/>
      <c r="AG41" s="243"/>
      <c r="AH41" s="243"/>
      <c r="AI41" s="243"/>
      <c r="AJ41" s="245"/>
      <c r="AK41" s="244"/>
      <c r="AL41" s="243"/>
      <c r="AM41" s="243"/>
      <c r="AN41" s="243"/>
      <c r="AO41" s="243"/>
      <c r="AP41" s="243"/>
      <c r="AQ41" s="245"/>
      <c r="AR41" s="244"/>
      <c r="AS41" s="243"/>
      <c r="AT41" s="243"/>
      <c r="AU41" s="243"/>
      <c r="AV41" s="243"/>
      <c r="AW41" s="243"/>
      <c r="AX41" s="245"/>
      <c r="AY41" s="244"/>
      <c r="AZ41" s="243"/>
      <c r="BA41" s="242"/>
      <c r="BB41" s="960"/>
      <c r="BC41" s="961"/>
      <c r="BD41" s="962"/>
      <c r="BE41" s="963"/>
      <c r="BF41" s="964"/>
      <c r="BG41" s="965"/>
      <c r="BH41" s="965"/>
      <c r="BI41" s="965"/>
      <c r="BJ41" s="966"/>
    </row>
    <row r="42" spans="2:62" ht="20.25" customHeight="1">
      <c r="B42" s="926"/>
      <c r="C42" s="928"/>
      <c r="D42" s="924"/>
      <c r="E42" s="262"/>
      <c r="F42" s="261">
        <f>C41</f>
        <v>0</v>
      </c>
      <c r="G42" s="262"/>
      <c r="H42" s="261">
        <f>I41</f>
        <v>0</v>
      </c>
      <c r="I42" s="917"/>
      <c r="J42" s="918"/>
      <c r="K42" s="922"/>
      <c r="L42" s="923"/>
      <c r="M42" s="923"/>
      <c r="N42" s="924"/>
      <c r="O42" s="953"/>
      <c r="P42" s="954"/>
      <c r="Q42" s="954"/>
      <c r="R42" s="954"/>
      <c r="S42" s="955"/>
      <c r="T42" s="256" t="s">
        <v>757</v>
      </c>
      <c r="U42" s="255"/>
      <c r="V42" s="254"/>
      <c r="W42" s="252" t="str">
        <f>IF(W41="","",VLOOKUP(W41,'シフト記号表（従来型・ユニット型共通）'!$C$6:$L$47,10,FALSE))</f>
        <v/>
      </c>
      <c r="X42" s="251" t="str">
        <f>IF(X41="","",VLOOKUP(X41,'シフト記号表（従来型・ユニット型共通）'!$C$6:$L$47,10,FALSE))</f>
        <v/>
      </c>
      <c r="Y42" s="251" t="str">
        <f>IF(Y41="","",VLOOKUP(Y41,'シフト記号表（従来型・ユニット型共通）'!$C$6:$L$47,10,FALSE))</f>
        <v/>
      </c>
      <c r="Z42" s="251" t="str">
        <f>IF(Z41="","",VLOOKUP(Z41,'シフト記号表（従来型・ユニット型共通）'!$C$6:$L$47,10,FALSE))</f>
        <v/>
      </c>
      <c r="AA42" s="251" t="str">
        <f>IF(AA41="","",VLOOKUP(AA41,'シフト記号表（従来型・ユニット型共通）'!$C$6:$L$47,10,FALSE))</f>
        <v/>
      </c>
      <c r="AB42" s="251" t="str">
        <f>IF(AB41="","",VLOOKUP(AB41,'シフト記号表（従来型・ユニット型共通）'!$C$6:$L$47,10,FALSE))</f>
        <v/>
      </c>
      <c r="AC42" s="253" t="str">
        <f>IF(AC41="","",VLOOKUP(AC41,'シフト記号表（従来型・ユニット型共通）'!$C$6:$L$47,10,FALSE))</f>
        <v/>
      </c>
      <c r="AD42" s="252" t="str">
        <f>IF(AD41="","",VLOOKUP(AD41,'シフト記号表（従来型・ユニット型共通）'!$C$6:$L$47,10,FALSE))</f>
        <v/>
      </c>
      <c r="AE42" s="251" t="str">
        <f>IF(AE41="","",VLOOKUP(AE41,'シフト記号表（従来型・ユニット型共通）'!$C$6:$L$47,10,FALSE))</f>
        <v/>
      </c>
      <c r="AF42" s="251" t="str">
        <f>IF(AF41="","",VLOOKUP(AF41,'シフト記号表（従来型・ユニット型共通）'!$C$6:$L$47,10,FALSE))</f>
        <v/>
      </c>
      <c r="AG42" s="251" t="str">
        <f>IF(AG41="","",VLOOKUP(AG41,'シフト記号表（従来型・ユニット型共通）'!$C$6:$L$47,10,FALSE))</f>
        <v/>
      </c>
      <c r="AH42" s="251" t="str">
        <f>IF(AH41="","",VLOOKUP(AH41,'シフト記号表（従来型・ユニット型共通）'!$C$6:$L$47,10,FALSE))</f>
        <v/>
      </c>
      <c r="AI42" s="251" t="str">
        <f>IF(AI41="","",VLOOKUP(AI41,'シフト記号表（従来型・ユニット型共通）'!$C$6:$L$47,10,FALSE))</f>
        <v/>
      </c>
      <c r="AJ42" s="253" t="str">
        <f>IF(AJ41="","",VLOOKUP(AJ41,'シフト記号表（従来型・ユニット型共通）'!$C$6:$L$47,10,FALSE))</f>
        <v/>
      </c>
      <c r="AK42" s="252" t="str">
        <f>IF(AK41="","",VLOOKUP(AK41,'シフト記号表（従来型・ユニット型共通）'!$C$6:$L$47,10,FALSE))</f>
        <v/>
      </c>
      <c r="AL42" s="251" t="str">
        <f>IF(AL41="","",VLOOKUP(AL41,'シフト記号表（従来型・ユニット型共通）'!$C$6:$L$47,10,FALSE))</f>
        <v/>
      </c>
      <c r="AM42" s="251" t="str">
        <f>IF(AM41="","",VLOOKUP(AM41,'シフト記号表（従来型・ユニット型共通）'!$C$6:$L$47,10,FALSE))</f>
        <v/>
      </c>
      <c r="AN42" s="251" t="str">
        <f>IF(AN41="","",VLOOKUP(AN41,'シフト記号表（従来型・ユニット型共通）'!$C$6:$L$47,10,FALSE))</f>
        <v/>
      </c>
      <c r="AO42" s="251" t="str">
        <f>IF(AO41="","",VLOOKUP(AO41,'シフト記号表（従来型・ユニット型共通）'!$C$6:$L$47,10,FALSE))</f>
        <v/>
      </c>
      <c r="AP42" s="251" t="str">
        <f>IF(AP41="","",VLOOKUP(AP41,'シフト記号表（従来型・ユニット型共通）'!$C$6:$L$47,10,FALSE))</f>
        <v/>
      </c>
      <c r="AQ42" s="253" t="str">
        <f>IF(AQ41="","",VLOOKUP(AQ41,'シフト記号表（従来型・ユニット型共通）'!$C$6:$L$47,10,FALSE))</f>
        <v/>
      </c>
      <c r="AR42" s="252" t="str">
        <f>IF(AR41="","",VLOOKUP(AR41,'シフト記号表（従来型・ユニット型共通）'!$C$6:$L$47,10,FALSE))</f>
        <v/>
      </c>
      <c r="AS42" s="251" t="str">
        <f>IF(AS41="","",VLOOKUP(AS41,'シフト記号表（従来型・ユニット型共通）'!$C$6:$L$47,10,FALSE))</f>
        <v/>
      </c>
      <c r="AT42" s="251" t="str">
        <f>IF(AT41="","",VLOOKUP(AT41,'シフト記号表（従来型・ユニット型共通）'!$C$6:$L$47,10,FALSE))</f>
        <v/>
      </c>
      <c r="AU42" s="251" t="str">
        <f>IF(AU41="","",VLOOKUP(AU41,'シフト記号表（従来型・ユニット型共通）'!$C$6:$L$47,10,FALSE))</f>
        <v/>
      </c>
      <c r="AV42" s="251" t="str">
        <f>IF(AV41="","",VLOOKUP(AV41,'シフト記号表（従来型・ユニット型共通）'!$C$6:$L$47,10,FALSE))</f>
        <v/>
      </c>
      <c r="AW42" s="251" t="str">
        <f>IF(AW41="","",VLOOKUP(AW41,'シフト記号表（従来型・ユニット型共通）'!$C$6:$L$47,10,FALSE))</f>
        <v/>
      </c>
      <c r="AX42" s="253" t="str">
        <f>IF(AX41="","",VLOOKUP(AX41,'シフト記号表（従来型・ユニット型共通）'!$C$6:$L$47,10,FALSE))</f>
        <v/>
      </c>
      <c r="AY42" s="252" t="str">
        <f>IF(AY41="","",VLOOKUP(AY41,'シフト記号表（従来型・ユニット型共通）'!$C$6:$L$47,10,FALSE))</f>
        <v/>
      </c>
      <c r="AZ42" s="251" t="str">
        <f>IF(AZ41="","",VLOOKUP(AZ41,'シフト記号表（従来型・ユニット型共通）'!$C$6:$L$47,10,FALSE))</f>
        <v/>
      </c>
      <c r="BA42" s="251" t="str">
        <f>IF(BA41="","",VLOOKUP(BA41,'シフト記号表（従来型・ユニット型共通）'!$C$6:$L$47,10,FALSE))</f>
        <v/>
      </c>
      <c r="BB42" s="892">
        <f>IF($BE$3="４週",SUM(W42:AX42),IF($BE$3="暦月",SUM(W42:BA42),""))</f>
        <v>0</v>
      </c>
      <c r="BC42" s="893"/>
      <c r="BD42" s="970">
        <f>IF($BE$3="４週",BB42/4,IF($BE$3="暦月",(BB42/($BE$8/7)),""))</f>
        <v>0</v>
      </c>
      <c r="BE42" s="893"/>
      <c r="BF42" s="967"/>
      <c r="BG42" s="968"/>
      <c r="BH42" s="968"/>
      <c r="BI42" s="968"/>
      <c r="BJ42" s="969"/>
    </row>
    <row r="43" spans="2:62" ht="20.25" customHeight="1">
      <c r="B43" s="925">
        <f>B41+1</f>
        <v>14</v>
      </c>
      <c r="C43" s="971"/>
      <c r="D43" s="972"/>
      <c r="E43" s="262"/>
      <c r="F43" s="261"/>
      <c r="G43" s="262"/>
      <c r="H43" s="261"/>
      <c r="I43" s="983"/>
      <c r="J43" s="984"/>
      <c r="K43" s="985"/>
      <c r="L43" s="986"/>
      <c r="M43" s="986"/>
      <c r="N43" s="972"/>
      <c r="O43" s="953"/>
      <c r="P43" s="954"/>
      <c r="Q43" s="954"/>
      <c r="R43" s="954"/>
      <c r="S43" s="955"/>
      <c r="T43" s="260" t="s">
        <v>758</v>
      </c>
      <c r="V43" s="259"/>
      <c r="W43" s="244"/>
      <c r="X43" s="243"/>
      <c r="Y43" s="243"/>
      <c r="Z43" s="243"/>
      <c r="AA43" s="243"/>
      <c r="AB43" s="243"/>
      <c r="AC43" s="245"/>
      <c r="AD43" s="244"/>
      <c r="AE43" s="243"/>
      <c r="AF43" s="243"/>
      <c r="AG43" s="243"/>
      <c r="AH43" s="243"/>
      <c r="AI43" s="243"/>
      <c r="AJ43" s="245"/>
      <c r="AK43" s="244"/>
      <c r="AL43" s="243"/>
      <c r="AM43" s="243"/>
      <c r="AN43" s="243"/>
      <c r="AO43" s="243"/>
      <c r="AP43" s="243"/>
      <c r="AQ43" s="245"/>
      <c r="AR43" s="244"/>
      <c r="AS43" s="243"/>
      <c r="AT43" s="243"/>
      <c r="AU43" s="243"/>
      <c r="AV43" s="243"/>
      <c r="AW43" s="243"/>
      <c r="AX43" s="245"/>
      <c r="AY43" s="244"/>
      <c r="AZ43" s="243"/>
      <c r="BA43" s="242"/>
      <c r="BB43" s="960"/>
      <c r="BC43" s="961"/>
      <c r="BD43" s="962"/>
      <c r="BE43" s="963"/>
      <c r="BF43" s="964"/>
      <c r="BG43" s="965"/>
      <c r="BH43" s="965"/>
      <c r="BI43" s="965"/>
      <c r="BJ43" s="966"/>
    </row>
    <row r="44" spans="2:62" ht="20.25" customHeight="1">
      <c r="B44" s="926"/>
      <c r="C44" s="928"/>
      <c r="D44" s="924"/>
      <c r="E44" s="262"/>
      <c r="F44" s="261">
        <f>C43</f>
        <v>0</v>
      </c>
      <c r="G44" s="262"/>
      <c r="H44" s="261">
        <f>I43</f>
        <v>0</v>
      </c>
      <c r="I44" s="917"/>
      <c r="J44" s="918"/>
      <c r="K44" s="922"/>
      <c r="L44" s="923"/>
      <c r="M44" s="923"/>
      <c r="N44" s="924"/>
      <c r="O44" s="953"/>
      <c r="P44" s="954"/>
      <c r="Q44" s="954"/>
      <c r="R44" s="954"/>
      <c r="S44" s="955"/>
      <c r="T44" s="256" t="s">
        <v>757</v>
      </c>
      <c r="U44" s="255"/>
      <c r="V44" s="254"/>
      <c r="W44" s="252" t="str">
        <f>IF(W43="","",VLOOKUP(W43,'シフト記号表（従来型・ユニット型共通）'!$C$6:$L$47,10,FALSE))</f>
        <v/>
      </c>
      <c r="X44" s="251" t="str">
        <f>IF(X43="","",VLOOKUP(X43,'シフト記号表（従来型・ユニット型共通）'!$C$6:$L$47,10,FALSE))</f>
        <v/>
      </c>
      <c r="Y44" s="251" t="str">
        <f>IF(Y43="","",VLOOKUP(Y43,'シフト記号表（従来型・ユニット型共通）'!$C$6:$L$47,10,FALSE))</f>
        <v/>
      </c>
      <c r="Z44" s="251" t="str">
        <f>IF(Z43="","",VLOOKUP(Z43,'シフト記号表（従来型・ユニット型共通）'!$C$6:$L$47,10,FALSE))</f>
        <v/>
      </c>
      <c r="AA44" s="251" t="str">
        <f>IF(AA43="","",VLOOKUP(AA43,'シフト記号表（従来型・ユニット型共通）'!$C$6:$L$47,10,FALSE))</f>
        <v/>
      </c>
      <c r="AB44" s="251" t="str">
        <f>IF(AB43="","",VLOOKUP(AB43,'シフト記号表（従来型・ユニット型共通）'!$C$6:$L$47,10,FALSE))</f>
        <v/>
      </c>
      <c r="AC44" s="253" t="str">
        <f>IF(AC43="","",VLOOKUP(AC43,'シフト記号表（従来型・ユニット型共通）'!$C$6:$L$47,10,FALSE))</f>
        <v/>
      </c>
      <c r="AD44" s="252" t="str">
        <f>IF(AD43="","",VLOOKUP(AD43,'シフト記号表（従来型・ユニット型共通）'!$C$6:$L$47,10,FALSE))</f>
        <v/>
      </c>
      <c r="AE44" s="251" t="str">
        <f>IF(AE43="","",VLOOKUP(AE43,'シフト記号表（従来型・ユニット型共通）'!$C$6:$L$47,10,FALSE))</f>
        <v/>
      </c>
      <c r="AF44" s="251" t="str">
        <f>IF(AF43="","",VLOOKUP(AF43,'シフト記号表（従来型・ユニット型共通）'!$C$6:$L$47,10,FALSE))</f>
        <v/>
      </c>
      <c r="AG44" s="251" t="str">
        <f>IF(AG43="","",VLOOKUP(AG43,'シフト記号表（従来型・ユニット型共通）'!$C$6:$L$47,10,FALSE))</f>
        <v/>
      </c>
      <c r="AH44" s="251" t="str">
        <f>IF(AH43="","",VLOOKUP(AH43,'シフト記号表（従来型・ユニット型共通）'!$C$6:$L$47,10,FALSE))</f>
        <v/>
      </c>
      <c r="AI44" s="251" t="str">
        <f>IF(AI43="","",VLOOKUP(AI43,'シフト記号表（従来型・ユニット型共通）'!$C$6:$L$47,10,FALSE))</f>
        <v/>
      </c>
      <c r="AJ44" s="253" t="str">
        <f>IF(AJ43="","",VLOOKUP(AJ43,'シフト記号表（従来型・ユニット型共通）'!$C$6:$L$47,10,FALSE))</f>
        <v/>
      </c>
      <c r="AK44" s="252" t="str">
        <f>IF(AK43="","",VLOOKUP(AK43,'シフト記号表（従来型・ユニット型共通）'!$C$6:$L$47,10,FALSE))</f>
        <v/>
      </c>
      <c r="AL44" s="251" t="str">
        <f>IF(AL43="","",VLOOKUP(AL43,'シフト記号表（従来型・ユニット型共通）'!$C$6:$L$47,10,FALSE))</f>
        <v/>
      </c>
      <c r="AM44" s="251" t="str">
        <f>IF(AM43="","",VLOOKUP(AM43,'シフト記号表（従来型・ユニット型共通）'!$C$6:$L$47,10,FALSE))</f>
        <v/>
      </c>
      <c r="AN44" s="251" t="str">
        <f>IF(AN43="","",VLOOKUP(AN43,'シフト記号表（従来型・ユニット型共通）'!$C$6:$L$47,10,FALSE))</f>
        <v/>
      </c>
      <c r="AO44" s="251" t="str">
        <f>IF(AO43="","",VLOOKUP(AO43,'シフト記号表（従来型・ユニット型共通）'!$C$6:$L$47,10,FALSE))</f>
        <v/>
      </c>
      <c r="AP44" s="251" t="str">
        <f>IF(AP43="","",VLOOKUP(AP43,'シフト記号表（従来型・ユニット型共通）'!$C$6:$L$47,10,FALSE))</f>
        <v/>
      </c>
      <c r="AQ44" s="253" t="str">
        <f>IF(AQ43="","",VLOOKUP(AQ43,'シフト記号表（従来型・ユニット型共通）'!$C$6:$L$47,10,FALSE))</f>
        <v/>
      </c>
      <c r="AR44" s="252" t="str">
        <f>IF(AR43="","",VLOOKUP(AR43,'シフト記号表（従来型・ユニット型共通）'!$C$6:$L$47,10,FALSE))</f>
        <v/>
      </c>
      <c r="AS44" s="251" t="str">
        <f>IF(AS43="","",VLOOKUP(AS43,'シフト記号表（従来型・ユニット型共通）'!$C$6:$L$47,10,FALSE))</f>
        <v/>
      </c>
      <c r="AT44" s="251" t="str">
        <f>IF(AT43="","",VLOOKUP(AT43,'シフト記号表（従来型・ユニット型共通）'!$C$6:$L$47,10,FALSE))</f>
        <v/>
      </c>
      <c r="AU44" s="251" t="str">
        <f>IF(AU43="","",VLOOKUP(AU43,'シフト記号表（従来型・ユニット型共通）'!$C$6:$L$47,10,FALSE))</f>
        <v/>
      </c>
      <c r="AV44" s="251" t="str">
        <f>IF(AV43="","",VLOOKUP(AV43,'シフト記号表（従来型・ユニット型共通）'!$C$6:$L$47,10,FALSE))</f>
        <v/>
      </c>
      <c r="AW44" s="251" t="str">
        <f>IF(AW43="","",VLOOKUP(AW43,'シフト記号表（従来型・ユニット型共通）'!$C$6:$L$47,10,FALSE))</f>
        <v/>
      </c>
      <c r="AX44" s="253" t="str">
        <f>IF(AX43="","",VLOOKUP(AX43,'シフト記号表（従来型・ユニット型共通）'!$C$6:$L$47,10,FALSE))</f>
        <v/>
      </c>
      <c r="AY44" s="252" t="str">
        <f>IF(AY43="","",VLOOKUP(AY43,'シフト記号表（従来型・ユニット型共通）'!$C$6:$L$47,10,FALSE))</f>
        <v/>
      </c>
      <c r="AZ44" s="251" t="str">
        <f>IF(AZ43="","",VLOOKUP(AZ43,'シフト記号表（従来型・ユニット型共通）'!$C$6:$L$47,10,FALSE))</f>
        <v/>
      </c>
      <c r="BA44" s="251" t="str">
        <f>IF(BA43="","",VLOOKUP(BA43,'シフト記号表（従来型・ユニット型共通）'!$C$6:$L$47,10,FALSE))</f>
        <v/>
      </c>
      <c r="BB44" s="892">
        <f>IF($BE$3="４週",SUM(W44:AX44),IF($BE$3="暦月",SUM(W44:BA44),""))</f>
        <v>0</v>
      </c>
      <c r="BC44" s="893"/>
      <c r="BD44" s="970">
        <f>IF($BE$3="４週",BB44/4,IF($BE$3="暦月",(BB44/($BE$8/7)),""))</f>
        <v>0</v>
      </c>
      <c r="BE44" s="893"/>
      <c r="BF44" s="967"/>
      <c r="BG44" s="968"/>
      <c r="BH44" s="968"/>
      <c r="BI44" s="968"/>
      <c r="BJ44" s="969"/>
    </row>
    <row r="45" spans="2:62" ht="20.25" customHeight="1">
      <c r="B45" s="925">
        <f>B43+1</f>
        <v>15</v>
      </c>
      <c r="C45" s="971"/>
      <c r="D45" s="972"/>
      <c r="E45" s="262"/>
      <c r="F45" s="261"/>
      <c r="G45" s="262"/>
      <c r="H45" s="261"/>
      <c r="I45" s="983"/>
      <c r="J45" s="984"/>
      <c r="K45" s="985"/>
      <c r="L45" s="986"/>
      <c r="M45" s="986"/>
      <c r="N45" s="972"/>
      <c r="O45" s="953"/>
      <c r="P45" s="954"/>
      <c r="Q45" s="954"/>
      <c r="R45" s="954"/>
      <c r="S45" s="955"/>
      <c r="T45" s="260" t="s">
        <v>758</v>
      </c>
      <c r="V45" s="259"/>
      <c r="W45" s="244"/>
      <c r="X45" s="243"/>
      <c r="Y45" s="243"/>
      <c r="Z45" s="243"/>
      <c r="AA45" s="243"/>
      <c r="AB45" s="243"/>
      <c r="AC45" s="245"/>
      <c r="AD45" s="244"/>
      <c r="AE45" s="243"/>
      <c r="AF45" s="243"/>
      <c r="AG45" s="243"/>
      <c r="AH45" s="243"/>
      <c r="AI45" s="243"/>
      <c r="AJ45" s="245"/>
      <c r="AK45" s="244"/>
      <c r="AL45" s="243"/>
      <c r="AM45" s="243"/>
      <c r="AN45" s="243"/>
      <c r="AO45" s="243"/>
      <c r="AP45" s="243"/>
      <c r="AQ45" s="245"/>
      <c r="AR45" s="244"/>
      <c r="AS45" s="243"/>
      <c r="AT45" s="243"/>
      <c r="AU45" s="243"/>
      <c r="AV45" s="243"/>
      <c r="AW45" s="243"/>
      <c r="AX45" s="245"/>
      <c r="AY45" s="244"/>
      <c r="AZ45" s="243"/>
      <c r="BA45" s="242"/>
      <c r="BB45" s="960"/>
      <c r="BC45" s="961"/>
      <c r="BD45" s="962"/>
      <c r="BE45" s="963"/>
      <c r="BF45" s="964"/>
      <c r="BG45" s="965"/>
      <c r="BH45" s="965"/>
      <c r="BI45" s="965"/>
      <c r="BJ45" s="966"/>
    </row>
    <row r="46" spans="2:62" ht="20.25" customHeight="1">
      <c r="B46" s="926"/>
      <c r="C46" s="928"/>
      <c r="D46" s="924"/>
      <c r="E46" s="262"/>
      <c r="F46" s="261">
        <f>C45</f>
        <v>0</v>
      </c>
      <c r="G46" s="262"/>
      <c r="H46" s="261">
        <f>I45</f>
        <v>0</v>
      </c>
      <c r="I46" s="917"/>
      <c r="J46" s="918"/>
      <c r="K46" s="922"/>
      <c r="L46" s="923"/>
      <c r="M46" s="923"/>
      <c r="N46" s="924"/>
      <c r="O46" s="953"/>
      <c r="P46" s="954"/>
      <c r="Q46" s="954"/>
      <c r="R46" s="954"/>
      <c r="S46" s="955"/>
      <c r="T46" s="256" t="s">
        <v>757</v>
      </c>
      <c r="U46" s="255"/>
      <c r="V46" s="254"/>
      <c r="W46" s="252" t="str">
        <f>IF(W45="","",VLOOKUP(W45,'シフト記号表（従来型・ユニット型共通）'!$C$6:$L$47,10,FALSE))</f>
        <v/>
      </c>
      <c r="X46" s="251" t="str">
        <f>IF(X45="","",VLOOKUP(X45,'シフト記号表（従来型・ユニット型共通）'!$C$6:$L$47,10,FALSE))</f>
        <v/>
      </c>
      <c r="Y46" s="251" t="str">
        <f>IF(Y45="","",VLOOKUP(Y45,'シフト記号表（従来型・ユニット型共通）'!$C$6:$L$47,10,FALSE))</f>
        <v/>
      </c>
      <c r="Z46" s="251" t="str">
        <f>IF(Z45="","",VLOOKUP(Z45,'シフト記号表（従来型・ユニット型共通）'!$C$6:$L$47,10,FALSE))</f>
        <v/>
      </c>
      <c r="AA46" s="251" t="str">
        <f>IF(AA45="","",VLOOKUP(AA45,'シフト記号表（従来型・ユニット型共通）'!$C$6:$L$47,10,FALSE))</f>
        <v/>
      </c>
      <c r="AB46" s="251" t="str">
        <f>IF(AB45="","",VLOOKUP(AB45,'シフト記号表（従来型・ユニット型共通）'!$C$6:$L$47,10,FALSE))</f>
        <v/>
      </c>
      <c r="AC46" s="253" t="str">
        <f>IF(AC45="","",VLOOKUP(AC45,'シフト記号表（従来型・ユニット型共通）'!$C$6:$L$47,10,FALSE))</f>
        <v/>
      </c>
      <c r="AD46" s="252" t="str">
        <f>IF(AD45="","",VLOOKUP(AD45,'シフト記号表（従来型・ユニット型共通）'!$C$6:$L$47,10,FALSE))</f>
        <v/>
      </c>
      <c r="AE46" s="251" t="str">
        <f>IF(AE45="","",VLOOKUP(AE45,'シフト記号表（従来型・ユニット型共通）'!$C$6:$L$47,10,FALSE))</f>
        <v/>
      </c>
      <c r="AF46" s="251" t="str">
        <f>IF(AF45="","",VLOOKUP(AF45,'シフト記号表（従来型・ユニット型共通）'!$C$6:$L$47,10,FALSE))</f>
        <v/>
      </c>
      <c r="AG46" s="251" t="str">
        <f>IF(AG45="","",VLOOKUP(AG45,'シフト記号表（従来型・ユニット型共通）'!$C$6:$L$47,10,FALSE))</f>
        <v/>
      </c>
      <c r="AH46" s="251" t="str">
        <f>IF(AH45="","",VLOOKUP(AH45,'シフト記号表（従来型・ユニット型共通）'!$C$6:$L$47,10,FALSE))</f>
        <v/>
      </c>
      <c r="AI46" s="251" t="str">
        <f>IF(AI45="","",VLOOKUP(AI45,'シフト記号表（従来型・ユニット型共通）'!$C$6:$L$47,10,FALSE))</f>
        <v/>
      </c>
      <c r="AJ46" s="253" t="str">
        <f>IF(AJ45="","",VLOOKUP(AJ45,'シフト記号表（従来型・ユニット型共通）'!$C$6:$L$47,10,FALSE))</f>
        <v/>
      </c>
      <c r="AK46" s="252" t="str">
        <f>IF(AK45="","",VLOOKUP(AK45,'シフト記号表（従来型・ユニット型共通）'!$C$6:$L$47,10,FALSE))</f>
        <v/>
      </c>
      <c r="AL46" s="251" t="str">
        <f>IF(AL45="","",VLOOKUP(AL45,'シフト記号表（従来型・ユニット型共通）'!$C$6:$L$47,10,FALSE))</f>
        <v/>
      </c>
      <c r="AM46" s="251" t="str">
        <f>IF(AM45="","",VLOOKUP(AM45,'シフト記号表（従来型・ユニット型共通）'!$C$6:$L$47,10,FALSE))</f>
        <v/>
      </c>
      <c r="AN46" s="251" t="str">
        <f>IF(AN45="","",VLOOKUP(AN45,'シフト記号表（従来型・ユニット型共通）'!$C$6:$L$47,10,FALSE))</f>
        <v/>
      </c>
      <c r="AO46" s="251" t="str">
        <f>IF(AO45="","",VLOOKUP(AO45,'シフト記号表（従来型・ユニット型共通）'!$C$6:$L$47,10,FALSE))</f>
        <v/>
      </c>
      <c r="AP46" s="251" t="str">
        <f>IF(AP45="","",VLOOKUP(AP45,'シフト記号表（従来型・ユニット型共通）'!$C$6:$L$47,10,FALSE))</f>
        <v/>
      </c>
      <c r="AQ46" s="253" t="str">
        <f>IF(AQ45="","",VLOOKUP(AQ45,'シフト記号表（従来型・ユニット型共通）'!$C$6:$L$47,10,FALSE))</f>
        <v/>
      </c>
      <c r="AR46" s="252" t="str">
        <f>IF(AR45="","",VLOOKUP(AR45,'シフト記号表（従来型・ユニット型共通）'!$C$6:$L$47,10,FALSE))</f>
        <v/>
      </c>
      <c r="AS46" s="251" t="str">
        <f>IF(AS45="","",VLOOKUP(AS45,'シフト記号表（従来型・ユニット型共通）'!$C$6:$L$47,10,FALSE))</f>
        <v/>
      </c>
      <c r="AT46" s="251" t="str">
        <f>IF(AT45="","",VLOOKUP(AT45,'シフト記号表（従来型・ユニット型共通）'!$C$6:$L$47,10,FALSE))</f>
        <v/>
      </c>
      <c r="AU46" s="251" t="str">
        <f>IF(AU45="","",VLOOKUP(AU45,'シフト記号表（従来型・ユニット型共通）'!$C$6:$L$47,10,FALSE))</f>
        <v/>
      </c>
      <c r="AV46" s="251" t="str">
        <f>IF(AV45="","",VLOOKUP(AV45,'シフト記号表（従来型・ユニット型共通）'!$C$6:$L$47,10,FALSE))</f>
        <v/>
      </c>
      <c r="AW46" s="251" t="str">
        <f>IF(AW45="","",VLOOKUP(AW45,'シフト記号表（従来型・ユニット型共通）'!$C$6:$L$47,10,FALSE))</f>
        <v/>
      </c>
      <c r="AX46" s="253" t="str">
        <f>IF(AX45="","",VLOOKUP(AX45,'シフト記号表（従来型・ユニット型共通）'!$C$6:$L$47,10,FALSE))</f>
        <v/>
      </c>
      <c r="AY46" s="252" t="str">
        <f>IF(AY45="","",VLOOKUP(AY45,'シフト記号表（従来型・ユニット型共通）'!$C$6:$L$47,10,FALSE))</f>
        <v/>
      </c>
      <c r="AZ46" s="251" t="str">
        <f>IF(AZ45="","",VLOOKUP(AZ45,'シフト記号表（従来型・ユニット型共通）'!$C$6:$L$47,10,FALSE))</f>
        <v/>
      </c>
      <c r="BA46" s="251" t="str">
        <f>IF(BA45="","",VLOOKUP(BA45,'シフト記号表（従来型・ユニット型共通）'!$C$6:$L$47,10,FALSE))</f>
        <v/>
      </c>
      <c r="BB46" s="892">
        <f>IF($BE$3="４週",SUM(W46:AX46),IF($BE$3="暦月",SUM(W46:BA46),""))</f>
        <v>0</v>
      </c>
      <c r="BC46" s="893"/>
      <c r="BD46" s="970">
        <f>IF($BE$3="４週",BB46/4,IF($BE$3="暦月",(BB46/($BE$8/7)),""))</f>
        <v>0</v>
      </c>
      <c r="BE46" s="893"/>
      <c r="BF46" s="967"/>
      <c r="BG46" s="968"/>
      <c r="BH46" s="968"/>
      <c r="BI46" s="968"/>
      <c r="BJ46" s="969"/>
    </row>
    <row r="47" spans="2:62" ht="20.25" customHeight="1">
      <c r="B47" s="925">
        <f>B45+1</f>
        <v>16</v>
      </c>
      <c r="C47" s="971"/>
      <c r="D47" s="972"/>
      <c r="E47" s="262"/>
      <c r="F47" s="261"/>
      <c r="G47" s="262"/>
      <c r="H47" s="261"/>
      <c r="I47" s="983"/>
      <c r="J47" s="984"/>
      <c r="K47" s="985"/>
      <c r="L47" s="986"/>
      <c r="M47" s="986"/>
      <c r="N47" s="972"/>
      <c r="O47" s="953"/>
      <c r="P47" s="954"/>
      <c r="Q47" s="954"/>
      <c r="R47" s="954"/>
      <c r="S47" s="955"/>
      <c r="T47" s="260" t="s">
        <v>758</v>
      </c>
      <c r="V47" s="259"/>
      <c r="W47" s="244"/>
      <c r="X47" s="243"/>
      <c r="Y47" s="243"/>
      <c r="Z47" s="243"/>
      <c r="AA47" s="243"/>
      <c r="AB47" s="243"/>
      <c r="AC47" s="245"/>
      <c r="AD47" s="244"/>
      <c r="AE47" s="243"/>
      <c r="AF47" s="243"/>
      <c r="AG47" s="243"/>
      <c r="AH47" s="243"/>
      <c r="AI47" s="243"/>
      <c r="AJ47" s="245"/>
      <c r="AK47" s="244"/>
      <c r="AL47" s="243"/>
      <c r="AM47" s="243"/>
      <c r="AN47" s="243"/>
      <c r="AO47" s="243"/>
      <c r="AP47" s="243"/>
      <c r="AQ47" s="245"/>
      <c r="AR47" s="244"/>
      <c r="AS47" s="243"/>
      <c r="AT47" s="243"/>
      <c r="AU47" s="243"/>
      <c r="AV47" s="243"/>
      <c r="AW47" s="243"/>
      <c r="AX47" s="245"/>
      <c r="AY47" s="244"/>
      <c r="AZ47" s="243"/>
      <c r="BA47" s="242"/>
      <c r="BB47" s="960"/>
      <c r="BC47" s="961"/>
      <c r="BD47" s="962"/>
      <c r="BE47" s="963"/>
      <c r="BF47" s="964"/>
      <c r="BG47" s="965"/>
      <c r="BH47" s="965"/>
      <c r="BI47" s="965"/>
      <c r="BJ47" s="966"/>
    </row>
    <row r="48" spans="2:62" ht="20.25" customHeight="1">
      <c r="B48" s="926"/>
      <c r="C48" s="928"/>
      <c r="D48" s="924"/>
      <c r="E48" s="262"/>
      <c r="F48" s="261">
        <f>C47</f>
        <v>0</v>
      </c>
      <c r="G48" s="262"/>
      <c r="H48" s="261">
        <f>I47</f>
        <v>0</v>
      </c>
      <c r="I48" s="917"/>
      <c r="J48" s="918"/>
      <c r="K48" s="922"/>
      <c r="L48" s="923"/>
      <c r="M48" s="923"/>
      <c r="N48" s="924"/>
      <c r="O48" s="953"/>
      <c r="P48" s="954"/>
      <c r="Q48" s="954"/>
      <c r="R48" s="954"/>
      <c r="S48" s="955"/>
      <c r="T48" s="256" t="s">
        <v>757</v>
      </c>
      <c r="U48" s="255"/>
      <c r="V48" s="254"/>
      <c r="W48" s="252" t="str">
        <f>IF(W47="","",VLOOKUP(W47,'シフト記号表（従来型・ユニット型共通）'!$C$6:$L$47,10,FALSE))</f>
        <v/>
      </c>
      <c r="X48" s="251" t="str">
        <f>IF(X47="","",VLOOKUP(X47,'シフト記号表（従来型・ユニット型共通）'!$C$6:$L$47,10,FALSE))</f>
        <v/>
      </c>
      <c r="Y48" s="251" t="str">
        <f>IF(Y47="","",VLOOKUP(Y47,'シフト記号表（従来型・ユニット型共通）'!$C$6:$L$47,10,FALSE))</f>
        <v/>
      </c>
      <c r="Z48" s="251" t="str">
        <f>IF(Z47="","",VLOOKUP(Z47,'シフト記号表（従来型・ユニット型共通）'!$C$6:$L$47,10,FALSE))</f>
        <v/>
      </c>
      <c r="AA48" s="251" t="str">
        <f>IF(AA47="","",VLOOKUP(AA47,'シフト記号表（従来型・ユニット型共通）'!$C$6:$L$47,10,FALSE))</f>
        <v/>
      </c>
      <c r="AB48" s="251" t="str">
        <f>IF(AB47="","",VLOOKUP(AB47,'シフト記号表（従来型・ユニット型共通）'!$C$6:$L$47,10,FALSE))</f>
        <v/>
      </c>
      <c r="AC48" s="253" t="str">
        <f>IF(AC47="","",VLOOKUP(AC47,'シフト記号表（従来型・ユニット型共通）'!$C$6:$L$47,10,FALSE))</f>
        <v/>
      </c>
      <c r="AD48" s="252" t="str">
        <f>IF(AD47="","",VLOOKUP(AD47,'シフト記号表（従来型・ユニット型共通）'!$C$6:$L$47,10,FALSE))</f>
        <v/>
      </c>
      <c r="AE48" s="251" t="str">
        <f>IF(AE47="","",VLOOKUP(AE47,'シフト記号表（従来型・ユニット型共通）'!$C$6:$L$47,10,FALSE))</f>
        <v/>
      </c>
      <c r="AF48" s="251" t="str">
        <f>IF(AF47="","",VLOOKUP(AF47,'シフト記号表（従来型・ユニット型共通）'!$C$6:$L$47,10,FALSE))</f>
        <v/>
      </c>
      <c r="AG48" s="251" t="str">
        <f>IF(AG47="","",VLOOKUP(AG47,'シフト記号表（従来型・ユニット型共通）'!$C$6:$L$47,10,FALSE))</f>
        <v/>
      </c>
      <c r="AH48" s="251" t="str">
        <f>IF(AH47="","",VLOOKUP(AH47,'シフト記号表（従来型・ユニット型共通）'!$C$6:$L$47,10,FALSE))</f>
        <v/>
      </c>
      <c r="AI48" s="251" t="str">
        <f>IF(AI47="","",VLOOKUP(AI47,'シフト記号表（従来型・ユニット型共通）'!$C$6:$L$47,10,FALSE))</f>
        <v/>
      </c>
      <c r="AJ48" s="253" t="str">
        <f>IF(AJ47="","",VLOOKUP(AJ47,'シフト記号表（従来型・ユニット型共通）'!$C$6:$L$47,10,FALSE))</f>
        <v/>
      </c>
      <c r="AK48" s="252" t="str">
        <f>IF(AK47="","",VLOOKUP(AK47,'シフト記号表（従来型・ユニット型共通）'!$C$6:$L$47,10,FALSE))</f>
        <v/>
      </c>
      <c r="AL48" s="251" t="str">
        <f>IF(AL47="","",VLOOKUP(AL47,'シフト記号表（従来型・ユニット型共通）'!$C$6:$L$47,10,FALSE))</f>
        <v/>
      </c>
      <c r="AM48" s="251" t="str">
        <f>IF(AM47="","",VLOOKUP(AM47,'シフト記号表（従来型・ユニット型共通）'!$C$6:$L$47,10,FALSE))</f>
        <v/>
      </c>
      <c r="AN48" s="251" t="str">
        <f>IF(AN47="","",VLOOKUP(AN47,'シフト記号表（従来型・ユニット型共通）'!$C$6:$L$47,10,FALSE))</f>
        <v/>
      </c>
      <c r="AO48" s="251" t="str">
        <f>IF(AO47="","",VLOOKUP(AO47,'シフト記号表（従来型・ユニット型共通）'!$C$6:$L$47,10,FALSE))</f>
        <v/>
      </c>
      <c r="AP48" s="251" t="str">
        <f>IF(AP47="","",VLOOKUP(AP47,'シフト記号表（従来型・ユニット型共通）'!$C$6:$L$47,10,FALSE))</f>
        <v/>
      </c>
      <c r="AQ48" s="253" t="str">
        <f>IF(AQ47="","",VLOOKUP(AQ47,'シフト記号表（従来型・ユニット型共通）'!$C$6:$L$47,10,FALSE))</f>
        <v/>
      </c>
      <c r="AR48" s="252" t="str">
        <f>IF(AR47="","",VLOOKUP(AR47,'シフト記号表（従来型・ユニット型共通）'!$C$6:$L$47,10,FALSE))</f>
        <v/>
      </c>
      <c r="AS48" s="251" t="str">
        <f>IF(AS47="","",VLOOKUP(AS47,'シフト記号表（従来型・ユニット型共通）'!$C$6:$L$47,10,FALSE))</f>
        <v/>
      </c>
      <c r="AT48" s="251" t="str">
        <f>IF(AT47="","",VLOOKUP(AT47,'シフト記号表（従来型・ユニット型共通）'!$C$6:$L$47,10,FALSE))</f>
        <v/>
      </c>
      <c r="AU48" s="251" t="str">
        <f>IF(AU47="","",VLOOKUP(AU47,'シフト記号表（従来型・ユニット型共通）'!$C$6:$L$47,10,FALSE))</f>
        <v/>
      </c>
      <c r="AV48" s="251" t="str">
        <f>IF(AV47="","",VLOOKUP(AV47,'シフト記号表（従来型・ユニット型共通）'!$C$6:$L$47,10,FALSE))</f>
        <v/>
      </c>
      <c r="AW48" s="251" t="str">
        <f>IF(AW47="","",VLOOKUP(AW47,'シフト記号表（従来型・ユニット型共通）'!$C$6:$L$47,10,FALSE))</f>
        <v/>
      </c>
      <c r="AX48" s="253" t="str">
        <f>IF(AX47="","",VLOOKUP(AX47,'シフト記号表（従来型・ユニット型共通）'!$C$6:$L$47,10,FALSE))</f>
        <v/>
      </c>
      <c r="AY48" s="252" t="str">
        <f>IF(AY47="","",VLOOKUP(AY47,'シフト記号表（従来型・ユニット型共通）'!$C$6:$L$47,10,FALSE))</f>
        <v/>
      </c>
      <c r="AZ48" s="251" t="str">
        <f>IF(AZ47="","",VLOOKUP(AZ47,'シフト記号表（従来型・ユニット型共通）'!$C$6:$L$47,10,FALSE))</f>
        <v/>
      </c>
      <c r="BA48" s="251" t="str">
        <f>IF(BA47="","",VLOOKUP(BA47,'シフト記号表（従来型・ユニット型共通）'!$C$6:$L$47,10,FALSE))</f>
        <v/>
      </c>
      <c r="BB48" s="892">
        <f>IF($BE$3="４週",SUM(W48:AX48),IF($BE$3="暦月",SUM(W48:BA48),""))</f>
        <v>0</v>
      </c>
      <c r="BC48" s="893"/>
      <c r="BD48" s="970">
        <f>IF($BE$3="４週",BB48/4,IF($BE$3="暦月",(BB48/($BE$8/7)),""))</f>
        <v>0</v>
      </c>
      <c r="BE48" s="893"/>
      <c r="BF48" s="967"/>
      <c r="BG48" s="968"/>
      <c r="BH48" s="968"/>
      <c r="BI48" s="968"/>
      <c r="BJ48" s="969"/>
    </row>
    <row r="49" spans="2:62" ht="20.25" customHeight="1">
      <c r="B49" s="925">
        <f>B47+1</f>
        <v>17</v>
      </c>
      <c r="C49" s="971"/>
      <c r="D49" s="972"/>
      <c r="E49" s="262"/>
      <c r="F49" s="261"/>
      <c r="G49" s="262"/>
      <c r="H49" s="261"/>
      <c r="I49" s="983"/>
      <c r="J49" s="984"/>
      <c r="K49" s="985"/>
      <c r="L49" s="986"/>
      <c r="M49" s="986"/>
      <c r="N49" s="972"/>
      <c r="O49" s="953"/>
      <c r="P49" s="954"/>
      <c r="Q49" s="954"/>
      <c r="R49" s="954"/>
      <c r="S49" s="955"/>
      <c r="T49" s="260" t="s">
        <v>758</v>
      </c>
      <c r="V49" s="259"/>
      <c r="W49" s="244"/>
      <c r="X49" s="243"/>
      <c r="Y49" s="243"/>
      <c r="Z49" s="243"/>
      <c r="AA49" s="243"/>
      <c r="AB49" s="243"/>
      <c r="AC49" s="245"/>
      <c r="AD49" s="244"/>
      <c r="AE49" s="243"/>
      <c r="AF49" s="243"/>
      <c r="AG49" s="243"/>
      <c r="AH49" s="243"/>
      <c r="AI49" s="243"/>
      <c r="AJ49" s="245"/>
      <c r="AK49" s="244"/>
      <c r="AL49" s="243"/>
      <c r="AM49" s="243"/>
      <c r="AN49" s="243"/>
      <c r="AO49" s="243"/>
      <c r="AP49" s="243"/>
      <c r="AQ49" s="245"/>
      <c r="AR49" s="244"/>
      <c r="AS49" s="243"/>
      <c r="AT49" s="243"/>
      <c r="AU49" s="243"/>
      <c r="AV49" s="243"/>
      <c r="AW49" s="243"/>
      <c r="AX49" s="245"/>
      <c r="AY49" s="244"/>
      <c r="AZ49" s="243"/>
      <c r="BA49" s="242"/>
      <c r="BB49" s="960"/>
      <c r="BC49" s="961"/>
      <c r="BD49" s="962"/>
      <c r="BE49" s="963"/>
      <c r="BF49" s="964"/>
      <c r="BG49" s="965"/>
      <c r="BH49" s="965"/>
      <c r="BI49" s="965"/>
      <c r="BJ49" s="966"/>
    </row>
    <row r="50" spans="2:62" ht="20.25" customHeight="1">
      <c r="B50" s="926"/>
      <c r="C50" s="928"/>
      <c r="D50" s="924"/>
      <c r="E50" s="262"/>
      <c r="F50" s="261">
        <f>C49</f>
        <v>0</v>
      </c>
      <c r="G50" s="262"/>
      <c r="H50" s="261">
        <f>I49</f>
        <v>0</v>
      </c>
      <c r="I50" s="917"/>
      <c r="J50" s="918"/>
      <c r="K50" s="922"/>
      <c r="L50" s="923"/>
      <c r="M50" s="923"/>
      <c r="N50" s="924"/>
      <c r="O50" s="953"/>
      <c r="P50" s="954"/>
      <c r="Q50" s="954"/>
      <c r="R50" s="954"/>
      <c r="S50" s="955"/>
      <c r="T50" s="256" t="s">
        <v>757</v>
      </c>
      <c r="U50" s="255"/>
      <c r="V50" s="254"/>
      <c r="W50" s="252" t="str">
        <f>IF(W49="","",VLOOKUP(W49,'シフト記号表（従来型・ユニット型共通）'!$C$6:$L$47,10,FALSE))</f>
        <v/>
      </c>
      <c r="X50" s="251" t="str">
        <f>IF(X49="","",VLOOKUP(X49,'シフト記号表（従来型・ユニット型共通）'!$C$6:$L$47,10,FALSE))</f>
        <v/>
      </c>
      <c r="Y50" s="251" t="str">
        <f>IF(Y49="","",VLOOKUP(Y49,'シフト記号表（従来型・ユニット型共通）'!$C$6:$L$47,10,FALSE))</f>
        <v/>
      </c>
      <c r="Z50" s="251" t="str">
        <f>IF(Z49="","",VLOOKUP(Z49,'シフト記号表（従来型・ユニット型共通）'!$C$6:$L$47,10,FALSE))</f>
        <v/>
      </c>
      <c r="AA50" s="251" t="str">
        <f>IF(AA49="","",VLOOKUP(AA49,'シフト記号表（従来型・ユニット型共通）'!$C$6:$L$47,10,FALSE))</f>
        <v/>
      </c>
      <c r="AB50" s="251" t="str">
        <f>IF(AB49="","",VLOOKUP(AB49,'シフト記号表（従来型・ユニット型共通）'!$C$6:$L$47,10,FALSE))</f>
        <v/>
      </c>
      <c r="AC50" s="253" t="str">
        <f>IF(AC49="","",VLOOKUP(AC49,'シフト記号表（従来型・ユニット型共通）'!$C$6:$L$47,10,FALSE))</f>
        <v/>
      </c>
      <c r="AD50" s="252" t="str">
        <f>IF(AD49="","",VLOOKUP(AD49,'シフト記号表（従来型・ユニット型共通）'!$C$6:$L$47,10,FALSE))</f>
        <v/>
      </c>
      <c r="AE50" s="251" t="str">
        <f>IF(AE49="","",VLOOKUP(AE49,'シフト記号表（従来型・ユニット型共通）'!$C$6:$L$47,10,FALSE))</f>
        <v/>
      </c>
      <c r="AF50" s="251" t="str">
        <f>IF(AF49="","",VLOOKUP(AF49,'シフト記号表（従来型・ユニット型共通）'!$C$6:$L$47,10,FALSE))</f>
        <v/>
      </c>
      <c r="AG50" s="251" t="str">
        <f>IF(AG49="","",VLOOKUP(AG49,'シフト記号表（従来型・ユニット型共通）'!$C$6:$L$47,10,FALSE))</f>
        <v/>
      </c>
      <c r="AH50" s="251" t="str">
        <f>IF(AH49="","",VLOOKUP(AH49,'シフト記号表（従来型・ユニット型共通）'!$C$6:$L$47,10,FALSE))</f>
        <v/>
      </c>
      <c r="AI50" s="251" t="str">
        <f>IF(AI49="","",VLOOKUP(AI49,'シフト記号表（従来型・ユニット型共通）'!$C$6:$L$47,10,FALSE))</f>
        <v/>
      </c>
      <c r="AJ50" s="253" t="str">
        <f>IF(AJ49="","",VLOOKUP(AJ49,'シフト記号表（従来型・ユニット型共通）'!$C$6:$L$47,10,FALSE))</f>
        <v/>
      </c>
      <c r="AK50" s="252" t="str">
        <f>IF(AK49="","",VLOOKUP(AK49,'シフト記号表（従来型・ユニット型共通）'!$C$6:$L$47,10,FALSE))</f>
        <v/>
      </c>
      <c r="AL50" s="251" t="str">
        <f>IF(AL49="","",VLOOKUP(AL49,'シフト記号表（従来型・ユニット型共通）'!$C$6:$L$47,10,FALSE))</f>
        <v/>
      </c>
      <c r="AM50" s="251" t="str">
        <f>IF(AM49="","",VLOOKUP(AM49,'シフト記号表（従来型・ユニット型共通）'!$C$6:$L$47,10,FALSE))</f>
        <v/>
      </c>
      <c r="AN50" s="251" t="str">
        <f>IF(AN49="","",VLOOKUP(AN49,'シフト記号表（従来型・ユニット型共通）'!$C$6:$L$47,10,FALSE))</f>
        <v/>
      </c>
      <c r="AO50" s="251" t="str">
        <f>IF(AO49="","",VLOOKUP(AO49,'シフト記号表（従来型・ユニット型共通）'!$C$6:$L$47,10,FALSE))</f>
        <v/>
      </c>
      <c r="AP50" s="251" t="str">
        <f>IF(AP49="","",VLOOKUP(AP49,'シフト記号表（従来型・ユニット型共通）'!$C$6:$L$47,10,FALSE))</f>
        <v/>
      </c>
      <c r="AQ50" s="253" t="str">
        <f>IF(AQ49="","",VLOOKUP(AQ49,'シフト記号表（従来型・ユニット型共通）'!$C$6:$L$47,10,FALSE))</f>
        <v/>
      </c>
      <c r="AR50" s="252" t="str">
        <f>IF(AR49="","",VLOOKUP(AR49,'シフト記号表（従来型・ユニット型共通）'!$C$6:$L$47,10,FALSE))</f>
        <v/>
      </c>
      <c r="AS50" s="251" t="str">
        <f>IF(AS49="","",VLOOKUP(AS49,'シフト記号表（従来型・ユニット型共通）'!$C$6:$L$47,10,FALSE))</f>
        <v/>
      </c>
      <c r="AT50" s="251" t="str">
        <f>IF(AT49="","",VLOOKUP(AT49,'シフト記号表（従来型・ユニット型共通）'!$C$6:$L$47,10,FALSE))</f>
        <v/>
      </c>
      <c r="AU50" s="251" t="str">
        <f>IF(AU49="","",VLOOKUP(AU49,'シフト記号表（従来型・ユニット型共通）'!$C$6:$L$47,10,FALSE))</f>
        <v/>
      </c>
      <c r="AV50" s="251" t="str">
        <f>IF(AV49="","",VLOOKUP(AV49,'シフト記号表（従来型・ユニット型共通）'!$C$6:$L$47,10,FALSE))</f>
        <v/>
      </c>
      <c r="AW50" s="251" t="str">
        <f>IF(AW49="","",VLOOKUP(AW49,'シフト記号表（従来型・ユニット型共通）'!$C$6:$L$47,10,FALSE))</f>
        <v/>
      </c>
      <c r="AX50" s="253" t="str">
        <f>IF(AX49="","",VLOOKUP(AX49,'シフト記号表（従来型・ユニット型共通）'!$C$6:$L$47,10,FALSE))</f>
        <v/>
      </c>
      <c r="AY50" s="252" t="str">
        <f>IF(AY49="","",VLOOKUP(AY49,'シフト記号表（従来型・ユニット型共通）'!$C$6:$L$47,10,FALSE))</f>
        <v/>
      </c>
      <c r="AZ50" s="251" t="str">
        <f>IF(AZ49="","",VLOOKUP(AZ49,'シフト記号表（従来型・ユニット型共通）'!$C$6:$L$47,10,FALSE))</f>
        <v/>
      </c>
      <c r="BA50" s="251" t="str">
        <f>IF(BA49="","",VLOOKUP(BA49,'シフト記号表（従来型・ユニット型共通）'!$C$6:$L$47,10,FALSE))</f>
        <v/>
      </c>
      <c r="BB50" s="892">
        <f>IF($BE$3="４週",SUM(W50:AX50),IF($BE$3="暦月",SUM(W50:BA50),""))</f>
        <v>0</v>
      </c>
      <c r="BC50" s="893"/>
      <c r="BD50" s="970">
        <f>IF($BE$3="４週",BB50/4,IF($BE$3="暦月",(BB50/($BE$8/7)),""))</f>
        <v>0</v>
      </c>
      <c r="BE50" s="893"/>
      <c r="BF50" s="967"/>
      <c r="BG50" s="968"/>
      <c r="BH50" s="968"/>
      <c r="BI50" s="968"/>
      <c r="BJ50" s="969"/>
    </row>
    <row r="51" spans="2:62" ht="20.25" customHeight="1">
      <c r="B51" s="925">
        <f>B49+1</f>
        <v>18</v>
      </c>
      <c r="C51" s="971"/>
      <c r="D51" s="972"/>
      <c r="E51" s="262"/>
      <c r="F51" s="261"/>
      <c r="G51" s="262"/>
      <c r="H51" s="261"/>
      <c r="I51" s="983"/>
      <c r="J51" s="984"/>
      <c r="K51" s="985"/>
      <c r="L51" s="986"/>
      <c r="M51" s="986"/>
      <c r="N51" s="972"/>
      <c r="O51" s="953"/>
      <c r="P51" s="954"/>
      <c r="Q51" s="954"/>
      <c r="R51" s="954"/>
      <c r="S51" s="955"/>
      <c r="T51" s="260" t="s">
        <v>758</v>
      </c>
      <c r="V51" s="259"/>
      <c r="W51" s="244"/>
      <c r="X51" s="243"/>
      <c r="Y51" s="243"/>
      <c r="Z51" s="243"/>
      <c r="AA51" s="243"/>
      <c r="AB51" s="243"/>
      <c r="AC51" s="245"/>
      <c r="AD51" s="244"/>
      <c r="AE51" s="243"/>
      <c r="AF51" s="243"/>
      <c r="AG51" s="243"/>
      <c r="AH51" s="243"/>
      <c r="AI51" s="243"/>
      <c r="AJ51" s="245"/>
      <c r="AK51" s="244"/>
      <c r="AL51" s="243"/>
      <c r="AM51" s="243"/>
      <c r="AN51" s="243"/>
      <c r="AO51" s="243"/>
      <c r="AP51" s="243"/>
      <c r="AQ51" s="245"/>
      <c r="AR51" s="244"/>
      <c r="AS51" s="243"/>
      <c r="AT51" s="243"/>
      <c r="AU51" s="243"/>
      <c r="AV51" s="243"/>
      <c r="AW51" s="243"/>
      <c r="AX51" s="245"/>
      <c r="AY51" s="244"/>
      <c r="AZ51" s="243"/>
      <c r="BA51" s="242"/>
      <c r="BB51" s="960"/>
      <c r="BC51" s="961"/>
      <c r="BD51" s="962"/>
      <c r="BE51" s="963"/>
      <c r="BF51" s="964"/>
      <c r="BG51" s="965"/>
      <c r="BH51" s="965"/>
      <c r="BI51" s="965"/>
      <c r="BJ51" s="966"/>
    </row>
    <row r="52" spans="2:62" ht="20.25" customHeight="1">
      <c r="B52" s="926"/>
      <c r="C52" s="928"/>
      <c r="D52" s="924"/>
      <c r="E52" s="262"/>
      <c r="F52" s="261">
        <f>C51</f>
        <v>0</v>
      </c>
      <c r="G52" s="262"/>
      <c r="H52" s="261">
        <f>I51</f>
        <v>0</v>
      </c>
      <c r="I52" s="917"/>
      <c r="J52" s="918"/>
      <c r="K52" s="922"/>
      <c r="L52" s="923"/>
      <c r="M52" s="923"/>
      <c r="N52" s="924"/>
      <c r="O52" s="953"/>
      <c r="P52" s="954"/>
      <c r="Q52" s="954"/>
      <c r="R52" s="954"/>
      <c r="S52" s="955"/>
      <c r="T52" s="256" t="s">
        <v>757</v>
      </c>
      <c r="U52" s="255"/>
      <c r="V52" s="254"/>
      <c r="W52" s="252" t="str">
        <f>IF(W51="","",VLOOKUP(W51,'シフト記号表（従来型・ユニット型共通）'!$C$6:$L$47,10,FALSE))</f>
        <v/>
      </c>
      <c r="X52" s="251" t="str">
        <f>IF(X51="","",VLOOKUP(X51,'シフト記号表（従来型・ユニット型共通）'!$C$6:$L$47,10,FALSE))</f>
        <v/>
      </c>
      <c r="Y52" s="251" t="str">
        <f>IF(Y51="","",VLOOKUP(Y51,'シフト記号表（従来型・ユニット型共通）'!$C$6:$L$47,10,FALSE))</f>
        <v/>
      </c>
      <c r="Z52" s="251" t="str">
        <f>IF(Z51="","",VLOOKUP(Z51,'シフト記号表（従来型・ユニット型共通）'!$C$6:$L$47,10,FALSE))</f>
        <v/>
      </c>
      <c r="AA52" s="251" t="str">
        <f>IF(AA51="","",VLOOKUP(AA51,'シフト記号表（従来型・ユニット型共通）'!$C$6:$L$47,10,FALSE))</f>
        <v/>
      </c>
      <c r="AB52" s="251" t="str">
        <f>IF(AB51="","",VLOOKUP(AB51,'シフト記号表（従来型・ユニット型共通）'!$C$6:$L$47,10,FALSE))</f>
        <v/>
      </c>
      <c r="AC52" s="253" t="str">
        <f>IF(AC51="","",VLOOKUP(AC51,'シフト記号表（従来型・ユニット型共通）'!$C$6:$L$47,10,FALSE))</f>
        <v/>
      </c>
      <c r="AD52" s="252" t="str">
        <f>IF(AD51="","",VLOOKUP(AD51,'シフト記号表（従来型・ユニット型共通）'!$C$6:$L$47,10,FALSE))</f>
        <v/>
      </c>
      <c r="AE52" s="251" t="str">
        <f>IF(AE51="","",VLOOKUP(AE51,'シフト記号表（従来型・ユニット型共通）'!$C$6:$L$47,10,FALSE))</f>
        <v/>
      </c>
      <c r="AF52" s="251" t="str">
        <f>IF(AF51="","",VLOOKUP(AF51,'シフト記号表（従来型・ユニット型共通）'!$C$6:$L$47,10,FALSE))</f>
        <v/>
      </c>
      <c r="AG52" s="251" t="str">
        <f>IF(AG51="","",VLOOKUP(AG51,'シフト記号表（従来型・ユニット型共通）'!$C$6:$L$47,10,FALSE))</f>
        <v/>
      </c>
      <c r="AH52" s="251" t="str">
        <f>IF(AH51="","",VLOOKUP(AH51,'シフト記号表（従来型・ユニット型共通）'!$C$6:$L$47,10,FALSE))</f>
        <v/>
      </c>
      <c r="AI52" s="251" t="str">
        <f>IF(AI51="","",VLOOKUP(AI51,'シフト記号表（従来型・ユニット型共通）'!$C$6:$L$47,10,FALSE))</f>
        <v/>
      </c>
      <c r="AJ52" s="253" t="str">
        <f>IF(AJ51="","",VLOOKUP(AJ51,'シフト記号表（従来型・ユニット型共通）'!$C$6:$L$47,10,FALSE))</f>
        <v/>
      </c>
      <c r="AK52" s="252" t="str">
        <f>IF(AK51="","",VLOOKUP(AK51,'シフト記号表（従来型・ユニット型共通）'!$C$6:$L$47,10,FALSE))</f>
        <v/>
      </c>
      <c r="AL52" s="251" t="str">
        <f>IF(AL51="","",VLOOKUP(AL51,'シフト記号表（従来型・ユニット型共通）'!$C$6:$L$47,10,FALSE))</f>
        <v/>
      </c>
      <c r="AM52" s="251" t="str">
        <f>IF(AM51="","",VLOOKUP(AM51,'シフト記号表（従来型・ユニット型共通）'!$C$6:$L$47,10,FALSE))</f>
        <v/>
      </c>
      <c r="AN52" s="251" t="str">
        <f>IF(AN51="","",VLOOKUP(AN51,'シフト記号表（従来型・ユニット型共通）'!$C$6:$L$47,10,FALSE))</f>
        <v/>
      </c>
      <c r="AO52" s="251" t="str">
        <f>IF(AO51="","",VLOOKUP(AO51,'シフト記号表（従来型・ユニット型共通）'!$C$6:$L$47,10,FALSE))</f>
        <v/>
      </c>
      <c r="AP52" s="251" t="str">
        <f>IF(AP51="","",VLOOKUP(AP51,'シフト記号表（従来型・ユニット型共通）'!$C$6:$L$47,10,FALSE))</f>
        <v/>
      </c>
      <c r="AQ52" s="253" t="str">
        <f>IF(AQ51="","",VLOOKUP(AQ51,'シフト記号表（従来型・ユニット型共通）'!$C$6:$L$47,10,FALSE))</f>
        <v/>
      </c>
      <c r="AR52" s="252" t="str">
        <f>IF(AR51="","",VLOOKUP(AR51,'シフト記号表（従来型・ユニット型共通）'!$C$6:$L$47,10,FALSE))</f>
        <v/>
      </c>
      <c r="AS52" s="251" t="str">
        <f>IF(AS51="","",VLOOKUP(AS51,'シフト記号表（従来型・ユニット型共通）'!$C$6:$L$47,10,FALSE))</f>
        <v/>
      </c>
      <c r="AT52" s="251" t="str">
        <f>IF(AT51="","",VLOOKUP(AT51,'シフト記号表（従来型・ユニット型共通）'!$C$6:$L$47,10,FALSE))</f>
        <v/>
      </c>
      <c r="AU52" s="251" t="str">
        <f>IF(AU51="","",VLOOKUP(AU51,'シフト記号表（従来型・ユニット型共通）'!$C$6:$L$47,10,FALSE))</f>
        <v/>
      </c>
      <c r="AV52" s="251" t="str">
        <f>IF(AV51="","",VLOOKUP(AV51,'シフト記号表（従来型・ユニット型共通）'!$C$6:$L$47,10,FALSE))</f>
        <v/>
      </c>
      <c r="AW52" s="251" t="str">
        <f>IF(AW51="","",VLOOKUP(AW51,'シフト記号表（従来型・ユニット型共通）'!$C$6:$L$47,10,FALSE))</f>
        <v/>
      </c>
      <c r="AX52" s="253" t="str">
        <f>IF(AX51="","",VLOOKUP(AX51,'シフト記号表（従来型・ユニット型共通）'!$C$6:$L$47,10,FALSE))</f>
        <v/>
      </c>
      <c r="AY52" s="252" t="str">
        <f>IF(AY51="","",VLOOKUP(AY51,'シフト記号表（従来型・ユニット型共通）'!$C$6:$L$47,10,FALSE))</f>
        <v/>
      </c>
      <c r="AZ52" s="251" t="str">
        <f>IF(AZ51="","",VLOOKUP(AZ51,'シフト記号表（従来型・ユニット型共通）'!$C$6:$L$47,10,FALSE))</f>
        <v/>
      </c>
      <c r="BA52" s="251" t="str">
        <f>IF(BA51="","",VLOOKUP(BA51,'シフト記号表（従来型・ユニット型共通）'!$C$6:$L$47,10,FALSE))</f>
        <v/>
      </c>
      <c r="BB52" s="892">
        <f>IF($BE$3="４週",SUM(W52:AX52),IF($BE$3="暦月",SUM(W52:BA52),""))</f>
        <v>0</v>
      </c>
      <c r="BC52" s="893"/>
      <c r="BD52" s="970">
        <f>IF($BE$3="４週",BB52/4,IF($BE$3="暦月",(BB52/($BE$8/7)),""))</f>
        <v>0</v>
      </c>
      <c r="BE52" s="893"/>
      <c r="BF52" s="967"/>
      <c r="BG52" s="968"/>
      <c r="BH52" s="968"/>
      <c r="BI52" s="968"/>
      <c r="BJ52" s="969"/>
    </row>
    <row r="53" spans="2:62" ht="20.25" customHeight="1">
      <c r="B53" s="925">
        <f>B51+1</f>
        <v>19</v>
      </c>
      <c r="C53" s="971"/>
      <c r="D53" s="972"/>
      <c r="E53" s="250"/>
      <c r="F53" s="249"/>
      <c r="G53" s="250"/>
      <c r="H53" s="249"/>
      <c r="I53" s="983"/>
      <c r="J53" s="984"/>
      <c r="K53" s="985"/>
      <c r="L53" s="986"/>
      <c r="M53" s="986"/>
      <c r="N53" s="972"/>
      <c r="O53" s="953"/>
      <c r="P53" s="954"/>
      <c r="Q53" s="954"/>
      <c r="R53" s="954"/>
      <c r="S53" s="955"/>
      <c r="T53" s="265" t="s">
        <v>758</v>
      </c>
      <c r="U53" s="264"/>
      <c r="V53" s="263"/>
      <c r="W53" s="244"/>
      <c r="X53" s="243"/>
      <c r="Y53" s="243"/>
      <c r="Z53" s="243"/>
      <c r="AA53" s="243"/>
      <c r="AB53" s="243"/>
      <c r="AC53" s="245"/>
      <c r="AD53" s="244"/>
      <c r="AE53" s="243"/>
      <c r="AF53" s="243"/>
      <c r="AG53" s="243"/>
      <c r="AH53" s="243"/>
      <c r="AI53" s="243"/>
      <c r="AJ53" s="245"/>
      <c r="AK53" s="244"/>
      <c r="AL53" s="243"/>
      <c r="AM53" s="243"/>
      <c r="AN53" s="243"/>
      <c r="AO53" s="243"/>
      <c r="AP53" s="243"/>
      <c r="AQ53" s="245"/>
      <c r="AR53" s="244"/>
      <c r="AS53" s="243"/>
      <c r="AT53" s="243"/>
      <c r="AU53" s="243"/>
      <c r="AV53" s="243"/>
      <c r="AW53" s="243"/>
      <c r="AX53" s="245"/>
      <c r="AY53" s="244"/>
      <c r="AZ53" s="243"/>
      <c r="BA53" s="242"/>
      <c r="BB53" s="960"/>
      <c r="BC53" s="961"/>
      <c r="BD53" s="962"/>
      <c r="BE53" s="963"/>
      <c r="BF53" s="964"/>
      <c r="BG53" s="965"/>
      <c r="BH53" s="965"/>
      <c r="BI53" s="965"/>
      <c r="BJ53" s="966"/>
    </row>
    <row r="54" spans="2:62" ht="20.25" customHeight="1">
      <c r="B54" s="926"/>
      <c r="C54" s="928"/>
      <c r="D54" s="924"/>
      <c r="E54" s="262"/>
      <c r="F54" s="261">
        <f>C53</f>
        <v>0</v>
      </c>
      <c r="G54" s="262"/>
      <c r="H54" s="261">
        <f>I53</f>
        <v>0</v>
      </c>
      <c r="I54" s="917"/>
      <c r="J54" s="918"/>
      <c r="K54" s="922"/>
      <c r="L54" s="923"/>
      <c r="M54" s="923"/>
      <c r="N54" s="924"/>
      <c r="O54" s="953"/>
      <c r="P54" s="954"/>
      <c r="Q54" s="954"/>
      <c r="R54" s="954"/>
      <c r="S54" s="955"/>
      <c r="T54" s="256" t="s">
        <v>757</v>
      </c>
      <c r="U54" s="267"/>
      <c r="V54" s="266"/>
      <c r="W54" s="252" t="str">
        <f>IF(W53="","",VLOOKUP(W53,'シフト記号表（従来型・ユニット型共通）'!$C$6:$L$47,10,FALSE))</f>
        <v/>
      </c>
      <c r="X54" s="251" t="str">
        <f>IF(X53="","",VLOOKUP(X53,'シフト記号表（従来型・ユニット型共通）'!$C$6:$L$47,10,FALSE))</f>
        <v/>
      </c>
      <c r="Y54" s="251" t="str">
        <f>IF(Y53="","",VLOOKUP(Y53,'シフト記号表（従来型・ユニット型共通）'!$C$6:$L$47,10,FALSE))</f>
        <v/>
      </c>
      <c r="Z54" s="251" t="str">
        <f>IF(Z53="","",VLOOKUP(Z53,'シフト記号表（従来型・ユニット型共通）'!$C$6:$L$47,10,FALSE))</f>
        <v/>
      </c>
      <c r="AA54" s="251" t="str">
        <f>IF(AA53="","",VLOOKUP(AA53,'シフト記号表（従来型・ユニット型共通）'!$C$6:$L$47,10,FALSE))</f>
        <v/>
      </c>
      <c r="AB54" s="251" t="str">
        <f>IF(AB53="","",VLOOKUP(AB53,'シフト記号表（従来型・ユニット型共通）'!$C$6:$L$47,10,FALSE))</f>
        <v/>
      </c>
      <c r="AC54" s="253" t="str">
        <f>IF(AC53="","",VLOOKUP(AC53,'シフト記号表（従来型・ユニット型共通）'!$C$6:$L$47,10,FALSE))</f>
        <v/>
      </c>
      <c r="AD54" s="252" t="str">
        <f>IF(AD53="","",VLOOKUP(AD53,'シフト記号表（従来型・ユニット型共通）'!$C$6:$L$47,10,FALSE))</f>
        <v/>
      </c>
      <c r="AE54" s="251" t="str">
        <f>IF(AE53="","",VLOOKUP(AE53,'シフト記号表（従来型・ユニット型共通）'!$C$6:$L$47,10,FALSE))</f>
        <v/>
      </c>
      <c r="AF54" s="251" t="str">
        <f>IF(AF53="","",VLOOKUP(AF53,'シフト記号表（従来型・ユニット型共通）'!$C$6:$L$47,10,FALSE))</f>
        <v/>
      </c>
      <c r="AG54" s="251" t="str">
        <f>IF(AG53="","",VLOOKUP(AG53,'シフト記号表（従来型・ユニット型共通）'!$C$6:$L$47,10,FALSE))</f>
        <v/>
      </c>
      <c r="AH54" s="251" t="str">
        <f>IF(AH53="","",VLOOKUP(AH53,'シフト記号表（従来型・ユニット型共通）'!$C$6:$L$47,10,FALSE))</f>
        <v/>
      </c>
      <c r="AI54" s="251" t="str">
        <f>IF(AI53="","",VLOOKUP(AI53,'シフト記号表（従来型・ユニット型共通）'!$C$6:$L$47,10,FALSE))</f>
        <v/>
      </c>
      <c r="AJ54" s="253" t="str">
        <f>IF(AJ53="","",VLOOKUP(AJ53,'シフト記号表（従来型・ユニット型共通）'!$C$6:$L$47,10,FALSE))</f>
        <v/>
      </c>
      <c r="AK54" s="252" t="str">
        <f>IF(AK53="","",VLOOKUP(AK53,'シフト記号表（従来型・ユニット型共通）'!$C$6:$L$47,10,FALSE))</f>
        <v/>
      </c>
      <c r="AL54" s="251" t="str">
        <f>IF(AL53="","",VLOOKUP(AL53,'シフト記号表（従来型・ユニット型共通）'!$C$6:$L$47,10,FALSE))</f>
        <v/>
      </c>
      <c r="AM54" s="251" t="str">
        <f>IF(AM53="","",VLOOKUP(AM53,'シフト記号表（従来型・ユニット型共通）'!$C$6:$L$47,10,FALSE))</f>
        <v/>
      </c>
      <c r="AN54" s="251" t="str">
        <f>IF(AN53="","",VLOOKUP(AN53,'シフト記号表（従来型・ユニット型共通）'!$C$6:$L$47,10,FALSE))</f>
        <v/>
      </c>
      <c r="AO54" s="251" t="str">
        <f>IF(AO53="","",VLOOKUP(AO53,'シフト記号表（従来型・ユニット型共通）'!$C$6:$L$47,10,FALSE))</f>
        <v/>
      </c>
      <c r="AP54" s="251" t="str">
        <f>IF(AP53="","",VLOOKUP(AP53,'シフト記号表（従来型・ユニット型共通）'!$C$6:$L$47,10,FALSE))</f>
        <v/>
      </c>
      <c r="AQ54" s="253" t="str">
        <f>IF(AQ53="","",VLOOKUP(AQ53,'シフト記号表（従来型・ユニット型共通）'!$C$6:$L$47,10,FALSE))</f>
        <v/>
      </c>
      <c r="AR54" s="252" t="str">
        <f>IF(AR53="","",VLOOKUP(AR53,'シフト記号表（従来型・ユニット型共通）'!$C$6:$L$47,10,FALSE))</f>
        <v/>
      </c>
      <c r="AS54" s="251" t="str">
        <f>IF(AS53="","",VLOOKUP(AS53,'シフト記号表（従来型・ユニット型共通）'!$C$6:$L$47,10,FALSE))</f>
        <v/>
      </c>
      <c r="AT54" s="251" t="str">
        <f>IF(AT53="","",VLOOKUP(AT53,'シフト記号表（従来型・ユニット型共通）'!$C$6:$L$47,10,FALSE))</f>
        <v/>
      </c>
      <c r="AU54" s="251" t="str">
        <f>IF(AU53="","",VLOOKUP(AU53,'シフト記号表（従来型・ユニット型共通）'!$C$6:$L$47,10,FALSE))</f>
        <v/>
      </c>
      <c r="AV54" s="251" t="str">
        <f>IF(AV53="","",VLOOKUP(AV53,'シフト記号表（従来型・ユニット型共通）'!$C$6:$L$47,10,FALSE))</f>
        <v/>
      </c>
      <c r="AW54" s="251" t="str">
        <f>IF(AW53="","",VLOOKUP(AW53,'シフト記号表（従来型・ユニット型共通）'!$C$6:$L$47,10,FALSE))</f>
        <v/>
      </c>
      <c r="AX54" s="253" t="str">
        <f>IF(AX53="","",VLOOKUP(AX53,'シフト記号表（従来型・ユニット型共通）'!$C$6:$L$47,10,FALSE))</f>
        <v/>
      </c>
      <c r="AY54" s="252" t="str">
        <f>IF(AY53="","",VLOOKUP(AY53,'シフト記号表（従来型・ユニット型共通）'!$C$6:$L$47,10,FALSE))</f>
        <v/>
      </c>
      <c r="AZ54" s="251" t="str">
        <f>IF(AZ53="","",VLOOKUP(AZ53,'シフト記号表（従来型・ユニット型共通）'!$C$6:$L$47,10,FALSE))</f>
        <v/>
      </c>
      <c r="BA54" s="251" t="str">
        <f>IF(BA53="","",VLOOKUP(BA53,'シフト記号表（従来型・ユニット型共通）'!$C$6:$L$47,10,FALSE))</f>
        <v/>
      </c>
      <c r="BB54" s="892">
        <f>IF($BE$3="４週",SUM(W54:AX54),IF($BE$3="暦月",SUM(W54:BA54),""))</f>
        <v>0</v>
      </c>
      <c r="BC54" s="893"/>
      <c r="BD54" s="970">
        <f>IF($BE$3="４週",BB54/4,IF($BE$3="暦月",(BB54/($BE$8/7)),""))</f>
        <v>0</v>
      </c>
      <c r="BE54" s="893"/>
      <c r="BF54" s="967"/>
      <c r="BG54" s="968"/>
      <c r="BH54" s="968"/>
      <c r="BI54" s="968"/>
      <c r="BJ54" s="969"/>
    </row>
    <row r="55" spans="2:62" ht="20.25" customHeight="1">
      <c r="B55" s="925">
        <f>B53+1</f>
        <v>20</v>
      </c>
      <c r="C55" s="971"/>
      <c r="D55" s="972"/>
      <c r="E55" s="250"/>
      <c r="F55" s="249"/>
      <c r="G55" s="250"/>
      <c r="H55" s="249"/>
      <c r="I55" s="983"/>
      <c r="J55" s="984"/>
      <c r="K55" s="985"/>
      <c r="L55" s="986"/>
      <c r="M55" s="986"/>
      <c r="N55" s="972"/>
      <c r="O55" s="953"/>
      <c r="P55" s="954"/>
      <c r="Q55" s="954"/>
      <c r="R55" s="954"/>
      <c r="S55" s="955"/>
      <c r="T55" s="265" t="s">
        <v>758</v>
      </c>
      <c r="U55" s="264"/>
      <c r="V55" s="263"/>
      <c r="W55" s="244"/>
      <c r="X55" s="243"/>
      <c r="Y55" s="243"/>
      <c r="Z55" s="243"/>
      <c r="AA55" s="243"/>
      <c r="AB55" s="243"/>
      <c r="AC55" s="245"/>
      <c r="AD55" s="244"/>
      <c r="AE55" s="243"/>
      <c r="AF55" s="243"/>
      <c r="AG55" s="243"/>
      <c r="AH55" s="243"/>
      <c r="AI55" s="243"/>
      <c r="AJ55" s="245"/>
      <c r="AK55" s="244"/>
      <c r="AL55" s="243"/>
      <c r="AM55" s="243"/>
      <c r="AN55" s="243"/>
      <c r="AO55" s="243"/>
      <c r="AP55" s="243"/>
      <c r="AQ55" s="245"/>
      <c r="AR55" s="244"/>
      <c r="AS55" s="243"/>
      <c r="AT55" s="243"/>
      <c r="AU55" s="243"/>
      <c r="AV55" s="243"/>
      <c r="AW55" s="243"/>
      <c r="AX55" s="245"/>
      <c r="AY55" s="244"/>
      <c r="AZ55" s="243"/>
      <c r="BA55" s="242"/>
      <c r="BB55" s="960"/>
      <c r="BC55" s="961"/>
      <c r="BD55" s="962"/>
      <c r="BE55" s="963"/>
      <c r="BF55" s="964"/>
      <c r="BG55" s="965"/>
      <c r="BH55" s="965"/>
      <c r="BI55" s="965"/>
      <c r="BJ55" s="966"/>
    </row>
    <row r="56" spans="2:62" ht="20.25" customHeight="1">
      <c r="B56" s="926"/>
      <c r="C56" s="928"/>
      <c r="D56" s="924"/>
      <c r="E56" s="262"/>
      <c r="F56" s="261">
        <f>C55</f>
        <v>0</v>
      </c>
      <c r="G56" s="262"/>
      <c r="H56" s="261">
        <f>I55</f>
        <v>0</v>
      </c>
      <c r="I56" s="917"/>
      <c r="J56" s="918"/>
      <c r="K56" s="922"/>
      <c r="L56" s="923"/>
      <c r="M56" s="923"/>
      <c r="N56" s="924"/>
      <c r="O56" s="953"/>
      <c r="P56" s="954"/>
      <c r="Q56" s="954"/>
      <c r="R56" s="954"/>
      <c r="S56" s="955"/>
      <c r="T56" s="256" t="s">
        <v>757</v>
      </c>
      <c r="U56" s="255"/>
      <c r="V56" s="254"/>
      <c r="W56" s="252" t="str">
        <f>IF(W55="","",VLOOKUP(W55,'シフト記号表（従来型・ユニット型共通）'!$C$6:$L$47,10,FALSE))</f>
        <v/>
      </c>
      <c r="X56" s="251" t="str">
        <f>IF(X55="","",VLOOKUP(X55,'シフト記号表（従来型・ユニット型共通）'!$C$6:$L$47,10,FALSE))</f>
        <v/>
      </c>
      <c r="Y56" s="251" t="str">
        <f>IF(Y55="","",VLOOKUP(Y55,'シフト記号表（従来型・ユニット型共通）'!$C$6:$L$47,10,FALSE))</f>
        <v/>
      </c>
      <c r="Z56" s="251" t="str">
        <f>IF(Z55="","",VLOOKUP(Z55,'シフト記号表（従来型・ユニット型共通）'!$C$6:$L$47,10,FALSE))</f>
        <v/>
      </c>
      <c r="AA56" s="251" t="str">
        <f>IF(AA55="","",VLOOKUP(AA55,'シフト記号表（従来型・ユニット型共通）'!$C$6:$L$47,10,FALSE))</f>
        <v/>
      </c>
      <c r="AB56" s="251" t="str">
        <f>IF(AB55="","",VLOOKUP(AB55,'シフト記号表（従来型・ユニット型共通）'!$C$6:$L$47,10,FALSE))</f>
        <v/>
      </c>
      <c r="AC56" s="253" t="str">
        <f>IF(AC55="","",VLOOKUP(AC55,'シフト記号表（従来型・ユニット型共通）'!$C$6:$L$47,10,FALSE))</f>
        <v/>
      </c>
      <c r="AD56" s="252" t="str">
        <f>IF(AD55="","",VLOOKUP(AD55,'シフト記号表（従来型・ユニット型共通）'!$C$6:$L$47,10,FALSE))</f>
        <v/>
      </c>
      <c r="AE56" s="251" t="str">
        <f>IF(AE55="","",VLOOKUP(AE55,'シフト記号表（従来型・ユニット型共通）'!$C$6:$L$47,10,FALSE))</f>
        <v/>
      </c>
      <c r="AF56" s="251" t="str">
        <f>IF(AF55="","",VLOOKUP(AF55,'シフト記号表（従来型・ユニット型共通）'!$C$6:$L$47,10,FALSE))</f>
        <v/>
      </c>
      <c r="AG56" s="251" t="str">
        <f>IF(AG55="","",VLOOKUP(AG55,'シフト記号表（従来型・ユニット型共通）'!$C$6:$L$47,10,FALSE))</f>
        <v/>
      </c>
      <c r="AH56" s="251" t="str">
        <f>IF(AH55="","",VLOOKUP(AH55,'シフト記号表（従来型・ユニット型共通）'!$C$6:$L$47,10,FALSE))</f>
        <v/>
      </c>
      <c r="AI56" s="251" t="str">
        <f>IF(AI55="","",VLOOKUP(AI55,'シフト記号表（従来型・ユニット型共通）'!$C$6:$L$47,10,FALSE))</f>
        <v/>
      </c>
      <c r="AJ56" s="253" t="str">
        <f>IF(AJ55="","",VLOOKUP(AJ55,'シフト記号表（従来型・ユニット型共通）'!$C$6:$L$47,10,FALSE))</f>
        <v/>
      </c>
      <c r="AK56" s="252" t="str">
        <f>IF(AK55="","",VLOOKUP(AK55,'シフト記号表（従来型・ユニット型共通）'!$C$6:$L$47,10,FALSE))</f>
        <v/>
      </c>
      <c r="AL56" s="251" t="str">
        <f>IF(AL55="","",VLOOKUP(AL55,'シフト記号表（従来型・ユニット型共通）'!$C$6:$L$47,10,FALSE))</f>
        <v/>
      </c>
      <c r="AM56" s="251" t="str">
        <f>IF(AM55="","",VLOOKUP(AM55,'シフト記号表（従来型・ユニット型共通）'!$C$6:$L$47,10,FALSE))</f>
        <v/>
      </c>
      <c r="AN56" s="251" t="str">
        <f>IF(AN55="","",VLOOKUP(AN55,'シフト記号表（従来型・ユニット型共通）'!$C$6:$L$47,10,FALSE))</f>
        <v/>
      </c>
      <c r="AO56" s="251" t="str">
        <f>IF(AO55="","",VLOOKUP(AO55,'シフト記号表（従来型・ユニット型共通）'!$C$6:$L$47,10,FALSE))</f>
        <v/>
      </c>
      <c r="AP56" s="251" t="str">
        <f>IF(AP55="","",VLOOKUP(AP55,'シフト記号表（従来型・ユニット型共通）'!$C$6:$L$47,10,FALSE))</f>
        <v/>
      </c>
      <c r="AQ56" s="253" t="str">
        <f>IF(AQ55="","",VLOOKUP(AQ55,'シフト記号表（従来型・ユニット型共通）'!$C$6:$L$47,10,FALSE))</f>
        <v/>
      </c>
      <c r="AR56" s="252" t="str">
        <f>IF(AR55="","",VLOOKUP(AR55,'シフト記号表（従来型・ユニット型共通）'!$C$6:$L$47,10,FALSE))</f>
        <v/>
      </c>
      <c r="AS56" s="251" t="str">
        <f>IF(AS55="","",VLOOKUP(AS55,'シフト記号表（従来型・ユニット型共通）'!$C$6:$L$47,10,FALSE))</f>
        <v/>
      </c>
      <c r="AT56" s="251" t="str">
        <f>IF(AT55="","",VLOOKUP(AT55,'シフト記号表（従来型・ユニット型共通）'!$C$6:$L$47,10,FALSE))</f>
        <v/>
      </c>
      <c r="AU56" s="251" t="str">
        <f>IF(AU55="","",VLOOKUP(AU55,'シフト記号表（従来型・ユニット型共通）'!$C$6:$L$47,10,FALSE))</f>
        <v/>
      </c>
      <c r="AV56" s="251" t="str">
        <f>IF(AV55="","",VLOOKUP(AV55,'シフト記号表（従来型・ユニット型共通）'!$C$6:$L$47,10,FALSE))</f>
        <v/>
      </c>
      <c r="AW56" s="251" t="str">
        <f>IF(AW55="","",VLOOKUP(AW55,'シフト記号表（従来型・ユニット型共通）'!$C$6:$L$47,10,FALSE))</f>
        <v/>
      </c>
      <c r="AX56" s="253" t="str">
        <f>IF(AX55="","",VLOOKUP(AX55,'シフト記号表（従来型・ユニット型共通）'!$C$6:$L$47,10,FALSE))</f>
        <v/>
      </c>
      <c r="AY56" s="252" t="str">
        <f>IF(AY55="","",VLOOKUP(AY55,'シフト記号表（従来型・ユニット型共通）'!$C$6:$L$47,10,FALSE))</f>
        <v/>
      </c>
      <c r="AZ56" s="251" t="str">
        <f>IF(AZ55="","",VLOOKUP(AZ55,'シフト記号表（従来型・ユニット型共通）'!$C$6:$L$47,10,FALSE))</f>
        <v/>
      </c>
      <c r="BA56" s="251" t="str">
        <f>IF(BA55="","",VLOOKUP(BA55,'シフト記号表（従来型・ユニット型共通）'!$C$6:$L$47,10,FALSE))</f>
        <v/>
      </c>
      <c r="BB56" s="892">
        <f>IF($BE$3="４週",SUM(W56:AX56),IF($BE$3="暦月",SUM(W56:BA56),""))</f>
        <v>0</v>
      </c>
      <c r="BC56" s="893"/>
      <c r="BD56" s="970">
        <f>IF($BE$3="４週",BB56/4,IF($BE$3="暦月",(BB56/($BE$8/7)),""))</f>
        <v>0</v>
      </c>
      <c r="BE56" s="893"/>
      <c r="BF56" s="967"/>
      <c r="BG56" s="968"/>
      <c r="BH56" s="968"/>
      <c r="BI56" s="968"/>
      <c r="BJ56" s="969"/>
    </row>
    <row r="57" spans="2:62" ht="20.25" customHeight="1">
      <c r="B57" s="925">
        <f>B55+1</f>
        <v>21</v>
      </c>
      <c r="C57" s="971"/>
      <c r="D57" s="972"/>
      <c r="E57" s="262"/>
      <c r="F57" s="261"/>
      <c r="G57" s="262"/>
      <c r="H57" s="261"/>
      <c r="I57" s="983"/>
      <c r="J57" s="984"/>
      <c r="K57" s="985"/>
      <c r="L57" s="986"/>
      <c r="M57" s="986"/>
      <c r="N57" s="972"/>
      <c r="O57" s="953"/>
      <c r="P57" s="954"/>
      <c r="Q57" s="954"/>
      <c r="R57" s="954"/>
      <c r="S57" s="955"/>
      <c r="T57" s="260" t="s">
        <v>758</v>
      </c>
      <c r="V57" s="259"/>
      <c r="W57" s="244"/>
      <c r="X57" s="243"/>
      <c r="Y57" s="243"/>
      <c r="Z57" s="243"/>
      <c r="AA57" s="243"/>
      <c r="AB57" s="243"/>
      <c r="AC57" s="245"/>
      <c r="AD57" s="244"/>
      <c r="AE57" s="243"/>
      <c r="AF57" s="243"/>
      <c r="AG57" s="243"/>
      <c r="AH57" s="243"/>
      <c r="AI57" s="243"/>
      <c r="AJ57" s="245"/>
      <c r="AK57" s="244"/>
      <c r="AL57" s="243"/>
      <c r="AM57" s="243"/>
      <c r="AN57" s="243"/>
      <c r="AO57" s="243"/>
      <c r="AP57" s="243"/>
      <c r="AQ57" s="245"/>
      <c r="AR57" s="244"/>
      <c r="AS57" s="243"/>
      <c r="AT57" s="243"/>
      <c r="AU57" s="243"/>
      <c r="AV57" s="243"/>
      <c r="AW57" s="243"/>
      <c r="AX57" s="245"/>
      <c r="AY57" s="244"/>
      <c r="AZ57" s="243"/>
      <c r="BA57" s="242"/>
      <c r="BB57" s="960"/>
      <c r="BC57" s="961"/>
      <c r="BD57" s="962"/>
      <c r="BE57" s="963"/>
      <c r="BF57" s="964"/>
      <c r="BG57" s="965"/>
      <c r="BH57" s="965"/>
      <c r="BI57" s="965"/>
      <c r="BJ57" s="966"/>
    </row>
    <row r="58" spans="2:62" ht="20.25" customHeight="1">
      <c r="B58" s="926"/>
      <c r="C58" s="928"/>
      <c r="D58" s="924"/>
      <c r="E58" s="262"/>
      <c r="F58" s="261">
        <f>C57</f>
        <v>0</v>
      </c>
      <c r="G58" s="262"/>
      <c r="H58" s="261">
        <f>I57</f>
        <v>0</v>
      </c>
      <c r="I58" s="917"/>
      <c r="J58" s="918"/>
      <c r="K58" s="922"/>
      <c r="L58" s="923"/>
      <c r="M58" s="923"/>
      <c r="N58" s="924"/>
      <c r="O58" s="953"/>
      <c r="P58" s="954"/>
      <c r="Q58" s="954"/>
      <c r="R58" s="954"/>
      <c r="S58" s="955"/>
      <c r="T58" s="256" t="s">
        <v>757</v>
      </c>
      <c r="U58" s="255"/>
      <c r="V58" s="254"/>
      <c r="W58" s="252" t="str">
        <f>IF(W57="","",VLOOKUP(W57,'シフト記号表（従来型・ユニット型共通）'!$C$6:$L$47,10,FALSE))</f>
        <v/>
      </c>
      <c r="X58" s="251" t="str">
        <f>IF(X57="","",VLOOKUP(X57,'シフト記号表（従来型・ユニット型共通）'!$C$6:$L$47,10,FALSE))</f>
        <v/>
      </c>
      <c r="Y58" s="251" t="str">
        <f>IF(Y57="","",VLOOKUP(Y57,'シフト記号表（従来型・ユニット型共通）'!$C$6:$L$47,10,FALSE))</f>
        <v/>
      </c>
      <c r="Z58" s="251" t="str">
        <f>IF(Z57="","",VLOOKUP(Z57,'シフト記号表（従来型・ユニット型共通）'!$C$6:$L$47,10,FALSE))</f>
        <v/>
      </c>
      <c r="AA58" s="251" t="str">
        <f>IF(AA57="","",VLOOKUP(AA57,'シフト記号表（従来型・ユニット型共通）'!$C$6:$L$47,10,FALSE))</f>
        <v/>
      </c>
      <c r="AB58" s="251" t="str">
        <f>IF(AB57="","",VLOOKUP(AB57,'シフト記号表（従来型・ユニット型共通）'!$C$6:$L$47,10,FALSE))</f>
        <v/>
      </c>
      <c r="AC58" s="253" t="str">
        <f>IF(AC57="","",VLOOKUP(AC57,'シフト記号表（従来型・ユニット型共通）'!$C$6:$L$47,10,FALSE))</f>
        <v/>
      </c>
      <c r="AD58" s="252" t="str">
        <f>IF(AD57="","",VLOOKUP(AD57,'シフト記号表（従来型・ユニット型共通）'!$C$6:$L$47,10,FALSE))</f>
        <v/>
      </c>
      <c r="AE58" s="251" t="str">
        <f>IF(AE57="","",VLOOKUP(AE57,'シフト記号表（従来型・ユニット型共通）'!$C$6:$L$47,10,FALSE))</f>
        <v/>
      </c>
      <c r="AF58" s="251" t="str">
        <f>IF(AF57="","",VLOOKUP(AF57,'シフト記号表（従来型・ユニット型共通）'!$C$6:$L$47,10,FALSE))</f>
        <v/>
      </c>
      <c r="AG58" s="251" t="str">
        <f>IF(AG57="","",VLOOKUP(AG57,'シフト記号表（従来型・ユニット型共通）'!$C$6:$L$47,10,FALSE))</f>
        <v/>
      </c>
      <c r="AH58" s="251" t="str">
        <f>IF(AH57="","",VLOOKUP(AH57,'シフト記号表（従来型・ユニット型共通）'!$C$6:$L$47,10,FALSE))</f>
        <v/>
      </c>
      <c r="AI58" s="251" t="str">
        <f>IF(AI57="","",VLOOKUP(AI57,'シフト記号表（従来型・ユニット型共通）'!$C$6:$L$47,10,FALSE))</f>
        <v/>
      </c>
      <c r="AJ58" s="253" t="str">
        <f>IF(AJ57="","",VLOOKUP(AJ57,'シフト記号表（従来型・ユニット型共通）'!$C$6:$L$47,10,FALSE))</f>
        <v/>
      </c>
      <c r="AK58" s="252" t="str">
        <f>IF(AK57="","",VLOOKUP(AK57,'シフト記号表（従来型・ユニット型共通）'!$C$6:$L$47,10,FALSE))</f>
        <v/>
      </c>
      <c r="AL58" s="251" t="str">
        <f>IF(AL57="","",VLOOKUP(AL57,'シフト記号表（従来型・ユニット型共通）'!$C$6:$L$47,10,FALSE))</f>
        <v/>
      </c>
      <c r="AM58" s="251" t="str">
        <f>IF(AM57="","",VLOOKUP(AM57,'シフト記号表（従来型・ユニット型共通）'!$C$6:$L$47,10,FALSE))</f>
        <v/>
      </c>
      <c r="AN58" s="251" t="str">
        <f>IF(AN57="","",VLOOKUP(AN57,'シフト記号表（従来型・ユニット型共通）'!$C$6:$L$47,10,FALSE))</f>
        <v/>
      </c>
      <c r="AO58" s="251" t="str">
        <f>IF(AO57="","",VLOOKUP(AO57,'シフト記号表（従来型・ユニット型共通）'!$C$6:$L$47,10,FALSE))</f>
        <v/>
      </c>
      <c r="AP58" s="251" t="str">
        <f>IF(AP57="","",VLOOKUP(AP57,'シフト記号表（従来型・ユニット型共通）'!$C$6:$L$47,10,FALSE))</f>
        <v/>
      </c>
      <c r="AQ58" s="253" t="str">
        <f>IF(AQ57="","",VLOOKUP(AQ57,'シフト記号表（従来型・ユニット型共通）'!$C$6:$L$47,10,FALSE))</f>
        <v/>
      </c>
      <c r="AR58" s="252" t="str">
        <f>IF(AR57="","",VLOOKUP(AR57,'シフト記号表（従来型・ユニット型共通）'!$C$6:$L$47,10,FALSE))</f>
        <v/>
      </c>
      <c r="AS58" s="251" t="str">
        <f>IF(AS57="","",VLOOKUP(AS57,'シフト記号表（従来型・ユニット型共通）'!$C$6:$L$47,10,FALSE))</f>
        <v/>
      </c>
      <c r="AT58" s="251" t="str">
        <f>IF(AT57="","",VLOOKUP(AT57,'シフト記号表（従来型・ユニット型共通）'!$C$6:$L$47,10,FALSE))</f>
        <v/>
      </c>
      <c r="AU58" s="251" t="str">
        <f>IF(AU57="","",VLOOKUP(AU57,'シフト記号表（従来型・ユニット型共通）'!$C$6:$L$47,10,FALSE))</f>
        <v/>
      </c>
      <c r="AV58" s="251" t="str">
        <f>IF(AV57="","",VLOOKUP(AV57,'シフト記号表（従来型・ユニット型共通）'!$C$6:$L$47,10,FALSE))</f>
        <v/>
      </c>
      <c r="AW58" s="251" t="str">
        <f>IF(AW57="","",VLOOKUP(AW57,'シフト記号表（従来型・ユニット型共通）'!$C$6:$L$47,10,FALSE))</f>
        <v/>
      </c>
      <c r="AX58" s="253" t="str">
        <f>IF(AX57="","",VLOOKUP(AX57,'シフト記号表（従来型・ユニット型共通）'!$C$6:$L$47,10,FALSE))</f>
        <v/>
      </c>
      <c r="AY58" s="252" t="str">
        <f>IF(AY57="","",VLOOKUP(AY57,'シフト記号表（従来型・ユニット型共通）'!$C$6:$L$47,10,FALSE))</f>
        <v/>
      </c>
      <c r="AZ58" s="251" t="str">
        <f>IF(AZ57="","",VLOOKUP(AZ57,'シフト記号表（従来型・ユニット型共通）'!$C$6:$L$47,10,FALSE))</f>
        <v/>
      </c>
      <c r="BA58" s="251" t="str">
        <f>IF(BA57="","",VLOOKUP(BA57,'シフト記号表（従来型・ユニット型共通）'!$C$6:$L$47,10,FALSE))</f>
        <v/>
      </c>
      <c r="BB58" s="892">
        <f>IF($BE$3="４週",SUM(W58:AX58),IF($BE$3="暦月",SUM(W58:BA58),""))</f>
        <v>0</v>
      </c>
      <c r="BC58" s="893"/>
      <c r="BD58" s="970">
        <f>IF($BE$3="４週",BB58/4,IF($BE$3="暦月",(BB58/($BE$8/7)),""))</f>
        <v>0</v>
      </c>
      <c r="BE58" s="893"/>
      <c r="BF58" s="967"/>
      <c r="BG58" s="968"/>
      <c r="BH58" s="968"/>
      <c r="BI58" s="968"/>
      <c r="BJ58" s="969"/>
    </row>
    <row r="59" spans="2:62" ht="20.25" customHeight="1">
      <c r="B59" s="925">
        <f>B57+1</f>
        <v>22</v>
      </c>
      <c r="C59" s="971"/>
      <c r="D59" s="972"/>
      <c r="E59" s="262"/>
      <c r="F59" s="261"/>
      <c r="G59" s="262"/>
      <c r="H59" s="261"/>
      <c r="I59" s="983"/>
      <c r="J59" s="984"/>
      <c r="K59" s="985"/>
      <c r="L59" s="986"/>
      <c r="M59" s="986"/>
      <c r="N59" s="972"/>
      <c r="O59" s="953"/>
      <c r="P59" s="954"/>
      <c r="Q59" s="954"/>
      <c r="R59" s="954"/>
      <c r="S59" s="955"/>
      <c r="T59" s="260" t="s">
        <v>758</v>
      </c>
      <c r="V59" s="259"/>
      <c r="W59" s="244"/>
      <c r="X59" s="243"/>
      <c r="Y59" s="243"/>
      <c r="Z59" s="243"/>
      <c r="AA59" s="243"/>
      <c r="AB59" s="243"/>
      <c r="AC59" s="245"/>
      <c r="AD59" s="244"/>
      <c r="AE59" s="243"/>
      <c r="AF59" s="243"/>
      <c r="AG59" s="243"/>
      <c r="AH59" s="243"/>
      <c r="AI59" s="243"/>
      <c r="AJ59" s="245"/>
      <c r="AK59" s="244"/>
      <c r="AL59" s="243"/>
      <c r="AM59" s="243"/>
      <c r="AN59" s="243"/>
      <c r="AO59" s="243"/>
      <c r="AP59" s="243"/>
      <c r="AQ59" s="245"/>
      <c r="AR59" s="244"/>
      <c r="AS59" s="243"/>
      <c r="AT59" s="243"/>
      <c r="AU59" s="243"/>
      <c r="AV59" s="243"/>
      <c r="AW59" s="243"/>
      <c r="AX59" s="245"/>
      <c r="AY59" s="244"/>
      <c r="AZ59" s="243"/>
      <c r="BA59" s="242"/>
      <c r="BB59" s="960"/>
      <c r="BC59" s="961"/>
      <c r="BD59" s="962"/>
      <c r="BE59" s="963"/>
      <c r="BF59" s="964"/>
      <c r="BG59" s="965"/>
      <c r="BH59" s="965"/>
      <c r="BI59" s="965"/>
      <c r="BJ59" s="966"/>
    </row>
    <row r="60" spans="2:62" ht="20.25" customHeight="1">
      <c r="B60" s="926"/>
      <c r="C60" s="928"/>
      <c r="D60" s="924"/>
      <c r="E60" s="262"/>
      <c r="F60" s="261">
        <f>C59</f>
        <v>0</v>
      </c>
      <c r="G60" s="262"/>
      <c r="H60" s="261">
        <f>I59</f>
        <v>0</v>
      </c>
      <c r="I60" s="917"/>
      <c r="J60" s="918"/>
      <c r="K60" s="922"/>
      <c r="L60" s="923"/>
      <c r="M60" s="923"/>
      <c r="N60" s="924"/>
      <c r="O60" s="953"/>
      <c r="P60" s="954"/>
      <c r="Q60" s="954"/>
      <c r="R60" s="954"/>
      <c r="S60" s="955"/>
      <c r="T60" s="256" t="s">
        <v>757</v>
      </c>
      <c r="U60" s="255"/>
      <c r="V60" s="254"/>
      <c r="W60" s="252" t="str">
        <f>IF(W59="","",VLOOKUP(W59,'シフト記号表（従来型・ユニット型共通）'!$C$6:$L$47,10,FALSE))</f>
        <v/>
      </c>
      <c r="X60" s="251" t="str">
        <f>IF(X59="","",VLOOKUP(X59,'シフト記号表（従来型・ユニット型共通）'!$C$6:$L$47,10,FALSE))</f>
        <v/>
      </c>
      <c r="Y60" s="251" t="str">
        <f>IF(Y59="","",VLOOKUP(Y59,'シフト記号表（従来型・ユニット型共通）'!$C$6:$L$47,10,FALSE))</f>
        <v/>
      </c>
      <c r="Z60" s="251" t="str">
        <f>IF(Z59="","",VLOOKUP(Z59,'シフト記号表（従来型・ユニット型共通）'!$C$6:$L$47,10,FALSE))</f>
        <v/>
      </c>
      <c r="AA60" s="251" t="str">
        <f>IF(AA59="","",VLOOKUP(AA59,'シフト記号表（従来型・ユニット型共通）'!$C$6:$L$47,10,FALSE))</f>
        <v/>
      </c>
      <c r="AB60" s="251" t="str">
        <f>IF(AB59="","",VLOOKUP(AB59,'シフト記号表（従来型・ユニット型共通）'!$C$6:$L$47,10,FALSE))</f>
        <v/>
      </c>
      <c r="AC60" s="253" t="str">
        <f>IF(AC59="","",VLOOKUP(AC59,'シフト記号表（従来型・ユニット型共通）'!$C$6:$L$47,10,FALSE))</f>
        <v/>
      </c>
      <c r="AD60" s="252" t="str">
        <f>IF(AD59="","",VLOOKUP(AD59,'シフト記号表（従来型・ユニット型共通）'!$C$6:$L$47,10,FALSE))</f>
        <v/>
      </c>
      <c r="AE60" s="251" t="str">
        <f>IF(AE59="","",VLOOKUP(AE59,'シフト記号表（従来型・ユニット型共通）'!$C$6:$L$47,10,FALSE))</f>
        <v/>
      </c>
      <c r="AF60" s="251" t="str">
        <f>IF(AF59="","",VLOOKUP(AF59,'シフト記号表（従来型・ユニット型共通）'!$C$6:$L$47,10,FALSE))</f>
        <v/>
      </c>
      <c r="AG60" s="251" t="str">
        <f>IF(AG59="","",VLOOKUP(AG59,'シフト記号表（従来型・ユニット型共通）'!$C$6:$L$47,10,FALSE))</f>
        <v/>
      </c>
      <c r="AH60" s="251" t="str">
        <f>IF(AH59="","",VLOOKUP(AH59,'シフト記号表（従来型・ユニット型共通）'!$C$6:$L$47,10,FALSE))</f>
        <v/>
      </c>
      <c r="AI60" s="251" t="str">
        <f>IF(AI59="","",VLOOKUP(AI59,'シフト記号表（従来型・ユニット型共通）'!$C$6:$L$47,10,FALSE))</f>
        <v/>
      </c>
      <c r="AJ60" s="253" t="str">
        <f>IF(AJ59="","",VLOOKUP(AJ59,'シフト記号表（従来型・ユニット型共通）'!$C$6:$L$47,10,FALSE))</f>
        <v/>
      </c>
      <c r="AK60" s="252" t="str">
        <f>IF(AK59="","",VLOOKUP(AK59,'シフト記号表（従来型・ユニット型共通）'!$C$6:$L$47,10,FALSE))</f>
        <v/>
      </c>
      <c r="AL60" s="251" t="str">
        <f>IF(AL59="","",VLOOKUP(AL59,'シフト記号表（従来型・ユニット型共通）'!$C$6:$L$47,10,FALSE))</f>
        <v/>
      </c>
      <c r="AM60" s="251" t="str">
        <f>IF(AM59="","",VLOOKUP(AM59,'シフト記号表（従来型・ユニット型共通）'!$C$6:$L$47,10,FALSE))</f>
        <v/>
      </c>
      <c r="AN60" s="251" t="str">
        <f>IF(AN59="","",VLOOKUP(AN59,'シフト記号表（従来型・ユニット型共通）'!$C$6:$L$47,10,FALSE))</f>
        <v/>
      </c>
      <c r="AO60" s="251" t="str">
        <f>IF(AO59="","",VLOOKUP(AO59,'シフト記号表（従来型・ユニット型共通）'!$C$6:$L$47,10,FALSE))</f>
        <v/>
      </c>
      <c r="AP60" s="251" t="str">
        <f>IF(AP59="","",VLOOKUP(AP59,'シフト記号表（従来型・ユニット型共通）'!$C$6:$L$47,10,FALSE))</f>
        <v/>
      </c>
      <c r="AQ60" s="253" t="str">
        <f>IF(AQ59="","",VLOOKUP(AQ59,'シフト記号表（従来型・ユニット型共通）'!$C$6:$L$47,10,FALSE))</f>
        <v/>
      </c>
      <c r="AR60" s="252" t="str">
        <f>IF(AR59="","",VLOOKUP(AR59,'シフト記号表（従来型・ユニット型共通）'!$C$6:$L$47,10,FALSE))</f>
        <v/>
      </c>
      <c r="AS60" s="251" t="str">
        <f>IF(AS59="","",VLOOKUP(AS59,'シフト記号表（従来型・ユニット型共通）'!$C$6:$L$47,10,FALSE))</f>
        <v/>
      </c>
      <c r="AT60" s="251" t="str">
        <f>IF(AT59="","",VLOOKUP(AT59,'シフト記号表（従来型・ユニット型共通）'!$C$6:$L$47,10,FALSE))</f>
        <v/>
      </c>
      <c r="AU60" s="251" t="str">
        <f>IF(AU59="","",VLOOKUP(AU59,'シフト記号表（従来型・ユニット型共通）'!$C$6:$L$47,10,FALSE))</f>
        <v/>
      </c>
      <c r="AV60" s="251" t="str">
        <f>IF(AV59="","",VLOOKUP(AV59,'シフト記号表（従来型・ユニット型共通）'!$C$6:$L$47,10,FALSE))</f>
        <v/>
      </c>
      <c r="AW60" s="251" t="str">
        <f>IF(AW59="","",VLOOKUP(AW59,'シフト記号表（従来型・ユニット型共通）'!$C$6:$L$47,10,FALSE))</f>
        <v/>
      </c>
      <c r="AX60" s="253" t="str">
        <f>IF(AX59="","",VLOOKUP(AX59,'シフト記号表（従来型・ユニット型共通）'!$C$6:$L$47,10,FALSE))</f>
        <v/>
      </c>
      <c r="AY60" s="252" t="str">
        <f>IF(AY59="","",VLOOKUP(AY59,'シフト記号表（従来型・ユニット型共通）'!$C$6:$L$47,10,FALSE))</f>
        <v/>
      </c>
      <c r="AZ60" s="251" t="str">
        <f>IF(AZ59="","",VLOOKUP(AZ59,'シフト記号表（従来型・ユニット型共通）'!$C$6:$L$47,10,FALSE))</f>
        <v/>
      </c>
      <c r="BA60" s="251" t="str">
        <f>IF(BA59="","",VLOOKUP(BA59,'シフト記号表（従来型・ユニット型共通）'!$C$6:$L$47,10,FALSE))</f>
        <v/>
      </c>
      <c r="BB60" s="892">
        <f>IF($BE$3="４週",SUM(W60:AX60),IF($BE$3="暦月",SUM(W60:BA60),""))</f>
        <v>0</v>
      </c>
      <c r="BC60" s="893"/>
      <c r="BD60" s="970">
        <f>IF($BE$3="４週",BB60/4,IF($BE$3="暦月",(BB60/($BE$8/7)),""))</f>
        <v>0</v>
      </c>
      <c r="BE60" s="893"/>
      <c r="BF60" s="967"/>
      <c r="BG60" s="968"/>
      <c r="BH60" s="968"/>
      <c r="BI60" s="968"/>
      <c r="BJ60" s="969"/>
    </row>
    <row r="61" spans="2:62" ht="20.25" customHeight="1">
      <c r="B61" s="925">
        <f>B59+1</f>
        <v>23</v>
      </c>
      <c r="C61" s="971"/>
      <c r="D61" s="972"/>
      <c r="E61" s="262"/>
      <c r="F61" s="261"/>
      <c r="G61" s="262"/>
      <c r="H61" s="261"/>
      <c r="I61" s="983"/>
      <c r="J61" s="984"/>
      <c r="K61" s="985"/>
      <c r="L61" s="986"/>
      <c r="M61" s="986"/>
      <c r="N61" s="972"/>
      <c r="O61" s="953"/>
      <c r="P61" s="954"/>
      <c r="Q61" s="954"/>
      <c r="R61" s="954"/>
      <c r="S61" s="955"/>
      <c r="T61" s="260" t="s">
        <v>758</v>
      </c>
      <c r="V61" s="259"/>
      <c r="W61" s="244"/>
      <c r="X61" s="243"/>
      <c r="Y61" s="243"/>
      <c r="Z61" s="243"/>
      <c r="AA61" s="243"/>
      <c r="AB61" s="243"/>
      <c r="AC61" s="245"/>
      <c r="AD61" s="244"/>
      <c r="AE61" s="243"/>
      <c r="AF61" s="243"/>
      <c r="AG61" s="243"/>
      <c r="AH61" s="243"/>
      <c r="AI61" s="243"/>
      <c r="AJ61" s="245"/>
      <c r="AK61" s="244"/>
      <c r="AL61" s="243"/>
      <c r="AM61" s="243"/>
      <c r="AN61" s="243"/>
      <c r="AO61" s="243"/>
      <c r="AP61" s="243"/>
      <c r="AQ61" s="245"/>
      <c r="AR61" s="244"/>
      <c r="AS61" s="243"/>
      <c r="AT61" s="243"/>
      <c r="AU61" s="243"/>
      <c r="AV61" s="243"/>
      <c r="AW61" s="243"/>
      <c r="AX61" s="245"/>
      <c r="AY61" s="244"/>
      <c r="AZ61" s="243"/>
      <c r="BA61" s="242"/>
      <c r="BB61" s="960"/>
      <c r="BC61" s="961"/>
      <c r="BD61" s="962"/>
      <c r="BE61" s="963"/>
      <c r="BF61" s="964"/>
      <c r="BG61" s="965"/>
      <c r="BH61" s="965"/>
      <c r="BI61" s="965"/>
      <c r="BJ61" s="966"/>
    </row>
    <row r="62" spans="2:62" ht="20.25" customHeight="1">
      <c r="B62" s="926"/>
      <c r="C62" s="928"/>
      <c r="D62" s="924"/>
      <c r="E62" s="262"/>
      <c r="F62" s="261">
        <f>C61</f>
        <v>0</v>
      </c>
      <c r="G62" s="262"/>
      <c r="H62" s="261">
        <f>I61</f>
        <v>0</v>
      </c>
      <c r="I62" s="917"/>
      <c r="J62" s="918"/>
      <c r="K62" s="922"/>
      <c r="L62" s="923"/>
      <c r="M62" s="923"/>
      <c r="N62" s="924"/>
      <c r="O62" s="953"/>
      <c r="P62" s="954"/>
      <c r="Q62" s="954"/>
      <c r="R62" s="954"/>
      <c r="S62" s="955"/>
      <c r="T62" s="256" t="s">
        <v>757</v>
      </c>
      <c r="U62" s="255"/>
      <c r="V62" s="254"/>
      <c r="W62" s="252" t="str">
        <f>IF(W61="","",VLOOKUP(W61,'シフト記号表（従来型・ユニット型共通）'!$C$6:$L$47,10,FALSE))</f>
        <v/>
      </c>
      <c r="X62" s="251" t="str">
        <f>IF(X61="","",VLOOKUP(X61,'シフト記号表（従来型・ユニット型共通）'!$C$6:$L$47,10,FALSE))</f>
        <v/>
      </c>
      <c r="Y62" s="251" t="str">
        <f>IF(Y61="","",VLOOKUP(Y61,'シフト記号表（従来型・ユニット型共通）'!$C$6:$L$47,10,FALSE))</f>
        <v/>
      </c>
      <c r="Z62" s="251" t="str">
        <f>IF(Z61="","",VLOOKUP(Z61,'シフト記号表（従来型・ユニット型共通）'!$C$6:$L$47,10,FALSE))</f>
        <v/>
      </c>
      <c r="AA62" s="251" t="str">
        <f>IF(AA61="","",VLOOKUP(AA61,'シフト記号表（従来型・ユニット型共通）'!$C$6:$L$47,10,FALSE))</f>
        <v/>
      </c>
      <c r="AB62" s="251" t="str">
        <f>IF(AB61="","",VLOOKUP(AB61,'シフト記号表（従来型・ユニット型共通）'!$C$6:$L$47,10,FALSE))</f>
        <v/>
      </c>
      <c r="AC62" s="253" t="str">
        <f>IF(AC61="","",VLOOKUP(AC61,'シフト記号表（従来型・ユニット型共通）'!$C$6:$L$47,10,FALSE))</f>
        <v/>
      </c>
      <c r="AD62" s="252" t="str">
        <f>IF(AD61="","",VLOOKUP(AD61,'シフト記号表（従来型・ユニット型共通）'!$C$6:$L$47,10,FALSE))</f>
        <v/>
      </c>
      <c r="AE62" s="251" t="str">
        <f>IF(AE61="","",VLOOKUP(AE61,'シフト記号表（従来型・ユニット型共通）'!$C$6:$L$47,10,FALSE))</f>
        <v/>
      </c>
      <c r="AF62" s="251" t="str">
        <f>IF(AF61="","",VLOOKUP(AF61,'シフト記号表（従来型・ユニット型共通）'!$C$6:$L$47,10,FALSE))</f>
        <v/>
      </c>
      <c r="AG62" s="251" t="str">
        <f>IF(AG61="","",VLOOKUP(AG61,'シフト記号表（従来型・ユニット型共通）'!$C$6:$L$47,10,FALSE))</f>
        <v/>
      </c>
      <c r="AH62" s="251" t="str">
        <f>IF(AH61="","",VLOOKUP(AH61,'シフト記号表（従来型・ユニット型共通）'!$C$6:$L$47,10,FALSE))</f>
        <v/>
      </c>
      <c r="AI62" s="251" t="str">
        <f>IF(AI61="","",VLOOKUP(AI61,'シフト記号表（従来型・ユニット型共通）'!$C$6:$L$47,10,FALSE))</f>
        <v/>
      </c>
      <c r="AJ62" s="253" t="str">
        <f>IF(AJ61="","",VLOOKUP(AJ61,'シフト記号表（従来型・ユニット型共通）'!$C$6:$L$47,10,FALSE))</f>
        <v/>
      </c>
      <c r="AK62" s="252" t="str">
        <f>IF(AK61="","",VLOOKUP(AK61,'シフト記号表（従来型・ユニット型共通）'!$C$6:$L$47,10,FALSE))</f>
        <v/>
      </c>
      <c r="AL62" s="251" t="str">
        <f>IF(AL61="","",VLOOKUP(AL61,'シフト記号表（従来型・ユニット型共通）'!$C$6:$L$47,10,FALSE))</f>
        <v/>
      </c>
      <c r="AM62" s="251" t="str">
        <f>IF(AM61="","",VLOOKUP(AM61,'シフト記号表（従来型・ユニット型共通）'!$C$6:$L$47,10,FALSE))</f>
        <v/>
      </c>
      <c r="AN62" s="251" t="str">
        <f>IF(AN61="","",VLOOKUP(AN61,'シフト記号表（従来型・ユニット型共通）'!$C$6:$L$47,10,FALSE))</f>
        <v/>
      </c>
      <c r="AO62" s="251" t="str">
        <f>IF(AO61="","",VLOOKUP(AO61,'シフト記号表（従来型・ユニット型共通）'!$C$6:$L$47,10,FALSE))</f>
        <v/>
      </c>
      <c r="AP62" s="251" t="str">
        <f>IF(AP61="","",VLOOKUP(AP61,'シフト記号表（従来型・ユニット型共通）'!$C$6:$L$47,10,FALSE))</f>
        <v/>
      </c>
      <c r="AQ62" s="253" t="str">
        <f>IF(AQ61="","",VLOOKUP(AQ61,'シフト記号表（従来型・ユニット型共通）'!$C$6:$L$47,10,FALSE))</f>
        <v/>
      </c>
      <c r="AR62" s="252" t="str">
        <f>IF(AR61="","",VLOOKUP(AR61,'シフト記号表（従来型・ユニット型共通）'!$C$6:$L$47,10,FALSE))</f>
        <v/>
      </c>
      <c r="AS62" s="251" t="str">
        <f>IF(AS61="","",VLOOKUP(AS61,'シフト記号表（従来型・ユニット型共通）'!$C$6:$L$47,10,FALSE))</f>
        <v/>
      </c>
      <c r="AT62" s="251" t="str">
        <f>IF(AT61="","",VLOOKUP(AT61,'シフト記号表（従来型・ユニット型共通）'!$C$6:$L$47,10,FALSE))</f>
        <v/>
      </c>
      <c r="AU62" s="251" t="str">
        <f>IF(AU61="","",VLOOKUP(AU61,'シフト記号表（従来型・ユニット型共通）'!$C$6:$L$47,10,FALSE))</f>
        <v/>
      </c>
      <c r="AV62" s="251" t="str">
        <f>IF(AV61="","",VLOOKUP(AV61,'シフト記号表（従来型・ユニット型共通）'!$C$6:$L$47,10,FALSE))</f>
        <v/>
      </c>
      <c r="AW62" s="251" t="str">
        <f>IF(AW61="","",VLOOKUP(AW61,'シフト記号表（従来型・ユニット型共通）'!$C$6:$L$47,10,FALSE))</f>
        <v/>
      </c>
      <c r="AX62" s="253" t="str">
        <f>IF(AX61="","",VLOOKUP(AX61,'シフト記号表（従来型・ユニット型共通）'!$C$6:$L$47,10,FALSE))</f>
        <v/>
      </c>
      <c r="AY62" s="252" t="str">
        <f>IF(AY61="","",VLOOKUP(AY61,'シフト記号表（従来型・ユニット型共通）'!$C$6:$L$47,10,FALSE))</f>
        <v/>
      </c>
      <c r="AZ62" s="251" t="str">
        <f>IF(AZ61="","",VLOOKUP(AZ61,'シフト記号表（従来型・ユニット型共通）'!$C$6:$L$47,10,FALSE))</f>
        <v/>
      </c>
      <c r="BA62" s="251" t="str">
        <f>IF(BA61="","",VLOOKUP(BA61,'シフト記号表（従来型・ユニット型共通）'!$C$6:$L$47,10,FALSE))</f>
        <v/>
      </c>
      <c r="BB62" s="892">
        <f>IF($BE$3="４週",SUM(W62:AX62),IF($BE$3="暦月",SUM(W62:BA62),""))</f>
        <v>0</v>
      </c>
      <c r="BC62" s="893"/>
      <c r="BD62" s="970">
        <f>IF($BE$3="４週",BB62/4,IF($BE$3="暦月",(BB62/($BE$8/7)),""))</f>
        <v>0</v>
      </c>
      <c r="BE62" s="893"/>
      <c r="BF62" s="967"/>
      <c r="BG62" s="968"/>
      <c r="BH62" s="968"/>
      <c r="BI62" s="968"/>
      <c r="BJ62" s="969"/>
    </row>
    <row r="63" spans="2:62" ht="20.25" customHeight="1">
      <c r="B63" s="925">
        <f>B61+1</f>
        <v>24</v>
      </c>
      <c r="C63" s="971"/>
      <c r="D63" s="972"/>
      <c r="E63" s="262"/>
      <c r="F63" s="261"/>
      <c r="G63" s="262"/>
      <c r="H63" s="261"/>
      <c r="I63" s="983"/>
      <c r="J63" s="984"/>
      <c r="K63" s="985"/>
      <c r="L63" s="986"/>
      <c r="M63" s="986"/>
      <c r="N63" s="972"/>
      <c r="O63" s="953"/>
      <c r="P63" s="954"/>
      <c r="Q63" s="954"/>
      <c r="R63" s="954"/>
      <c r="S63" s="955"/>
      <c r="T63" s="260" t="s">
        <v>758</v>
      </c>
      <c r="V63" s="259"/>
      <c r="W63" s="244"/>
      <c r="X63" s="243"/>
      <c r="Y63" s="243"/>
      <c r="Z63" s="243"/>
      <c r="AA63" s="243"/>
      <c r="AB63" s="243"/>
      <c r="AC63" s="245"/>
      <c r="AD63" s="244"/>
      <c r="AE63" s="243"/>
      <c r="AF63" s="243"/>
      <c r="AG63" s="243"/>
      <c r="AH63" s="243"/>
      <c r="AI63" s="243"/>
      <c r="AJ63" s="245"/>
      <c r="AK63" s="244"/>
      <c r="AL63" s="243"/>
      <c r="AM63" s="243"/>
      <c r="AN63" s="243"/>
      <c r="AO63" s="243"/>
      <c r="AP63" s="243"/>
      <c r="AQ63" s="245"/>
      <c r="AR63" s="244"/>
      <c r="AS63" s="243"/>
      <c r="AT63" s="243"/>
      <c r="AU63" s="243"/>
      <c r="AV63" s="243"/>
      <c r="AW63" s="243"/>
      <c r="AX63" s="245"/>
      <c r="AY63" s="244"/>
      <c r="AZ63" s="243"/>
      <c r="BA63" s="242"/>
      <c r="BB63" s="960"/>
      <c r="BC63" s="961"/>
      <c r="BD63" s="962"/>
      <c r="BE63" s="963"/>
      <c r="BF63" s="964"/>
      <c r="BG63" s="965"/>
      <c r="BH63" s="965"/>
      <c r="BI63" s="965"/>
      <c r="BJ63" s="966"/>
    </row>
    <row r="64" spans="2:62" ht="20.25" customHeight="1">
      <c r="B64" s="926"/>
      <c r="C64" s="928"/>
      <c r="D64" s="924"/>
      <c r="E64" s="262"/>
      <c r="F64" s="261">
        <f>C63</f>
        <v>0</v>
      </c>
      <c r="G64" s="262"/>
      <c r="H64" s="261">
        <f>I63</f>
        <v>0</v>
      </c>
      <c r="I64" s="917"/>
      <c r="J64" s="918"/>
      <c r="K64" s="922"/>
      <c r="L64" s="923"/>
      <c r="M64" s="923"/>
      <c r="N64" s="924"/>
      <c r="O64" s="953"/>
      <c r="P64" s="954"/>
      <c r="Q64" s="954"/>
      <c r="R64" s="954"/>
      <c r="S64" s="955"/>
      <c r="T64" s="256" t="s">
        <v>757</v>
      </c>
      <c r="U64" s="255"/>
      <c r="V64" s="254"/>
      <c r="W64" s="252" t="str">
        <f>IF(W63="","",VLOOKUP(W63,'シフト記号表（従来型・ユニット型共通）'!$C$6:$L$47,10,FALSE))</f>
        <v/>
      </c>
      <c r="X64" s="251" t="str">
        <f>IF(X63="","",VLOOKUP(X63,'シフト記号表（従来型・ユニット型共通）'!$C$6:$L$47,10,FALSE))</f>
        <v/>
      </c>
      <c r="Y64" s="251" t="str">
        <f>IF(Y63="","",VLOOKUP(Y63,'シフト記号表（従来型・ユニット型共通）'!$C$6:$L$47,10,FALSE))</f>
        <v/>
      </c>
      <c r="Z64" s="251" t="str">
        <f>IF(Z63="","",VLOOKUP(Z63,'シフト記号表（従来型・ユニット型共通）'!$C$6:$L$47,10,FALSE))</f>
        <v/>
      </c>
      <c r="AA64" s="251" t="str">
        <f>IF(AA63="","",VLOOKUP(AA63,'シフト記号表（従来型・ユニット型共通）'!$C$6:$L$47,10,FALSE))</f>
        <v/>
      </c>
      <c r="AB64" s="251" t="str">
        <f>IF(AB63="","",VLOOKUP(AB63,'シフト記号表（従来型・ユニット型共通）'!$C$6:$L$47,10,FALSE))</f>
        <v/>
      </c>
      <c r="AC64" s="253" t="str">
        <f>IF(AC63="","",VLOOKUP(AC63,'シフト記号表（従来型・ユニット型共通）'!$C$6:$L$47,10,FALSE))</f>
        <v/>
      </c>
      <c r="AD64" s="252" t="str">
        <f>IF(AD63="","",VLOOKUP(AD63,'シフト記号表（従来型・ユニット型共通）'!$C$6:$L$47,10,FALSE))</f>
        <v/>
      </c>
      <c r="AE64" s="251" t="str">
        <f>IF(AE63="","",VLOOKUP(AE63,'シフト記号表（従来型・ユニット型共通）'!$C$6:$L$47,10,FALSE))</f>
        <v/>
      </c>
      <c r="AF64" s="251" t="str">
        <f>IF(AF63="","",VLOOKUP(AF63,'シフト記号表（従来型・ユニット型共通）'!$C$6:$L$47,10,FALSE))</f>
        <v/>
      </c>
      <c r="AG64" s="251" t="str">
        <f>IF(AG63="","",VLOOKUP(AG63,'シフト記号表（従来型・ユニット型共通）'!$C$6:$L$47,10,FALSE))</f>
        <v/>
      </c>
      <c r="AH64" s="251" t="str">
        <f>IF(AH63="","",VLOOKUP(AH63,'シフト記号表（従来型・ユニット型共通）'!$C$6:$L$47,10,FALSE))</f>
        <v/>
      </c>
      <c r="AI64" s="251" t="str">
        <f>IF(AI63="","",VLOOKUP(AI63,'シフト記号表（従来型・ユニット型共通）'!$C$6:$L$47,10,FALSE))</f>
        <v/>
      </c>
      <c r="AJ64" s="253" t="str">
        <f>IF(AJ63="","",VLOOKUP(AJ63,'シフト記号表（従来型・ユニット型共通）'!$C$6:$L$47,10,FALSE))</f>
        <v/>
      </c>
      <c r="AK64" s="252" t="str">
        <f>IF(AK63="","",VLOOKUP(AK63,'シフト記号表（従来型・ユニット型共通）'!$C$6:$L$47,10,FALSE))</f>
        <v/>
      </c>
      <c r="AL64" s="251" t="str">
        <f>IF(AL63="","",VLOOKUP(AL63,'シフト記号表（従来型・ユニット型共通）'!$C$6:$L$47,10,FALSE))</f>
        <v/>
      </c>
      <c r="AM64" s="251" t="str">
        <f>IF(AM63="","",VLOOKUP(AM63,'シフト記号表（従来型・ユニット型共通）'!$C$6:$L$47,10,FALSE))</f>
        <v/>
      </c>
      <c r="AN64" s="251" t="str">
        <f>IF(AN63="","",VLOOKUP(AN63,'シフト記号表（従来型・ユニット型共通）'!$C$6:$L$47,10,FALSE))</f>
        <v/>
      </c>
      <c r="AO64" s="251" t="str">
        <f>IF(AO63="","",VLOOKUP(AO63,'シフト記号表（従来型・ユニット型共通）'!$C$6:$L$47,10,FALSE))</f>
        <v/>
      </c>
      <c r="AP64" s="251" t="str">
        <f>IF(AP63="","",VLOOKUP(AP63,'シフト記号表（従来型・ユニット型共通）'!$C$6:$L$47,10,FALSE))</f>
        <v/>
      </c>
      <c r="AQ64" s="253" t="str">
        <f>IF(AQ63="","",VLOOKUP(AQ63,'シフト記号表（従来型・ユニット型共通）'!$C$6:$L$47,10,FALSE))</f>
        <v/>
      </c>
      <c r="AR64" s="252" t="str">
        <f>IF(AR63="","",VLOOKUP(AR63,'シフト記号表（従来型・ユニット型共通）'!$C$6:$L$47,10,FALSE))</f>
        <v/>
      </c>
      <c r="AS64" s="251" t="str">
        <f>IF(AS63="","",VLOOKUP(AS63,'シフト記号表（従来型・ユニット型共通）'!$C$6:$L$47,10,FALSE))</f>
        <v/>
      </c>
      <c r="AT64" s="251" t="str">
        <f>IF(AT63="","",VLOOKUP(AT63,'シフト記号表（従来型・ユニット型共通）'!$C$6:$L$47,10,FALSE))</f>
        <v/>
      </c>
      <c r="AU64" s="251" t="str">
        <f>IF(AU63="","",VLOOKUP(AU63,'シフト記号表（従来型・ユニット型共通）'!$C$6:$L$47,10,FALSE))</f>
        <v/>
      </c>
      <c r="AV64" s="251" t="str">
        <f>IF(AV63="","",VLOOKUP(AV63,'シフト記号表（従来型・ユニット型共通）'!$C$6:$L$47,10,FALSE))</f>
        <v/>
      </c>
      <c r="AW64" s="251" t="str">
        <f>IF(AW63="","",VLOOKUP(AW63,'シフト記号表（従来型・ユニット型共通）'!$C$6:$L$47,10,FALSE))</f>
        <v/>
      </c>
      <c r="AX64" s="253" t="str">
        <f>IF(AX63="","",VLOOKUP(AX63,'シフト記号表（従来型・ユニット型共通）'!$C$6:$L$47,10,FALSE))</f>
        <v/>
      </c>
      <c r="AY64" s="252" t="str">
        <f>IF(AY63="","",VLOOKUP(AY63,'シフト記号表（従来型・ユニット型共通）'!$C$6:$L$47,10,FALSE))</f>
        <v/>
      </c>
      <c r="AZ64" s="251" t="str">
        <f>IF(AZ63="","",VLOOKUP(AZ63,'シフト記号表（従来型・ユニット型共通）'!$C$6:$L$47,10,FALSE))</f>
        <v/>
      </c>
      <c r="BA64" s="251" t="str">
        <f>IF(BA63="","",VLOOKUP(BA63,'シフト記号表（従来型・ユニット型共通）'!$C$6:$L$47,10,FALSE))</f>
        <v/>
      </c>
      <c r="BB64" s="892">
        <f>IF($BE$3="４週",SUM(W64:AX64),IF($BE$3="暦月",SUM(W64:BA64),""))</f>
        <v>0</v>
      </c>
      <c r="BC64" s="893"/>
      <c r="BD64" s="970">
        <f>IF($BE$3="４週",BB64/4,IF($BE$3="暦月",(BB64/($BE$8/7)),""))</f>
        <v>0</v>
      </c>
      <c r="BE64" s="893"/>
      <c r="BF64" s="967"/>
      <c r="BG64" s="968"/>
      <c r="BH64" s="968"/>
      <c r="BI64" s="968"/>
      <c r="BJ64" s="969"/>
    </row>
    <row r="65" spans="2:62" ht="20.25" customHeight="1">
      <c r="B65" s="925">
        <f>B63+1</f>
        <v>25</v>
      </c>
      <c r="C65" s="971"/>
      <c r="D65" s="972"/>
      <c r="E65" s="262"/>
      <c r="F65" s="261"/>
      <c r="G65" s="262"/>
      <c r="H65" s="261"/>
      <c r="I65" s="983"/>
      <c r="J65" s="984"/>
      <c r="K65" s="985"/>
      <c r="L65" s="986"/>
      <c r="M65" s="986"/>
      <c r="N65" s="972"/>
      <c r="O65" s="953"/>
      <c r="P65" s="954"/>
      <c r="Q65" s="954"/>
      <c r="R65" s="954"/>
      <c r="S65" s="955"/>
      <c r="T65" s="260" t="s">
        <v>758</v>
      </c>
      <c r="V65" s="259"/>
      <c r="W65" s="244"/>
      <c r="X65" s="243"/>
      <c r="Y65" s="243"/>
      <c r="Z65" s="243"/>
      <c r="AA65" s="243"/>
      <c r="AB65" s="243"/>
      <c r="AC65" s="245"/>
      <c r="AD65" s="244"/>
      <c r="AE65" s="243"/>
      <c r="AF65" s="243"/>
      <c r="AG65" s="243"/>
      <c r="AH65" s="243"/>
      <c r="AI65" s="243"/>
      <c r="AJ65" s="245"/>
      <c r="AK65" s="244"/>
      <c r="AL65" s="243"/>
      <c r="AM65" s="243"/>
      <c r="AN65" s="243"/>
      <c r="AO65" s="243"/>
      <c r="AP65" s="243"/>
      <c r="AQ65" s="245"/>
      <c r="AR65" s="244"/>
      <c r="AS65" s="243"/>
      <c r="AT65" s="243"/>
      <c r="AU65" s="243"/>
      <c r="AV65" s="243"/>
      <c r="AW65" s="243"/>
      <c r="AX65" s="245"/>
      <c r="AY65" s="244"/>
      <c r="AZ65" s="243"/>
      <c r="BA65" s="242"/>
      <c r="BB65" s="960"/>
      <c r="BC65" s="961"/>
      <c r="BD65" s="962"/>
      <c r="BE65" s="963"/>
      <c r="BF65" s="964"/>
      <c r="BG65" s="965"/>
      <c r="BH65" s="965"/>
      <c r="BI65" s="965"/>
      <c r="BJ65" s="966"/>
    </row>
    <row r="66" spans="2:62" ht="20.25" customHeight="1">
      <c r="B66" s="926"/>
      <c r="C66" s="928"/>
      <c r="D66" s="924"/>
      <c r="E66" s="262"/>
      <c r="F66" s="261">
        <f>C65</f>
        <v>0</v>
      </c>
      <c r="G66" s="262"/>
      <c r="H66" s="261">
        <f>I65</f>
        <v>0</v>
      </c>
      <c r="I66" s="917"/>
      <c r="J66" s="918"/>
      <c r="K66" s="922"/>
      <c r="L66" s="923"/>
      <c r="M66" s="923"/>
      <c r="N66" s="924"/>
      <c r="O66" s="953"/>
      <c r="P66" s="954"/>
      <c r="Q66" s="954"/>
      <c r="R66" s="954"/>
      <c r="S66" s="955"/>
      <c r="T66" s="256" t="s">
        <v>757</v>
      </c>
      <c r="U66" s="255"/>
      <c r="V66" s="254"/>
      <c r="W66" s="252" t="str">
        <f>IF(W65="","",VLOOKUP(W65,'シフト記号表（従来型・ユニット型共通）'!$C$6:$L$47,10,FALSE))</f>
        <v/>
      </c>
      <c r="X66" s="251" t="str">
        <f>IF(X65="","",VLOOKUP(X65,'シフト記号表（従来型・ユニット型共通）'!$C$6:$L$47,10,FALSE))</f>
        <v/>
      </c>
      <c r="Y66" s="251" t="str">
        <f>IF(Y65="","",VLOOKUP(Y65,'シフト記号表（従来型・ユニット型共通）'!$C$6:$L$47,10,FALSE))</f>
        <v/>
      </c>
      <c r="Z66" s="251" t="str">
        <f>IF(Z65="","",VLOOKUP(Z65,'シフト記号表（従来型・ユニット型共通）'!$C$6:$L$47,10,FALSE))</f>
        <v/>
      </c>
      <c r="AA66" s="251" t="str">
        <f>IF(AA65="","",VLOOKUP(AA65,'シフト記号表（従来型・ユニット型共通）'!$C$6:$L$47,10,FALSE))</f>
        <v/>
      </c>
      <c r="AB66" s="251" t="str">
        <f>IF(AB65="","",VLOOKUP(AB65,'シフト記号表（従来型・ユニット型共通）'!$C$6:$L$47,10,FALSE))</f>
        <v/>
      </c>
      <c r="AC66" s="253" t="str">
        <f>IF(AC65="","",VLOOKUP(AC65,'シフト記号表（従来型・ユニット型共通）'!$C$6:$L$47,10,FALSE))</f>
        <v/>
      </c>
      <c r="AD66" s="252" t="str">
        <f>IF(AD65="","",VLOOKUP(AD65,'シフト記号表（従来型・ユニット型共通）'!$C$6:$L$47,10,FALSE))</f>
        <v/>
      </c>
      <c r="AE66" s="251" t="str">
        <f>IF(AE65="","",VLOOKUP(AE65,'シフト記号表（従来型・ユニット型共通）'!$C$6:$L$47,10,FALSE))</f>
        <v/>
      </c>
      <c r="AF66" s="251" t="str">
        <f>IF(AF65="","",VLOOKUP(AF65,'シフト記号表（従来型・ユニット型共通）'!$C$6:$L$47,10,FALSE))</f>
        <v/>
      </c>
      <c r="AG66" s="251" t="str">
        <f>IF(AG65="","",VLOOKUP(AG65,'シフト記号表（従来型・ユニット型共通）'!$C$6:$L$47,10,FALSE))</f>
        <v/>
      </c>
      <c r="AH66" s="251" t="str">
        <f>IF(AH65="","",VLOOKUP(AH65,'シフト記号表（従来型・ユニット型共通）'!$C$6:$L$47,10,FALSE))</f>
        <v/>
      </c>
      <c r="AI66" s="251" t="str">
        <f>IF(AI65="","",VLOOKUP(AI65,'シフト記号表（従来型・ユニット型共通）'!$C$6:$L$47,10,FALSE))</f>
        <v/>
      </c>
      <c r="AJ66" s="253" t="str">
        <f>IF(AJ65="","",VLOOKUP(AJ65,'シフト記号表（従来型・ユニット型共通）'!$C$6:$L$47,10,FALSE))</f>
        <v/>
      </c>
      <c r="AK66" s="252" t="str">
        <f>IF(AK65="","",VLOOKUP(AK65,'シフト記号表（従来型・ユニット型共通）'!$C$6:$L$47,10,FALSE))</f>
        <v/>
      </c>
      <c r="AL66" s="251" t="str">
        <f>IF(AL65="","",VLOOKUP(AL65,'シフト記号表（従来型・ユニット型共通）'!$C$6:$L$47,10,FALSE))</f>
        <v/>
      </c>
      <c r="AM66" s="251" t="str">
        <f>IF(AM65="","",VLOOKUP(AM65,'シフト記号表（従来型・ユニット型共通）'!$C$6:$L$47,10,FALSE))</f>
        <v/>
      </c>
      <c r="AN66" s="251" t="str">
        <f>IF(AN65="","",VLOOKUP(AN65,'シフト記号表（従来型・ユニット型共通）'!$C$6:$L$47,10,FALSE))</f>
        <v/>
      </c>
      <c r="AO66" s="251" t="str">
        <f>IF(AO65="","",VLOOKUP(AO65,'シフト記号表（従来型・ユニット型共通）'!$C$6:$L$47,10,FALSE))</f>
        <v/>
      </c>
      <c r="AP66" s="251" t="str">
        <f>IF(AP65="","",VLOOKUP(AP65,'シフト記号表（従来型・ユニット型共通）'!$C$6:$L$47,10,FALSE))</f>
        <v/>
      </c>
      <c r="AQ66" s="253" t="str">
        <f>IF(AQ65="","",VLOOKUP(AQ65,'シフト記号表（従来型・ユニット型共通）'!$C$6:$L$47,10,FALSE))</f>
        <v/>
      </c>
      <c r="AR66" s="252" t="str">
        <f>IF(AR65="","",VLOOKUP(AR65,'シフト記号表（従来型・ユニット型共通）'!$C$6:$L$47,10,FALSE))</f>
        <v/>
      </c>
      <c r="AS66" s="251" t="str">
        <f>IF(AS65="","",VLOOKUP(AS65,'シフト記号表（従来型・ユニット型共通）'!$C$6:$L$47,10,FALSE))</f>
        <v/>
      </c>
      <c r="AT66" s="251" t="str">
        <f>IF(AT65="","",VLOOKUP(AT65,'シフト記号表（従来型・ユニット型共通）'!$C$6:$L$47,10,FALSE))</f>
        <v/>
      </c>
      <c r="AU66" s="251" t="str">
        <f>IF(AU65="","",VLOOKUP(AU65,'シフト記号表（従来型・ユニット型共通）'!$C$6:$L$47,10,FALSE))</f>
        <v/>
      </c>
      <c r="AV66" s="251" t="str">
        <f>IF(AV65="","",VLOOKUP(AV65,'シフト記号表（従来型・ユニット型共通）'!$C$6:$L$47,10,FALSE))</f>
        <v/>
      </c>
      <c r="AW66" s="251" t="str">
        <f>IF(AW65="","",VLOOKUP(AW65,'シフト記号表（従来型・ユニット型共通）'!$C$6:$L$47,10,FALSE))</f>
        <v/>
      </c>
      <c r="AX66" s="253" t="str">
        <f>IF(AX65="","",VLOOKUP(AX65,'シフト記号表（従来型・ユニット型共通）'!$C$6:$L$47,10,FALSE))</f>
        <v/>
      </c>
      <c r="AY66" s="252" t="str">
        <f>IF(AY65="","",VLOOKUP(AY65,'シフト記号表（従来型・ユニット型共通）'!$C$6:$L$47,10,FALSE))</f>
        <v/>
      </c>
      <c r="AZ66" s="251" t="str">
        <f>IF(AZ65="","",VLOOKUP(AZ65,'シフト記号表（従来型・ユニット型共通）'!$C$6:$L$47,10,FALSE))</f>
        <v/>
      </c>
      <c r="BA66" s="251" t="str">
        <f>IF(BA65="","",VLOOKUP(BA65,'シフト記号表（従来型・ユニット型共通）'!$C$6:$L$47,10,FALSE))</f>
        <v/>
      </c>
      <c r="BB66" s="892">
        <f>IF($BE$3="４週",SUM(W66:AX66),IF($BE$3="暦月",SUM(W66:BA66),""))</f>
        <v>0</v>
      </c>
      <c r="BC66" s="893"/>
      <c r="BD66" s="970">
        <f>IF($BE$3="４週",BB66/4,IF($BE$3="暦月",(BB66/($BE$8/7)),""))</f>
        <v>0</v>
      </c>
      <c r="BE66" s="893"/>
      <c r="BF66" s="967"/>
      <c r="BG66" s="968"/>
      <c r="BH66" s="968"/>
      <c r="BI66" s="968"/>
      <c r="BJ66" s="969"/>
    </row>
    <row r="67" spans="2:62" ht="20.25" customHeight="1">
      <c r="B67" s="925">
        <f>B65+1</f>
        <v>26</v>
      </c>
      <c r="C67" s="971"/>
      <c r="D67" s="972"/>
      <c r="E67" s="262"/>
      <c r="F67" s="261"/>
      <c r="G67" s="262"/>
      <c r="H67" s="261"/>
      <c r="I67" s="983"/>
      <c r="J67" s="984"/>
      <c r="K67" s="985"/>
      <c r="L67" s="986"/>
      <c r="M67" s="986"/>
      <c r="N67" s="972"/>
      <c r="O67" s="953"/>
      <c r="P67" s="954"/>
      <c r="Q67" s="954"/>
      <c r="R67" s="954"/>
      <c r="S67" s="955"/>
      <c r="T67" s="260" t="s">
        <v>758</v>
      </c>
      <c r="V67" s="259"/>
      <c r="W67" s="244"/>
      <c r="X67" s="243"/>
      <c r="Y67" s="243"/>
      <c r="Z67" s="243"/>
      <c r="AA67" s="243"/>
      <c r="AB67" s="243"/>
      <c r="AC67" s="245"/>
      <c r="AD67" s="244"/>
      <c r="AE67" s="243"/>
      <c r="AF67" s="243"/>
      <c r="AG67" s="243"/>
      <c r="AH67" s="243"/>
      <c r="AI67" s="243"/>
      <c r="AJ67" s="245"/>
      <c r="AK67" s="244"/>
      <c r="AL67" s="243"/>
      <c r="AM67" s="243"/>
      <c r="AN67" s="243"/>
      <c r="AO67" s="243"/>
      <c r="AP67" s="243"/>
      <c r="AQ67" s="245"/>
      <c r="AR67" s="244"/>
      <c r="AS67" s="243"/>
      <c r="AT67" s="243"/>
      <c r="AU67" s="243"/>
      <c r="AV67" s="243"/>
      <c r="AW67" s="243"/>
      <c r="AX67" s="245"/>
      <c r="AY67" s="244"/>
      <c r="AZ67" s="243"/>
      <c r="BA67" s="242"/>
      <c r="BB67" s="960"/>
      <c r="BC67" s="961"/>
      <c r="BD67" s="962"/>
      <c r="BE67" s="963"/>
      <c r="BF67" s="964"/>
      <c r="BG67" s="965"/>
      <c r="BH67" s="965"/>
      <c r="BI67" s="965"/>
      <c r="BJ67" s="966"/>
    </row>
    <row r="68" spans="2:62" ht="20.25" customHeight="1">
      <c r="B68" s="926"/>
      <c r="C68" s="928"/>
      <c r="D68" s="924"/>
      <c r="E68" s="262"/>
      <c r="F68" s="261">
        <f>C67</f>
        <v>0</v>
      </c>
      <c r="G68" s="262"/>
      <c r="H68" s="261">
        <f>I67</f>
        <v>0</v>
      </c>
      <c r="I68" s="917"/>
      <c r="J68" s="918"/>
      <c r="K68" s="922"/>
      <c r="L68" s="923"/>
      <c r="M68" s="923"/>
      <c r="N68" s="924"/>
      <c r="O68" s="953"/>
      <c r="P68" s="954"/>
      <c r="Q68" s="954"/>
      <c r="R68" s="954"/>
      <c r="S68" s="955"/>
      <c r="T68" s="256" t="s">
        <v>757</v>
      </c>
      <c r="U68" s="255"/>
      <c r="V68" s="254"/>
      <c r="W68" s="252" t="str">
        <f>IF(W67="","",VLOOKUP(W67,'シフト記号表（従来型・ユニット型共通）'!$C$6:$L$47,10,FALSE))</f>
        <v/>
      </c>
      <c r="X68" s="251" t="str">
        <f>IF(X67="","",VLOOKUP(X67,'シフト記号表（従来型・ユニット型共通）'!$C$6:$L$47,10,FALSE))</f>
        <v/>
      </c>
      <c r="Y68" s="251" t="str">
        <f>IF(Y67="","",VLOOKUP(Y67,'シフト記号表（従来型・ユニット型共通）'!$C$6:$L$47,10,FALSE))</f>
        <v/>
      </c>
      <c r="Z68" s="251" t="str">
        <f>IF(Z67="","",VLOOKUP(Z67,'シフト記号表（従来型・ユニット型共通）'!$C$6:$L$47,10,FALSE))</f>
        <v/>
      </c>
      <c r="AA68" s="251" t="str">
        <f>IF(AA67="","",VLOOKUP(AA67,'シフト記号表（従来型・ユニット型共通）'!$C$6:$L$47,10,FALSE))</f>
        <v/>
      </c>
      <c r="AB68" s="251" t="str">
        <f>IF(AB67="","",VLOOKUP(AB67,'シフト記号表（従来型・ユニット型共通）'!$C$6:$L$47,10,FALSE))</f>
        <v/>
      </c>
      <c r="AC68" s="253" t="str">
        <f>IF(AC67="","",VLOOKUP(AC67,'シフト記号表（従来型・ユニット型共通）'!$C$6:$L$47,10,FALSE))</f>
        <v/>
      </c>
      <c r="AD68" s="252" t="str">
        <f>IF(AD67="","",VLOOKUP(AD67,'シフト記号表（従来型・ユニット型共通）'!$C$6:$L$47,10,FALSE))</f>
        <v/>
      </c>
      <c r="AE68" s="251" t="str">
        <f>IF(AE67="","",VLOOKUP(AE67,'シフト記号表（従来型・ユニット型共通）'!$C$6:$L$47,10,FALSE))</f>
        <v/>
      </c>
      <c r="AF68" s="251" t="str">
        <f>IF(AF67="","",VLOOKUP(AF67,'シフト記号表（従来型・ユニット型共通）'!$C$6:$L$47,10,FALSE))</f>
        <v/>
      </c>
      <c r="AG68" s="251" t="str">
        <f>IF(AG67="","",VLOOKUP(AG67,'シフト記号表（従来型・ユニット型共通）'!$C$6:$L$47,10,FALSE))</f>
        <v/>
      </c>
      <c r="AH68" s="251" t="str">
        <f>IF(AH67="","",VLOOKUP(AH67,'シフト記号表（従来型・ユニット型共通）'!$C$6:$L$47,10,FALSE))</f>
        <v/>
      </c>
      <c r="AI68" s="251" t="str">
        <f>IF(AI67="","",VLOOKUP(AI67,'シフト記号表（従来型・ユニット型共通）'!$C$6:$L$47,10,FALSE))</f>
        <v/>
      </c>
      <c r="AJ68" s="253" t="str">
        <f>IF(AJ67="","",VLOOKUP(AJ67,'シフト記号表（従来型・ユニット型共通）'!$C$6:$L$47,10,FALSE))</f>
        <v/>
      </c>
      <c r="AK68" s="252" t="str">
        <f>IF(AK67="","",VLOOKUP(AK67,'シフト記号表（従来型・ユニット型共通）'!$C$6:$L$47,10,FALSE))</f>
        <v/>
      </c>
      <c r="AL68" s="251" t="str">
        <f>IF(AL67="","",VLOOKUP(AL67,'シフト記号表（従来型・ユニット型共通）'!$C$6:$L$47,10,FALSE))</f>
        <v/>
      </c>
      <c r="AM68" s="251" t="str">
        <f>IF(AM67="","",VLOOKUP(AM67,'シフト記号表（従来型・ユニット型共通）'!$C$6:$L$47,10,FALSE))</f>
        <v/>
      </c>
      <c r="AN68" s="251" t="str">
        <f>IF(AN67="","",VLOOKUP(AN67,'シフト記号表（従来型・ユニット型共通）'!$C$6:$L$47,10,FALSE))</f>
        <v/>
      </c>
      <c r="AO68" s="251" t="str">
        <f>IF(AO67="","",VLOOKUP(AO67,'シフト記号表（従来型・ユニット型共通）'!$C$6:$L$47,10,FALSE))</f>
        <v/>
      </c>
      <c r="AP68" s="251" t="str">
        <f>IF(AP67="","",VLOOKUP(AP67,'シフト記号表（従来型・ユニット型共通）'!$C$6:$L$47,10,FALSE))</f>
        <v/>
      </c>
      <c r="AQ68" s="253" t="str">
        <f>IF(AQ67="","",VLOOKUP(AQ67,'シフト記号表（従来型・ユニット型共通）'!$C$6:$L$47,10,FALSE))</f>
        <v/>
      </c>
      <c r="AR68" s="252" t="str">
        <f>IF(AR67="","",VLOOKUP(AR67,'シフト記号表（従来型・ユニット型共通）'!$C$6:$L$47,10,FALSE))</f>
        <v/>
      </c>
      <c r="AS68" s="251" t="str">
        <f>IF(AS67="","",VLOOKUP(AS67,'シフト記号表（従来型・ユニット型共通）'!$C$6:$L$47,10,FALSE))</f>
        <v/>
      </c>
      <c r="AT68" s="251" t="str">
        <f>IF(AT67="","",VLOOKUP(AT67,'シフト記号表（従来型・ユニット型共通）'!$C$6:$L$47,10,FALSE))</f>
        <v/>
      </c>
      <c r="AU68" s="251" t="str">
        <f>IF(AU67="","",VLOOKUP(AU67,'シフト記号表（従来型・ユニット型共通）'!$C$6:$L$47,10,FALSE))</f>
        <v/>
      </c>
      <c r="AV68" s="251" t="str">
        <f>IF(AV67="","",VLOOKUP(AV67,'シフト記号表（従来型・ユニット型共通）'!$C$6:$L$47,10,FALSE))</f>
        <v/>
      </c>
      <c r="AW68" s="251" t="str">
        <f>IF(AW67="","",VLOOKUP(AW67,'シフト記号表（従来型・ユニット型共通）'!$C$6:$L$47,10,FALSE))</f>
        <v/>
      </c>
      <c r="AX68" s="253" t="str">
        <f>IF(AX67="","",VLOOKUP(AX67,'シフト記号表（従来型・ユニット型共通）'!$C$6:$L$47,10,FALSE))</f>
        <v/>
      </c>
      <c r="AY68" s="252" t="str">
        <f>IF(AY67="","",VLOOKUP(AY67,'シフト記号表（従来型・ユニット型共通）'!$C$6:$L$47,10,FALSE))</f>
        <v/>
      </c>
      <c r="AZ68" s="251" t="str">
        <f>IF(AZ67="","",VLOOKUP(AZ67,'シフト記号表（従来型・ユニット型共通）'!$C$6:$L$47,10,FALSE))</f>
        <v/>
      </c>
      <c r="BA68" s="251" t="str">
        <f>IF(BA67="","",VLOOKUP(BA67,'シフト記号表（従来型・ユニット型共通）'!$C$6:$L$47,10,FALSE))</f>
        <v/>
      </c>
      <c r="BB68" s="892">
        <f>IF($BE$3="４週",SUM(W68:AX68),IF($BE$3="暦月",SUM(W68:BA68),""))</f>
        <v>0</v>
      </c>
      <c r="BC68" s="893"/>
      <c r="BD68" s="970">
        <f>IF($BE$3="４週",BB68/4,IF($BE$3="暦月",(BB68/($BE$8/7)),""))</f>
        <v>0</v>
      </c>
      <c r="BE68" s="893"/>
      <c r="BF68" s="967"/>
      <c r="BG68" s="968"/>
      <c r="BH68" s="968"/>
      <c r="BI68" s="968"/>
      <c r="BJ68" s="969"/>
    </row>
    <row r="69" spans="2:62" ht="20.25" customHeight="1">
      <c r="B69" s="925">
        <f>B67+1</f>
        <v>27</v>
      </c>
      <c r="C69" s="971"/>
      <c r="D69" s="972"/>
      <c r="E69" s="262"/>
      <c r="F69" s="261"/>
      <c r="G69" s="262"/>
      <c r="H69" s="261"/>
      <c r="I69" s="983"/>
      <c r="J69" s="984"/>
      <c r="K69" s="985"/>
      <c r="L69" s="986"/>
      <c r="M69" s="986"/>
      <c r="N69" s="972"/>
      <c r="O69" s="953"/>
      <c r="P69" s="954"/>
      <c r="Q69" s="954"/>
      <c r="R69" s="954"/>
      <c r="S69" s="955"/>
      <c r="T69" s="260" t="s">
        <v>758</v>
      </c>
      <c r="V69" s="259"/>
      <c r="W69" s="244"/>
      <c r="X69" s="243"/>
      <c r="Y69" s="243"/>
      <c r="Z69" s="243"/>
      <c r="AA69" s="243"/>
      <c r="AB69" s="243"/>
      <c r="AC69" s="245"/>
      <c r="AD69" s="244"/>
      <c r="AE69" s="243"/>
      <c r="AF69" s="243"/>
      <c r="AG69" s="243"/>
      <c r="AH69" s="243"/>
      <c r="AI69" s="243"/>
      <c r="AJ69" s="245"/>
      <c r="AK69" s="244"/>
      <c r="AL69" s="243"/>
      <c r="AM69" s="243"/>
      <c r="AN69" s="243"/>
      <c r="AO69" s="243"/>
      <c r="AP69" s="243"/>
      <c r="AQ69" s="245"/>
      <c r="AR69" s="244"/>
      <c r="AS69" s="243"/>
      <c r="AT69" s="243"/>
      <c r="AU69" s="243"/>
      <c r="AV69" s="243"/>
      <c r="AW69" s="243"/>
      <c r="AX69" s="245"/>
      <c r="AY69" s="244"/>
      <c r="AZ69" s="243"/>
      <c r="BA69" s="242"/>
      <c r="BB69" s="960"/>
      <c r="BC69" s="961"/>
      <c r="BD69" s="962"/>
      <c r="BE69" s="963"/>
      <c r="BF69" s="964"/>
      <c r="BG69" s="965"/>
      <c r="BH69" s="965"/>
      <c r="BI69" s="965"/>
      <c r="BJ69" s="966"/>
    </row>
    <row r="70" spans="2:62" ht="20.25" customHeight="1">
      <c r="B70" s="926"/>
      <c r="C70" s="928"/>
      <c r="D70" s="924"/>
      <c r="E70" s="262"/>
      <c r="F70" s="261">
        <f>C69</f>
        <v>0</v>
      </c>
      <c r="G70" s="262"/>
      <c r="H70" s="261">
        <f>I69</f>
        <v>0</v>
      </c>
      <c r="I70" s="917"/>
      <c r="J70" s="918"/>
      <c r="K70" s="922"/>
      <c r="L70" s="923"/>
      <c r="M70" s="923"/>
      <c r="N70" s="924"/>
      <c r="O70" s="953"/>
      <c r="P70" s="954"/>
      <c r="Q70" s="954"/>
      <c r="R70" s="954"/>
      <c r="S70" s="955"/>
      <c r="T70" s="256" t="s">
        <v>757</v>
      </c>
      <c r="U70" s="255"/>
      <c r="V70" s="254"/>
      <c r="W70" s="252" t="str">
        <f>IF(W69="","",VLOOKUP(W69,'シフト記号表（従来型・ユニット型共通）'!$C$6:$L$47,10,FALSE))</f>
        <v/>
      </c>
      <c r="X70" s="251" t="str">
        <f>IF(X69="","",VLOOKUP(X69,'シフト記号表（従来型・ユニット型共通）'!$C$6:$L$47,10,FALSE))</f>
        <v/>
      </c>
      <c r="Y70" s="251" t="str">
        <f>IF(Y69="","",VLOOKUP(Y69,'シフト記号表（従来型・ユニット型共通）'!$C$6:$L$47,10,FALSE))</f>
        <v/>
      </c>
      <c r="Z70" s="251" t="str">
        <f>IF(Z69="","",VLOOKUP(Z69,'シフト記号表（従来型・ユニット型共通）'!$C$6:$L$47,10,FALSE))</f>
        <v/>
      </c>
      <c r="AA70" s="251" t="str">
        <f>IF(AA69="","",VLOOKUP(AA69,'シフト記号表（従来型・ユニット型共通）'!$C$6:$L$47,10,FALSE))</f>
        <v/>
      </c>
      <c r="AB70" s="251" t="str">
        <f>IF(AB69="","",VLOOKUP(AB69,'シフト記号表（従来型・ユニット型共通）'!$C$6:$L$47,10,FALSE))</f>
        <v/>
      </c>
      <c r="AC70" s="253" t="str">
        <f>IF(AC69="","",VLOOKUP(AC69,'シフト記号表（従来型・ユニット型共通）'!$C$6:$L$47,10,FALSE))</f>
        <v/>
      </c>
      <c r="AD70" s="252" t="str">
        <f>IF(AD69="","",VLOOKUP(AD69,'シフト記号表（従来型・ユニット型共通）'!$C$6:$L$47,10,FALSE))</f>
        <v/>
      </c>
      <c r="AE70" s="251" t="str">
        <f>IF(AE69="","",VLOOKUP(AE69,'シフト記号表（従来型・ユニット型共通）'!$C$6:$L$47,10,FALSE))</f>
        <v/>
      </c>
      <c r="AF70" s="251" t="str">
        <f>IF(AF69="","",VLOOKUP(AF69,'シフト記号表（従来型・ユニット型共通）'!$C$6:$L$47,10,FALSE))</f>
        <v/>
      </c>
      <c r="AG70" s="251" t="str">
        <f>IF(AG69="","",VLOOKUP(AG69,'シフト記号表（従来型・ユニット型共通）'!$C$6:$L$47,10,FALSE))</f>
        <v/>
      </c>
      <c r="AH70" s="251" t="str">
        <f>IF(AH69="","",VLOOKUP(AH69,'シフト記号表（従来型・ユニット型共通）'!$C$6:$L$47,10,FALSE))</f>
        <v/>
      </c>
      <c r="AI70" s="251" t="str">
        <f>IF(AI69="","",VLOOKUP(AI69,'シフト記号表（従来型・ユニット型共通）'!$C$6:$L$47,10,FALSE))</f>
        <v/>
      </c>
      <c r="AJ70" s="253" t="str">
        <f>IF(AJ69="","",VLOOKUP(AJ69,'シフト記号表（従来型・ユニット型共通）'!$C$6:$L$47,10,FALSE))</f>
        <v/>
      </c>
      <c r="AK70" s="252" t="str">
        <f>IF(AK69="","",VLOOKUP(AK69,'シフト記号表（従来型・ユニット型共通）'!$C$6:$L$47,10,FALSE))</f>
        <v/>
      </c>
      <c r="AL70" s="251" t="str">
        <f>IF(AL69="","",VLOOKUP(AL69,'シフト記号表（従来型・ユニット型共通）'!$C$6:$L$47,10,FALSE))</f>
        <v/>
      </c>
      <c r="AM70" s="251" t="str">
        <f>IF(AM69="","",VLOOKUP(AM69,'シフト記号表（従来型・ユニット型共通）'!$C$6:$L$47,10,FALSE))</f>
        <v/>
      </c>
      <c r="AN70" s="251" t="str">
        <f>IF(AN69="","",VLOOKUP(AN69,'シフト記号表（従来型・ユニット型共通）'!$C$6:$L$47,10,FALSE))</f>
        <v/>
      </c>
      <c r="AO70" s="251" t="str">
        <f>IF(AO69="","",VLOOKUP(AO69,'シフト記号表（従来型・ユニット型共通）'!$C$6:$L$47,10,FALSE))</f>
        <v/>
      </c>
      <c r="AP70" s="251" t="str">
        <f>IF(AP69="","",VLOOKUP(AP69,'シフト記号表（従来型・ユニット型共通）'!$C$6:$L$47,10,FALSE))</f>
        <v/>
      </c>
      <c r="AQ70" s="253" t="str">
        <f>IF(AQ69="","",VLOOKUP(AQ69,'シフト記号表（従来型・ユニット型共通）'!$C$6:$L$47,10,FALSE))</f>
        <v/>
      </c>
      <c r="AR70" s="252" t="str">
        <f>IF(AR69="","",VLOOKUP(AR69,'シフト記号表（従来型・ユニット型共通）'!$C$6:$L$47,10,FALSE))</f>
        <v/>
      </c>
      <c r="AS70" s="251" t="str">
        <f>IF(AS69="","",VLOOKUP(AS69,'シフト記号表（従来型・ユニット型共通）'!$C$6:$L$47,10,FALSE))</f>
        <v/>
      </c>
      <c r="AT70" s="251" t="str">
        <f>IF(AT69="","",VLOOKUP(AT69,'シフト記号表（従来型・ユニット型共通）'!$C$6:$L$47,10,FALSE))</f>
        <v/>
      </c>
      <c r="AU70" s="251" t="str">
        <f>IF(AU69="","",VLOOKUP(AU69,'シフト記号表（従来型・ユニット型共通）'!$C$6:$L$47,10,FALSE))</f>
        <v/>
      </c>
      <c r="AV70" s="251" t="str">
        <f>IF(AV69="","",VLOOKUP(AV69,'シフト記号表（従来型・ユニット型共通）'!$C$6:$L$47,10,FALSE))</f>
        <v/>
      </c>
      <c r="AW70" s="251" t="str">
        <f>IF(AW69="","",VLOOKUP(AW69,'シフト記号表（従来型・ユニット型共通）'!$C$6:$L$47,10,FALSE))</f>
        <v/>
      </c>
      <c r="AX70" s="253" t="str">
        <f>IF(AX69="","",VLOOKUP(AX69,'シフト記号表（従来型・ユニット型共通）'!$C$6:$L$47,10,FALSE))</f>
        <v/>
      </c>
      <c r="AY70" s="252" t="str">
        <f>IF(AY69="","",VLOOKUP(AY69,'シフト記号表（従来型・ユニット型共通）'!$C$6:$L$47,10,FALSE))</f>
        <v/>
      </c>
      <c r="AZ70" s="251" t="str">
        <f>IF(AZ69="","",VLOOKUP(AZ69,'シフト記号表（従来型・ユニット型共通）'!$C$6:$L$47,10,FALSE))</f>
        <v/>
      </c>
      <c r="BA70" s="251" t="str">
        <f>IF(BA69="","",VLOOKUP(BA69,'シフト記号表（従来型・ユニット型共通）'!$C$6:$L$47,10,FALSE))</f>
        <v/>
      </c>
      <c r="BB70" s="892">
        <f>IF($BE$3="４週",SUM(W70:AX70),IF($BE$3="暦月",SUM(W70:BA70),""))</f>
        <v>0</v>
      </c>
      <c r="BC70" s="893"/>
      <c r="BD70" s="970">
        <f>IF($BE$3="４週",BB70/4,IF($BE$3="暦月",(BB70/($BE$8/7)),""))</f>
        <v>0</v>
      </c>
      <c r="BE70" s="893"/>
      <c r="BF70" s="967"/>
      <c r="BG70" s="968"/>
      <c r="BH70" s="968"/>
      <c r="BI70" s="968"/>
      <c r="BJ70" s="969"/>
    </row>
    <row r="71" spans="2:62" ht="20.25" customHeight="1">
      <c r="B71" s="925">
        <f>B69+1</f>
        <v>28</v>
      </c>
      <c r="C71" s="971"/>
      <c r="D71" s="972"/>
      <c r="E71" s="262"/>
      <c r="F71" s="261"/>
      <c r="G71" s="262"/>
      <c r="H71" s="261"/>
      <c r="I71" s="983"/>
      <c r="J71" s="984"/>
      <c r="K71" s="985"/>
      <c r="L71" s="986"/>
      <c r="M71" s="986"/>
      <c r="N71" s="972"/>
      <c r="O71" s="953"/>
      <c r="P71" s="954"/>
      <c r="Q71" s="954"/>
      <c r="R71" s="954"/>
      <c r="S71" s="955"/>
      <c r="T71" s="260" t="s">
        <v>758</v>
      </c>
      <c r="V71" s="259"/>
      <c r="W71" s="244"/>
      <c r="X71" s="243"/>
      <c r="Y71" s="243"/>
      <c r="Z71" s="243"/>
      <c r="AA71" s="243"/>
      <c r="AB71" s="243"/>
      <c r="AC71" s="245"/>
      <c r="AD71" s="244"/>
      <c r="AE71" s="243"/>
      <c r="AF71" s="243"/>
      <c r="AG71" s="243"/>
      <c r="AH71" s="243"/>
      <c r="AI71" s="243"/>
      <c r="AJ71" s="245"/>
      <c r="AK71" s="244"/>
      <c r="AL71" s="243"/>
      <c r="AM71" s="243"/>
      <c r="AN71" s="243"/>
      <c r="AO71" s="243"/>
      <c r="AP71" s="243"/>
      <c r="AQ71" s="245"/>
      <c r="AR71" s="244"/>
      <c r="AS71" s="243"/>
      <c r="AT71" s="243"/>
      <c r="AU71" s="243"/>
      <c r="AV71" s="243"/>
      <c r="AW71" s="243"/>
      <c r="AX71" s="245"/>
      <c r="AY71" s="244"/>
      <c r="AZ71" s="243"/>
      <c r="BA71" s="242"/>
      <c r="BB71" s="960"/>
      <c r="BC71" s="961"/>
      <c r="BD71" s="962"/>
      <c r="BE71" s="963"/>
      <c r="BF71" s="964"/>
      <c r="BG71" s="965"/>
      <c r="BH71" s="965"/>
      <c r="BI71" s="965"/>
      <c r="BJ71" s="966"/>
    </row>
    <row r="72" spans="2:62" ht="20.25" customHeight="1">
      <c r="B72" s="926"/>
      <c r="C72" s="928"/>
      <c r="D72" s="924"/>
      <c r="E72" s="262"/>
      <c r="F72" s="261">
        <f>C71</f>
        <v>0</v>
      </c>
      <c r="G72" s="262"/>
      <c r="H72" s="261">
        <f>I71</f>
        <v>0</v>
      </c>
      <c r="I72" s="917"/>
      <c r="J72" s="918"/>
      <c r="K72" s="922"/>
      <c r="L72" s="923"/>
      <c r="M72" s="923"/>
      <c r="N72" s="924"/>
      <c r="O72" s="953"/>
      <c r="P72" s="954"/>
      <c r="Q72" s="954"/>
      <c r="R72" s="954"/>
      <c r="S72" s="955"/>
      <c r="T72" s="256" t="s">
        <v>757</v>
      </c>
      <c r="U72" s="255"/>
      <c r="V72" s="254"/>
      <c r="W72" s="252" t="str">
        <f>IF(W71="","",VLOOKUP(W71,'シフト記号表（従来型・ユニット型共通）'!$C$6:$L$47,10,FALSE))</f>
        <v/>
      </c>
      <c r="X72" s="251" t="str">
        <f>IF(X71="","",VLOOKUP(X71,'シフト記号表（従来型・ユニット型共通）'!$C$6:$L$47,10,FALSE))</f>
        <v/>
      </c>
      <c r="Y72" s="251" t="str">
        <f>IF(Y71="","",VLOOKUP(Y71,'シフト記号表（従来型・ユニット型共通）'!$C$6:$L$47,10,FALSE))</f>
        <v/>
      </c>
      <c r="Z72" s="251" t="str">
        <f>IF(Z71="","",VLOOKUP(Z71,'シフト記号表（従来型・ユニット型共通）'!$C$6:$L$47,10,FALSE))</f>
        <v/>
      </c>
      <c r="AA72" s="251" t="str">
        <f>IF(AA71="","",VLOOKUP(AA71,'シフト記号表（従来型・ユニット型共通）'!$C$6:$L$47,10,FALSE))</f>
        <v/>
      </c>
      <c r="AB72" s="251" t="str">
        <f>IF(AB71="","",VLOOKUP(AB71,'シフト記号表（従来型・ユニット型共通）'!$C$6:$L$47,10,FALSE))</f>
        <v/>
      </c>
      <c r="AC72" s="253" t="str">
        <f>IF(AC71="","",VLOOKUP(AC71,'シフト記号表（従来型・ユニット型共通）'!$C$6:$L$47,10,FALSE))</f>
        <v/>
      </c>
      <c r="AD72" s="252" t="str">
        <f>IF(AD71="","",VLOOKUP(AD71,'シフト記号表（従来型・ユニット型共通）'!$C$6:$L$47,10,FALSE))</f>
        <v/>
      </c>
      <c r="AE72" s="251" t="str">
        <f>IF(AE71="","",VLOOKUP(AE71,'シフト記号表（従来型・ユニット型共通）'!$C$6:$L$47,10,FALSE))</f>
        <v/>
      </c>
      <c r="AF72" s="251" t="str">
        <f>IF(AF71="","",VLOOKUP(AF71,'シフト記号表（従来型・ユニット型共通）'!$C$6:$L$47,10,FALSE))</f>
        <v/>
      </c>
      <c r="AG72" s="251" t="str">
        <f>IF(AG71="","",VLOOKUP(AG71,'シフト記号表（従来型・ユニット型共通）'!$C$6:$L$47,10,FALSE))</f>
        <v/>
      </c>
      <c r="AH72" s="251" t="str">
        <f>IF(AH71="","",VLOOKUP(AH71,'シフト記号表（従来型・ユニット型共通）'!$C$6:$L$47,10,FALSE))</f>
        <v/>
      </c>
      <c r="AI72" s="251" t="str">
        <f>IF(AI71="","",VLOOKUP(AI71,'シフト記号表（従来型・ユニット型共通）'!$C$6:$L$47,10,FALSE))</f>
        <v/>
      </c>
      <c r="AJ72" s="253" t="str">
        <f>IF(AJ71="","",VLOOKUP(AJ71,'シフト記号表（従来型・ユニット型共通）'!$C$6:$L$47,10,FALSE))</f>
        <v/>
      </c>
      <c r="AK72" s="252" t="str">
        <f>IF(AK71="","",VLOOKUP(AK71,'シフト記号表（従来型・ユニット型共通）'!$C$6:$L$47,10,FALSE))</f>
        <v/>
      </c>
      <c r="AL72" s="251" t="str">
        <f>IF(AL71="","",VLOOKUP(AL71,'シフト記号表（従来型・ユニット型共通）'!$C$6:$L$47,10,FALSE))</f>
        <v/>
      </c>
      <c r="AM72" s="251" t="str">
        <f>IF(AM71="","",VLOOKUP(AM71,'シフト記号表（従来型・ユニット型共通）'!$C$6:$L$47,10,FALSE))</f>
        <v/>
      </c>
      <c r="AN72" s="251" t="str">
        <f>IF(AN71="","",VLOOKUP(AN71,'シフト記号表（従来型・ユニット型共通）'!$C$6:$L$47,10,FALSE))</f>
        <v/>
      </c>
      <c r="AO72" s="251" t="str">
        <f>IF(AO71="","",VLOOKUP(AO71,'シフト記号表（従来型・ユニット型共通）'!$C$6:$L$47,10,FALSE))</f>
        <v/>
      </c>
      <c r="AP72" s="251" t="str">
        <f>IF(AP71="","",VLOOKUP(AP71,'シフト記号表（従来型・ユニット型共通）'!$C$6:$L$47,10,FALSE))</f>
        <v/>
      </c>
      <c r="AQ72" s="253" t="str">
        <f>IF(AQ71="","",VLOOKUP(AQ71,'シフト記号表（従来型・ユニット型共通）'!$C$6:$L$47,10,FALSE))</f>
        <v/>
      </c>
      <c r="AR72" s="252" t="str">
        <f>IF(AR71="","",VLOOKUP(AR71,'シフト記号表（従来型・ユニット型共通）'!$C$6:$L$47,10,FALSE))</f>
        <v/>
      </c>
      <c r="AS72" s="251" t="str">
        <f>IF(AS71="","",VLOOKUP(AS71,'シフト記号表（従来型・ユニット型共通）'!$C$6:$L$47,10,FALSE))</f>
        <v/>
      </c>
      <c r="AT72" s="251" t="str">
        <f>IF(AT71="","",VLOOKUP(AT71,'シフト記号表（従来型・ユニット型共通）'!$C$6:$L$47,10,FALSE))</f>
        <v/>
      </c>
      <c r="AU72" s="251" t="str">
        <f>IF(AU71="","",VLOOKUP(AU71,'シフト記号表（従来型・ユニット型共通）'!$C$6:$L$47,10,FALSE))</f>
        <v/>
      </c>
      <c r="AV72" s="251" t="str">
        <f>IF(AV71="","",VLOOKUP(AV71,'シフト記号表（従来型・ユニット型共通）'!$C$6:$L$47,10,FALSE))</f>
        <v/>
      </c>
      <c r="AW72" s="251" t="str">
        <f>IF(AW71="","",VLOOKUP(AW71,'シフト記号表（従来型・ユニット型共通）'!$C$6:$L$47,10,FALSE))</f>
        <v/>
      </c>
      <c r="AX72" s="253" t="str">
        <f>IF(AX71="","",VLOOKUP(AX71,'シフト記号表（従来型・ユニット型共通）'!$C$6:$L$47,10,FALSE))</f>
        <v/>
      </c>
      <c r="AY72" s="252" t="str">
        <f>IF(AY71="","",VLOOKUP(AY71,'シフト記号表（従来型・ユニット型共通）'!$C$6:$L$47,10,FALSE))</f>
        <v/>
      </c>
      <c r="AZ72" s="251" t="str">
        <f>IF(AZ71="","",VLOOKUP(AZ71,'シフト記号表（従来型・ユニット型共通）'!$C$6:$L$47,10,FALSE))</f>
        <v/>
      </c>
      <c r="BA72" s="251" t="str">
        <f>IF(BA71="","",VLOOKUP(BA71,'シフト記号表（従来型・ユニット型共通）'!$C$6:$L$47,10,FALSE))</f>
        <v/>
      </c>
      <c r="BB72" s="892">
        <f>IF($BE$3="４週",SUM(W72:AX72),IF($BE$3="暦月",SUM(W72:BA72),""))</f>
        <v>0</v>
      </c>
      <c r="BC72" s="893"/>
      <c r="BD72" s="970">
        <f>IF($BE$3="４週",BB72/4,IF($BE$3="暦月",(BB72/($BE$8/7)),""))</f>
        <v>0</v>
      </c>
      <c r="BE72" s="893"/>
      <c r="BF72" s="967"/>
      <c r="BG72" s="968"/>
      <c r="BH72" s="968"/>
      <c r="BI72" s="968"/>
      <c r="BJ72" s="969"/>
    </row>
    <row r="73" spans="2:62" ht="20.25" customHeight="1">
      <c r="B73" s="925">
        <f>B71+1</f>
        <v>29</v>
      </c>
      <c r="C73" s="971"/>
      <c r="D73" s="972"/>
      <c r="E73" s="262"/>
      <c r="F73" s="261"/>
      <c r="G73" s="262"/>
      <c r="H73" s="261"/>
      <c r="I73" s="983"/>
      <c r="J73" s="984"/>
      <c r="K73" s="985"/>
      <c r="L73" s="986"/>
      <c r="M73" s="986"/>
      <c r="N73" s="972"/>
      <c r="O73" s="953"/>
      <c r="P73" s="954"/>
      <c r="Q73" s="954"/>
      <c r="R73" s="954"/>
      <c r="S73" s="955"/>
      <c r="T73" s="260" t="s">
        <v>758</v>
      </c>
      <c r="V73" s="259"/>
      <c r="W73" s="244"/>
      <c r="X73" s="243"/>
      <c r="Y73" s="243"/>
      <c r="Z73" s="243"/>
      <c r="AA73" s="243"/>
      <c r="AB73" s="243"/>
      <c r="AC73" s="245"/>
      <c r="AD73" s="244"/>
      <c r="AE73" s="243"/>
      <c r="AF73" s="243"/>
      <c r="AG73" s="243"/>
      <c r="AH73" s="243"/>
      <c r="AI73" s="243"/>
      <c r="AJ73" s="245"/>
      <c r="AK73" s="244"/>
      <c r="AL73" s="243"/>
      <c r="AM73" s="243"/>
      <c r="AN73" s="243"/>
      <c r="AO73" s="243"/>
      <c r="AP73" s="243"/>
      <c r="AQ73" s="245"/>
      <c r="AR73" s="244"/>
      <c r="AS73" s="243"/>
      <c r="AT73" s="243"/>
      <c r="AU73" s="243"/>
      <c r="AV73" s="243"/>
      <c r="AW73" s="243"/>
      <c r="AX73" s="245"/>
      <c r="AY73" s="244"/>
      <c r="AZ73" s="243"/>
      <c r="BA73" s="242"/>
      <c r="BB73" s="960"/>
      <c r="BC73" s="961"/>
      <c r="BD73" s="962"/>
      <c r="BE73" s="963"/>
      <c r="BF73" s="964"/>
      <c r="BG73" s="965"/>
      <c r="BH73" s="965"/>
      <c r="BI73" s="965"/>
      <c r="BJ73" s="966"/>
    </row>
    <row r="74" spans="2:62" ht="20.25" customHeight="1">
      <c r="B74" s="926"/>
      <c r="C74" s="987"/>
      <c r="D74" s="988"/>
      <c r="E74" s="258"/>
      <c r="F74" s="257">
        <f>C73</f>
        <v>0</v>
      </c>
      <c r="G74" s="258"/>
      <c r="H74" s="257">
        <f>I73</f>
        <v>0</v>
      </c>
      <c r="I74" s="989"/>
      <c r="J74" s="990"/>
      <c r="K74" s="991"/>
      <c r="L74" s="992"/>
      <c r="M74" s="992"/>
      <c r="N74" s="988"/>
      <c r="O74" s="953"/>
      <c r="P74" s="954"/>
      <c r="Q74" s="954"/>
      <c r="R74" s="954"/>
      <c r="S74" s="955"/>
      <c r="T74" s="256" t="s">
        <v>757</v>
      </c>
      <c r="U74" s="255"/>
      <c r="V74" s="254"/>
      <c r="W74" s="252" t="str">
        <f>IF(W73="","",VLOOKUP(W73,'シフト記号表（従来型・ユニット型共通）'!$C$6:$L$47,10,FALSE))</f>
        <v/>
      </c>
      <c r="X74" s="251" t="str">
        <f>IF(X73="","",VLOOKUP(X73,'シフト記号表（従来型・ユニット型共通）'!$C$6:$L$47,10,FALSE))</f>
        <v/>
      </c>
      <c r="Y74" s="251" t="str">
        <f>IF(Y73="","",VLOOKUP(Y73,'シフト記号表（従来型・ユニット型共通）'!$C$6:$L$47,10,FALSE))</f>
        <v/>
      </c>
      <c r="Z74" s="251" t="str">
        <f>IF(Z73="","",VLOOKUP(Z73,'シフト記号表（従来型・ユニット型共通）'!$C$6:$L$47,10,FALSE))</f>
        <v/>
      </c>
      <c r="AA74" s="251" t="str">
        <f>IF(AA73="","",VLOOKUP(AA73,'シフト記号表（従来型・ユニット型共通）'!$C$6:$L$47,10,FALSE))</f>
        <v/>
      </c>
      <c r="AB74" s="251" t="str">
        <f>IF(AB73="","",VLOOKUP(AB73,'シフト記号表（従来型・ユニット型共通）'!$C$6:$L$47,10,FALSE))</f>
        <v/>
      </c>
      <c r="AC74" s="253" t="str">
        <f>IF(AC73="","",VLOOKUP(AC73,'シフト記号表（従来型・ユニット型共通）'!$C$6:$L$47,10,FALSE))</f>
        <v/>
      </c>
      <c r="AD74" s="252" t="str">
        <f>IF(AD73="","",VLOOKUP(AD73,'シフト記号表（従来型・ユニット型共通）'!$C$6:$L$47,10,FALSE))</f>
        <v/>
      </c>
      <c r="AE74" s="251" t="str">
        <f>IF(AE73="","",VLOOKUP(AE73,'シフト記号表（従来型・ユニット型共通）'!$C$6:$L$47,10,FALSE))</f>
        <v/>
      </c>
      <c r="AF74" s="251" t="str">
        <f>IF(AF73="","",VLOOKUP(AF73,'シフト記号表（従来型・ユニット型共通）'!$C$6:$L$47,10,FALSE))</f>
        <v/>
      </c>
      <c r="AG74" s="251" t="str">
        <f>IF(AG73="","",VLOOKUP(AG73,'シフト記号表（従来型・ユニット型共通）'!$C$6:$L$47,10,FALSE))</f>
        <v/>
      </c>
      <c r="AH74" s="251" t="str">
        <f>IF(AH73="","",VLOOKUP(AH73,'シフト記号表（従来型・ユニット型共通）'!$C$6:$L$47,10,FALSE))</f>
        <v/>
      </c>
      <c r="AI74" s="251" t="str">
        <f>IF(AI73="","",VLOOKUP(AI73,'シフト記号表（従来型・ユニット型共通）'!$C$6:$L$47,10,FALSE))</f>
        <v/>
      </c>
      <c r="AJ74" s="253" t="str">
        <f>IF(AJ73="","",VLOOKUP(AJ73,'シフト記号表（従来型・ユニット型共通）'!$C$6:$L$47,10,FALSE))</f>
        <v/>
      </c>
      <c r="AK74" s="252" t="str">
        <f>IF(AK73="","",VLOOKUP(AK73,'シフト記号表（従来型・ユニット型共通）'!$C$6:$L$47,10,FALSE))</f>
        <v/>
      </c>
      <c r="AL74" s="251" t="str">
        <f>IF(AL73="","",VLOOKUP(AL73,'シフト記号表（従来型・ユニット型共通）'!$C$6:$L$47,10,FALSE))</f>
        <v/>
      </c>
      <c r="AM74" s="251" t="str">
        <f>IF(AM73="","",VLOOKUP(AM73,'シフト記号表（従来型・ユニット型共通）'!$C$6:$L$47,10,FALSE))</f>
        <v/>
      </c>
      <c r="AN74" s="251" t="str">
        <f>IF(AN73="","",VLOOKUP(AN73,'シフト記号表（従来型・ユニット型共通）'!$C$6:$L$47,10,FALSE))</f>
        <v/>
      </c>
      <c r="AO74" s="251" t="str">
        <f>IF(AO73="","",VLOOKUP(AO73,'シフト記号表（従来型・ユニット型共通）'!$C$6:$L$47,10,FALSE))</f>
        <v/>
      </c>
      <c r="AP74" s="251" t="str">
        <f>IF(AP73="","",VLOOKUP(AP73,'シフト記号表（従来型・ユニット型共通）'!$C$6:$L$47,10,FALSE))</f>
        <v/>
      </c>
      <c r="AQ74" s="253" t="str">
        <f>IF(AQ73="","",VLOOKUP(AQ73,'シフト記号表（従来型・ユニット型共通）'!$C$6:$L$47,10,FALSE))</f>
        <v/>
      </c>
      <c r="AR74" s="252" t="str">
        <f>IF(AR73="","",VLOOKUP(AR73,'シフト記号表（従来型・ユニット型共通）'!$C$6:$L$47,10,FALSE))</f>
        <v/>
      </c>
      <c r="AS74" s="251" t="str">
        <f>IF(AS73="","",VLOOKUP(AS73,'シフト記号表（従来型・ユニット型共通）'!$C$6:$L$47,10,FALSE))</f>
        <v/>
      </c>
      <c r="AT74" s="251" t="str">
        <f>IF(AT73="","",VLOOKUP(AT73,'シフト記号表（従来型・ユニット型共通）'!$C$6:$L$47,10,FALSE))</f>
        <v/>
      </c>
      <c r="AU74" s="251" t="str">
        <f>IF(AU73="","",VLOOKUP(AU73,'シフト記号表（従来型・ユニット型共通）'!$C$6:$L$47,10,FALSE))</f>
        <v/>
      </c>
      <c r="AV74" s="251" t="str">
        <f>IF(AV73="","",VLOOKUP(AV73,'シフト記号表（従来型・ユニット型共通）'!$C$6:$L$47,10,FALSE))</f>
        <v/>
      </c>
      <c r="AW74" s="251" t="str">
        <f>IF(AW73="","",VLOOKUP(AW73,'シフト記号表（従来型・ユニット型共通）'!$C$6:$L$47,10,FALSE))</f>
        <v/>
      </c>
      <c r="AX74" s="253" t="str">
        <f>IF(AX73="","",VLOOKUP(AX73,'シフト記号表（従来型・ユニット型共通）'!$C$6:$L$47,10,FALSE))</f>
        <v/>
      </c>
      <c r="AY74" s="252" t="str">
        <f>IF(AY73="","",VLOOKUP(AY73,'シフト記号表（従来型・ユニット型共通）'!$C$6:$L$47,10,FALSE))</f>
        <v/>
      </c>
      <c r="AZ74" s="251" t="str">
        <f>IF(AZ73="","",VLOOKUP(AZ73,'シフト記号表（従来型・ユニット型共通）'!$C$6:$L$47,10,FALSE))</f>
        <v/>
      </c>
      <c r="BA74" s="251" t="str">
        <f>IF(BA73="","",VLOOKUP(BA73,'シフト記号表（従来型・ユニット型共通）'!$C$6:$L$47,10,FALSE))</f>
        <v/>
      </c>
      <c r="BB74" s="996">
        <f>IF($BE$3="４週",SUM(W74:AX74),IF($BE$3="暦月",SUM(W74:BA74),""))</f>
        <v>0</v>
      </c>
      <c r="BC74" s="997"/>
      <c r="BD74" s="998">
        <f>IF($BE$3="４週",BB74/4,IF($BE$3="暦月",(BB74/($BE$8/7)),""))</f>
        <v>0</v>
      </c>
      <c r="BE74" s="997"/>
      <c r="BF74" s="993"/>
      <c r="BG74" s="994"/>
      <c r="BH74" s="994"/>
      <c r="BI74" s="994"/>
      <c r="BJ74" s="995"/>
    </row>
    <row r="75" spans="2:62" ht="20.25" customHeight="1">
      <c r="B75" s="925">
        <f>B73+1</f>
        <v>30</v>
      </c>
      <c r="C75" s="971"/>
      <c r="D75" s="972"/>
      <c r="E75" s="262"/>
      <c r="F75" s="261"/>
      <c r="G75" s="262"/>
      <c r="H75" s="261"/>
      <c r="I75" s="983"/>
      <c r="J75" s="984"/>
      <c r="K75" s="985"/>
      <c r="L75" s="986"/>
      <c r="M75" s="986"/>
      <c r="N75" s="972"/>
      <c r="O75" s="953"/>
      <c r="P75" s="954"/>
      <c r="Q75" s="954"/>
      <c r="R75" s="954"/>
      <c r="S75" s="955"/>
      <c r="T75" s="260" t="s">
        <v>758</v>
      </c>
      <c r="V75" s="259"/>
      <c r="W75" s="244"/>
      <c r="X75" s="243"/>
      <c r="Y75" s="243"/>
      <c r="Z75" s="243"/>
      <c r="AA75" s="243"/>
      <c r="AB75" s="243"/>
      <c r="AC75" s="245"/>
      <c r="AD75" s="244"/>
      <c r="AE75" s="243"/>
      <c r="AF75" s="243"/>
      <c r="AG75" s="243"/>
      <c r="AH75" s="243"/>
      <c r="AI75" s="243"/>
      <c r="AJ75" s="245"/>
      <c r="AK75" s="244"/>
      <c r="AL75" s="243"/>
      <c r="AM75" s="243"/>
      <c r="AN75" s="243"/>
      <c r="AO75" s="243"/>
      <c r="AP75" s="243"/>
      <c r="AQ75" s="245"/>
      <c r="AR75" s="244"/>
      <c r="AS75" s="243"/>
      <c r="AT75" s="243"/>
      <c r="AU75" s="243"/>
      <c r="AV75" s="243"/>
      <c r="AW75" s="243"/>
      <c r="AX75" s="245"/>
      <c r="AY75" s="244"/>
      <c r="AZ75" s="243"/>
      <c r="BA75" s="242"/>
      <c r="BB75" s="960"/>
      <c r="BC75" s="961"/>
      <c r="BD75" s="962"/>
      <c r="BE75" s="963"/>
      <c r="BF75" s="964"/>
      <c r="BG75" s="965"/>
      <c r="BH75" s="965"/>
      <c r="BI75" s="965"/>
      <c r="BJ75" s="966"/>
    </row>
    <row r="76" spans="2:62" ht="20.25" customHeight="1">
      <c r="B76" s="926"/>
      <c r="C76" s="987"/>
      <c r="D76" s="988"/>
      <c r="E76" s="258"/>
      <c r="F76" s="257">
        <f>C75</f>
        <v>0</v>
      </c>
      <c r="G76" s="258"/>
      <c r="H76" s="257">
        <f>I75</f>
        <v>0</v>
      </c>
      <c r="I76" s="989"/>
      <c r="J76" s="990"/>
      <c r="K76" s="991"/>
      <c r="L76" s="992"/>
      <c r="M76" s="992"/>
      <c r="N76" s="988"/>
      <c r="O76" s="953"/>
      <c r="P76" s="954"/>
      <c r="Q76" s="954"/>
      <c r="R76" s="954"/>
      <c r="S76" s="955"/>
      <c r="T76" s="256" t="s">
        <v>757</v>
      </c>
      <c r="U76" s="255"/>
      <c r="V76" s="254"/>
      <c r="W76" s="252" t="str">
        <f>IF(W75="","",VLOOKUP(W75,'シフト記号表（従来型・ユニット型共通）'!$C$6:$L$47,10,FALSE))</f>
        <v/>
      </c>
      <c r="X76" s="251" t="str">
        <f>IF(X75="","",VLOOKUP(X75,'シフト記号表（従来型・ユニット型共通）'!$C$6:$L$47,10,FALSE))</f>
        <v/>
      </c>
      <c r="Y76" s="251" t="str">
        <f>IF(Y75="","",VLOOKUP(Y75,'シフト記号表（従来型・ユニット型共通）'!$C$6:$L$47,10,FALSE))</f>
        <v/>
      </c>
      <c r="Z76" s="251" t="str">
        <f>IF(Z75="","",VLOOKUP(Z75,'シフト記号表（従来型・ユニット型共通）'!$C$6:$L$47,10,FALSE))</f>
        <v/>
      </c>
      <c r="AA76" s="251" t="str">
        <f>IF(AA75="","",VLOOKUP(AA75,'シフト記号表（従来型・ユニット型共通）'!$C$6:$L$47,10,FALSE))</f>
        <v/>
      </c>
      <c r="AB76" s="251" t="str">
        <f>IF(AB75="","",VLOOKUP(AB75,'シフト記号表（従来型・ユニット型共通）'!$C$6:$L$47,10,FALSE))</f>
        <v/>
      </c>
      <c r="AC76" s="253" t="str">
        <f>IF(AC75="","",VLOOKUP(AC75,'シフト記号表（従来型・ユニット型共通）'!$C$6:$L$47,10,FALSE))</f>
        <v/>
      </c>
      <c r="AD76" s="252" t="str">
        <f>IF(AD75="","",VLOOKUP(AD75,'シフト記号表（従来型・ユニット型共通）'!$C$6:$L$47,10,FALSE))</f>
        <v/>
      </c>
      <c r="AE76" s="251" t="str">
        <f>IF(AE75="","",VLOOKUP(AE75,'シフト記号表（従来型・ユニット型共通）'!$C$6:$L$47,10,FALSE))</f>
        <v/>
      </c>
      <c r="AF76" s="251" t="str">
        <f>IF(AF75="","",VLOOKUP(AF75,'シフト記号表（従来型・ユニット型共通）'!$C$6:$L$47,10,FALSE))</f>
        <v/>
      </c>
      <c r="AG76" s="251" t="str">
        <f>IF(AG75="","",VLOOKUP(AG75,'シフト記号表（従来型・ユニット型共通）'!$C$6:$L$47,10,FALSE))</f>
        <v/>
      </c>
      <c r="AH76" s="251" t="str">
        <f>IF(AH75="","",VLOOKUP(AH75,'シフト記号表（従来型・ユニット型共通）'!$C$6:$L$47,10,FALSE))</f>
        <v/>
      </c>
      <c r="AI76" s="251" t="str">
        <f>IF(AI75="","",VLOOKUP(AI75,'シフト記号表（従来型・ユニット型共通）'!$C$6:$L$47,10,FALSE))</f>
        <v/>
      </c>
      <c r="AJ76" s="253" t="str">
        <f>IF(AJ75="","",VLOOKUP(AJ75,'シフト記号表（従来型・ユニット型共通）'!$C$6:$L$47,10,FALSE))</f>
        <v/>
      </c>
      <c r="AK76" s="252" t="str">
        <f>IF(AK75="","",VLOOKUP(AK75,'シフト記号表（従来型・ユニット型共通）'!$C$6:$L$47,10,FALSE))</f>
        <v/>
      </c>
      <c r="AL76" s="251" t="str">
        <f>IF(AL75="","",VLOOKUP(AL75,'シフト記号表（従来型・ユニット型共通）'!$C$6:$L$47,10,FALSE))</f>
        <v/>
      </c>
      <c r="AM76" s="251" t="str">
        <f>IF(AM75="","",VLOOKUP(AM75,'シフト記号表（従来型・ユニット型共通）'!$C$6:$L$47,10,FALSE))</f>
        <v/>
      </c>
      <c r="AN76" s="251" t="str">
        <f>IF(AN75="","",VLOOKUP(AN75,'シフト記号表（従来型・ユニット型共通）'!$C$6:$L$47,10,FALSE))</f>
        <v/>
      </c>
      <c r="AO76" s="251" t="str">
        <f>IF(AO75="","",VLOOKUP(AO75,'シフト記号表（従来型・ユニット型共通）'!$C$6:$L$47,10,FALSE))</f>
        <v/>
      </c>
      <c r="AP76" s="251" t="str">
        <f>IF(AP75="","",VLOOKUP(AP75,'シフト記号表（従来型・ユニット型共通）'!$C$6:$L$47,10,FALSE))</f>
        <v/>
      </c>
      <c r="AQ76" s="253" t="str">
        <f>IF(AQ75="","",VLOOKUP(AQ75,'シフト記号表（従来型・ユニット型共通）'!$C$6:$L$47,10,FALSE))</f>
        <v/>
      </c>
      <c r="AR76" s="252" t="str">
        <f>IF(AR75="","",VLOOKUP(AR75,'シフト記号表（従来型・ユニット型共通）'!$C$6:$L$47,10,FALSE))</f>
        <v/>
      </c>
      <c r="AS76" s="251" t="str">
        <f>IF(AS75="","",VLOOKUP(AS75,'シフト記号表（従来型・ユニット型共通）'!$C$6:$L$47,10,FALSE))</f>
        <v/>
      </c>
      <c r="AT76" s="251" t="str">
        <f>IF(AT75="","",VLOOKUP(AT75,'シフト記号表（従来型・ユニット型共通）'!$C$6:$L$47,10,FALSE))</f>
        <v/>
      </c>
      <c r="AU76" s="251" t="str">
        <f>IF(AU75="","",VLOOKUP(AU75,'シフト記号表（従来型・ユニット型共通）'!$C$6:$L$47,10,FALSE))</f>
        <v/>
      </c>
      <c r="AV76" s="251" t="str">
        <f>IF(AV75="","",VLOOKUP(AV75,'シフト記号表（従来型・ユニット型共通）'!$C$6:$L$47,10,FALSE))</f>
        <v/>
      </c>
      <c r="AW76" s="251" t="str">
        <f>IF(AW75="","",VLOOKUP(AW75,'シフト記号表（従来型・ユニット型共通）'!$C$6:$L$47,10,FALSE))</f>
        <v/>
      </c>
      <c r="AX76" s="253" t="str">
        <f>IF(AX75="","",VLOOKUP(AX75,'シフト記号表（従来型・ユニット型共通）'!$C$6:$L$47,10,FALSE))</f>
        <v/>
      </c>
      <c r="AY76" s="252" t="str">
        <f>IF(AY75="","",VLOOKUP(AY75,'シフト記号表（従来型・ユニット型共通）'!$C$6:$L$47,10,FALSE))</f>
        <v/>
      </c>
      <c r="AZ76" s="251" t="str">
        <f>IF(AZ75="","",VLOOKUP(AZ75,'シフト記号表（従来型・ユニット型共通）'!$C$6:$L$47,10,FALSE))</f>
        <v/>
      </c>
      <c r="BA76" s="251" t="str">
        <f>IF(BA75="","",VLOOKUP(BA75,'シフト記号表（従来型・ユニット型共通）'!$C$6:$L$47,10,FALSE))</f>
        <v/>
      </c>
      <c r="BB76" s="996">
        <f>IF($BE$3="４週",SUM(W76:AX76),IF($BE$3="暦月",SUM(W76:BA76),""))</f>
        <v>0</v>
      </c>
      <c r="BC76" s="997"/>
      <c r="BD76" s="998">
        <f>IF($BE$3="４週",BB76/4,IF($BE$3="暦月",(BB76/($BE$8/7)),""))</f>
        <v>0</v>
      </c>
      <c r="BE76" s="997"/>
      <c r="BF76" s="993"/>
      <c r="BG76" s="994"/>
      <c r="BH76" s="994"/>
      <c r="BI76" s="994"/>
      <c r="BJ76" s="995"/>
    </row>
    <row r="77" spans="2:62" ht="20.25" customHeight="1">
      <c r="B77" s="925">
        <f>B75+1</f>
        <v>31</v>
      </c>
      <c r="C77" s="971"/>
      <c r="D77" s="972"/>
      <c r="E77" s="262"/>
      <c r="F77" s="261"/>
      <c r="G77" s="262"/>
      <c r="H77" s="261"/>
      <c r="I77" s="983"/>
      <c r="J77" s="984"/>
      <c r="K77" s="985"/>
      <c r="L77" s="986"/>
      <c r="M77" s="986"/>
      <c r="N77" s="972"/>
      <c r="O77" s="953"/>
      <c r="P77" s="954"/>
      <c r="Q77" s="954"/>
      <c r="R77" s="954"/>
      <c r="S77" s="955"/>
      <c r="T77" s="260" t="s">
        <v>758</v>
      </c>
      <c r="V77" s="259"/>
      <c r="W77" s="244"/>
      <c r="X77" s="243"/>
      <c r="Y77" s="243"/>
      <c r="Z77" s="243"/>
      <c r="AA77" s="243"/>
      <c r="AB77" s="243"/>
      <c r="AC77" s="245"/>
      <c r="AD77" s="244"/>
      <c r="AE77" s="243"/>
      <c r="AF77" s="243"/>
      <c r="AG77" s="243"/>
      <c r="AH77" s="243"/>
      <c r="AI77" s="243"/>
      <c r="AJ77" s="245"/>
      <c r="AK77" s="244"/>
      <c r="AL77" s="243"/>
      <c r="AM77" s="243"/>
      <c r="AN77" s="243"/>
      <c r="AO77" s="243"/>
      <c r="AP77" s="243"/>
      <c r="AQ77" s="245"/>
      <c r="AR77" s="244"/>
      <c r="AS77" s="243"/>
      <c r="AT77" s="243"/>
      <c r="AU77" s="243"/>
      <c r="AV77" s="243"/>
      <c r="AW77" s="243"/>
      <c r="AX77" s="245"/>
      <c r="AY77" s="244"/>
      <c r="AZ77" s="243"/>
      <c r="BA77" s="242"/>
      <c r="BB77" s="960"/>
      <c r="BC77" s="961"/>
      <c r="BD77" s="962"/>
      <c r="BE77" s="963"/>
      <c r="BF77" s="964"/>
      <c r="BG77" s="965"/>
      <c r="BH77" s="965"/>
      <c r="BI77" s="965"/>
      <c r="BJ77" s="966"/>
    </row>
    <row r="78" spans="2:62" ht="20.25" customHeight="1">
      <c r="B78" s="926"/>
      <c r="C78" s="987"/>
      <c r="D78" s="988"/>
      <c r="E78" s="258"/>
      <c r="F78" s="257">
        <f>C77</f>
        <v>0</v>
      </c>
      <c r="G78" s="258"/>
      <c r="H78" s="257">
        <f>I77</f>
        <v>0</v>
      </c>
      <c r="I78" s="989"/>
      <c r="J78" s="990"/>
      <c r="K78" s="991"/>
      <c r="L78" s="992"/>
      <c r="M78" s="992"/>
      <c r="N78" s="988"/>
      <c r="O78" s="953"/>
      <c r="P78" s="954"/>
      <c r="Q78" s="954"/>
      <c r="R78" s="954"/>
      <c r="S78" s="955"/>
      <c r="T78" s="256" t="s">
        <v>757</v>
      </c>
      <c r="U78" s="255"/>
      <c r="V78" s="254"/>
      <c r="W78" s="252" t="str">
        <f>IF(W77="","",VLOOKUP(W77,'シフト記号表（従来型・ユニット型共通）'!$C$6:$L$47,10,FALSE))</f>
        <v/>
      </c>
      <c r="X78" s="251" t="str">
        <f>IF(X77="","",VLOOKUP(X77,'シフト記号表（従来型・ユニット型共通）'!$C$6:$L$47,10,FALSE))</f>
        <v/>
      </c>
      <c r="Y78" s="251" t="str">
        <f>IF(Y77="","",VLOOKUP(Y77,'シフト記号表（従来型・ユニット型共通）'!$C$6:$L$47,10,FALSE))</f>
        <v/>
      </c>
      <c r="Z78" s="251" t="str">
        <f>IF(Z77="","",VLOOKUP(Z77,'シフト記号表（従来型・ユニット型共通）'!$C$6:$L$47,10,FALSE))</f>
        <v/>
      </c>
      <c r="AA78" s="251" t="str">
        <f>IF(AA77="","",VLOOKUP(AA77,'シフト記号表（従来型・ユニット型共通）'!$C$6:$L$47,10,FALSE))</f>
        <v/>
      </c>
      <c r="AB78" s="251" t="str">
        <f>IF(AB77="","",VLOOKUP(AB77,'シフト記号表（従来型・ユニット型共通）'!$C$6:$L$47,10,FALSE))</f>
        <v/>
      </c>
      <c r="AC78" s="253" t="str">
        <f>IF(AC77="","",VLOOKUP(AC77,'シフト記号表（従来型・ユニット型共通）'!$C$6:$L$47,10,FALSE))</f>
        <v/>
      </c>
      <c r="AD78" s="252" t="str">
        <f>IF(AD77="","",VLOOKUP(AD77,'シフト記号表（従来型・ユニット型共通）'!$C$6:$L$47,10,FALSE))</f>
        <v/>
      </c>
      <c r="AE78" s="251" t="str">
        <f>IF(AE77="","",VLOOKUP(AE77,'シフト記号表（従来型・ユニット型共通）'!$C$6:$L$47,10,FALSE))</f>
        <v/>
      </c>
      <c r="AF78" s="251" t="str">
        <f>IF(AF77="","",VLOOKUP(AF77,'シフト記号表（従来型・ユニット型共通）'!$C$6:$L$47,10,FALSE))</f>
        <v/>
      </c>
      <c r="AG78" s="251" t="str">
        <f>IF(AG77="","",VLOOKUP(AG77,'シフト記号表（従来型・ユニット型共通）'!$C$6:$L$47,10,FALSE))</f>
        <v/>
      </c>
      <c r="AH78" s="251" t="str">
        <f>IF(AH77="","",VLOOKUP(AH77,'シフト記号表（従来型・ユニット型共通）'!$C$6:$L$47,10,FALSE))</f>
        <v/>
      </c>
      <c r="AI78" s="251" t="str">
        <f>IF(AI77="","",VLOOKUP(AI77,'シフト記号表（従来型・ユニット型共通）'!$C$6:$L$47,10,FALSE))</f>
        <v/>
      </c>
      <c r="AJ78" s="253" t="str">
        <f>IF(AJ77="","",VLOOKUP(AJ77,'シフト記号表（従来型・ユニット型共通）'!$C$6:$L$47,10,FALSE))</f>
        <v/>
      </c>
      <c r="AK78" s="252" t="str">
        <f>IF(AK77="","",VLOOKUP(AK77,'シフト記号表（従来型・ユニット型共通）'!$C$6:$L$47,10,FALSE))</f>
        <v/>
      </c>
      <c r="AL78" s="251" t="str">
        <f>IF(AL77="","",VLOOKUP(AL77,'シフト記号表（従来型・ユニット型共通）'!$C$6:$L$47,10,FALSE))</f>
        <v/>
      </c>
      <c r="AM78" s="251" t="str">
        <f>IF(AM77="","",VLOOKUP(AM77,'シフト記号表（従来型・ユニット型共通）'!$C$6:$L$47,10,FALSE))</f>
        <v/>
      </c>
      <c r="AN78" s="251" t="str">
        <f>IF(AN77="","",VLOOKUP(AN77,'シフト記号表（従来型・ユニット型共通）'!$C$6:$L$47,10,FALSE))</f>
        <v/>
      </c>
      <c r="AO78" s="251" t="str">
        <f>IF(AO77="","",VLOOKUP(AO77,'シフト記号表（従来型・ユニット型共通）'!$C$6:$L$47,10,FALSE))</f>
        <v/>
      </c>
      <c r="AP78" s="251" t="str">
        <f>IF(AP77="","",VLOOKUP(AP77,'シフト記号表（従来型・ユニット型共通）'!$C$6:$L$47,10,FALSE))</f>
        <v/>
      </c>
      <c r="AQ78" s="253" t="str">
        <f>IF(AQ77="","",VLOOKUP(AQ77,'シフト記号表（従来型・ユニット型共通）'!$C$6:$L$47,10,FALSE))</f>
        <v/>
      </c>
      <c r="AR78" s="252" t="str">
        <f>IF(AR77="","",VLOOKUP(AR77,'シフト記号表（従来型・ユニット型共通）'!$C$6:$L$47,10,FALSE))</f>
        <v/>
      </c>
      <c r="AS78" s="251" t="str">
        <f>IF(AS77="","",VLOOKUP(AS77,'シフト記号表（従来型・ユニット型共通）'!$C$6:$L$47,10,FALSE))</f>
        <v/>
      </c>
      <c r="AT78" s="251" t="str">
        <f>IF(AT77="","",VLOOKUP(AT77,'シフト記号表（従来型・ユニット型共通）'!$C$6:$L$47,10,FALSE))</f>
        <v/>
      </c>
      <c r="AU78" s="251" t="str">
        <f>IF(AU77="","",VLOOKUP(AU77,'シフト記号表（従来型・ユニット型共通）'!$C$6:$L$47,10,FALSE))</f>
        <v/>
      </c>
      <c r="AV78" s="251" t="str">
        <f>IF(AV77="","",VLOOKUP(AV77,'シフト記号表（従来型・ユニット型共通）'!$C$6:$L$47,10,FALSE))</f>
        <v/>
      </c>
      <c r="AW78" s="251" t="str">
        <f>IF(AW77="","",VLOOKUP(AW77,'シフト記号表（従来型・ユニット型共通）'!$C$6:$L$47,10,FALSE))</f>
        <v/>
      </c>
      <c r="AX78" s="253" t="str">
        <f>IF(AX77="","",VLOOKUP(AX77,'シフト記号表（従来型・ユニット型共通）'!$C$6:$L$47,10,FALSE))</f>
        <v/>
      </c>
      <c r="AY78" s="252" t="str">
        <f>IF(AY77="","",VLOOKUP(AY77,'シフト記号表（従来型・ユニット型共通）'!$C$6:$L$47,10,FALSE))</f>
        <v/>
      </c>
      <c r="AZ78" s="251" t="str">
        <f>IF(AZ77="","",VLOOKUP(AZ77,'シフト記号表（従来型・ユニット型共通）'!$C$6:$L$47,10,FALSE))</f>
        <v/>
      </c>
      <c r="BA78" s="251" t="str">
        <f>IF(BA77="","",VLOOKUP(BA77,'シフト記号表（従来型・ユニット型共通）'!$C$6:$L$47,10,FALSE))</f>
        <v/>
      </c>
      <c r="BB78" s="996">
        <f>IF($BE$3="４週",SUM(W78:AX78),IF($BE$3="暦月",SUM(W78:BA78),""))</f>
        <v>0</v>
      </c>
      <c r="BC78" s="997"/>
      <c r="BD78" s="998">
        <f>IF($BE$3="４週",BB78/4,IF($BE$3="暦月",(BB78/($BE$8/7)),""))</f>
        <v>0</v>
      </c>
      <c r="BE78" s="997"/>
      <c r="BF78" s="993"/>
      <c r="BG78" s="994"/>
      <c r="BH78" s="994"/>
      <c r="BI78" s="994"/>
      <c r="BJ78" s="995"/>
    </row>
    <row r="79" spans="2:62" ht="20.25" customHeight="1">
      <c r="B79" s="925">
        <f>B77+1</f>
        <v>32</v>
      </c>
      <c r="C79" s="971"/>
      <c r="D79" s="972"/>
      <c r="E79" s="262"/>
      <c r="F79" s="261"/>
      <c r="G79" s="262"/>
      <c r="H79" s="261"/>
      <c r="I79" s="983"/>
      <c r="J79" s="984"/>
      <c r="K79" s="985"/>
      <c r="L79" s="986"/>
      <c r="M79" s="986"/>
      <c r="N79" s="972"/>
      <c r="O79" s="953"/>
      <c r="P79" s="954"/>
      <c r="Q79" s="954"/>
      <c r="R79" s="954"/>
      <c r="S79" s="955"/>
      <c r="T79" s="260" t="s">
        <v>758</v>
      </c>
      <c r="V79" s="259"/>
      <c r="W79" s="244"/>
      <c r="X79" s="243"/>
      <c r="Y79" s="243"/>
      <c r="Z79" s="243"/>
      <c r="AA79" s="243"/>
      <c r="AB79" s="243"/>
      <c r="AC79" s="245"/>
      <c r="AD79" s="244"/>
      <c r="AE79" s="243"/>
      <c r="AF79" s="243"/>
      <c r="AG79" s="243"/>
      <c r="AH79" s="243"/>
      <c r="AI79" s="243"/>
      <c r="AJ79" s="245"/>
      <c r="AK79" s="244"/>
      <c r="AL79" s="243"/>
      <c r="AM79" s="243"/>
      <c r="AN79" s="243"/>
      <c r="AO79" s="243"/>
      <c r="AP79" s="243"/>
      <c r="AQ79" s="245"/>
      <c r="AR79" s="244"/>
      <c r="AS79" s="243"/>
      <c r="AT79" s="243"/>
      <c r="AU79" s="243"/>
      <c r="AV79" s="243"/>
      <c r="AW79" s="243"/>
      <c r="AX79" s="245"/>
      <c r="AY79" s="244"/>
      <c r="AZ79" s="243"/>
      <c r="BA79" s="242"/>
      <c r="BB79" s="960"/>
      <c r="BC79" s="961"/>
      <c r="BD79" s="962"/>
      <c r="BE79" s="963"/>
      <c r="BF79" s="964"/>
      <c r="BG79" s="965"/>
      <c r="BH79" s="965"/>
      <c r="BI79" s="965"/>
      <c r="BJ79" s="966"/>
    </row>
    <row r="80" spans="2:62" ht="20.25" customHeight="1">
      <c r="B80" s="926"/>
      <c r="C80" s="987"/>
      <c r="D80" s="988"/>
      <c r="E80" s="258"/>
      <c r="F80" s="257">
        <f>C79</f>
        <v>0</v>
      </c>
      <c r="G80" s="258"/>
      <c r="H80" s="257">
        <f>I79</f>
        <v>0</v>
      </c>
      <c r="I80" s="989"/>
      <c r="J80" s="990"/>
      <c r="K80" s="991"/>
      <c r="L80" s="992"/>
      <c r="M80" s="992"/>
      <c r="N80" s="988"/>
      <c r="O80" s="953"/>
      <c r="P80" s="954"/>
      <c r="Q80" s="954"/>
      <c r="R80" s="954"/>
      <c r="S80" s="955"/>
      <c r="T80" s="256" t="s">
        <v>757</v>
      </c>
      <c r="U80" s="255"/>
      <c r="V80" s="254"/>
      <c r="W80" s="252" t="str">
        <f>IF(W79="","",VLOOKUP(W79,'シフト記号表（従来型・ユニット型共通）'!$C$6:$L$47,10,FALSE))</f>
        <v/>
      </c>
      <c r="X80" s="251" t="str">
        <f>IF(X79="","",VLOOKUP(X79,'シフト記号表（従来型・ユニット型共通）'!$C$6:$L$47,10,FALSE))</f>
        <v/>
      </c>
      <c r="Y80" s="251" t="str">
        <f>IF(Y79="","",VLOOKUP(Y79,'シフト記号表（従来型・ユニット型共通）'!$C$6:$L$47,10,FALSE))</f>
        <v/>
      </c>
      <c r="Z80" s="251" t="str">
        <f>IF(Z79="","",VLOOKUP(Z79,'シフト記号表（従来型・ユニット型共通）'!$C$6:$L$47,10,FALSE))</f>
        <v/>
      </c>
      <c r="AA80" s="251" t="str">
        <f>IF(AA79="","",VLOOKUP(AA79,'シフト記号表（従来型・ユニット型共通）'!$C$6:$L$47,10,FALSE))</f>
        <v/>
      </c>
      <c r="AB80" s="251" t="str">
        <f>IF(AB79="","",VLOOKUP(AB79,'シフト記号表（従来型・ユニット型共通）'!$C$6:$L$47,10,FALSE))</f>
        <v/>
      </c>
      <c r="AC80" s="253" t="str">
        <f>IF(AC79="","",VLOOKUP(AC79,'シフト記号表（従来型・ユニット型共通）'!$C$6:$L$47,10,FALSE))</f>
        <v/>
      </c>
      <c r="AD80" s="252" t="str">
        <f>IF(AD79="","",VLOOKUP(AD79,'シフト記号表（従来型・ユニット型共通）'!$C$6:$L$47,10,FALSE))</f>
        <v/>
      </c>
      <c r="AE80" s="251" t="str">
        <f>IF(AE79="","",VLOOKUP(AE79,'シフト記号表（従来型・ユニット型共通）'!$C$6:$L$47,10,FALSE))</f>
        <v/>
      </c>
      <c r="AF80" s="251" t="str">
        <f>IF(AF79="","",VLOOKUP(AF79,'シフト記号表（従来型・ユニット型共通）'!$C$6:$L$47,10,FALSE))</f>
        <v/>
      </c>
      <c r="AG80" s="251" t="str">
        <f>IF(AG79="","",VLOOKUP(AG79,'シフト記号表（従来型・ユニット型共通）'!$C$6:$L$47,10,FALSE))</f>
        <v/>
      </c>
      <c r="AH80" s="251" t="str">
        <f>IF(AH79="","",VLOOKUP(AH79,'シフト記号表（従来型・ユニット型共通）'!$C$6:$L$47,10,FALSE))</f>
        <v/>
      </c>
      <c r="AI80" s="251" t="str">
        <f>IF(AI79="","",VLOOKUP(AI79,'シフト記号表（従来型・ユニット型共通）'!$C$6:$L$47,10,FALSE))</f>
        <v/>
      </c>
      <c r="AJ80" s="253" t="str">
        <f>IF(AJ79="","",VLOOKUP(AJ79,'シフト記号表（従来型・ユニット型共通）'!$C$6:$L$47,10,FALSE))</f>
        <v/>
      </c>
      <c r="AK80" s="252" t="str">
        <f>IF(AK79="","",VLOOKUP(AK79,'シフト記号表（従来型・ユニット型共通）'!$C$6:$L$47,10,FALSE))</f>
        <v/>
      </c>
      <c r="AL80" s="251" t="str">
        <f>IF(AL79="","",VLOOKUP(AL79,'シフト記号表（従来型・ユニット型共通）'!$C$6:$L$47,10,FALSE))</f>
        <v/>
      </c>
      <c r="AM80" s="251" t="str">
        <f>IF(AM79="","",VLOOKUP(AM79,'シフト記号表（従来型・ユニット型共通）'!$C$6:$L$47,10,FALSE))</f>
        <v/>
      </c>
      <c r="AN80" s="251" t="str">
        <f>IF(AN79="","",VLOOKUP(AN79,'シフト記号表（従来型・ユニット型共通）'!$C$6:$L$47,10,FALSE))</f>
        <v/>
      </c>
      <c r="AO80" s="251" t="str">
        <f>IF(AO79="","",VLOOKUP(AO79,'シフト記号表（従来型・ユニット型共通）'!$C$6:$L$47,10,FALSE))</f>
        <v/>
      </c>
      <c r="AP80" s="251" t="str">
        <f>IF(AP79="","",VLOOKUP(AP79,'シフト記号表（従来型・ユニット型共通）'!$C$6:$L$47,10,FALSE))</f>
        <v/>
      </c>
      <c r="AQ80" s="253" t="str">
        <f>IF(AQ79="","",VLOOKUP(AQ79,'シフト記号表（従来型・ユニット型共通）'!$C$6:$L$47,10,FALSE))</f>
        <v/>
      </c>
      <c r="AR80" s="252" t="str">
        <f>IF(AR79="","",VLOOKUP(AR79,'シフト記号表（従来型・ユニット型共通）'!$C$6:$L$47,10,FALSE))</f>
        <v/>
      </c>
      <c r="AS80" s="251" t="str">
        <f>IF(AS79="","",VLOOKUP(AS79,'シフト記号表（従来型・ユニット型共通）'!$C$6:$L$47,10,FALSE))</f>
        <v/>
      </c>
      <c r="AT80" s="251" t="str">
        <f>IF(AT79="","",VLOOKUP(AT79,'シフト記号表（従来型・ユニット型共通）'!$C$6:$L$47,10,FALSE))</f>
        <v/>
      </c>
      <c r="AU80" s="251" t="str">
        <f>IF(AU79="","",VLOOKUP(AU79,'シフト記号表（従来型・ユニット型共通）'!$C$6:$L$47,10,FALSE))</f>
        <v/>
      </c>
      <c r="AV80" s="251" t="str">
        <f>IF(AV79="","",VLOOKUP(AV79,'シフト記号表（従来型・ユニット型共通）'!$C$6:$L$47,10,FALSE))</f>
        <v/>
      </c>
      <c r="AW80" s="251" t="str">
        <f>IF(AW79="","",VLOOKUP(AW79,'シフト記号表（従来型・ユニット型共通）'!$C$6:$L$47,10,FALSE))</f>
        <v/>
      </c>
      <c r="AX80" s="253" t="str">
        <f>IF(AX79="","",VLOOKUP(AX79,'シフト記号表（従来型・ユニット型共通）'!$C$6:$L$47,10,FALSE))</f>
        <v/>
      </c>
      <c r="AY80" s="252" t="str">
        <f>IF(AY79="","",VLOOKUP(AY79,'シフト記号表（従来型・ユニット型共通）'!$C$6:$L$47,10,FALSE))</f>
        <v/>
      </c>
      <c r="AZ80" s="251" t="str">
        <f>IF(AZ79="","",VLOOKUP(AZ79,'シフト記号表（従来型・ユニット型共通）'!$C$6:$L$47,10,FALSE))</f>
        <v/>
      </c>
      <c r="BA80" s="251" t="str">
        <f>IF(BA79="","",VLOOKUP(BA79,'シフト記号表（従来型・ユニット型共通）'!$C$6:$L$47,10,FALSE))</f>
        <v/>
      </c>
      <c r="BB80" s="996">
        <f>IF($BE$3="４週",SUM(W80:AX80),IF($BE$3="暦月",SUM(W80:BA80),""))</f>
        <v>0</v>
      </c>
      <c r="BC80" s="997"/>
      <c r="BD80" s="998">
        <f>IF($BE$3="４週",BB80/4,IF($BE$3="暦月",(BB80/($BE$8/7)),""))</f>
        <v>0</v>
      </c>
      <c r="BE80" s="997"/>
      <c r="BF80" s="993"/>
      <c r="BG80" s="994"/>
      <c r="BH80" s="994"/>
      <c r="BI80" s="994"/>
      <c r="BJ80" s="995"/>
    </row>
    <row r="81" spans="2:62" ht="20.25" customHeight="1">
      <c r="B81" s="925">
        <f>B79+1</f>
        <v>33</v>
      </c>
      <c r="C81" s="971"/>
      <c r="D81" s="972"/>
      <c r="E81" s="262"/>
      <c r="F81" s="261"/>
      <c r="G81" s="262"/>
      <c r="H81" s="261"/>
      <c r="I81" s="983"/>
      <c r="J81" s="984"/>
      <c r="K81" s="985"/>
      <c r="L81" s="986"/>
      <c r="M81" s="986"/>
      <c r="N81" s="972"/>
      <c r="O81" s="953"/>
      <c r="P81" s="954"/>
      <c r="Q81" s="954"/>
      <c r="R81" s="954"/>
      <c r="S81" s="955"/>
      <c r="T81" s="260" t="s">
        <v>758</v>
      </c>
      <c r="V81" s="259"/>
      <c r="W81" s="244"/>
      <c r="X81" s="243"/>
      <c r="Y81" s="243"/>
      <c r="Z81" s="243"/>
      <c r="AA81" s="243"/>
      <c r="AB81" s="243"/>
      <c r="AC81" s="245"/>
      <c r="AD81" s="244"/>
      <c r="AE81" s="243"/>
      <c r="AF81" s="243"/>
      <c r="AG81" s="243"/>
      <c r="AH81" s="243"/>
      <c r="AI81" s="243"/>
      <c r="AJ81" s="245"/>
      <c r="AK81" s="244"/>
      <c r="AL81" s="243"/>
      <c r="AM81" s="243"/>
      <c r="AN81" s="243"/>
      <c r="AO81" s="243"/>
      <c r="AP81" s="243"/>
      <c r="AQ81" s="245"/>
      <c r="AR81" s="244"/>
      <c r="AS81" s="243"/>
      <c r="AT81" s="243"/>
      <c r="AU81" s="243"/>
      <c r="AV81" s="243"/>
      <c r="AW81" s="243"/>
      <c r="AX81" s="245"/>
      <c r="AY81" s="244"/>
      <c r="AZ81" s="243"/>
      <c r="BA81" s="242"/>
      <c r="BB81" s="960"/>
      <c r="BC81" s="961"/>
      <c r="BD81" s="962"/>
      <c r="BE81" s="963"/>
      <c r="BF81" s="964"/>
      <c r="BG81" s="965"/>
      <c r="BH81" s="965"/>
      <c r="BI81" s="965"/>
      <c r="BJ81" s="966"/>
    </row>
    <row r="82" spans="2:62" ht="20.25" customHeight="1">
      <c r="B82" s="926"/>
      <c r="C82" s="987"/>
      <c r="D82" s="988"/>
      <c r="E82" s="258"/>
      <c r="F82" s="257">
        <f>C81</f>
        <v>0</v>
      </c>
      <c r="G82" s="258"/>
      <c r="H82" s="257">
        <f>I81</f>
        <v>0</v>
      </c>
      <c r="I82" s="989"/>
      <c r="J82" s="990"/>
      <c r="K82" s="991"/>
      <c r="L82" s="992"/>
      <c r="M82" s="992"/>
      <c r="N82" s="988"/>
      <c r="O82" s="953"/>
      <c r="P82" s="954"/>
      <c r="Q82" s="954"/>
      <c r="R82" s="954"/>
      <c r="S82" s="955"/>
      <c r="T82" s="256" t="s">
        <v>757</v>
      </c>
      <c r="U82" s="255"/>
      <c r="V82" s="254"/>
      <c r="W82" s="252" t="str">
        <f>IF(W81="","",VLOOKUP(W81,'シフト記号表（従来型・ユニット型共通）'!$C$6:$L$47,10,FALSE))</f>
        <v/>
      </c>
      <c r="X82" s="251" t="str">
        <f>IF(X81="","",VLOOKUP(X81,'シフト記号表（従来型・ユニット型共通）'!$C$6:$L$47,10,FALSE))</f>
        <v/>
      </c>
      <c r="Y82" s="251" t="str">
        <f>IF(Y81="","",VLOOKUP(Y81,'シフト記号表（従来型・ユニット型共通）'!$C$6:$L$47,10,FALSE))</f>
        <v/>
      </c>
      <c r="Z82" s="251" t="str">
        <f>IF(Z81="","",VLOOKUP(Z81,'シフト記号表（従来型・ユニット型共通）'!$C$6:$L$47,10,FALSE))</f>
        <v/>
      </c>
      <c r="AA82" s="251" t="str">
        <f>IF(AA81="","",VLOOKUP(AA81,'シフト記号表（従来型・ユニット型共通）'!$C$6:$L$47,10,FALSE))</f>
        <v/>
      </c>
      <c r="AB82" s="251" t="str">
        <f>IF(AB81="","",VLOOKUP(AB81,'シフト記号表（従来型・ユニット型共通）'!$C$6:$L$47,10,FALSE))</f>
        <v/>
      </c>
      <c r="AC82" s="253" t="str">
        <f>IF(AC81="","",VLOOKUP(AC81,'シフト記号表（従来型・ユニット型共通）'!$C$6:$L$47,10,FALSE))</f>
        <v/>
      </c>
      <c r="AD82" s="252" t="str">
        <f>IF(AD81="","",VLOOKUP(AD81,'シフト記号表（従来型・ユニット型共通）'!$C$6:$L$47,10,FALSE))</f>
        <v/>
      </c>
      <c r="AE82" s="251" t="str">
        <f>IF(AE81="","",VLOOKUP(AE81,'シフト記号表（従来型・ユニット型共通）'!$C$6:$L$47,10,FALSE))</f>
        <v/>
      </c>
      <c r="AF82" s="251" t="str">
        <f>IF(AF81="","",VLOOKUP(AF81,'シフト記号表（従来型・ユニット型共通）'!$C$6:$L$47,10,FALSE))</f>
        <v/>
      </c>
      <c r="AG82" s="251" t="str">
        <f>IF(AG81="","",VLOOKUP(AG81,'シフト記号表（従来型・ユニット型共通）'!$C$6:$L$47,10,FALSE))</f>
        <v/>
      </c>
      <c r="AH82" s="251" t="str">
        <f>IF(AH81="","",VLOOKUP(AH81,'シフト記号表（従来型・ユニット型共通）'!$C$6:$L$47,10,FALSE))</f>
        <v/>
      </c>
      <c r="AI82" s="251" t="str">
        <f>IF(AI81="","",VLOOKUP(AI81,'シフト記号表（従来型・ユニット型共通）'!$C$6:$L$47,10,FALSE))</f>
        <v/>
      </c>
      <c r="AJ82" s="253" t="str">
        <f>IF(AJ81="","",VLOOKUP(AJ81,'シフト記号表（従来型・ユニット型共通）'!$C$6:$L$47,10,FALSE))</f>
        <v/>
      </c>
      <c r="AK82" s="252" t="str">
        <f>IF(AK81="","",VLOOKUP(AK81,'シフト記号表（従来型・ユニット型共通）'!$C$6:$L$47,10,FALSE))</f>
        <v/>
      </c>
      <c r="AL82" s="251" t="str">
        <f>IF(AL81="","",VLOOKUP(AL81,'シフト記号表（従来型・ユニット型共通）'!$C$6:$L$47,10,FALSE))</f>
        <v/>
      </c>
      <c r="AM82" s="251" t="str">
        <f>IF(AM81="","",VLOOKUP(AM81,'シフト記号表（従来型・ユニット型共通）'!$C$6:$L$47,10,FALSE))</f>
        <v/>
      </c>
      <c r="AN82" s="251" t="str">
        <f>IF(AN81="","",VLOOKUP(AN81,'シフト記号表（従来型・ユニット型共通）'!$C$6:$L$47,10,FALSE))</f>
        <v/>
      </c>
      <c r="AO82" s="251" t="str">
        <f>IF(AO81="","",VLOOKUP(AO81,'シフト記号表（従来型・ユニット型共通）'!$C$6:$L$47,10,FALSE))</f>
        <v/>
      </c>
      <c r="AP82" s="251" t="str">
        <f>IF(AP81="","",VLOOKUP(AP81,'シフト記号表（従来型・ユニット型共通）'!$C$6:$L$47,10,FALSE))</f>
        <v/>
      </c>
      <c r="AQ82" s="253" t="str">
        <f>IF(AQ81="","",VLOOKUP(AQ81,'シフト記号表（従来型・ユニット型共通）'!$C$6:$L$47,10,FALSE))</f>
        <v/>
      </c>
      <c r="AR82" s="252" t="str">
        <f>IF(AR81="","",VLOOKUP(AR81,'シフト記号表（従来型・ユニット型共通）'!$C$6:$L$47,10,FALSE))</f>
        <v/>
      </c>
      <c r="AS82" s="251" t="str">
        <f>IF(AS81="","",VLOOKUP(AS81,'シフト記号表（従来型・ユニット型共通）'!$C$6:$L$47,10,FALSE))</f>
        <v/>
      </c>
      <c r="AT82" s="251" t="str">
        <f>IF(AT81="","",VLOOKUP(AT81,'シフト記号表（従来型・ユニット型共通）'!$C$6:$L$47,10,FALSE))</f>
        <v/>
      </c>
      <c r="AU82" s="251" t="str">
        <f>IF(AU81="","",VLOOKUP(AU81,'シフト記号表（従来型・ユニット型共通）'!$C$6:$L$47,10,FALSE))</f>
        <v/>
      </c>
      <c r="AV82" s="251" t="str">
        <f>IF(AV81="","",VLOOKUP(AV81,'シフト記号表（従来型・ユニット型共通）'!$C$6:$L$47,10,FALSE))</f>
        <v/>
      </c>
      <c r="AW82" s="251" t="str">
        <f>IF(AW81="","",VLOOKUP(AW81,'シフト記号表（従来型・ユニット型共通）'!$C$6:$L$47,10,FALSE))</f>
        <v/>
      </c>
      <c r="AX82" s="253" t="str">
        <f>IF(AX81="","",VLOOKUP(AX81,'シフト記号表（従来型・ユニット型共通）'!$C$6:$L$47,10,FALSE))</f>
        <v/>
      </c>
      <c r="AY82" s="252" t="str">
        <f>IF(AY81="","",VLOOKUP(AY81,'シフト記号表（従来型・ユニット型共通）'!$C$6:$L$47,10,FALSE))</f>
        <v/>
      </c>
      <c r="AZ82" s="251" t="str">
        <f>IF(AZ81="","",VLOOKUP(AZ81,'シフト記号表（従来型・ユニット型共通）'!$C$6:$L$47,10,FALSE))</f>
        <v/>
      </c>
      <c r="BA82" s="251" t="str">
        <f>IF(BA81="","",VLOOKUP(BA81,'シフト記号表（従来型・ユニット型共通）'!$C$6:$L$47,10,FALSE))</f>
        <v/>
      </c>
      <c r="BB82" s="996">
        <f>IF($BE$3="４週",SUM(W82:AX82),IF($BE$3="暦月",SUM(W82:BA82),""))</f>
        <v>0</v>
      </c>
      <c r="BC82" s="997"/>
      <c r="BD82" s="998">
        <f>IF($BE$3="４週",BB82/4,IF($BE$3="暦月",(BB82/($BE$8/7)),""))</f>
        <v>0</v>
      </c>
      <c r="BE82" s="997"/>
      <c r="BF82" s="993"/>
      <c r="BG82" s="994"/>
      <c r="BH82" s="994"/>
      <c r="BI82" s="994"/>
      <c r="BJ82" s="995"/>
    </row>
    <row r="83" spans="2:62" ht="20.25" customHeight="1">
      <c r="B83" s="925">
        <f>B81+1</f>
        <v>34</v>
      </c>
      <c r="C83" s="971"/>
      <c r="D83" s="972"/>
      <c r="E83" s="262"/>
      <c r="F83" s="261"/>
      <c r="G83" s="262"/>
      <c r="H83" s="261"/>
      <c r="I83" s="983"/>
      <c r="J83" s="984"/>
      <c r="K83" s="985"/>
      <c r="L83" s="986"/>
      <c r="M83" s="986"/>
      <c r="N83" s="972"/>
      <c r="O83" s="953"/>
      <c r="P83" s="954"/>
      <c r="Q83" s="954"/>
      <c r="R83" s="954"/>
      <c r="S83" s="955"/>
      <c r="T83" s="260" t="s">
        <v>758</v>
      </c>
      <c r="V83" s="259"/>
      <c r="W83" s="244"/>
      <c r="X83" s="243"/>
      <c r="Y83" s="243"/>
      <c r="Z83" s="243"/>
      <c r="AA83" s="243"/>
      <c r="AB83" s="243"/>
      <c r="AC83" s="245"/>
      <c r="AD83" s="244"/>
      <c r="AE83" s="243"/>
      <c r="AF83" s="243"/>
      <c r="AG83" s="243"/>
      <c r="AH83" s="243"/>
      <c r="AI83" s="243"/>
      <c r="AJ83" s="245"/>
      <c r="AK83" s="244"/>
      <c r="AL83" s="243"/>
      <c r="AM83" s="243"/>
      <c r="AN83" s="243"/>
      <c r="AO83" s="243"/>
      <c r="AP83" s="243"/>
      <c r="AQ83" s="245"/>
      <c r="AR83" s="244"/>
      <c r="AS83" s="243"/>
      <c r="AT83" s="243"/>
      <c r="AU83" s="243"/>
      <c r="AV83" s="243"/>
      <c r="AW83" s="243"/>
      <c r="AX83" s="245"/>
      <c r="AY83" s="244"/>
      <c r="AZ83" s="243"/>
      <c r="BA83" s="242"/>
      <c r="BB83" s="960"/>
      <c r="BC83" s="961"/>
      <c r="BD83" s="962"/>
      <c r="BE83" s="963"/>
      <c r="BF83" s="964"/>
      <c r="BG83" s="965"/>
      <c r="BH83" s="965"/>
      <c r="BI83" s="965"/>
      <c r="BJ83" s="966"/>
    </row>
    <row r="84" spans="2:62" ht="20.25" customHeight="1">
      <c r="B84" s="926"/>
      <c r="C84" s="987"/>
      <c r="D84" s="988"/>
      <c r="E84" s="258"/>
      <c r="F84" s="257">
        <f>C83</f>
        <v>0</v>
      </c>
      <c r="G84" s="258"/>
      <c r="H84" s="257">
        <f>I83</f>
        <v>0</v>
      </c>
      <c r="I84" s="989"/>
      <c r="J84" s="990"/>
      <c r="K84" s="991"/>
      <c r="L84" s="992"/>
      <c r="M84" s="992"/>
      <c r="N84" s="988"/>
      <c r="O84" s="953"/>
      <c r="P84" s="954"/>
      <c r="Q84" s="954"/>
      <c r="R84" s="954"/>
      <c r="S84" s="955"/>
      <c r="T84" s="256" t="s">
        <v>757</v>
      </c>
      <c r="U84" s="255"/>
      <c r="V84" s="254"/>
      <c r="W84" s="252" t="str">
        <f>IF(W83="","",VLOOKUP(W83,'シフト記号表（従来型・ユニット型共通）'!$C$6:$L$47,10,FALSE))</f>
        <v/>
      </c>
      <c r="X84" s="251" t="str">
        <f>IF(X83="","",VLOOKUP(X83,'シフト記号表（従来型・ユニット型共通）'!$C$6:$L$47,10,FALSE))</f>
        <v/>
      </c>
      <c r="Y84" s="251" t="str">
        <f>IF(Y83="","",VLOOKUP(Y83,'シフト記号表（従来型・ユニット型共通）'!$C$6:$L$47,10,FALSE))</f>
        <v/>
      </c>
      <c r="Z84" s="251" t="str">
        <f>IF(Z83="","",VLOOKUP(Z83,'シフト記号表（従来型・ユニット型共通）'!$C$6:$L$47,10,FALSE))</f>
        <v/>
      </c>
      <c r="AA84" s="251" t="str">
        <f>IF(AA83="","",VLOOKUP(AA83,'シフト記号表（従来型・ユニット型共通）'!$C$6:$L$47,10,FALSE))</f>
        <v/>
      </c>
      <c r="AB84" s="251" t="str">
        <f>IF(AB83="","",VLOOKUP(AB83,'シフト記号表（従来型・ユニット型共通）'!$C$6:$L$47,10,FALSE))</f>
        <v/>
      </c>
      <c r="AC84" s="253" t="str">
        <f>IF(AC83="","",VLOOKUP(AC83,'シフト記号表（従来型・ユニット型共通）'!$C$6:$L$47,10,FALSE))</f>
        <v/>
      </c>
      <c r="AD84" s="252" t="str">
        <f>IF(AD83="","",VLOOKUP(AD83,'シフト記号表（従来型・ユニット型共通）'!$C$6:$L$47,10,FALSE))</f>
        <v/>
      </c>
      <c r="AE84" s="251" t="str">
        <f>IF(AE83="","",VLOOKUP(AE83,'シフト記号表（従来型・ユニット型共通）'!$C$6:$L$47,10,FALSE))</f>
        <v/>
      </c>
      <c r="AF84" s="251" t="str">
        <f>IF(AF83="","",VLOOKUP(AF83,'シフト記号表（従来型・ユニット型共通）'!$C$6:$L$47,10,FALSE))</f>
        <v/>
      </c>
      <c r="AG84" s="251" t="str">
        <f>IF(AG83="","",VLOOKUP(AG83,'シフト記号表（従来型・ユニット型共通）'!$C$6:$L$47,10,FALSE))</f>
        <v/>
      </c>
      <c r="AH84" s="251" t="str">
        <f>IF(AH83="","",VLOOKUP(AH83,'シフト記号表（従来型・ユニット型共通）'!$C$6:$L$47,10,FALSE))</f>
        <v/>
      </c>
      <c r="AI84" s="251" t="str">
        <f>IF(AI83="","",VLOOKUP(AI83,'シフト記号表（従来型・ユニット型共通）'!$C$6:$L$47,10,FALSE))</f>
        <v/>
      </c>
      <c r="AJ84" s="253" t="str">
        <f>IF(AJ83="","",VLOOKUP(AJ83,'シフト記号表（従来型・ユニット型共通）'!$C$6:$L$47,10,FALSE))</f>
        <v/>
      </c>
      <c r="AK84" s="252" t="str">
        <f>IF(AK83="","",VLOOKUP(AK83,'シフト記号表（従来型・ユニット型共通）'!$C$6:$L$47,10,FALSE))</f>
        <v/>
      </c>
      <c r="AL84" s="251" t="str">
        <f>IF(AL83="","",VLOOKUP(AL83,'シフト記号表（従来型・ユニット型共通）'!$C$6:$L$47,10,FALSE))</f>
        <v/>
      </c>
      <c r="AM84" s="251" t="str">
        <f>IF(AM83="","",VLOOKUP(AM83,'シフト記号表（従来型・ユニット型共通）'!$C$6:$L$47,10,FALSE))</f>
        <v/>
      </c>
      <c r="AN84" s="251" t="str">
        <f>IF(AN83="","",VLOOKUP(AN83,'シフト記号表（従来型・ユニット型共通）'!$C$6:$L$47,10,FALSE))</f>
        <v/>
      </c>
      <c r="AO84" s="251" t="str">
        <f>IF(AO83="","",VLOOKUP(AO83,'シフト記号表（従来型・ユニット型共通）'!$C$6:$L$47,10,FALSE))</f>
        <v/>
      </c>
      <c r="AP84" s="251" t="str">
        <f>IF(AP83="","",VLOOKUP(AP83,'シフト記号表（従来型・ユニット型共通）'!$C$6:$L$47,10,FALSE))</f>
        <v/>
      </c>
      <c r="AQ84" s="253" t="str">
        <f>IF(AQ83="","",VLOOKUP(AQ83,'シフト記号表（従来型・ユニット型共通）'!$C$6:$L$47,10,FALSE))</f>
        <v/>
      </c>
      <c r="AR84" s="252" t="str">
        <f>IF(AR83="","",VLOOKUP(AR83,'シフト記号表（従来型・ユニット型共通）'!$C$6:$L$47,10,FALSE))</f>
        <v/>
      </c>
      <c r="AS84" s="251" t="str">
        <f>IF(AS83="","",VLOOKUP(AS83,'シフト記号表（従来型・ユニット型共通）'!$C$6:$L$47,10,FALSE))</f>
        <v/>
      </c>
      <c r="AT84" s="251" t="str">
        <f>IF(AT83="","",VLOOKUP(AT83,'シフト記号表（従来型・ユニット型共通）'!$C$6:$L$47,10,FALSE))</f>
        <v/>
      </c>
      <c r="AU84" s="251" t="str">
        <f>IF(AU83="","",VLOOKUP(AU83,'シフト記号表（従来型・ユニット型共通）'!$C$6:$L$47,10,FALSE))</f>
        <v/>
      </c>
      <c r="AV84" s="251" t="str">
        <f>IF(AV83="","",VLOOKUP(AV83,'シフト記号表（従来型・ユニット型共通）'!$C$6:$L$47,10,FALSE))</f>
        <v/>
      </c>
      <c r="AW84" s="251" t="str">
        <f>IF(AW83="","",VLOOKUP(AW83,'シフト記号表（従来型・ユニット型共通）'!$C$6:$L$47,10,FALSE))</f>
        <v/>
      </c>
      <c r="AX84" s="253" t="str">
        <f>IF(AX83="","",VLOOKUP(AX83,'シフト記号表（従来型・ユニット型共通）'!$C$6:$L$47,10,FALSE))</f>
        <v/>
      </c>
      <c r="AY84" s="252" t="str">
        <f>IF(AY83="","",VLOOKUP(AY83,'シフト記号表（従来型・ユニット型共通）'!$C$6:$L$47,10,FALSE))</f>
        <v/>
      </c>
      <c r="AZ84" s="251" t="str">
        <f>IF(AZ83="","",VLOOKUP(AZ83,'シフト記号表（従来型・ユニット型共通）'!$C$6:$L$47,10,FALSE))</f>
        <v/>
      </c>
      <c r="BA84" s="251" t="str">
        <f>IF(BA83="","",VLOOKUP(BA83,'シフト記号表（従来型・ユニット型共通）'!$C$6:$L$47,10,FALSE))</f>
        <v/>
      </c>
      <c r="BB84" s="996">
        <f>IF($BE$3="４週",SUM(W84:AX84),IF($BE$3="暦月",SUM(W84:BA84),""))</f>
        <v>0</v>
      </c>
      <c r="BC84" s="997"/>
      <c r="BD84" s="998">
        <f>IF($BE$3="４週",BB84/4,IF($BE$3="暦月",(BB84/($BE$8/7)),""))</f>
        <v>0</v>
      </c>
      <c r="BE84" s="997"/>
      <c r="BF84" s="993"/>
      <c r="BG84" s="994"/>
      <c r="BH84" s="994"/>
      <c r="BI84" s="994"/>
      <c r="BJ84" s="995"/>
    </row>
    <row r="85" spans="2:62" ht="20.25" customHeight="1">
      <c r="B85" s="925">
        <f>B83+1</f>
        <v>35</v>
      </c>
      <c r="C85" s="971"/>
      <c r="D85" s="972"/>
      <c r="E85" s="262"/>
      <c r="F85" s="261"/>
      <c r="G85" s="262"/>
      <c r="H85" s="261"/>
      <c r="I85" s="983"/>
      <c r="J85" s="984"/>
      <c r="K85" s="985"/>
      <c r="L85" s="986"/>
      <c r="M85" s="986"/>
      <c r="N85" s="972"/>
      <c r="O85" s="953"/>
      <c r="P85" s="954"/>
      <c r="Q85" s="954"/>
      <c r="R85" s="954"/>
      <c r="S85" s="955"/>
      <c r="T85" s="260" t="s">
        <v>758</v>
      </c>
      <c r="V85" s="259"/>
      <c r="W85" s="244"/>
      <c r="X85" s="243"/>
      <c r="Y85" s="243"/>
      <c r="Z85" s="243"/>
      <c r="AA85" s="243"/>
      <c r="AB85" s="243"/>
      <c r="AC85" s="245"/>
      <c r="AD85" s="244"/>
      <c r="AE85" s="243"/>
      <c r="AF85" s="243"/>
      <c r="AG85" s="243"/>
      <c r="AH85" s="243"/>
      <c r="AI85" s="243"/>
      <c r="AJ85" s="245"/>
      <c r="AK85" s="244"/>
      <c r="AL85" s="243"/>
      <c r="AM85" s="243"/>
      <c r="AN85" s="243"/>
      <c r="AO85" s="243"/>
      <c r="AP85" s="243"/>
      <c r="AQ85" s="245"/>
      <c r="AR85" s="244"/>
      <c r="AS85" s="243"/>
      <c r="AT85" s="243"/>
      <c r="AU85" s="243"/>
      <c r="AV85" s="243"/>
      <c r="AW85" s="243"/>
      <c r="AX85" s="245"/>
      <c r="AY85" s="244"/>
      <c r="AZ85" s="243"/>
      <c r="BA85" s="242"/>
      <c r="BB85" s="960"/>
      <c r="BC85" s="961"/>
      <c r="BD85" s="962"/>
      <c r="BE85" s="963"/>
      <c r="BF85" s="964"/>
      <c r="BG85" s="965"/>
      <c r="BH85" s="965"/>
      <c r="BI85" s="965"/>
      <c r="BJ85" s="966"/>
    </row>
    <row r="86" spans="2:62" ht="20.25" customHeight="1">
      <c r="B86" s="926"/>
      <c r="C86" s="987"/>
      <c r="D86" s="988"/>
      <c r="E86" s="258"/>
      <c r="F86" s="257">
        <f>C85</f>
        <v>0</v>
      </c>
      <c r="G86" s="258"/>
      <c r="H86" s="257">
        <f>I85</f>
        <v>0</v>
      </c>
      <c r="I86" s="989"/>
      <c r="J86" s="990"/>
      <c r="K86" s="991"/>
      <c r="L86" s="992"/>
      <c r="M86" s="992"/>
      <c r="N86" s="988"/>
      <c r="O86" s="953"/>
      <c r="P86" s="954"/>
      <c r="Q86" s="954"/>
      <c r="R86" s="954"/>
      <c r="S86" s="955"/>
      <c r="T86" s="256" t="s">
        <v>757</v>
      </c>
      <c r="U86" s="255"/>
      <c r="V86" s="254"/>
      <c r="W86" s="252" t="str">
        <f>IF(W85="","",VLOOKUP(W85,'シフト記号表（従来型・ユニット型共通）'!$C$6:$L$47,10,FALSE))</f>
        <v/>
      </c>
      <c r="X86" s="251" t="str">
        <f>IF(X85="","",VLOOKUP(X85,'シフト記号表（従来型・ユニット型共通）'!$C$6:$L$47,10,FALSE))</f>
        <v/>
      </c>
      <c r="Y86" s="251" t="str">
        <f>IF(Y85="","",VLOOKUP(Y85,'シフト記号表（従来型・ユニット型共通）'!$C$6:$L$47,10,FALSE))</f>
        <v/>
      </c>
      <c r="Z86" s="251" t="str">
        <f>IF(Z85="","",VLOOKUP(Z85,'シフト記号表（従来型・ユニット型共通）'!$C$6:$L$47,10,FALSE))</f>
        <v/>
      </c>
      <c r="AA86" s="251" t="str">
        <f>IF(AA85="","",VLOOKUP(AA85,'シフト記号表（従来型・ユニット型共通）'!$C$6:$L$47,10,FALSE))</f>
        <v/>
      </c>
      <c r="AB86" s="251" t="str">
        <f>IF(AB85="","",VLOOKUP(AB85,'シフト記号表（従来型・ユニット型共通）'!$C$6:$L$47,10,FALSE))</f>
        <v/>
      </c>
      <c r="AC86" s="253" t="str">
        <f>IF(AC85="","",VLOOKUP(AC85,'シフト記号表（従来型・ユニット型共通）'!$C$6:$L$47,10,FALSE))</f>
        <v/>
      </c>
      <c r="AD86" s="252" t="str">
        <f>IF(AD85="","",VLOOKUP(AD85,'シフト記号表（従来型・ユニット型共通）'!$C$6:$L$47,10,FALSE))</f>
        <v/>
      </c>
      <c r="AE86" s="251" t="str">
        <f>IF(AE85="","",VLOOKUP(AE85,'シフト記号表（従来型・ユニット型共通）'!$C$6:$L$47,10,FALSE))</f>
        <v/>
      </c>
      <c r="AF86" s="251" t="str">
        <f>IF(AF85="","",VLOOKUP(AF85,'シフト記号表（従来型・ユニット型共通）'!$C$6:$L$47,10,FALSE))</f>
        <v/>
      </c>
      <c r="AG86" s="251" t="str">
        <f>IF(AG85="","",VLOOKUP(AG85,'シフト記号表（従来型・ユニット型共通）'!$C$6:$L$47,10,FALSE))</f>
        <v/>
      </c>
      <c r="AH86" s="251" t="str">
        <f>IF(AH85="","",VLOOKUP(AH85,'シフト記号表（従来型・ユニット型共通）'!$C$6:$L$47,10,FALSE))</f>
        <v/>
      </c>
      <c r="AI86" s="251" t="str">
        <f>IF(AI85="","",VLOOKUP(AI85,'シフト記号表（従来型・ユニット型共通）'!$C$6:$L$47,10,FALSE))</f>
        <v/>
      </c>
      <c r="AJ86" s="253" t="str">
        <f>IF(AJ85="","",VLOOKUP(AJ85,'シフト記号表（従来型・ユニット型共通）'!$C$6:$L$47,10,FALSE))</f>
        <v/>
      </c>
      <c r="AK86" s="252" t="str">
        <f>IF(AK85="","",VLOOKUP(AK85,'シフト記号表（従来型・ユニット型共通）'!$C$6:$L$47,10,FALSE))</f>
        <v/>
      </c>
      <c r="AL86" s="251" t="str">
        <f>IF(AL85="","",VLOOKUP(AL85,'シフト記号表（従来型・ユニット型共通）'!$C$6:$L$47,10,FALSE))</f>
        <v/>
      </c>
      <c r="AM86" s="251" t="str">
        <f>IF(AM85="","",VLOOKUP(AM85,'シフト記号表（従来型・ユニット型共通）'!$C$6:$L$47,10,FALSE))</f>
        <v/>
      </c>
      <c r="AN86" s="251" t="str">
        <f>IF(AN85="","",VLOOKUP(AN85,'シフト記号表（従来型・ユニット型共通）'!$C$6:$L$47,10,FALSE))</f>
        <v/>
      </c>
      <c r="AO86" s="251" t="str">
        <f>IF(AO85="","",VLOOKUP(AO85,'シフト記号表（従来型・ユニット型共通）'!$C$6:$L$47,10,FALSE))</f>
        <v/>
      </c>
      <c r="AP86" s="251" t="str">
        <f>IF(AP85="","",VLOOKUP(AP85,'シフト記号表（従来型・ユニット型共通）'!$C$6:$L$47,10,FALSE))</f>
        <v/>
      </c>
      <c r="AQ86" s="253" t="str">
        <f>IF(AQ85="","",VLOOKUP(AQ85,'シフト記号表（従来型・ユニット型共通）'!$C$6:$L$47,10,FALSE))</f>
        <v/>
      </c>
      <c r="AR86" s="252" t="str">
        <f>IF(AR85="","",VLOOKUP(AR85,'シフト記号表（従来型・ユニット型共通）'!$C$6:$L$47,10,FALSE))</f>
        <v/>
      </c>
      <c r="AS86" s="251" t="str">
        <f>IF(AS85="","",VLOOKUP(AS85,'シフト記号表（従来型・ユニット型共通）'!$C$6:$L$47,10,FALSE))</f>
        <v/>
      </c>
      <c r="AT86" s="251" t="str">
        <f>IF(AT85="","",VLOOKUP(AT85,'シフト記号表（従来型・ユニット型共通）'!$C$6:$L$47,10,FALSE))</f>
        <v/>
      </c>
      <c r="AU86" s="251" t="str">
        <f>IF(AU85="","",VLOOKUP(AU85,'シフト記号表（従来型・ユニット型共通）'!$C$6:$L$47,10,FALSE))</f>
        <v/>
      </c>
      <c r="AV86" s="251" t="str">
        <f>IF(AV85="","",VLOOKUP(AV85,'シフト記号表（従来型・ユニット型共通）'!$C$6:$L$47,10,FALSE))</f>
        <v/>
      </c>
      <c r="AW86" s="251" t="str">
        <f>IF(AW85="","",VLOOKUP(AW85,'シフト記号表（従来型・ユニット型共通）'!$C$6:$L$47,10,FALSE))</f>
        <v/>
      </c>
      <c r="AX86" s="253" t="str">
        <f>IF(AX85="","",VLOOKUP(AX85,'シフト記号表（従来型・ユニット型共通）'!$C$6:$L$47,10,FALSE))</f>
        <v/>
      </c>
      <c r="AY86" s="252" t="str">
        <f>IF(AY85="","",VLOOKUP(AY85,'シフト記号表（従来型・ユニット型共通）'!$C$6:$L$47,10,FALSE))</f>
        <v/>
      </c>
      <c r="AZ86" s="251" t="str">
        <f>IF(AZ85="","",VLOOKUP(AZ85,'シフト記号表（従来型・ユニット型共通）'!$C$6:$L$47,10,FALSE))</f>
        <v/>
      </c>
      <c r="BA86" s="251" t="str">
        <f>IF(BA85="","",VLOOKUP(BA85,'シフト記号表（従来型・ユニット型共通）'!$C$6:$L$47,10,FALSE))</f>
        <v/>
      </c>
      <c r="BB86" s="996">
        <f>IF($BE$3="４週",SUM(W86:AX86),IF($BE$3="暦月",SUM(W86:BA86),""))</f>
        <v>0</v>
      </c>
      <c r="BC86" s="997"/>
      <c r="BD86" s="998">
        <f>IF($BE$3="４週",BB86/4,IF($BE$3="暦月",(BB86/($BE$8/7)),""))</f>
        <v>0</v>
      </c>
      <c r="BE86" s="997"/>
      <c r="BF86" s="993"/>
      <c r="BG86" s="994"/>
      <c r="BH86" s="994"/>
      <c r="BI86" s="994"/>
      <c r="BJ86" s="995"/>
    </row>
    <row r="87" spans="2:62" ht="20.25" customHeight="1">
      <c r="B87" s="925">
        <f>B85+1</f>
        <v>36</v>
      </c>
      <c r="C87" s="971"/>
      <c r="D87" s="972"/>
      <c r="E87" s="262"/>
      <c r="F87" s="261"/>
      <c r="G87" s="262"/>
      <c r="H87" s="261"/>
      <c r="I87" s="983"/>
      <c r="J87" s="984"/>
      <c r="K87" s="985"/>
      <c r="L87" s="986"/>
      <c r="M87" s="986"/>
      <c r="N87" s="972"/>
      <c r="O87" s="953"/>
      <c r="P87" s="954"/>
      <c r="Q87" s="954"/>
      <c r="R87" s="954"/>
      <c r="S87" s="955"/>
      <c r="T87" s="260" t="s">
        <v>758</v>
      </c>
      <c r="V87" s="259"/>
      <c r="W87" s="244"/>
      <c r="X87" s="243"/>
      <c r="Y87" s="243"/>
      <c r="Z87" s="243"/>
      <c r="AA87" s="243"/>
      <c r="AB87" s="243"/>
      <c r="AC87" s="245"/>
      <c r="AD87" s="244"/>
      <c r="AE87" s="243"/>
      <c r="AF87" s="243"/>
      <c r="AG87" s="243"/>
      <c r="AH87" s="243"/>
      <c r="AI87" s="243"/>
      <c r="AJ87" s="245"/>
      <c r="AK87" s="244"/>
      <c r="AL87" s="243"/>
      <c r="AM87" s="243"/>
      <c r="AN87" s="243"/>
      <c r="AO87" s="243"/>
      <c r="AP87" s="243"/>
      <c r="AQ87" s="245"/>
      <c r="AR87" s="244"/>
      <c r="AS87" s="243"/>
      <c r="AT87" s="243"/>
      <c r="AU87" s="243"/>
      <c r="AV87" s="243"/>
      <c r="AW87" s="243"/>
      <c r="AX87" s="245"/>
      <c r="AY87" s="244"/>
      <c r="AZ87" s="243"/>
      <c r="BA87" s="242"/>
      <c r="BB87" s="960"/>
      <c r="BC87" s="961"/>
      <c r="BD87" s="962"/>
      <c r="BE87" s="963"/>
      <c r="BF87" s="964"/>
      <c r="BG87" s="965"/>
      <c r="BH87" s="965"/>
      <c r="BI87" s="965"/>
      <c r="BJ87" s="966"/>
    </row>
    <row r="88" spans="2:62" ht="20.25" customHeight="1">
      <c r="B88" s="926"/>
      <c r="C88" s="987"/>
      <c r="D88" s="988"/>
      <c r="E88" s="258"/>
      <c r="F88" s="257">
        <f>C87</f>
        <v>0</v>
      </c>
      <c r="G88" s="258"/>
      <c r="H88" s="257">
        <f>I87</f>
        <v>0</v>
      </c>
      <c r="I88" s="989"/>
      <c r="J88" s="990"/>
      <c r="K88" s="991"/>
      <c r="L88" s="992"/>
      <c r="M88" s="992"/>
      <c r="N88" s="988"/>
      <c r="O88" s="953"/>
      <c r="P88" s="954"/>
      <c r="Q88" s="954"/>
      <c r="R88" s="954"/>
      <c r="S88" s="955"/>
      <c r="T88" s="256" t="s">
        <v>757</v>
      </c>
      <c r="U88" s="255"/>
      <c r="V88" s="254"/>
      <c r="W88" s="252" t="str">
        <f>IF(W87="","",VLOOKUP(W87,'シフト記号表（従来型・ユニット型共通）'!$C$6:$L$47,10,FALSE))</f>
        <v/>
      </c>
      <c r="X88" s="251" t="str">
        <f>IF(X87="","",VLOOKUP(X87,'シフト記号表（従来型・ユニット型共通）'!$C$6:$L$47,10,FALSE))</f>
        <v/>
      </c>
      <c r="Y88" s="251" t="str">
        <f>IF(Y87="","",VLOOKUP(Y87,'シフト記号表（従来型・ユニット型共通）'!$C$6:$L$47,10,FALSE))</f>
        <v/>
      </c>
      <c r="Z88" s="251" t="str">
        <f>IF(Z87="","",VLOOKUP(Z87,'シフト記号表（従来型・ユニット型共通）'!$C$6:$L$47,10,FALSE))</f>
        <v/>
      </c>
      <c r="AA88" s="251" t="str">
        <f>IF(AA87="","",VLOOKUP(AA87,'シフト記号表（従来型・ユニット型共通）'!$C$6:$L$47,10,FALSE))</f>
        <v/>
      </c>
      <c r="AB88" s="251" t="str">
        <f>IF(AB87="","",VLOOKUP(AB87,'シフト記号表（従来型・ユニット型共通）'!$C$6:$L$47,10,FALSE))</f>
        <v/>
      </c>
      <c r="AC88" s="253" t="str">
        <f>IF(AC87="","",VLOOKUP(AC87,'シフト記号表（従来型・ユニット型共通）'!$C$6:$L$47,10,FALSE))</f>
        <v/>
      </c>
      <c r="AD88" s="252" t="str">
        <f>IF(AD87="","",VLOOKUP(AD87,'シフト記号表（従来型・ユニット型共通）'!$C$6:$L$47,10,FALSE))</f>
        <v/>
      </c>
      <c r="AE88" s="251" t="str">
        <f>IF(AE87="","",VLOOKUP(AE87,'シフト記号表（従来型・ユニット型共通）'!$C$6:$L$47,10,FALSE))</f>
        <v/>
      </c>
      <c r="AF88" s="251" t="str">
        <f>IF(AF87="","",VLOOKUP(AF87,'シフト記号表（従来型・ユニット型共通）'!$C$6:$L$47,10,FALSE))</f>
        <v/>
      </c>
      <c r="AG88" s="251" t="str">
        <f>IF(AG87="","",VLOOKUP(AG87,'シフト記号表（従来型・ユニット型共通）'!$C$6:$L$47,10,FALSE))</f>
        <v/>
      </c>
      <c r="AH88" s="251" t="str">
        <f>IF(AH87="","",VLOOKUP(AH87,'シフト記号表（従来型・ユニット型共通）'!$C$6:$L$47,10,FALSE))</f>
        <v/>
      </c>
      <c r="AI88" s="251" t="str">
        <f>IF(AI87="","",VLOOKUP(AI87,'シフト記号表（従来型・ユニット型共通）'!$C$6:$L$47,10,FALSE))</f>
        <v/>
      </c>
      <c r="AJ88" s="253" t="str">
        <f>IF(AJ87="","",VLOOKUP(AJ87,'シフト記号表（従来型・ユニット型共通）'!$C$6:$L$47,10,FALSE))</f>
        <v/>
      </c>
      <c r="AK88" s="252" t="str">
        <f>IF(AK87="","",VLOOKUP(AK87,'シフト記号表（従来型・ユニット型共通）'!$C$6:$L$47,10,FALSE))</f>
        <v/>
      </c>
      <c r="AL88" s="251" t="str">
        <f>IF(AL87="","",VLOOKUP(AL87,'シフト記号表（従来型・ユニット型共通）'!$C$6:$L$47,10,FALSE))</f>
        <v/>
      </c>
      <c r="AM88" s="251" t="str">
        <f>IF(AM87="","",VLOOKUP(AM87,'シフト記号表（従来型・ユニット型共通）'!$C$6:$L$47,10,FALSE))</f>
        <v/>
      </c>
      <c r="AN88" s="251" t="str">
        <f>IF(AN87="","",VLOOKUP(AN87,'シフト記号表（従来型・ユニット型共通）'!$C$6:$L$47,10,FALSE))</f>
        <v/>
      </c>
      <c r="AO88" s="251" t="str">
        <f>IF(AO87="","",VLOOKUP(AO87,'シフト記号表（従来型・ユニット型共通）'!$C$6:$L$47,10,FALSE))</f>
        <v/>
      </c>
      <c r="AP88" s="251" t="str">
        <f>IF(AP87="","",VLOOKUP(AP87,'シフト記号表（従来型・ユニット型共通）'!$C$6:$L$47,10,FALSE))</f>
        <v/>
      </c>
      <c r="AQ88" s="253" t="str">
        <f>IF(AQ87="","",VLOOKUP(AQ87,'シフト記号表（従来型・ユニット型共通）'!$C$6:$L$47,10,FALSE))</f>
        <v/>
      </c>
      <c r="AR88" s="252" t="str">
        <f>IF(AR87="","",VLOOKUP(AR87,'シフト記号表（従来型・ユニット型共通）'!$C$6:$L$47,10,FALSE))</f>
        <v/>
      </c>
      <c r="AS88" s="251" t="str">
        <f>IF(AS87="","",VLOOKUP(AS87,'シフト記号表（従来型・ユニット型共通）'!$C$6:$L$47,10,FALSE))</f>
        <v/>
      </c>
      <c r="AT88" s="251" t="str">
        <f>IF(AT87="","",VLOOKUP(AT87,'シフト記号表（従来型・ユニット型共通）'!$C$6:$L$47,10,FALSE))</f>
        <v/>
      </c>
      <c r="AU88" s="251" t="str">
        <f>IF(AU87="","",VLOOKUP(AU87,'シフト記号表（従来型・ユニット型共通）'!$C$6:$L$47,10,FALSE))</f>
        <v/>
      </c>
      <c r="AV88" s="251" t="str">
        <f>IF(AV87="","",VLOOKUP(AV87,'シフト記号表（従来型・ユニット型共通）'!$C$6:$L$47,10,FALSE))</f>
        <v/>
      </c>
      <c r="AW88" s="251" t="str">
        <f>IF(AW87="","",VLOOKUP(AW87,'シフト記号表（従来型・ユニット型共通）'!$C$6:$L$47,10,FALSE))</f>
        <v/>
      </c>
      <c r="AX88" s="253" t="str">
        <f>IF(AX87="","",VLOOKUP(AX87,'シフト記号表（従来型・ユニット型共通）'!$C$6:$L$47,10,FALSE))</f>
        <v/>
      </c>
      <c r="AY88" s="252" t="str">
        <f>IF(AY87="","",VLOOKUP(AY87,'シフト記号表（従来型・ユニット型共通）'!$C$6:$L$47,10,FALSE))</f>
        <v/>
      </c>
      <c r="AZ88" s="251" t="str">
        <f>IF(AZ87="","",VLOOKUP(AZ87,'シフト記号表（従来型・ユニット型共通）'!$C$6:$L$47,10,FALSE))</f>
        <v/>
      </c>
      <c r="BA88" s="251" t="str">
        <f>IF(BA87="","",VLOOKUP(BA87,'シフト記号表（従来型・ユニット型共通）'!$C$6:$L$47,10,FALSE))</f>
        <v/>
      </c>
      <c r="BB88" s="996">
        <f>IF($BE$3="４週",SUM(W88:AX88),IF($BE$3="暦月",SUM(W88:BA88),""))</f>
        <v>0</v>
      </c>
      <c r="BC88" s="997"/>
      <c r="BD88" s="998">
        <f>IF($BE$3="４週",BB88/4,IF($BE$3="暦月",(BB88/($BE$8/7)),""))</f>
        <v>0</v>
      </c>
      <c r="BE88" s="997"/>
      <c r="BF88" s="993"/>
      <c r="BG88" s="994"/>
      <c r="BH88" s="994"/>
      <c r="BI88" s="994"/>
      <c r="BJ88" s="995"/>
    </row>
    <row r="89" spans="2:62" ht="20.25" customHeight="1">
      <c r="B89" s="925">
        <f>B87+1</f>
        <v>37</v>
      </c>
      <c r="C89" s="971"/>
      <c r="D89" s="972"/>
      <c r="E89" s="262"/>
      <c r="F89" s="261"/>
      <c r="G89" s="262"/>
      <c r="H89" s="261"/>
      <c r="I89" s="983"/>
      <c r="J89" s="984"/>
      <c r="K89" s="985"/>
      <c r="L89" s="986"/>
      <c r="M89" s="986"/>
      <c r="N89" s="972"/>
      <c r="O89" s="953"/>
      <c r="P89" s="954"/>
      <c r="Q89" s="954"/>
      <c r="R89" s="954"/>
      <c r="S89" s="955"/>
      <c r="T89" s="260" t="s">
        <v>758</v>
      </c>
      <c r="V89" s="259"/>
      <c r="W89" s="244"/>
      <c r="X89" s="243"/>
      <c r="Y89" s="243"/>
      <c r="Z89" s="243"/>
      <c r="AA89" s="243"/>
      <c r="AB89" s="243"/>
      <c r="AC89" s="245"/>
      <c r="AD89" s="244"/>
      <c r="AE89" s="243"/>
      <c r="AF89" s="243"/>
      <c r="AG89" s="243"/>
      <c r="AH89" s="243"/>
      <c r="AI89" s="243"/>
      <c r="AJ89" s="245"/>
      <c r="AK89" s="244"/>
      <c r="AL89" s="243"/>
      <c r="AM89" s="243"/>
      <c r="AN89" s="243"/>
      <c r="AO89" s="243"/>
      <c r="AP89" s="243"/>
      <c r="AQ89" s="245"/>
      <c r="AR89" s="244"/>
      <c r="AS89" s="243"/>
      <c r="AT89" s="243"/>
      <c r="AU89" s="243"/>
      <c r="AV89" s="243"/>
      <c r="AW89" s="243"/>
      <c r="AX89" s="245"/>
      <c r="AY89" s="244"/>
      <c r="AZ89" s="243"/>
      <c r="BA89" s="242"/>
      <c r="BB89" s="960"/>
      <c r="BC89" s="961"/>
      <c r="BD89" s="962"/>
      <c r="BE89" s="963"/>
      <c r="BF89" s="964"/>
      <c r="BG89" s="965"/>
      <c r="BH89" s="965"/>
      <c r="BI89" s="965"/>
      <c r="BJ89" s="966"/>
    </row>
    <row r="90" spans="2:62" ht="20.25" customHeight="1">
      <c r="B90" s="926"/>
      <c r="C90" s="987"/>
      <c r="D90" s="988"/>
      <c r="E90" s="258"/>
      <c r="F90" s="257">
        <f>C89</f>
        <v>0</v>
      </c>
      <c r="G90" s="258"/>
      <c r="H90" s="257">
        <f>I89</f>
        <v>0</v>
      </c>
      <c r="I90" s="989"/>
      <c r="J90" s="990"/>
      <c r="K90" s="991"/>
      <c r="L90" s="992"/>
      <c r="M90" s="992"/>
      <c r="N90" s="988"/>
      <c r="O90" s="953"/>
      <c r="P90" s="954"/>
      <c r="Q90" s="954"/>
      <c r="R90" s="954"/>
      <c r="S90" s="955"/>
      <c r="T90" s="256" t="s">
        <v>757</v>
      </c>
      <c r="U90" s="255"/>
      <c r="V90" s="254"/>
      <c r="W90" s="252" t="str">
        <f>IF(W89="","",VLOOKUP(W89,'シフト記号表（従来型・ユニット型共通）'!$C$6:$L$47,10,FALSE))</f>
        <v/>
      </c>
      <c r="X90" s="251" t="str">
        <f>IF(X89="","",VLOOKUP(X89,'シフト記号表（従来型・ユニット型共通）'!$C$6:$L$47,10,FALSE))</f>
        <v/>
      </c>
      <c r="Y90" s="251" t="str">
        <f>IF(Y89="","",VLOOKUP(Y89,'シフト記号表（従来型・ユニット型共通）'!$C$6:$L$47,10,FALSE))</f>
        <v/>
      </c>
      <c r="Z90" s="251" t="str">
        <f>IF(Z89="","",VLOOKUP(Z89,'シフト記号表（従来型・ユニット型共通）'!$C$6:$L$47,10,FALSE))</f>
        <v/>
      </c>
      <c r="AA90" s="251" t="str">
        <f>IF(AA89="","",VLOOKUP(AA89,'シフト記号表（従来型・ユニット型共通）'!$C$6:$L$47,10,FALSE))</f>
        <v/>
      </c>
      <c r="AB90" s="251" t="str">
        <f>IF(AB89="","",VLOOKUP(AB89,'シフト記号表（従来型・ユニット型共通）'!$C$6:$L$47,10,FALSE))</f>
        <v/>
      </c>
      <c r="AC90" s="253" t="str">
        <f>IF(AC89="","",VLOOKUP(AC89,'シフト記号表（従来型・ユニット型共通）'!$C$6:$L$47,10,FALSE))</f>
        <v/>
      </c>
      <c r="AD90" s="252" t="str">
        <f>IF(AD89="","",VLOOKUP(AD89,'シフト記号表（従来型・ユニット型共通）'!$C$6:$L$47,10,FALSE))</f>
        <v/>
      </c>
      <c r="AE90" s="251" t="str">
        <f>IF(AE89="","",VLOOKUP(AE89,'シフト記号表（従来型・ユニット型共通）'!$C$6:$L$47,10,FALSE))</f>
        <v/>
      </c>
      <c r="AF90" s="251" t="str">
        <f>IF(AF89="","",VLOOKUP(AF89,'シフト記号表（従来型・ユニット型共通）'!$C$6:$L$47,10,FALSE))</f>
        <v/>
      </c>
      <c r="AG90" s="251" t="str">
        <f>IF(AG89="","",VLOOKUP(AG89,'シフト記号表（従来型・ユニット型共通）'!$C$6:$L$47,10,FALSE))</f>
        <v/>
      </c>
      <c r="AH90" s="251" t="str">
        <f>IF(AH89="","",VLOOKUP(AH89,'シフト記号表（従来型・ユニット型共通）'!$C$6:$L$47,10,FALSE))</f>
        <v/>
      </c>
      <c r="AI90" s="251" t="str">
        <f>IF(AI89="","",VLOOKUP(AI89,'シフト記号表（従来型・ユニット型共通）'!$C$6:$L$47,10,FALSE))</f>
        <v/>
      </c>
      <c r="AJ90" s="253" t="str">
        <f>IF(AJ89="","",VLOOKUP(AJ89,'シフト記号表（従来型・ユニット型共通）'!$C$6:$L$47,10,FALSE))</f>
        <v/>
      </c>
      <c r="AK90" s="252" t="str">
        <f>IF(AK89="","",VLOOKUP(AK89,'シフト記号表（従来型・ユニット型共通）'!$C$6:$L$47,10,FALSE))</f>
        <v/>
      </c>
      <c r="AL90" s="251" t="str">
        <f>IF(AL89="","",VLOOKUP(AL89,'シフト記号表（従来型・ユニット型共通）'!$C$6:$L$47,10,FALSE))</f>
        <v/>
      </c>
      <c r="AM90" s="251" t="str">
        <f>IF(AM89="","",VLOOKUP(AM89,'シフト記号表（従来型・ユニット型共通）'!$C$6:$L$47,10,FALSE))</f>
        <v/>
      </c>
      <c r="AN90" s="251" t="str">
        <f>IF(AN89="","",VLOOKUP(AN89,'シフト記号表（従来型・ユニット型共通）'!$C$6:$L$47,10,FALSE))</f>
        <v/>
      </c>
      <c r="AO90" s="251" t="str">
        <f>IF(AO89="","",VLOOKUP(AO89,'シフト記号表（従来型・ユニット型共通）'!$C$6:$L$47,10,FALSE))</f>
        <v/>
      </c>
      <c r="AP90" s="251" t="str">
        <f>IF(AP89="","",VLOOKUP(AP89,'シフト記号表（従来型・ユニット型共通）'!$C$6:$L$47,10,FALSE))</f>
        <v/>
      </c>
      <c r="AQ90" s="253" t="str">
        <f>IF(AQ89="","",VLOOKUP(AQ89,'シフト記号表（従来型・ユニット型共通）'!$C$6:$L$47,10,FALSE))</f>
        <v/>
      </c>
      <c r="AR90" s="252" t="str">
        <f>IF(AR89="","",VLOOKUP(AR89,'シフト記号表（従来型・ユニット型共通）'!$C$6:$L$47,10,FALSE))</f>
        <v/>
      </c>
      <c r="AS90" s="251" t="str">
        <f>IF(AS89="","",VLOOKUP(AS89,'シフト記号表（従来型・ユニット型共通）'!$C$6:$L$47,10,FALSE))</f>
        <v/>
      </c>
      <c r="AT90" s="251" t="str">
        <f>IF(AT89="","",VLOOKUP(AT89,'シフト記号表（従来型・ユニット型共通）'!$C$6:$L$47,10,FALSE))</f>
        <v/>
      </c>
      <c r="AU90" s="251" t="str">
        <f>IF(AU89="","",VLOOKUP(AU89,'シフト記号表（従来型・ユニット型共通）'!$C$6:$L$47,10,FALSE))</f>
        <v/>
      </c>
      <c r="AV90" s="251" t="str">
        <f>IF(AV89="","",VLOOKUP(AV89,'シフト記号表（従来型・ユニット型共通）'!$C$6:$L$47,10,FALSE))</f>
        <v/>
      </c>
      <c r="AW90" s="251" t="str">
        <f>IF(AW89="","",VLOOKUP(AW89,'シフト記号表（従来型・ユニット型共通）'!$C$6:$L$47,10,FALSE))</f>
        <v/>
      </c>
      <c r="AX90" s="253" t="str">
        <f>IF(AX89="","",VLOOKUP(AX89,'シフト記号表（従来型・ユニット型共通）'!$C$6:$L$47,10,FALSE))</f>
        <v/>
      </c>
      <c r="AY90" s="252" t="str">
        <f>IF(AY89="","",VLOOKUP(AY89,'シフト記号表（従来型・ユニット型共通）'!$C$6:$L$47,10,FALSE))</f>
        <v/>
      </c>
      <c r="AZ90" s="251" t="str">
        <f>IF(AZ89="","",VLOOKUP(AZ89,'シフト記号表（従来型・ユニット型共通）'!$C$6:$L$47,10,FALSE))</f>
        <v/>
      </c>
      <c r="BA90" s="251" t="str">
        <f>IF(BA89="","",VLOOKUP(BA89,'シフト記号表（従来型・ユニット型共通）'!$C$6:$L$47,10,FALSE))</f>
        <v/>
      </c>
      <c r="BB90" s="996">
        <f>IF($BE$3="４週",SUM(W90:AX90),IF($BE$3="暦月",SUM(W90:BA90),""))</f>
        <v>0</v>
      </c>
      <c r="BC90" s="997"/>
      <c r="BD90" s="998">
        <f>IF($BE$3="４週",BB90/4,IF($BE$3="暦月",(BB90/($BE$8/7)),""))</f>
        <v>0</v>
      </c>
      <c r="BE90" s="997"/>
      <c r="BF90" s="993"/>
      <c r="BG90" s="994"/>
      <c r="BH90" s="994"/>
      <c r="BI90" s="994"/>
      <c r="BJ90" s="995"/>
    </row>
    <row r="91" spans="2:62" ht="20.25" customHeight="1">
      <c r="B91" s="925">
        <f>B89+1</f>
        <v>38</v>
      </c>
      <c r="C91" s="971"/>
      <c r="D91" s="972"/>
      <c r="E91" s="262"/>
      <c r="F91" s="261"/>
      <c r="G91" s="262"/>
      <c r="H91" s="261"/>
      <c r="I91" s="983"/>
      <c r="J91" s="984"/>
      <c r="K91" s="985"/>
      <c r="L91" s="986"/>
      <c r="M91" s="986"/>
      <c r="N91" s="972"/>
      <c r="O91" s="953"/>
      <c r="P91" s="954"/>
      <c r="Q91" s="954"/>
      <c r="R91" s="954"/>
      <c r="S91" s="955"/>
      <c r="T91" s="260" t="s">
        <v>758</v>
      </c>
      <c r="V91" s="259"/>
      <c r="W91" s="244"/>
      <c r="X91" s="243"/>
      <c r="Y91" s="243"/>
      <c r="Z91" s="243"/>
      <c r="AA91" s="243"/>
      <c r="AB91" s="243"/>
      <c r="AC91" s="245"/>
      <c r="AD91" s="244"/>
      <c r="AE91" s="243"/>
      <c r="AF91" s="243"/>
      <c r="AG91" s="243"/>
      <c r="AH91" s="243"/>
      <c r="AI91" s="243"/>
      <c r="AJ91" s="245"/>
      <c r="AK91" s="244"/>
      <c r="AL91" s="243"/>
      <c r="AM91" s="243"/>
      <c r="AN91" s="243"/>
      <c r="AO91" s="243"/>
      <c r="AP91" s="243"/>
      <c r="AQ91" s="245"/>
      <c r="AR91" s="244"/>
      <c r="AS91" s="243"/>
      <c r="AT91" s="243"/>
      <c r="AU91" s="243"/>
      <c r="AV91" s="243"/>
      <c r="AW91" s="243"/>
      <c r="AX91" s="245"/>
      <c r="AY91" s="244"/>
      <c r="AZ91" s="243"/>
      <c r="BA91" s="242"/>
      <c r="BB91" s="960"/>
      <c r="BC91" s="961"/>
      <c r="BD91" s="962"/>
      <c r="BE91" s="963"/>
      <c r="BF91" s="964"/>
      <c r="BG91" s="965"/>
      <c r="BH91" s="965"/>
      <c r="BI91" s="965"/>
      <c r="BJ91" s="966"/>
    </row>
    <row r="92" spans="2:62" ht="20.25" customHeight="1">
      <c r="B92" s="926"/>
      <c r="C92" s="987"/>
      <c r="D92" s="988"/>
      <c r="E92" s="258"/>
      <c r="F92" s="257">
        <f>C91</f>
        <v>0</v>
      </c>
      <c r="G92" s="258"/>
      <c r="H92" s="257">
        <f>I91</f>
        <v>0</v>
      </c>
      <c r="I92" s="989"/>
      <c r="J92" s="990"/>
      <c r="K92" s="991"/>
      <c r="L92" s="992"/>
      <c r="M92" s="992"/>
      <c r="N92" s="988"/>
      <c r="O92" s="953"/>
      <c r="P92" s="954"/>
      <c r="Q92" s="954"/>
      <c r="R92" s="954"/>
      <c r="S92" s="955"/>
      <c r="T92" s="256" t="s">
        <v>757</v>
      </c>
      <c r="U92" s="255"/>
      <c r="V92" s="254"/>
      <c r="W92" s="252" t="str">
        <f>IF(W91="","",VLOOKUP(W91,'シフト記号表（従来型・ユニット型共通）'!$C$6:$L$47,10,FALSE))</f>
        <v/>
      </c>
      <c r="X92" s="251" t="str">
        <f>IF(X91="","",VLOOKUP(X91,'シフト記号表（従来型・ユニット型共通）'!$C$6:$L$47,10,FALSE))</f>
        <v/>
      </c>
      <c r="Y92" s="251" t="str">
        <f>IF(Y91="","",VLOOKUP(Y91,'シフト記号表（従来型・ユニット型共通）'!$C$6:$L$47,10,FALSE))</f>
        <v/>
      </c>
      <c r="Z92" s="251" t="str">
        <f>IF(Z91="","",VLOOKUP(Z91,'シフト記号表（従来型・ユニット型共通）'!$C$6:$L$47,10,FALSE))</f>
        <v/>
      </c>
      <c r="AA92" s="251" t="str">
        <f>IF(AA91="","",VLOOKUP(AA91,'シフト記号表（従来型・ユニット型共通）'!$C$6:$L$47,10,FALSE))</f>
        <v/>
      </c>
      <c r="AB92" s="251" t="str">
        <f>IF(AB91="","",VLOOKUP(AB91,'シフト記号表（従来型・ユニット型共通）'!$C$6:$L$47,10,FALSE))</f>
        <v/>
      </c>
      <c r="AC92" s="253" t="str">
        <f>IF(AC91="","",VLOOKUP(AC91,'シフト記号表（従来型・ユニット型共通）'!$C$6:$L$47,10,FALSE))</f>
        <v/>
      </c>
      <c r="AD92" s="252" t="str">
        <f>IF(AD91="","",VLOOKUP(AD91,'シフト記号表（従来型・ユニット型共通）'!$C$6:$L$47,10,FALSE))</f>
        <v/>
      </c>
      <c r="AE92" s="251" t="str">
        <f>IF(AE91="","",VLOOKUP(AE91,'シフト記号表（従来型・ユニット型共通）'!$C$6:$L$47,10,FALSE))</f>
        <v/>
      </c>
      <c r="AF92" s="251" t="str">
        <f>IF(AF91="","",VLOOKUP(AF91,'シフト記号表（従来型・ユニット型共通）'!$C$6:$L$47,10,FALSE))</f>
        <v/>
      </c>
      <c r="AG92" s="251" t="str">
        <f>IF(AG91="","",VLOOKUP(AG91,'シフト記号表（従来型・ユニット型共通）'!$C$6:$L$47,10,FALSE))</f>
        <v/>
      </c>
      <c r="AH92" s="251" t="str">
        <f>IF(AH91="","",VLOOKUP(AH91,'シフト記号表（従来型・ユニット型共通）'!$C$6:$L$47,10,FALSE))</f>
        <v/>
      </c>
      <c r="AI92" s="251" t="str">
        <f>IF(AI91="","",VLOOKUP(AI91,'シフト記号表（従来型・ユニット型共通）'!$C$6:$L$47,10,FALSE))</f>
        <v/>
      </c>
      <c r="AJ92" s="253" t="str">
        <f>IF(AJ91="","",VLOOKUP(AJ91,'シフト記号表（従来型・ユニット型共通）'!$C$6:$L$47,10,FALSE))</f>
        <v/>
      </c>
      <c r="AK92" s="252" t="str">
        <f>IF(AK91="","",VLOOKUP(AK91,'シフト記号表（従来型・ユニット型共通）'!$C$6:$L$47,10,FALSE))</f>
        <v/>
      </c>
      <c r="AL92" s="251" t="str">
        <f>IF(AL91="","",VLOOKUP(AL91,'シフト記号表（従来型・ユニット型共通）'!$C$6:$L$47,10,FALSE))</f>
        <v/>
      </c>
      <c r="AM92" s="251" t="str">
        <f>IF(AM91="","",VLOOKUP(AM91,'シフト記号表（従来型・ユニット型共通）'!$C$6:$L$47,10,FALSE))</f>
        <v/>
      </c>
      <c r="AN92" s="251" t="str">
        <f>IF(AN91="","",VLOOKUP(AN91,'シフト記号表（従来型・ユニット型共通）'!$C$6:$L$47,10,FALSE))</f>
        <v/>
      </c>
      <c r="AO92" s="251" t="str">
        <f>IF(AO91="","",VLOOKUP(AO91,'シフト記号表（従来型・ユニット型共通）'!$C$6:$L$47,10,FALSE))</f>
        <v/>
      </c>
      <c r="AP92" s="251" t="str">
        <f>IF(AP91="","",VLOOKUP(AP91,'シフト記号表（従来型・ユニット型共通）'!$C$6:$L$47,10,FALSE))</f>
        <v/>
      </c>
      <c r="AQ92" s="253" t="str">
        <f>IF(AQ91="","",VLOOKUP(AQ91,'シフト記号表（従来型・ユニット型共通）'!$C$6:$L$47,10,FALSE))</f>
        <v/>
      </c>
      <c r="AR92" s="252" t="str">
        <f>IF(AR91="","",VLOOKUP(AR91,'シフト記号表（従来型・ユニット型共通）'!$C$6:$L$47,10,FALSE))</f>
        <v/>
      </c>
      <c r="AS92" s="251" t="str">
        <f>IF(AS91="","",VLOOKUP(AS91,'シフト記号表（従来型・ユニット型共通）'!$C$6:$L$47,10,FALSE))</f>
        <v/>
      </c>
      <c r="AT92" s="251" t="str">
        <f>IF(AT91="","",VLOOKUP(AT91,'シフト記号表（従来型・ユニット型共通）'!$C$6:$L$47,10,FALSE))</f>
        <v/>
      </c>
      <c r="AU92" s="251" t="str">
        <f>IF(AU91="","",VLOOKUP(AU91,'シフト記号表（従来型・ユニット型共通）'!$C$6:$L$47,10,FALSE))</f>
        <v/>
      </c>
      <c r="AV92" s="251" t="str">
        <f>IF(AV91="","",VLOOKUP(AV91,'シフト記号表（従来型・ユニット型共通）'!$C$6:$L$47,10,FALSE))</f>
        <v/>
      </c>
      <c r="AW92" s="251" t="str">
        <f>IF(AW91="","",VLOOKUP(AW91,'シフト記号表（従来型・ユニット型共通）'!$C$6:$L$47,10,FALSE))</f>
        <v/>
      </c>
      <c r="AX92" s="253" t="str">
        <f>IF(AX91="","",VLOOKUP(AX91,'シフト記号表（従来型・ユニット型共通）'!$C$6:$L$47,10,FALSE))</f>
        <v/>
      </c>
      <c r="AY92" s="252" t="str">
        <f>IF(AY91="","",VLOOKUP(AY91,'シフト記号表（従来型・ユニット型共通）'!$C$6:$L$47,10,FALSE))</f>
        <v/>
      </c>
      <c r="AZ92" s="251" t="str">
        <f>IF(AZ91="","",VLOOKUP(AZ91,'シフト記号表（従来型・ユニット型共通）'!$C$6:$L$47,10,FALSE))</f>
        <v/>
      </c>
      <c r="BA92" s="251" t="str">
        <f>IF(BA91="","",VLOOKUP(BA91,'シフト記号表（従来型・ユニット型共通）'!$C$6:$L$47,10,FALSE))</f>
        <v/>
      </c>
      <c r="BB92" s="996">
        <f>IF($BE$3="４週",SUM(W92:AX92),IF($BE$3="暦月",SUM(W92:BA92),""))</f>
        <v>0</v>
      </c>
      <c r="BC92" s="997"/>
      <c r="BD92" s="998">
        <f>IF($BE$3="４週",BB92/4,IF($BE$3="暦月",(BB92/($BE$8/7)),""))</f>
        <v>0</v>
      </c>
      <c r="BE92" s="997"/>
      <c r="BF92" s="993"/>
      <c r="BG92" s="994"/>
      <c r="BH92" s="994"/>
      <c r="BI92" s="994"/>
      <c r="BJ92" s="995"/>
    </row>
    <row r="93" spans="2:62" ht="20.25" customHeight="1">
      <c r="B93" s="925">
        <f>B91+1</f>
        <v>39</v>
      </c>
      <c r="C93" s="971"/>
      <c r="D93" s="972"/>
      <c r="E93" s="262"/>
      <c r="F93" s="261"/>
      <c r="G93" s="262"/>
      <c r="H93" s="261"/>
      <c r="I93" s="983"/>
      <c r="J93" s="984"/>
      <c r="K93" s="985"/>
      <c r="L93" s="986"/>
      <c r="M93" s="986"/>
      <c r="N93" s="972"/>
      <c r="O93" s="953"/>
      <c r="P93" s="954"/>
      <c r="Q93" s="954"/>
      <c r="R93" s="954"/>
      <c r="S93" s="955"/>
      <c r="T93" s="260" t="s">
        <v>758</v>
      </c>
      <c r="V93" s="259"/>
      <c r="W93" s="244"/>
      <c r="X93" s="243"/>
      <c r="Y93" s="243"/>
      <c r="Z93" s="243"/>
      <c r="AA93" s="243"/>
      <c r="AB93" s="243"/>
      <c r="AC93" s="245"/>
      <c r="AD93" s="244"/>
      <c r="AE93" s="243"/>
      <c r="AF93" s="243"/>
      <c r="AG93" s="243"/>
      <c r="AH93" s="243"/>
      <c r="AI93" s="243"/>
      <c r="AJ93" s="245"/>
      <c r="AK93" s="244"/>
      <c r="AL93" s="243"/>
      <c r="AM93" s="243"/>
      <c r="AN93" s="243"/>
      <c r="AO93" s="243"/>
      <c r="AP93" s="243"/>
      <c r="AQ93" s="245"/>
      <c r="AR93" s="244"/>
      <c r="AS93" s="243"/>
      <c r="AT93" s="243"/>
      <c r="AU93" s="243"/>
      <c r="AV93" s="243"/>
      <c r="AW93" s="243"/>
      <c r="AX93" s="245"/>
      <c r="AY93" s="244"/>
      <c r="AZ93" s="243"/>
      <c r="BA93" s="242"/>
      <c r="BB93" s="960"/>
      <c r="BC93" s="961"/>
      <c r="BD93" s="962"/>
      <c r="BE93" s="963"/>
      <c r="BF93" s="964"/>
      <c r="BG93" s="965"/>
      <c r="BH93" s="965"/>
      <c r="BI93" s="965"/>
      <c r="BJ93" s="966"/>
    </row>
    <row r="94" spans="2:62" ht="20.25" customHeight="1">
      <c r="B94" s="926"/>
      <c r="C94" s="987"/>
      <c r="D94" s="988"/>
      <c r="E94" s="258"/>
      <c r="F94" s="257">
        <f>C93</f>
        <v>0</v>
      </c>
      <c r="G94" s="258"/>
      <c r="H94" s="257">
        <f>I93</f>
        <v>0</v>
      </c>
      <c r="I94" s="989"/>
      <c r="J94" s="990"/>
      <c r="K94" s="991"/>
      <c r="L94" s="992"/>
      <c r="M94" s="992"/>
      <c r="N94" s="988"/>
      <c r="O94" s="953"/>
      <c r="P94" s="954"/>
      <c r="Q94" s="954"/>
      <c r="R94" s="954"/>
      <c r="S94" s="955"/>
      <c r="T94" s="256" t="s">
        <v>757</v>
      </c>
      <c r="U94" s="255"/>
      <c r="V94" s="254"/>
      <c r="W94" s="252" t="str">
        <f>IF(W93="","",VLOOKUP(W93,'シフト記号表（従来型・ユニット型共通）'!$C$6:$L$47,10,FALSE))</f>
        <v/>
      </c>
      <c r="X94" s="251" t="str">
        <f>IF(X93="","",VLOOKUP(X93,'シフト記号表（従来型・ユニット型共通）'!$C$6:$L$47,10,FALSE))</f>
        <v/>
      </c>
      <c r="Y94" s="251" t="str">
        <f>IF(Y93="","",VLOOKUP(Y93,'シフト記号表（従来型・ユニット型共通）'!$C$6:$L$47,10,FALSE))</f>
        <v/>
      </c>
      <c r="Z94" s="251" t="str">
        <f>IF(Z93="","",VLOOKUP(Z93,'シフト記号表（従来型・ユニット型共通）'!$C$6:$L$47,10,FALSE))</f>
        <v/>
      </c>
      <c r="AA94" s="251" t="str">
        <f>IF(AA93="","",VLOOKUP(AA93,'シフト記号表（従来型・ユニット型共通）'!$C$6:$L$47,10,FALSE))</f>
        <v/>
      </c>
      <c r="AB94" s="251" t="str">
        <f>IF(AB93="","",VLOOKUP(AB93,'シフト記号表（従来型・ユニット型共通）'!$C$6:$L$47,10,FALSE))</f>
        <v/>
      </c>
      <c r="AC94" s="253" t="str">
        <f>IF(AC93="","",VLOOKUP(AC93,'シフト記号表（従来型・ユニット型共通）'!$C$6:$L$47,10,FALSE))</f>
        <v/>
      </c>
      <c r="AD94" s="252" t="str">
        <f>IF(AD93="","",VLOOKUP(AD93,'シフト記号表（従来型・ユニット型共通）'!$C$6:$L$47,10,FALSE))</f>
        <v/>
      </c>
      <c r="AE94" s="251" t="str">
        <f>IF(AE93="","",VLOOKUP(AE93,'シフト記号表（従来型・ユニット型共通）'!$C$6:$L$47,10,FALSE))</f>
        <v/>
      </c>
      <c r="AF94" s="251" t="str">
        <f>IF(AF93="","",VLOOKUP(AF93,'シフト記号表（従来型・ユニット型共通）'!$C$6:$L$47,10,FALSE))</f>
        <v/>
      </c>
      <c r="AG94" s="251" t="str">
        <f>IF(AG93="","",VLOOKUP(AG93,'シフト記号表（従来型・ユニット型共通）'!$C$6:$L$47,10,FALSE))</f>
        <v/>
      </c>
      <c r="AH94" s="251" t="str">
        <f>IF(AH93="","",VLOOKUP(AH93,'シフト記号表（従来型・ユニット型共通）'!$C$6:$L$47,10,FALSE))</f>
        <v/>
      </c>
      <c r="AI94" s="251" t="str">
        <f>IF(AI93="","",VLOOKUP(AI93,'シフト記号表（従来型・ユニット型共通）'!$C$6:$L$47,10,FALSE))</f>
        <v/>
      </c>
      <c r="AJ94" s="253" t="str">
        <f>IF(AJ93="","",VLOOKUP(AJ93,'シフト記号表（従来型・ユニット型共通）'!$C$6:$L$47,10,FALSE))</f>
        <v/>
      </c>
      <c r="AK94" s="252" t="str">
        <f>IF(AK93="","",VLOOKUP(AK93,'シフト記号表（従来型・ユニット型共通）'!$C$6:$L$47,10,FALSE))</f>
        <v/>
      </c>
      <c r="AL94" s="251" t="str">
        <f>IF(AL93="","",VLOOKUP(AL93,'シフト記号表（従来型・ユニット型共通）'!$C$6:$L$47,10,FALSE))</f>
        <v/>
      </c>
      <c r="AM94" s="251" t="str">
        <f>IF(AM93="","",VLOOKUP(AM93,'シフト記号表（従来型・ユニット型共通）'!$C$6:$L$47,10,FALSE))</f>
        <v/>
      </c>
      <c r="AN94" s="251" t="str">
        <f>IF(AN93="","",VLOOKUP(AN93,'シフト記号表（従来型・ユニット型共通）'!$C$6:$L$47,10,FALSE))</f>
        <v/>
      </c>
      <c r="AO94" s="251" t="str">
        <f>IF(AO93="","",VLOOKUP(AO93,'シフト記号表（従来型・ユニット型共通）'!$C$6:$L$47,10,FALSE))</f>
        <v/>
      </c>
      <c r="AP94" s="251" t="str">
        <f>IF(AP93="","",VLOOKUP(AP93,'シフト記号表（従来型・ユニット型共通）'!$C$6:$L$47,10,FALSE))</f>
        <v/>
      </c>
      <c r="AQ94" s="253" t="str">
        <f>IF(AQ93="","",VLOOKUP(AQ93,'シフト記号表（従来型・ユニット型共通）'!$C$6:$L$47,10,FALSE))</f>
        <v/>
      </c>
      <c r="AR94" s="252" t="str">
        <f>IF(AR93="","",VLOOKUP(AR93,'シフト記号表（従来型・ユニット型共通）'!$C$6:$L$47,10,FALSE))</f>
        <v/>
      </c>
      <c r="AS94" s="251" t="str">
        <f>IF(AS93="","",VLOOKUP(AS93,'シフト記号表（従来型・ユニット型共通）'!$C$6:$L$47,10,FALSE))</f>
        <v/>
      </c>
      <c r="AT94" s="251" t="str">
        <f>IF(AT93="","",VLOOKUP(AT93,'シフト記号表（従来型・ユニット型共通）'!$C$6:$L$47,10,FALSE))</f>
        <v/>
      </c>
      <c r="AU94" s="251" t="str">
        <f>IF(AU93="","",VLOOKUP(AU93,'シフト記号表（従来型・ユニット型共通）'!$C$6:$L$47,10,FALSE))</f>
        <v/>
      </c>
      <c r="AV94" s="251" t="str">
        <f>IF(AV93="","",VLOOKUP(AV93,'シフト記号表（従来型・ユニット型共通）'!$C$6:$L$47,10,FALSE))</f>
        <v/>
      </c>
      <c r="AW94" s="251" t="str">
        <f>IF(AW93="","",VLOOKUP(AW93,'シフト記号表（従来型・ユニット型共通）'!$C$6:$L$47,10,FALSE))</f>
        <v/>
      </c>
      <c r="AX94" s="253" t="str">
        <f>IF(AX93="","",VLOOKUP(AX93,'シフト記号表（従来型・ユニット型共通）'!$C$6:$L$47,10,FALSE))</f>
        <v/>
      </c>
      <c r="AY94" s="252" t="str">
        <f>IF(AY93="","",VLOOKUP(AY93,'シフト記号表（従来型・ユニット型共通）'!$C$6:$L$47,10,FALSE))</f>
        <v/>
      </c>
      <c r="AZ94" s="251" t="str">
        <f>IF(AZ93="","",VLOOKUP(AZ93,'シフト記号表（従来型・ユニット型共通）'!$C$6:$L$47,10,FALSE))</f>
        <v/>
      </c>
      <c r="BA94" s="251" t="str">
        <f>IF(BA93="","",VLOOKUP(BA93,'シフト記号表（従来型・ユニット型共通）'!$C$6:$L$47,10,FALSE))</f>
        <v/>
      </c>
      <c r="BB94" s="996">
        <f>IF($BE$3="４週",SUM(W94:AX94),IF($BE$3="暦月",SUM(W94:BA94),""))</f>
        <v>0</v>
      </c>
      <c r="BC94" s="997"/>
      <c r="BD94" s="998">
        <f>IF($BE$3="４週",BB94/4,IF($BE$3="暦月",(BB94/($BE$8/7)),""))</f>
        <v>0</v>
      </c>
      <c r="BE94" s="997"/>
      <c r="BF94" s="993"/>
      <c r="BG94" s="994"/>
      <c r="BH94" s="994"/>
      <c r="BI94" s="994"/>
      <c r="BJ94" s="995"/>
    </row>
    <row r="95" spans="2:62" ht="20.25" customHeight="1">
      <c r="B95" s="925">
        <f>B93+1</f>
        <v>40</v>
      </c>
      <c r="C95" s="971"/>
      <c r="D95" s="972"/>
      <c r="E95" s="262"/>
      <c r="F95" s="261"/>
      <c r="G95" s="262"/>
      <c r="H95" s="261"/>
      <c r="I95" s="983"/>
      <c r="J95" s="984"/>
      <c r="K95" s="985"/>
      <c r="L95" s="986"/>
      <c r="M95" s="986"/>
      <c r="N95" s="972"/>
      <c r="O95" s="953"/>
      <c r="P95" s="954"/>
      <c r="Q95" s="954"/>
      <c r="R95" s="954"/>
      <c r="S95" s="955"/>
      <c r="T95" s="260" t="s">
        <v>758</v>
      </c>
      <c r="V95" s="259"/>
      <c r="W95" s="244"/>
      <c r="X95" s="243"/>
      <c r="Y95" s="243"/>
      <c r="Z95" s="243"/>
      <c r="AA95" s="243"/>
      <c r="AB95" s="243"/>
      <c r="AC95" s="245"/>
      <c r="AD95" s="244"/>
      <c r="AE95" s="243"/>
      <c r="AF95" s="243"/>
      <c r="AG95" s="243"/>
      <c r="AH95" s="243"/>
      <c r="AI95" s="243"/>
      <c r="AJ95" s="245"/>
      <c r="AK95" s="244"/>
      <c r="AL95" s="243"/>
      <c r="AM95" s="243"/>
      <c r="AN95" s="243"/>
      <c r="AO95" s="243"/>
      <c r="AP95" s="243"/>
      <c r="AQ95" s="245"/>
      <c r="AR95" s="244"/>
      <c r="AS95" s="243"/>
      <c r="AT95" s="243"/>
      <c r="AU95" s="243"/>
      <c r="AV95" s="243"/>
      <c r="AW95" s="243"/>
      <c r="AX95" s="245"/>
      <c r="AY95" s="244"/>
      <c r="AZ95" s="243"/>
      <c r="BA95" s="242"/>
      <c r="BB95" s="960"/>
      <c r="BC95" s="961"/>
      <c r="BD95" s="962"/>
      <c r="BE95" s="963"/>
      <c r="BF95" s="964"/>
      <c r="BG95" s="965"/>
      <c r="BH95" s="965"/>
      <c r="BI95" s="965"/>
      <c r="BJ95" s="966"/>
    </row>
    <row r="96" spans="2:62" ht="20.25" customHeight="1">
      <c r="B96" s="926"/>
      <c r="C96" s="987"/>
      <c r="D96" s="988"/>
      <c r="E96" s="258"/>
      <c r="F96" s="257">
        <f>C95</f>
        <v>0</v>
      </c>
      <c r="G96" s="258"/>
      <c r="H96" s="257">
        <f>I95</f>
        <v>0</v>
      </c>
      <c r="I96" s="989"/>
      <c r="J96" s="990"/>
      <c r="K96" s="991"/>
      <c r="L96" s="992"/>
      <c r="M96" s="992"/>
      <c r="N96" s="988"/>
      <c r="O96" s="953"/>
      <c r="P96" s="954"/>
      <c r="Q96" s="954"/>
      <c r="R96" s="954"/>
      <c r="S96" s="955"/>
      <c r="T96" s="256" t="s">
        <v>757</v>
      </c>
      <c r="U96" s="255"/>
      <c r="V96" s="254"/>
      <c r="W96" s="252" t="str">
        <f>IF(W95="","",VLOOKUP(W95,'シフト記号表（従来型・ユニット型共通）'!$C$6:$L$47,10,FALSE))</f>
        <v/>
      </c>
      <c r="X96" s="251" t="str">
        <f>IF(X95="","",VLOOKUP(X95,'シフト記号表（従来型・ユニット型共通）'!$C$6:$L$47,10,FALSE))</f>
        <v/>
      </c>
      <c r="Y96" s="251" t="str">
        <f>IF(Y95="","",VLOOKUP(Y95,'シフト記号表（従来型・ユニット型共通）'!$C$6:$L$47,10,FALSE))</f>
        <v/>
      </c>
      <c r="Z96" s="251" t="str">
        <f>IF(Z95="","",VLOOKUP(Z95,'シフト記号表（従来型・ユニット型共通）'!$C$6:$L$47,10,FALSE))</f>
        <v/>
      </c>
      <c r="AA96" s="251" t="str">
        <f>IF(AA95="","",VLOOKUP(AA95,'シフト記号表（従来型・ユニット型共通）'!$C$6:$L$47,10,FALSE))</f>
        <v/>
      </c>
      <c r="AB96" s="251" t="str">
        <f>IF(AB95="","",VLOOKUP(AB95,'シフト記号表（従来型・ユニット型共通）'!$C$6:$L$47,10,FALSE))</f>
        <v/>
      </c>
      <c r="AC96" s="253" t="str">
        <f>IF(AC95="","",VLOOKUP(AC95,'シフト記号表（従来型・ユニット型共通）'!$C$6:$L$47,10,FALSE))</f>
        <v/>
      </c>
      <c r="AD96" s="252" t="str">
        <f>IF(AD95="","",VLOOKUP(AD95,'シフト記号表（従来型・ユニット型共通）'!$C$6:$L$47,10,FALSE))</f>
        <v/>
      </c>
      <c r="AE96" s="251" t="str">
        <f>IF(AE95="","",VLOOKUP(AE95,'シフト記号表（従来型・ユニット型共通）'!$C$6:$L$47,10,FALSE))</f>
        <v/>
      </c>
      <c r="AF96" s="251" t="str">
        <f>IF(AF95="","",VLOOKUP(AF95,'シフト記号表（従来型・ユニット型共通）'!$C$6:$L$47,10,FALSE))</f>
        <v/>
      </c>
      <c r="AG96" s="251" t="str">
        <f>IF(AG95="","",VLOOKUP(AG95,'シフト記号表（従来型・ユニット型共通）'!$C$6:$L$47,10,FALSE))</f>
        <v/>
      </c>
      <c r="AH96" s="251" t="str">
        <f>IF(AH95="","",VLOOKUP(AH95,'シフト記号表（従来型・ユニット型共通）'!$C$6:$L$47,10,FALSE))</f>
        <v/>
      </c>
      <c r="AI96" s="251" t="str">
        <f>IF(AI95="","",VLOOKUP(AI95,'シフト記号表（従来型・ユニット型共通）'!$C$6:$L$47,10,FALSE))</f>
        <v/>
      </c>
      <c r="AJ96" s="253" t="str">
        <f>IF(AJ95="","",VLOOKUP(AJ95,'シフト記号表（従来型・ユニット型共通）'!$C$6:$L$47,10,FALSE))</f>
        <v/>
      </c>
      <c r="AK96" s="252" t="str">
        <f>IF(AK95="","",VLOOKUP(AK95,'シフト記号表（従来型・ユニット型共通）'!$C$6:$L$47,10,FALSE))</f>
        <v/>
      </c>
      <c r="AL96" s="251" t="str">
        <f>IF(AL95="","",VLOOKUP(AL95,'シフト記号表（従来型・ユニット型共通）'!$C$6:$L$47,10,FALSE))</f>
        <v/>
      </c>
      <c r="AM96" s="251" t="str">
        <f>IF(AM95="","",VLOOKUP(AM95,'シフト記号表（従来型・ユニット型共通）'!$C$6:$L$47,10,FALSE))</f>
        <v/>
      </c>
      <c r="AN96" s="251" t="str">
        <f>IF(AN95="","",VLOOKUP(AN95,'シフト記号表（従来型・ユニット型共通）'!$C$6:$L$47,10,FALSE))</f>
        <v/>
      </c>
      <c r="AO96" s="251" t="str">
        <f>IF(AO95="","",VLOOKUP(AO95,'シフト記号表（従来型・ユニット型共通）'!$C$6:$L$47,10,FALSE))</f>
        <v/>
      </c>
      <c r="AP96" s="251" t="str">
        <f>IF(AP95="","",VLOOKUP(AP95,'シフト記号表（従来型・ユニット型共通）'!$C$6:$L$47,10,FALSE))</f>
        <v/>
      </c>
      <c r="AQ96" s="253" t="str">
        <f>IF(AQ95="","",VLOOKUP(AQ95,'シフト記号表（従来型・ユニット型共通）'!$C$6:$L$47,10,FALSE))</f>
        <v/>
      </c>
      <c r="AR96" s="252" t="str">
        <f>IF(AR95="","",VLOOKUP(AR95,'シフト記号表（従来型・ユニット型共通）'!$C$6:$L$47,10,FALSE))</f>
        <v/>
      </c>
      <c r="AS96" s="251" t="str">
        <f>IF(AS95="","",VLOOKUP(AS95,'シフト記号表（従来型・ユニット型共通）'!$C$6:$L$47,10,FALSE))</f>
        <v/>
      </c>
      <c r="AT96" s="251" t="str">
        <f>IF(AT95="","",VLOOKUP(AT95,'シフト記号表（従来型・ユニット型共通）'!$C$6:$L$47,10,FALSE))</f>
        <v/>
      </c>
      <c r="AU96" s="251" t="str">
        <f>IF(AU95="","",VLOOKUP(AU95,'シフト記号表（従来型・ユニット型共通）'!$C$6:$L$47,10,FALSE))</f>
        <v/>
      </c>
      <c r="AV96" s="251" t="str">
        <f>IF(AV95="","",VLOOKUP(AV95,'シフト記号表（従来型・ユニット型共通）'!$C$6:$L$47,10,FALSE))</f>
        <v/>
      </c>
      <c r="AW96" s="251" t="str">
        <f>IF(AW95="","",VLOOKUP(AW95,'シフト記号表（従来型・ユニット型共通）'!$C$6:$L$47,10,FALSE))</f>
        <v/>
      </c>
      <c r="AX96" s="253" t="str">
        <f>IF(AX95="","",VLOOKUP(AX95,'シフト記号表（従来型・ユニット型共通）'!$C$6:$L$47,10,FALSE))</f>
        <v/>
      </c>
      <c r="AY96" s="252" t="str">
        <f>IF(AY95="","",VLOOKUP(AY95,'シフト記号表（従来型・ユニット型共通）'!$C$6:$L$47,10,FALSE))</f>
        <v/>
      </c>
      <c r="AZ96" s="251" t="str">
        <f>IF(AZ95="","",VLOOKUP(AZ95,'シフト記号表（従来型・ユニット型共通）'!$C$6:$L$47,10,FALSE))</f>
        <v/>
      </c>
      <c r="BA96" s="251" t="str">
        <f>IF(BA95="","",VLOOKUP(BA95,'シフト記号表（従来型・ユニット型共通）'!$C$6:$L$47,10,FALSE))</f>
        <v/>
      </c>
      <c r="BB96" s="996">
        <f>IF($BE$3="４週",SUM(W96:AX96),IF($BE$3="暦月",SUM(W96:BA96),""))</f>
        <v>0</v>
      </c>
      <c r="BC96" s="997"/>
      <c r="BD96" s="998">
        <f>IF($BE$3="４週",BB96/4,IF($BE$3="暦月",(BB96/($BE$8/7)),""))</f>
        <v>0</v>
      </c>
      <c r="BE96" s="997"/>
      <c r="BF96" s="993"/>
      <c r="BG96" s="994"/>
      <c r="BH96" s="994"/>
      <c r="BI96" s="994"/>
      <c r="BJ96" s="995"/>
    </row>
    <row r="97" spans="2:62" ht="20.25" customHeight="1">
      <c r="B97" s="925">
        <f>B95+1</f>
        <v>41</v>
      </c>
      <c r="C97" s="971"/>
      <c r="D97" s="972"/>
      <c r="E97" s="262"/>
      <c r="F97" s="261"/>
      <c r="G97" s="262"/>
      <c r="H97" s="261"/>
      <c r="I97" s="983"/>
      <c r="J97" s="984"/>
      <c r="K97" s="985"/>
      <c r="L97" s="986"/>
      <c r="M97" s="986"/>
      <c r="N97" s="972"/>
      <c r="O97" s="953"/>
      <c r="P97" s="954"/>
      <c r="Q97" s="954"/>
      <c r="R97" s="954"/>
      <c r="S97" s="955"/>
      <c r="T97" s="260" t="s">
        <v>758</v>
      </c>
      <c r="V97" s="259"/>
      <c r="W97" s="244"/>
      <c r="X97" s="243"/>
      <c r="Y97" s="243"/>
      <c r="Z97" s="243"/>
      <c r="AA97" s="243"/>
      <c r="AB97" s="243"/>
      <c r="AC97" s="245"/>
      <c r="AD97" s="244"/>
      <c r="AE97" s="243"/>
      <c r="AF97" s="243"/>
      <c r="AG97" s="243"/>
      <c r="AH97" s="243"/>
      <c r="AI97" s="243"/>
      <c r="AJ97" s="245"/>
      <c r="AK97" s="244"/>
      <c r="AL97" s="243"/>
      <c r="AM97" s="243"/>
      <c r="AN97" s="243"/>
      <c r="AO97" s="243"/>
      <c r="AP97" s="243"/>
      <c r="AQ97" s="245"/>
      <c r="AR97" s="244"/>
      <c r="AS97" s="243"/>
      <c r="AT97" s="243"/>
      <c r="AU97" s="243"/>
      <c r="AV97" s="243"/>
      <c r="AW97" s="243"/>
      <c r="AX97" s="245"/>
      <c r="AY97" s="244"/>
      <c r="AZ97" s="243"/>
      <c r="BA97" s="242"/>
      <c r="BB97" s="960"/>
      <c r="BC97" s="961"/>
      <c r="BD97" s="962"/>
      <c r="BE97" s="963"/>
      <c r="BF97" s="964"/>
      <c r="BG97" s="965"/>
      <c r="BH97" s="965"/>
      <c r="BI97" s="965"/>
      <c r="BJ97" s="966"/>
    </row>
    <row r="98" spans="2:62" ht="20.25" customHeight="1">
      <c r="B98" s="926"/>
      <c r="C98" s="987"/>
      <c r="D98" s="988"/>
      <c r="E98" s="258"/>
      <c r="F98" s="257">
        <f>C97</f>
        <v>0</v>
      </c>
      <c r="G98" s="258"/>
      <c r="H98" s="257">
        <f>I97</f>
        <v>0</v>
      </c>
      <c r="I98" s="989"/>
      <c r="J98" s="990"/>
      <c r="K98" s="991"/>
      <c r="L98" s="992"/>
      <c r="M98" s="992"/>
      <c r="N98" s="988"/>
      <c r="O98" s="953"/>
      <c r="P98" s="954"/>
      <c r="Q98" s="954"/>
      <c r="R98" s="954"/>
      <c r="S98" s="955"/>
      <c r="T98" s="256" t="s">
        <v>757</v>
      </c>
      <c r="U98" s="255"/>
      <c r="V98" s="254"/>
      <c r="W98" s="252" t="str">
        <f>IF(W97="","",VLOOKUP(W97,'シフト記号表（従来型・ユニット型共通）'!$C$6:$L$47,10,FALSE))</f>
        <v/>
      </c>
      <c r="X98" s="251" t="str">
        <f>IF(X97="","",VLOOKUP(X97,'シフト記号表（従来型・ユニット型共通）'!$C$6:$L$47,10,FALSE))</f>
        <v/>
      </c>
      <c r="Y98" s="251" t="str">
        <f>IF(Y97="","",VLOOKUP(Y97,'シフト記号表（従来型・ユニット型共通）'!$C$6:$L$47,10,FALSE))</f>
        <v/>
      </c>
      <c r="Z98" s="251" t="str">
        <f>IF(Z97="","",VLOOKUP(Z97,'シフト記号表（従来型・ユニット型共通）'!$C$6:$L$47,10,FALSE))</f>
        <v/>
      </c>
      <c r="AA98" s="251" t="str">
        <f>IF(AA97="","",VLOOKUP(AA97,'シフト記号表（従来型・ユニット型共通）'!$C$6:$L$47,10,FALSE))</f>
        <v/>
      </c>
      <c r="AB98" s="251" t="str">
        <f>IF(AB97="","",VLOOKUP(AB97,'シフト記号表（従来型・ユニット型共通）'!$C$6:$L$47,10,FALSE))</f>
        <v/>
      </c>
      <c r="AC98" s="253" t="str">
        <f>IF(AC97="","",VLOOKUP(AC97,'シフト記号表（従来型・ユニット型共通）'!$C$6:$L$47,10,FALSE))</f>
        <v/>
      </c>
      <c r="AD98" s="252" t="str">
        <f>IF(AD97="","",VLOOKUP(AD97,'シフト記号表（従来型・ユニット型共通）'!$C$6:$L$47,10,FALSE))</f>
        <v/>
      </c>
      <c r="AE98" s="251" t="str">
        <f>IF(AE97="","",VLOOKUP(AE97,'シフト記号表（従来型・ユニット型共通）'!$C$6:$L$47,10,FALSE))</f>
        <v/>
      </c>
      <c r="AF98" s="251" t="str">
        <f>IF(AF97="","",VLOOKUP(AF97,'シフト記号表（従来型・ユニット型共通）'!$C$6:$L$47,10,FALSE))</f>
        <v/>
      </c>
      <c r="AG98" s="251" t="str">
        <f>IF(AG97="","",VLOOKUP(AG97,'シフト記号表（従来型・ユニット型共通）'!$C$6:$L$47,10,FALSE))</f>
        <v/>
      </c>
      <c r="AH98" s="251" t="str">
        <f>IF(AH97="","",VLOOKUP(AH97,'シフト記号表（従来型・ユニット型共通）'!$C$6:$L$47,10,FALSE))</f>
        <v/>
      </c>
      <c r="AI98" s="251" t="str">
        <f>IF(AI97="","",VLOOKUP(AI97,'シフト記号表（従来型・ユニット型共通）'!$C$6:$L$47,10,FALSE))</f>
        <v/>
      </c>
      <c r="AJ98" s="253" t="str">
        <f>IF(AJ97="","",VLOOKUP(AJ97,'シフト記号表（従来型・ユニット型共通）'!$C$6:$L$47,10,FALSE))</f>
        <v/>
      </c>
      <c r="AK98" s="252" t="str">
        <f>IF(AK97="","",VLOOKUP(AK97,'シフト記号表（従来型・ユニット型共通）'!$C$6:$L$47,10,FALSE))</f>
        <v/>
      </c>
      <c r="AL98" s="251" t="str">
        <f>IF(AL97="","",VLOOKUP(AL97,'シフト記号表（従来型・ユニット型共通）'!$C$6:$L$47,10,FALSE))</f>
        <v/>
      </c>
      <c r="AM98" s="251" t="str">
        <f>IF(AM97="","",VLOOKUP(AM97,'シフト記号表（従来型・ユニット型共通）'!$C$6:$L$47,10,FALSE))</f>
        <v/>
      </c>
      <c r="AN98" s="251" t="str">
        <f>IF(AN97="","",VLOOKUP(AN97,'シフト記号表（従来型・ユニット型共通）'!$C$6:$L$47,10,FALSE))</f>
        <v/>
      </c>
      <c r="AO98" s="251" t="str">
        <f>IF(AO97="","",VLOOKUP(AO97,'シフト記号表（従来型・ユニット型共通）'!$C$6:$L$47,10,FALSE))</f>
        <v/>
      </c>
      <c r="AP98" s="251" t="str">
        <f>IF(AP97="","",VLOOKUP(AP97,'シフト記号表（従来型・ユニット型共通）'!$C$6:$L$47,10,FALSE))</f>
        <v/>
      </c>
      <c r="AQ98" s="253" t="str">
        <f>IF(AQ97="","",VLOOKUP(AQ97,'シフト記号表（従来型・ユニット型共通）'!$C$6:$L$47,10,FALSE))</f>
        <v/>
      </c>
      <c r="AR98" s="252" t="str">
        <f>IF(AR97="","",VLOOKUP(AR97,'シフト記号表（従来型・ユニット型共通）'!$C$6:$L$47,10,FALSE))</f>
        <v/>
      </c>
      <c r="AS98" s="251" t="str">
        <f>IF(AS97="","",VLOOKUP(AS97,'シフト記号表（従来型・ユニット型共通）'!$C$6:$L$47,10,FALSE))</f>
        <v/>
      </c>
      <c r="AT98" s="251" t="str">
        <f>IF(AT97="","",VLOOKUP(AT97,'シフト記号表（従来型・ユニット型共通）'!$C$6:$L$47,10,FALSE))</f>
        <v/>
      </c>
      <c r="AU98" s="251" t="str">
        <f>IF(AU97="","",VLOOKUP(AU97,'シフト記号表（従来型・ユニット型共通）'!$C$6:$L$47,10,FALSE))</f>
        <v/>
      </c>
      <c r="AV98" s="251" t="str">
        <f>IF(AV97="","",VLOOKUP(AV97,'シフト記号表（従来型・ユニット型共通）'!$C$6:$L$47,10,FALSE))</f>
        <v/>
      </c>
      <c r="AW98" s="251" t="str">
        <f>IF(AW97="","",VLOOKUP(AW97,'シフト記号表（従来型・ユニット型共通）'!$C$6:$L$47,10,FALSE))</f>
        <v/>
      </c>
      <c r="AX98" s="253" t="str">
        <f>IF(AX97="","",VLOOKUP(AX97,'シフト記号表（従来型・ユニット型共通）'!$C$6:$L$47,10,FALSE))</f>
        <v/>
      </c>
      <c r="AY98" s="252" t="str">
        <f>IF(AY97="","",VLOOKUP(AY97,'シフト記号表（従来型・ユニット型共通）'!$C$6:$L$47,10,FALSE))</f>
        <v/>
      </c>
      <c r="AZ98" s="251" t="str">
        <f>IF(AZ97="","",VLOOKUP(AZ97,'シフト記号表（従来型・ユニット型共通）'!$C$6:$L$47,10,FALSE))</f>
        <v/>
      </c>
      <c r="BA98" s="251" t="str">
        <f>IF(BA97="","",VLOOKUP(BA97,'シフト記号表（従来型・ユニット型共通）'!$C$6:$L$47,10,FALSE))</f>
        <v/>
      </c>
      <c r="BB98" s="996">
        <f>IF($BE$3="４週",SUM(W98:AX98),IF($BE$3="暦月",SUM(W98:BA98),""))</f>
        <v>0</v>
      </c>
      <c r="BC98" s="997"/>
      <c r="BD98" s="998">
        <f>IF($BE$3="４週",BB98/4,IF($BE$3="暦月",(BB98/($BE$8/7)),""))</f>
        <v>0</v>
      </c>
      <c r="BE98" s="997"/>
      <c r="BF98" s="993"/>
      <c r="BG98" s="994"/>
      <c r="BH98" s="994"/>
      <c r="BI98" s="994"/>
      <c r="BJ98" s="995"/>
    </row>
    <row r="99" spans="2:62" ht="20.25" customHeight="1">
      <c r="B99" s="925">
        <f>B97+1</f>
        <v>42</v>
      </c>
      <c r="C99" s="971"/>
      <c r="D99" s="972"/>
      <c r="E99" s="262"/>
      <c r="F99" s="261"/>
      <c r="G99" s="262"/>
      <c r="H99" s="261"/>
      <c r="I99" s="983"/>
      <c r="J99" s="984"/>
      <c r="K99" s="985"/>
      <c r="L99" s="986"/>
      <c r="M99" s="986"/>
      <c r="N99" s="972"/>
      <c r="O99" s="953"/>
      <c r="P99" s="954"/>
      <c r="Q99" s="954"/>
      <c r="R99" s="954"/>
      <c r="S99" s="955"/>
      <c r="T99" s="260" t="s">
        <v>758</v>
      </c>
      <c r="V99" s="259"/>
      <c r="W99" s="244"/>
      <c r="X99" s="243"/>
      <c r="Y99" s="243"/>
      <c r="Z99" s="243"/>
      <c r="AA99" s="243"/>
      <c r="AB99" s="243"/>
      <c r="AC99" s="245"/>
      <c r="AD99" s="244"/>
      <c r="AE99" s="243"/>
      <c r="AF99" s="243"/>
      <c r="AG99" s="243"/>
      <c r="AH99" s="243"/>
      <c r="AI99" s="243"/>
      <c r="AJ99" s="245"/>
      <c r="AK99" s="244"/>
      <c r="AL99" s="243"/>
      <c r="AM99" s="243"/>
      <c r="AN99" s="243"/>
      <c r="AO99" s="243"/>
      <c r="AP99" s="243"/>
      <c r="AQ99" s="245"/>
      <c r="AR99" s="244"/>
      <c r="AS99" s="243"/>
      <c r="AT99" s="243"/>
      <c r="AU99" s="243"/>
      <c r="AV99" s="243"/>
      <c r="AW99" s="243"/>
      <c r="AX99" s="245"/>
      <c r="AY99" s="244"/>
      <c r="AZ99" s="243"/>
      <c r="BA99" s="242"/>
      <c r="BB99" s="960"/>
      <c r="BC99" s="961"/>
      <c r="BD99" s="962"/>
      <c r="BE99" s="963"/>
      <c r="BF99" s="964"/>
      <c r="BG99" s="965"/>
      <c r="BH99" s="965"/>
      <c r="BI99" s="965"/>
      <c r="BJ99" s="966"/>
    </row>
    <row r="100" spans="2:62" ht="20.25" customHeight="1">
      <c r="B100" s="926"/>
      <c r="C100" s="987"/>
      <c r="D100" s="988"/>
      <c r="E100" s="258"/>
      <c r="F100" s="257">
        <f>C99</f>
        <v>0</v>
      </c>
      <c r="G100" s="258"/>
      <c r="H100" s="257">
        <f>I99</f>
        <v>0</v>
      </c>
      <c r="I100" s="989"/>
      <c r="J100" s="990"/>
      <c r="K100" s="991"/>
      <c r="L100" s="992"/>
      <c r="M100" s="992"/>
      <c r="N100" s="988"/>
      <c r="O100" s="953"/>
      <c r="P100" s="954"/>
      <c r="Q100" s="954"/>
      <c r="R100" s="954"/>
      <c r="S100" s="955"/>
      <c r="T100" s="256" t="s">
        <v>757</v>
      </c>
      <c r="U100" s="255"/>
      <c r="V100" s="254"/>
      <c r="W100" s="252" t="str">
        <f>IF(W99="","",VLOOKUP(W99,'シフト記号表（従来型・ユニット型共通）'!$C$6:$L$47,10,FALSE))</f>
        <v/>
      </c>
      <c r="X100" s="251" t="str">
        <f>IF(X99="","",VLOOKUP(X99,'シフト記号表（従来型・ユニット型共通）'!$C$6:$L$47,10,FALSE))</f>
        <v/>
      </c>
      <c r="Y100" s="251" t="str">
        <f>IF(Y99="","",VLOOKUP(Y99,'シフト記号表（従来型・ユニット型共通）'!$C$6:$L$47,10,FALSE))</f>
        <v/>
      </c>
      <c r="Z100" s="251" t="str">
        <f>IF(Z99="","",VLOOKUP(Z99,'シフト記号表（従来型・ユニット型共通）'!$C$6:$L$47,10,FALSE))</f>
        <v/>
      </c>
      <c r="AA100" s="251" t="str">
        <f>IF(AA99="","",VLOOKUP(AA99,'シフト記号表（従来型・ユニット型共通）'!$C$6:$L$47,10,FALSE))</f>
        <v/>
      </c>
      <c r="AB100" s="251" t="str">
        <f>IF(AB99="","",VLOOKUP(AB99,'シフト記号表（従来型・ユニット型共通）'!$C$6:$L$47,10,FALSE))</f>
        <v/>
      </c>
      <c r="AC100" s="253" t="str">
        <f>IF(AC99="","",VLOOKUP(AC99,'シフト記号表（従来型・ユニット型共通）'!$C$6:$L$47,10,FALSE))</f>
        <v/>
      </c>
      <c r="AD100" s="252" t="str">
        <f>IF(AD99="","",VLOOKUP(AD99,'シフト記号表（従来型・ユニット型共通）'!$C$6:$L$47,10,FALSE))</f>
        <v/>
      </c>
      <c r="AE100" s="251" t="str">
        <f>IF(AE99="","",VLOOKUP(AE99,'シフト記号表（従来型・ユニット型共通）'!$C$6:$L$47,10,FALSE))</f>
        <v/>
      </c>
      <c r="AF100" s="251" t="str">
        <f>IF(AF99="","",VLOOKUP(AF99,'シフト記号表（従来型・ユニット型共通）'!$C$6:$L$47,10,FALSE))</f>
        <v/>
      </c>
      <c r="AG100" s="251" t="str">
        <f>IF(AG99="","",VLOOKUP(AG99,'シフト記号表（従来型・ユニット型共通）'!$C$6:$L$47,10,FALSE))</f>
        <v/>
      </c>
      <c r="AH100" s="251" t="str">
        <f>IF(AH99="","",VLOOKUP(AH99,'シフト記号表（従来型・ユニット型共通）'!$C$6:$L$47,10,FALSE))</f>
        <v/>
      </c>
      <c r="AI100" s="251" t="str">
        <f>IF(AI99="","",VLOOKUP(AI99,'シフト記号表（従来型・ユニット型共通）'!$C$6:$L$47,10,FALSE))</f>
        <v/>
      </c>
      <c r="AJ100" s="253" t="str">
        <f>IF(AJ99="","",VLOOKUP(AJ99,'シフト記号表（従来型・ユニット型共通）'!$C$6:$L$47,10,FALSE))</f>
        <v/>
      </c>
      <c r="AK100" s="252" t="str">
        <f>IF(AK99="","",VLOOKUP(AK99,'シフト記号表（従来型・ユニット型共通）'!$C$6:$L$47,10,FALSE))</f>
        <v/>
      </c>
      <c r="AL100" s="251" t="str">
        <f>IF(AL99="","",VLOOKUP(AL99,'シフト記号表（従来型・ユニット型共通）'!$C$6:$L$47,10,FALSE))</f>
        <v/>
      </c>
      <c r="AM100" s="251" t="str">
        <f>IF(AM99="","",VLOOKUP(AM99,'シフト記号表（従来型・ユニット型共通）'!$C$6:$L$47,10,FALSE))</f>
        <v/>
      </c>
      <c r="AN100" s="251" t="str">
        <f>IF(AN99="","",VLOOKUP(AN99,'シフト記号表（従来型・ユニット型共通）'!$C$6:$L$47,10,FALSE))</f>
        <v/>
      </c>
      <c r="AO100" s="251" t="str">
        <f>IF(AO99="","",VLOOKUP(AO99,'シフト記号表（従来型・ユニット型共通）'!$C$6:$L$47,10,FALSE))</f>
        <v/>
      </c>
      <c r="AP100" s="251" t="str">
        <f>IF(AP99="","",VLOOKUP(AP99,'シフト記号表（従来型・ユニット型共通）'!$C$6:$L$47,10,FALSE))</f>
        <v/>
      </c>
      <c r="AQ100" s="253" t="str">
        <f>IF(AQ99="","",VLOOKUP(AQ99,'シフト記号表（従来型・ユニット型共通）'!$C$6:$L$47,10,FALSE))</f>
        <v/>
      </c>
      <c r="AR100" s="252" t="str">
        <f>IF(AR99="","",VLOOKUP(AR99,'シフト記号表（従来型・ユニット型共通）'!$C$6:$L$47,10,FALSE))</f>
        <v/>
      </c>
      <c r="AS100" s="251" t="str">
        <f>IF(AS99="","",VLOOKUP(AS99,'シフト記号表（従来型・ユニット型共通）'!$C$6:$L$47,10,FALSE))</f>
        <v/>
      </c>
      <c r="AT100" s="251" t="str">
        <f>IF(AT99="","",VLOOKUP(AT99,'シフト記号表（従来型・ユニット型共通）'!$C$6:$L$47,10,FALSE))</f>
        <v/>
      </c>
      <c r="AU100" s="251" t="str">
        <f>IF(AU99="","",VLOOKUP(AU99,'シフト記号表（従来型・ユニット型共通）'!$C$6:$L$47,10,FALSE))</f>
        <v/>
      </c>
      <c r="AV100" s="251" t="str">
        <f>IF(AV99="","",VLOOKUP(AV99,'シフト記号表（従来型・ユニット型共通）'!$C$6:$L$47,10,FALSE))</f>
        <v/>
      </c>
      <c r="AW100" s="251" t="str">
        <f>IF(AW99="","",VLOOKUP(AW99,'シフト記号表（従来型・ユニット型共通）'!$C$6:$L$47,10,FALSE))</f>
        <v/>
      </c>
      <c r="AX100" s="253" t="str">
        <f>IF(AX99="","",VLOOKUP(AX99,'シフト記号表（従来型・ユニット型共通）'!$C$6:$L$47,10,FALSE))</f>
        <v/>
      </c>
      <c r="AY100" s="252" t="str">
        <f>IF(AY99="","",VLOOKUP(AY99,'シフト記号表（従来型・ユニット型共通）'!$C$6:$L$47,10,FALSE))</f>
        <v/>
      </c>
      <c r="AZ100" s="251" t="str">
        <f>IF(AZ99="","",VLOOKUP(AZ99,'シフト記号表（従来型・ユニット型共通）'!$C$6:$L$47,10,FALSE))</f>
        <v/>
      </c>
      <c r="BA100" s="251" t="str">
        <f>IF(BA99="","",VLOOKUP(BA99,'シフト記号表（従来型・ユニット型共通）'!$C$6:$L$47,10,FALSE))</f>
        <v/>
      </c>
      <c r="BB100" s="996">
        <f>IF($BE$3="４週",SUM(W100:AX100),IF($BE$3="暦月",SUM(W100:BA100),""))</f>
        <v>0</v>
      </c>
      <c r="BC100" s="997"/>
      <c r="BD100" s="998">
        <f>IF($BE$3="４週",BB100/4,IF($BE$3="暦月",(BB100/($BE$8/7)),""))</f>
        <v>0</v>
      </c>
      <c r="BE100" s="997"/>
      <c r="BF100" s="993"/>
      <c r="BG100" s="994"/>
      <c r="BH100" s="994"/>
      <c r="BI100" s="994"/>
      <c r="BJ100" s="995"/>
    </row>
    <row r="101" spans="2:62" ht="20.25" customHeight="1">
      <c r="B101" s="925">
        <f>B99+1</f>
        <v>43</v>
      </c>
      <c r="C101" s="971"/>
      <c r="D101" s="972"/>
      <c r="E101" s="262"/>
      <c r="F101" s="261"/>
      <c r="G101" s="262"/>
      <c r="H101" s="261"/>
      <c r="I101" s="983"/>
      <c r="J101" s="984"/>
      <c r="K101" s="985"/>
      <c r="L101" s="986"/>
      <c r="M101" s="986"/>
      <c r="N101" s="972"/>
      <c r="O101" s="953"/>
      <c r="P101" s="954"/>
      <c r="Q101" s="954"/>
      <c r="R101" s="954"/>
      <c r="S101" s="955"/>
      <c r="T101" s="260" t="s">
        <v>758</v>
      </c>
      <c r="V101" s="259"/>
      <c r="W101" s="244"/>
      <c r="X101" s="243"/>
      <c r="Y101" s="243"/>
      <c r="Z101" s="243"/>
      <c r="AA101" s="243"/>
      <c r="AB101" s="243"/>
      <c r="AC101" s="245"/>
      <c r="AD101" s="244"/>
      <c r="AE101" s="243"/>
      <c r="AF101" s="243"/>
      <c r="AG101" s="243"/>
      <c r="AH101" s="243"/>
      <c r="AI101" s="243"/>
      <c r="AJ101" s="245"/>
      <c r="AK101" s="244"/>
      <c r="AL101" s="243"/>
      <c r="AM101" s="243"/>
      <c r="AN101" s="243"/>
      <c r="AO101" s="243"/>
      <c r="AP101" s="243"/>
      <c r="AQ101" s="245"/>
      <c r="AR101" s="244"/>
      <c r="AS101" s="243"/>
      <c r="AT101" s="243"/>
      <c r="AU101" s="243"/>
      <c r="AV101" s="243"/>
      <c r="AW101" s="243"/>
      <c r="AX101" s="245"/>
      <c r="AY101" s="244"/>
      <c r="AZ101" s="243"/>
      <c r="BA101" s="242"/>
      <c r="BB101" s="960"/>
      <c r="BC101" s="961"/>
      <c r="BD101" s="962"/>
      <c r="BE101" s="963"/>
      <c r="BF101" s="964"/>
      <c r="BG101" s="965"/>
      <c r="BH101" s="965"/>
      <c r="BI101" s="965"/>
      <c r="BJ101" s="966"/>
    </row>
    <row r="102" spans="2:62" ht="20.25" customHeight="1">
      <c r="B102" s="926"/>
      <c r="C102" s="987"/>
      <c r="D102" s="988"/>
      <c r="E102" s="258"/>
      <c r="F102" s="257">
        <f>C101</f>
        <v>0</v>
      </c>
      <c r="G102" s="258"/>
      <c r="H102" s="257">
        <f>I101</f>
        <v>0</v>
      </c>
      <c r="I102" s="989"/>
      <c r="J102" s="990"/>
      <c r="K102" s="991"/>
      <c r="L102" s="992"/>
      <c r="M102" s="992"/>
      <c r="N102" s="988"/>
      <c r="O102" s="953"/>
      <c r="P102" s="954"/>
      <c r="Q102" s="954"/>
      <c r="R102" s="954"/>
      <c r="S102" s="955"/>
      <c r="T102" s="256" t="s">
        <v>757</v>
      </c>
      <c r="U102" s="255"/>
      <c r="V102" s="254"/>
      <c r="W102" s="252" t="str">
        <f>IF(W101="","",VLOOKUP(W101,'シフト記号表（従来型・ユニット型共通）'!$C$6:$L$47,10,FALSE))</f>
        <v/>
      </c>
      <c r="X102" s="251" t="str">
        <f>IF(X101="","",VLOOKUP(X101,'シフト記号表（従来型・ユニット型共通）'!$C$6:$L$47,10,FALSE))</f>
        <v/>
      </c>
      <c r="Y102" s="251" t="str">
        <f>IF(Y101="","",VLOOKUP(Y101,'シフト記号表（従来型・ユニット型共通）'!$C$6:$L$47,10,FALSE))</f>
        <v/>
      </c>
      <c r="Z102" s="251" t="str">
        <f>IF(Z101="","",VLOOKUP(Z101,'シフト記号表（従来型・ユニット型共通）'!$C$6:$L$47,10,FALSE))</f>
        <v/>
      </c>
      <c r="AA102" s="251" t="str">
        <f>IF(AA101="","",VLOOKUP(AA101,'シフト記号表（従来型・ユニット型共通）'!$C$6:$L$47,10,FALSE))</f>
        <v/>
      </c>
      <c r="AB102" s="251" t="str">
        <f>IF(AB101="","",VLOOKUP(AB101,'シフト記号表（従来型・ユニット型共通）'!$C$6:$L$47,10,FALSE))</f>
        <v/>
      </c>
      <c r="AC102" s="253" t="str">
        <f>IF(AC101="","",VLOOKUP(AC101,'シフト記号表（従来型・ユニット型共通）'!$C$6:$L$47,10,FALSE))</f>
        <v/>
      </c>
      <c r="AD102" s="252" t="str">
        <f>IF(AD101="","",VLOOKUP(AD101,'シフト記号表（従来型・ユニット型共通）'!$C$6:$L$47,10,FALSE))</f>
        <v/>
      </c>
      <c r="AE102" s="251" t="str">
        <f>IF(AE101="","",VLOOKUP(AE101,'シフト記号表（従来型・ユニット型共通）'!$C$6:$L$47,10,FALSE))</f>
        <v/>
      </c>
      <c r="AF102" s="251" t="str">
        <f>IF(AF101="","",VLOOKUP(AF101,'シフト記号表（従来型・ユニット型共通）'!$C$6:$L$47,10,FALSE))</f>
        <v/>
      </c>
      <c r="AG102" s="251" t="str">
        <f>IF(AG101="","",VLOOKUP(AG101,'シフト記号表（従来型・ユニット型共通）'!$C$6:$L$47,10,FALSE))</f>
        <v/>
      </c>
      <c r="AH102" s="251" t="str">
        <f>IF(AH101="","",VLOOKUP(AH101,'シフト記号表（従来型・ユニット型共通）'!$C$6:$L$47,10,FALSE))</f>
        <v/>
      </c>
      <c r="AI102" s="251" t="str">
        <f>IF(AI101="","",VLOOKUP(AI101,'シフト記号表（従来型・ユニット型共通）'!$C$6:$L$47,10,FALSE))</f>
        <v/>
      </c>
      <c r="AJ102" s="253" t="str">
        <f>IF(AJ101="","",VLOOKUP(AJ101,'シフト記号表（従来型・ユニット型共通）'!$C$6:$L$47,10,FALSE))</f>
        <v/>
      </c>
      <c r="AK102" s="252" t="str">
        <f>IF(AK101="","",VLOOKUP(AK101,'シフト記号表（従来型・ユニット型共通）'!$C$6:$L$47,10,FALSE))</f>
        <v/>
      </c>
      <c r="AL102" s="251" t="str">
        <f>IF(AL101="","",VLOOKUP(AL101,'シフト記号表（従来型・ユニット型共通）'!$C$6:$L$47,10,FALSE))</f>
        <v/>
      </c>
      <c r="AM102" s="251" t="str">
        <f>IF(AM101="","",VLOOKUP(AM101,'シフト記号表（従来型・ユニット型共通）'!$C$6:$L$47,10,FALSE))</f>
        <v/>
      </c>
      <c r="AN102" s="251" t="str">
        <f>IF(AN101="","",VLOOKUP(AN101,'シフト記号表（従来型・ユニット型共通）'!$C$6:$L$47,10,FALSE))</f>
        <v/>
      </c>
      <c r="AO102" s="251" t="str">
        <f>IF(AO101="","",VLOOKUP(AO101,'シフト記号表（従来型・ユニット型共通）'!$C$6:$L$47,10,FALSE))</f>
        <v/>
      </c>
      <c r="AP102" s="251" t="str">
        <f>IF(AP101="","",VLOOKUP(AP101,'シフト記号表（従来型・ユニット型共通）'!$C$6:$L$47,10,FALSE))</f>
        <v/>
      </c>
      <c r="AQ102" s="253" t="str">
        <f>IF(AQ101="","",VLOOKUP(AQ101,'シフト記号表（従来型・ユニット型共通）'!$C$6:$L$47,10,FALSE))</f>
        <v/>
      </c>
      <c r="AR102" s="252" t="str">
        <f>IF(AR101="","",VLOOKUP(AR101,'シフト記号表（従来型・ユニット型共通）'!$C$6:$L$47,10,FALSE))</f>
        <v/>
      </c>
      <c r="AS102" s="251" t="str">
        <f>IF(AS101="","",VLOOKUP(AS101,'シフト記号表（従来型・ユニット型共通）'!$C$6:$L$47,10,FALSE))</f>
        <v/>
      </c>
      <c r="AT102" s="251" t="str">
        <f>IF(AT101="","",VLOOKUP(AT101,'シフト記号表（従来型・ユニット型共通）'!$C$6:$L$47,10,FALSE))</f>
        <v/>
      </c>
      <c r="AU102" s="251" t="str">
        <f>IF(AU101="","",VLOOKUP(AU101,'シフト記号表（従来型・ユニット型共通）'!$C$6:$L$47,10,FALSE))</f>
        <v/>
      </c>
      <c r="AV102" s="251" t="str">
        <f>IF(AV101="","",VLOOKUP(AV101,'シフト記号表（従来型・ユニット型共通）'!$C$6:$L$47,10,FALSE))</f>
        <v/>
      </c>
      <c r="AW102" s="251" t="str">
        <f>IF(AW101="","",VLOOKUP(AW101,'シフト記号表（従来型・ユニット型共通）'!$C$6:$L$47,10,FALSE))</f>
        <v/>
      </c>
      <c r="AX102" s="253" t="str">
        <f>IF(AX101="","",VLOOKUP(AX101,'シフト記号表（従来型・ユニット型共通）'!$C$6:$L$47,10,FALSE))</f>
        <v/>
      </c>
      <c r="AY102" s="252" t="str">
        <f>IF(AY101="","",VLOOKUP(AY101,'シフト記号表（従来型・ユニット型共通）'!$C$6:$L$47,10,FALSE))</f>
        <v/>
      </c>
      <c r="AZ102" s="251" t="str">
        <f>IF(AZ101="","",VLOOKUP(AZ101,'シフト記号表（従来型・ユニット型共通）'!$C$6:$L$47,10,FALSE))</f>
        <v/>
      </c>
      <c r="BA102" s="251" t="str">
        <f>IF(BA101="","",VLOOKUP(BA101,'シフト記号表（従来型・ユニット型共通）'!$C$6:$L$47,10,FALSE))</f>
        <v/>
      </c>
      <c r="BB102" s="996">
        <f>IF($BE$3="４週",SUM(W102:AX102),IF($BE$3="暦月",SUM(W102:BA102),""))</f>
        <v>0</v>
      </c>
      <c r="BC102" s="997"/>
      <c r="BD102" s="998">
        <f>IF($BE$3="４週",BB102/4,IF($BE$3="暦月",(BB102/($BE$8/7)),""))</f>
        <v>0</v>
      </c>
      <c r="BE102" s="997"/>
      <c r="BF102" s="993"/>
      <c r="BG102" s="994"/>
      <c r="BH102" s="994"/>
      <c r="BI102" s="994"/>
      <c r="BJ102" s="995"/>
    </row>
    <row r="103" spans="2:62" ht="20.25" customHeight="1">
      <c r="B103" s="925">
        <f>B101+1</f>
        <v>44</v>
      </c>
      <c r="C103" s="971"/>
      <c r="D103" s="972"/>
      <c r="E103" s="262"/>
      <c r="F103" s="261"/>
      <c r="G103" s="262"/>
      <c r="H103" s="261"/>
      <c r="I103" s="983"/>
      <c r="J103" s="984"/>
      <c r="K103" s="985"/>
      <c r="L103" s="986"/>
      <c r="M103" s="986"/>
      <c r="N103" s="972"/>
      <c r="O103" s="953"/>
      <c r="P103" s="954"/>
      <c r="Q103" s="954"/>
      <c r="R103" s="954"/>
      <c r="S103" s="955"/>
      <c r="T103" s="260" t="s">
        <v>758</v>
      </c>
      <c r="V103" s="259"/>
      <c r="W103" s="244"/>
      <c r="X103" s="243"/>
      <c r="Y103" s="243"/>
      <c r="Z103" s="243"/>
      <c r="AA103" s="243"/>
      <c r="AB103" s="243"/>
      <c r="AC103" s="245"/>
      <c r="AD103" s="244"/>
      <c r="AE103" s="243"/>
      <c r="AF103" s="243"/>
      <c r="AG103" s="243"/>
      <c r="AH103" s="243"/>
      <c r="AI103" s="243"/>
      <c r="AJ103" s="245"/>
      <c r="AK103" s="244"/>
      <c r="AL103" s="243"/>
      <c r="AM103" s="243"/>
      <c r="AN103" s="243"/>
      <c r="AO103" s="243"/>
      <c r="AP103" s="243"/>
      <c r="AQ103" s="245"/>
      <c r="AR103" s="244"/>
      <c r="AS103" s="243"/>
      <c r="AT103" s="243"/>
      <c r="AU103" s="243"/>
      <c r="AV103" s="243"/>
      <c r="AW103" s="243"/>
      <c r="AX103" s="245"/>
      <c r="AY103" s="244"/>
      <c r="AZ103" s="243"/>
      <c r="BA103" s="242"/>
      <c r="BB103" s="960"/>
      <c r="BC103" s="961"/>
      <c r="BD103" s="962"/>
      <c r="BE103" s="963"/>
      <c r="BF103" s="964"/>
      <c r="BG103" s="965"/>
      <c r="BH103" s="965"/>
      <c r="BI103" s="965"/>
      <c r="BJ103" s="966"/>
    </row>
    <row r="104" spans="2:62" ht="20.25" customHeight="1">
      <c r="B104" s="926"/>
      <c r="C104" s="987"/>
      <c r="D104" s="988"/>
      <c r="E104" s="258"/>
      <c r="F104" s="257">
        <f>C103</f>
        <v>0</v>
      </c>
      <c r="G104" s="258"/>
      <c r="H104" s="257">
        <f>I103</f>
        <v>0</v>
      </c>
      <c r="I104" s="989"/>
      <c r="J104" s="990"/>
      <c r="K104" s="991"/>
      <c r="L104" s="992"/>
      <c r="M104" s="992"/>
      <c r="N104" s="988"/>
      <c r="O104" s="953"/>
      <c r="P104" s="954"/>
      <c r="Q104" s="954"/>
      <c r="R104" s="954"/>
      <c r="S104" s="955"/>
      <c r="T104" s="256" t="s">
        <v>757</v>
      </c>
      <c r="U104" s="255"/>
      <c r="V104" s="254"/>
      <c r="W104" s="252" t="str">
        <f>IF(W103="","",VLOOKUP(W103,'シフト記号表（従来型・ユニット型共通）'!$C$6:$L$47,10,FALSE))</f>
        <v/>
      </c>
      <c r="X104" s="251" t="str">
        <f>IF(X103="","",VLOOKUP(X103,'シフト記号表（従来型・ユニット型共通）'!$C$6:$L$47,10,FALSE))</f>
        <v/>
      </c>
      <c r="Y104" s="251" t="str">
        <f>IF(Y103="","",VLOOKUP(Y103,'シフト記号表（従来型・ユニット型共通）'!$C$6:$L$47,10,FALSE))</f>
        <v/>
      </c>
      <c r="Z104" s="251" t="str">
        <f>IF(Z103="","",VLOOKUP(Z103,'シフト記号表（従来型・ユニット型共通）'!$C$6:$L$47,10,FALSE))</f>
        <v/>
      </c>
      <c r="AA104" s="251" t="str">
        <f>IF(AA103="","",VLOOKUP(AA103,'シフト記号表（従来型・ユニット型共通）'!$C$6:$L$47,10,FALSE))</f>
        <v/>
      </c>
      <c r="AB104" s="251" t="str">
        <f>IF(AB103="","",VLOOKUP(AB103,'シフト記号表（従来型・ユニット型共通）'!$C$6:$L$47,10,FALSE))</f>
        <v/>
      </c>
      <c r="AC104" s="253" t="str">
        <f>IF(AC103="","",VLOOKUP(AC103,'シフト記号表（従来型・ユニット型共通）'!$C$6:$L$47,10,FALSE))</f>
        <v/>
      </c>
      <c r="AD104" s="252" t="str">
        <f>IF(AD103="","",VLOOKUP(AD103,'シフト記号表（従来型・ユニット型共通）'!$C$6:$L$47,10,FALSE))</f>
        <v/>
      </c>
      <c r="AE104" s="251" t="str">
        <f>IF(AE103="","",VLOOKUP(AE103,'シフト記号表（従来型・ユニット型共通）'!$C$6:$L$47,10,FALSE))</f>
        <v/>
      </c>
      <c r="AF104" s="251" t="str">
        <f>IF(AF103="","",VLOOKUP(AF103,'シフト記号表（従来型・ユニット型共通）'!$C$6:$L$47,10,FALSE))</f>
        <v/>
      </c>
      <c r="AG104" s="251" t="str">
        <f>IF(AG103="","",VLOOKUP(AG103,'シフト記号表（従来型・ユニット型共通）'!$C$6:$L$47,10,FALSE))</f>
        <v/>
      </c>
      <c r="AH104" s="251" t="str">
        <f>IF(AH103="","",VLOOKUP(AH103,'シフト記号表（従来型・ユニット型共通）'!$C$6:$L$47,10,FALSE))</f>
        <v/>
      </c>
      <c r="AI104" s="251" t="str">
        <f>IF(AI103="","",VLOOKUP(AI103,'シフト記号表（従来型・ユニット型共通）'!$C$6:$L$47,10,FALSE))</f>
        <v/>
      </c>
      <c r="AJ104" s="253" t="str">
        <f>IF(AJ103="","",VLOOKUP(AJ103,'シフト記号表（従来型・ユニット型共通）'!$C$6:$L$47,10,FALSE))</f>
        <v/>
      </c>
      <c r="AK104" s="252" t="str">
        <f>IF(AK103="","",VLOOKUP(AK103,'シフト記号表（従来型・ユニット型共通）'!$C$6:$L$47,10,FALSE))</f>
        <v/>
      </c>
      <c r="AL104" s="251" t="str">
        <f>IF(AL103="","",VLOOKUP(AL103,'シフト記号表（従来型・ユニット型共通）'!$C$6:$L$47,10,FALSE))</f>
        <v/>
      </c>
      <c r="AM104" s="251" t="str">
        <f>IF(AM103="","",VLOOKUP(AM103,'シフト記号表（従来型・ユニット型共通）'!$C$6:$L$47,10,FALSE))</f>
        <v/>
      </c>
      <c r="AN104" s="251" t="str">
        <f>IF(AN103="","",VLOOKUP(AN103,'シフト記号表（従来型・ユニット型共通）'!$C$6:$L$47,10,FALSE))</f>
        <v/>
      </c>
      <c r="AO104" s="251" t="str">
        <f>IF(AO103="","",VLOOKUP(AO103,'シフト記号表（従来型・ユニット型共通）'!$C$6:$L$47,10,FALSE))</f>
        <v/>
      </c>
      <c r="AP104" s="251" t="str">
        <f>IF(AP103="","",VLOOKUP(AP103,'シフト記号表（従来型・ユニット型共通）'!$C$6:$L$47,10,FALSE))</f>
        <v/>
      </c>
      <c r="AQ104" s="253" t="str">
        <f>IF(AQ103="","",VLOOKUP(AQ103,'シフト記号表（従来型・ユニット型共通）'!$C$6:$L$47,10,FALSE))</f>
        <v/>
      </c>
      <c r="AR104" s="252" t="str">
        <f>IF(AR103="","",VLOOKUP(AR103,'シフト記号表（従来型・ユニット型共通）'!$C$6:$L$47,10,FALSE))</f>
        <v/>
      </c>
      <c r="AS104" s="251" t="str">
        <f>IF(AS103="","",VLOOKUP(AS103,'シフト記号表（従来型・ユニット型共通）'!$C$6:$L$47,10,FALSE))</f>
        <v/>
      </c>
      <c r="AT104" s="251" t="str">
        <f>IF(AT103="","",VLOOKUP(AT103,'シフト記号表（従来型・ユニット型共通）'!$C$6:$L$47,10,FALSE))</f>
        <v/>
      </c>
      <c r="AU104" s="251" t="str">
        <f>IF(AU103="","",VLOOKUP(AU103,'シフト記号表（従来型・ユニット型共通）'!$C$6:$L$47,10,FALSE))</f>
        <v/>
      </c>
      <c r="AV104" s="251" t="str">
        <f>IF(AV103="","",VLOOKUP(AV103,'シフト記号表（従来型・ユニット型共通）'!$C$6:$L$47,10,FALSE))</f>
        <v/>
      </c>
      <c r="AW104" s="251" t="str">
        <f>IF(AW103="","",VLOOKUP(AW103,'シフト記号表（従来型・ユニット型共通）'!$C$6:$L$47,10,FALSE))</f>
        <v/>
      </c>
      <c r="AX104" s="253" t="str">
        <f>IF(AX103="","",VLOOKUP(AX103,'シフト記号表（従来型・ユニット型共通）'!$C$6:$L$47,10,FALSE))</f>
        <v/>
      </c>
      <c r="AY104" s="252" t="str">
        <f>IF(AY103="","",VLOOKUP(AY103,'シフト記号表（従来型・ユニット型共通）'!$C$6:$L$47,10,FALSE))</f>
        <v/>
      </c>
      <c r="AZ104" s="251" t="str">
        <f>IF(AZ103="","",VLOOKUP(AZ103,'シフト記号表（従来型・ユニット型共通）'!$C$6:$L$47,10,FALSE))</f>
        <v/>
      </c>
      <c r="BA104" s="251" t="str">
        <f>IF(BA103="","",VLOOKUP(BA103,'シフト記号表（従来型・ユニット型共通）'!$C$6:$L$47,10,FALSE))</f>
        <v/>
      </c>
      <c r="BB104" s="996">
        <f>IF($BE$3="４週",SUM(W104:AX104),IF($BE$3="暦月",SUM(W104:BA104),""))</f>
        <v>0</v>
      </c>
      <c r="BC104" s="997"/>
      <c r="BD104" s="998">
        <f>IF($BE$3="４週",BB104/4,IF($BE$3="暦月",(BB104/($BE$8/7)),""))</f>
        <v>0</v>
      </c>
      <c r="BE104" s="997"/>
      <c r="BF104" s="993"/>
      <c r="BG104" s="994"/>
      <c r="BH104" s="994"/>
      <c r="BI104" s="994"/>
      <c r="BJ104" s="995"/>
    </row>
    <row r="105" spans="2:62" ht="20.25" customHeight="1">
      <c r="B105" s="925">
        <f>B103+1</f>
        <v>45</v>
      </c>
      <c r="C105" s="971"/>
      <c r="D105" s="972"/>
      <c r="E105" s="262"/>
      <c r="F105" s="261"/>
      <c r="G105" s="262"/>
      <c r="H105" s="261"/>
      <c r="I105" s="983"/>
      <c r="J105" s="984"/>
      <c r="K105" s="985"/>
      <c r="L105" s="986"/>
      <c r="M105" s="986"/>
      <c r="N105" s="972"/>
      <c r="O105" s="953"/>
      <c r="P105" s="954"/>
      <c r="Q105" s="954"/>
      <c r="R105" s="954"/>
      <c r="S105" s="955"/>
      <c r="T105" s="260" t="s">
        <v>758</v>
      </c>
      <c r="V105" s="259"/>
      <c r="W105" s="244"/>
      <c r="X105" s="243"/>
      <c r="Y105" s="243"/>
      <c r="Z105" s="243"/>
      <c r="AA105" s="243"/>
      <c r="AB105" s="243"/>
      <c r="AC105" s="245"/>
      <c r="AD105" s="244"/>
      <c r="AE105" s="243"/>
      <c r="AF105" s="243"/>
      <c r="AG105" s="243"/>
      <c r="AH105" s="243"/>
      <c r="AI105" s="243"/>
      <c r="AJ105" s="245"/>
      <c r="AK105" s="244"/>
      <c r="AL105" s="243"/>
      <c r="AM105" s="243"/>
      <c r="AN105" s="243"/>
      <c r="AO105" s="243"/>
      <c r="AP105" s="243"/>
      <c r="AQ105" s="245"/>
      <c r="AR105" s="244"/>
      <c r="AS105" s="243"/>
      <c r="AT105" s="243"/>
      <c r="AU105" s="243"/>
      <c r="AV105" s="243"/>
      <c r="AW105" s="243"/>
      <c r="AX105" s="245"/>
      <c r="AY105" s="244"/>
      <c r="AZ105" s="243"/>
      <c r="BA105" s="242"/>
      <c r="BB105" s="960"/>
      <c r="BC105" s="961"/>
      <c r="BD105" s="962"/>
      <c r="BE105" s="963"/>
      <c r="BF105" s="964"/>
      <c r="BG105" s="965"/>
      <c r="BH105" s="965"/>
      <c r="BI105" s="965"/>
      <c r="BJ105" s="966"/>
    </row>
    <row r="106" spans="2:62" ht="20.25" customHeight="1">
      <c r="B106" s="926"/>
      <c r="C106" s="987"/>
      <c r="D106" s="988"/>
      <c r="E106" s="258"/>
      <c r="F106" s="257">
        <f>C105</f>
        <v>0</v>
      </c>
      <c r="G106" s="258"/>
      <c r="H106" s="257">
        <f>I105</f>
        <v>0</v>
      </c>
      <c r="I106" s="989"/>
      <c r="J106" s="990"/>
      <c r="K106" s="991"/>
      <c r="L106" s="992"/>
      <c r="M106" s="992"/>
      <c r="N106" s="988"/>
      <c r="O106" s="953"/>
      <c r="P106" s="954"/>
      <c r="Q106" s="954"/>
      <c r="R106" s="954"/>
      <c r="S106" s="955"/>
      <c r="T106" s="256" t="s">
        <v>757</v>
      </c>
      <c r="U106" s="255"/>
      <c r="V106" s="254"/>
      <c r="W106" s="252" t="str">
        <f>IF(W105="","",VLOOKUP(W105,'シフト記号表（従来型・ユニット型共通）'!$C$6:$L$47,10,FALSE))</f>
        <v/>
      </c>
      <c r="X106" s="251" t="str">
        <f>IF(X105="","",VLOOKUP(X105,'シフト記号表（従来型・ユニット型共通）'!$C$6:$L$47,10,FALSE))</f>
        <v/>
      </c>
      <c r="Y106" s="251" t="str">
        <f>IF(Y105="","",VLOOKUP(Y105,'シフト記号表（従来型・ユニット型共通）'!$C$6:$L$47,10,FALSE))</f>
        <v/>
      </c>
      <c r="Z106" s="251" t="str">
        <f>IF(Z105="","",VLOOKUP(Z105,'シフト記号表（従来型・ユニット型共通）'!$C$6:$L$47,10,FALSE))</f>
        <v/>
      </c>
      <c r="AA106" s="251" t="str">
        <f>IF(AA105="","",VLOOKUP(AA105,'シフト記号表（従来型・ユニット型共通）'!$C$6:$L$47,10,FALSE))</f>
        <v/>
      </c>
      <c r="AB106" s="251" t="str">
        <f>IF(AB105="","",VLOOKUP(AB105,'シフト記号表（従来型・ユニット型共通）'!$C$6:$L$47,10,FALSE))</f>
        <v/>
      </c>
      <c r="AC106" s="253" t="str">
        <f>IF(AC105="","",VLOOKUP(AC105,'シフト記号表（従来型・ユニット型共通）'!$C$6:$L$47,10,FALSE))</f>
        <v/>
      </c>
      <c r="AD106" s="252" t="str">
        <f>IF(AD105="","",VLOOKUP(AD105,'シフト記号表（従来型・ユニット型共通）'!$C$6:$L$47,10,FALSE))</f>
        <v/>
      </c>
      <c r="AE106" s="251" t="str">
        <f>IF(AE105="","",VLOOKUP(AE105,'シフト記号表（従来型・ユニット型共通）'!$C$6:$L$47,10,FALSE))</f>
        <v/>
      </c>
      <c r="AF106" s="251" t="str">
        <f>IF(AF105="","",VLOOKUP(AF105,'シフト記号表（従来型・ユニット型共通）'!$C$6:$L$47,10,FALSE))</f>
        <v/>
      </c>
      <c r="AG106" s="251" t="str">
        <f>IF(AG105="","",VLOOKUP(AG105,'シフト記号表（従来型・ユニット型共通）'!$C$6:$L$47,10,FALSE))</f>
        <v/>
      </c>
      <c r="AH106" s="251" t="str">
        <f>IF(AH105="","",VLOOKUP(AH105,'シフト記号表（従来型・ユニット型共通）'!$C$6:$L$47,10,FALSE))</f>
        <v/>
      </c>
      <c r="AI106" s="251" t="str">
        <f>IF(AI105="","",VLOOKUP(AI105,'シフト記号表（従来型・ユニット型共通）'!$C$6:$L$47,10,FALSE))</f>
        <v/>
      </c>
      <c r="AJ106" s="253" t="str">
        <f>IF(AJ105="","",VLOOKUP(AJ105,'シフト記号表（従来型・ユニット型共通）'!$C$6:$L$47,10,FALSE))</f>
        <v/>
      </c>
      <c r="AK106" s="252" t="str">
        <f>IF(AK105="","",VLOOKUP(AK105,'シフト記号表（従来型・ユニット型共通）'!$C$6:$L$47,10,FALSE))</f>
        <v/>
      </c>
      <c r="AL106" s="251" t="str">
        <f>IF(AL105="","",VLOOKUP(AL105,'シフト記号表（従来型・ユニット型共通）'!$C$6:$L$47,10,FALSE))</f>
        <v/>
      </c>
      <c r="AM106" s="251" t="str">
        <f>IF(AM105="","",VLOOKUP(AM105,'シフト記号表（従来型・ユニット型共通）'!$C$6:$L$47,10,FALSE))</f>
        <v/>
      </c>
      <c r="AN106" s="251" t="str">
        <f>IF(AN105="","",VLOOKUP(AN105,'シフト記号表（従来型・ユニット型共通）'!$C$6:$L$47,10,FALSE))</f>
        <v/>
      </c>
      <c r="AO106" s="251" t="str">
        <f>IF(AO105="","",VLOOKUP(AO105,'シフト記号表（従来型・ユニット型共通）'!$C$6:$L$47,10,FALSE))</f>
        <v/>
      </c>
      <c r="AP106" s="251" t="str">
        <f>IF(AP105="","",VLOOKUP(AP105,'シフト記号表（従来型・ユニット型共通）'!$C$6:$L$47,10,FALSE))</f>
        <v/>
      </c>
      <c r="AQ106" s="253" t="str">
        <f>IF(AQ105="","",VLOOKUP(AQ105,'シフト記号表（従来型・ユニット型共通）'!$C$6:$L$47,10,FALSE))</f>
        <v/>
      </c>
      <c r="AR106" s="252" t="str">
        <f>IF(AR105="","",VLOOKUP(AR105,'シフト記号表（従来型・ユニット型共通）'!$C$6:$L$47,10,FALSE))</f>
        <v/>
      </c>
      <c r="AS106" s="251" t="str">
        <f>IF(AS105="","",VLOOKUP(AS105,'シフト記号表（従来型・ユニット型共通）'!$C$6:$L$47,10,FALSE))</f>
        <v/>
      </c>
      <c r="AT106" s="251" t="str">
        <f>IF(AT105="","",VLOOKUP(AT105,'シフト記号表（従来型・ユニット型共通）'!$C$6:$L$47,10,FALSE))</f>
        <v/>
      </c>
      <c r="AU106" s="251" t="str">
        <f>IF(AU105="","",VLOOKUP(AU105,'シフト記号表（従来型・ユニット型共通）'!$C$6:$L$47,10,FALSE))</f>
        <v/>
      </c>
      <c r="AV106" s="251" t="str">
        <f>IF(AV105="","",VLOOKUP(AV105,'シフト記号表（従来型・ユニット型共通）'!$C$6:$L$47,10,FALSE))</f>
        <v/>
      </c>
      <c r="AW106" s="251" t="str">
        <f>IF(AW105="","",VLOOKUP(AW105,'シフト記号表（従来型・ユニット型共通）'!$C$6:$L$47,10,FALSE))</f>
        <v/>
      </c>
      <c r="AX106" s="253" t="str">
        <f>IF(AX105="","",VLOOKUP(AX105,'シフト記号表（従来型・ユニット型共通）'!$C$6:$L$47,10,FALSE))</f>
        <v/>
      </c>
      <c r="AY106" s="252" t="str">
        <f>IF(AY105="","",VLOOKUP(AY105,'シフト記号表（従来型・ユニット型共通）'!$C$6:$L$47,10,FALSE))</f>
        <v/>
      </c>
      <c r="AZ106" s="251" t="str">
        <f>IF(AZ105="","",VLOOKUP(AZ105,'シフト記号表（従来型・ユニット型共通）'!$C$6:$L$47,10,FALSE))</f>
        <v/>
      </c>
      <c r="BA106" s="251" t="str">
        <f>IF(BA105="","",VLOOKUP(BA105,'シフト記号表（従来型・ユニット型共通）'!$C$6:$L$47,10,FALSE))</f>
        <v/>
      </c>
      <c r="BB106" s="996">
        <f>IF($BE$3="４週",SUM(W106:AX106),IF($BE$3="暦月",SUM(W106:BA106),""))</f>
        <v>0</v>
      </c>
      <c r="BC106" s="997"/>
      <c r="BD106" s="998">
        <f>IF($BE$3="４週",BB106/4,IF($BE$3="暦月",(BB106/($BE$8/7)),""))</f>
        <v>0</v>
      </c>
      <c r="BE106" s="997"/>
      <c r="BF106" s="993"/>
      <c r="BG106" s="994"/>
      <c r="BH106" s="994"/>
      <c r="BI106" s="994"/>
      <c r="BJ106" s="995"/>
    </row>
    <row r="107" spans="2:62" ht="20.25" customHeight="1">
      <c r="B107" s="925">
        <f>B105+1</f>
        <v>46</v>
      </c>
      <c r="C107" s="971"/>
      <c r="D107" s="972"/>
      <c r="E107" s="262"/>
      <c r="F107" s="261"/>
      <c r="G107" s="262"/>
      <c r="H107" s="261"/>
      <c r="I107" s="983"/>
      <c r="J107" s="984"/>
      <c r="K107" s="985"/>
      <c r="L107" s="986"/>
      <c r="M107" s="986"/>
      <c r="N107" s="972"/>
      <c r="O107" s="953"/>
      <c r="P107" s="954"/>
      <c r="Q107" s="954"/>
      <c r="R107" s="954"/>
      <c r="S107" s="955"/>
      <c r="T107" s="260" t="s">
        <v>758</v>
      </c>
      <c r="V107" s="259"/>
      <c r="W107" s="244"/>
      <c r="X107" s="243"/>
      <c r="Y107" s="243"/>
      <c r="Z107" s="243"/>
      <c r="AA107" s="243"/>
      <c r="AB107" s="243"/>
      <c r="AC107" s="245"/>
      <c r="AD107" s="244"/>
      <c r="AE107" s="243"/>
      <c r="AF107" s="243"/>
      <c r="AG107" s="243"/>
      <c r="AH107" s="243"/>
      <c r="AI107" s="243"/>
      <c r="AJ107" s="245"/>
      <c r="AK107" s="244"/>
      <c r="AL107" s="243"/>
      <c r="AM107" s="243"/>
      <c r="AN107" s="243"/>
      <c r="AO107" s="243"/>
      <c r="AP107" s="243"/>
      <c r="AQ107" s="245"/>
      <c r="AR107" s="244"/>
      <c r="AS107" s="243"/>
      <c r="AT107" s="243"/>
      <c r="AU107" s="243"/>
      <c r="AV107" s="243"/>
      <c r="AW107" s="243"/>
      <c r="AX107" s="245"/>
      <c r="AY107" s="244"/>
      <c r="AZ107" s="243"/>
      <c r="BA107" s="242"/>
      <c r="BB107" s="960"/>
      <c r="BC107" s="961"/>
      <c r="BD107" s="962"/>
      <c r="BE107" s="963"/>
      <c r="BF107" s="964"/>
      <c r="BG107" s="965"/>
      <c r="BH107" s="965"/>
      <c r="BI107" s="965"/>
      <c r="BJ107" s="966"/>
    </row>
    <row r="108" spans="2:62" ht="20.25" customHeight="1">
      <c r="B108" s="926"/>
      <c r="C108" s="987"/>
      <c r="D108" s="988"/>
      <c r="E108" s="258"/>
      <c r="F108" s="257">
        <f>C107</f>
        <v>0</v>
      </c>
      <c r="G108" s="258"/>
      <c r="H108" s="257">
        <f>I107</f>
        <v>0</v>
      </c>
      <c r="I108" s="989"/>
      <c r="J108" s="990"/>
      <c r="K108" s="991"/>
      <c r="L108" s="992"/>
      <c r="M108" s="992"/>
      <c r="N108" s="988"/>
      <c r="O108" s="953"/>
      <c r="P108" s="954"/>
      <c r="Q108" s="954"/>
      <c r="R108" s="954"/>
      <c r="S108" s="955"/>
      <c r="T108" s="256" t="s">
        <v>757</v>
      </c>
      <c r="U108" s="255"/>
      <c r="V108" s="254"/>
      <c r="W108" s="252" t="str">
        <f>IF(W107="","",VLOOKUP(W107,'シフト記号表（従来型・ユニット型共通）'!$C$6:$L$47,10,FALSE))</f>
        <v/>
      </c>
      <c r="X108" s="251" t="str">
        <f>IF(X107="","",VLOOKUP(X107,'シフト記号表（従来型・ユニット型共通）'!$C$6:$L$47,10,FALSE))</f>
        <v/>
      </c>
      <c r="Y108" s="251" t="str">
        <f>IF(Y107="","",VLOOKUP(Y107,'シフト記号表（従来型・ユニット型共通）'!$C$6:$L$47,10,FALSE))</f>
        <v/>
      </c>
      <c r="Z108" s="251" t="str">
        <f>IF(Z107="","",VLOOKUP(Z107,'シフト記号表（従来型・ユニット型共通）'!$C$6:$L$47,10,FALSE))</f>
        <v/>
      </c>
      <c r="AA108" s="251" t="str">
        <f>IF(AA107="","",VLOOKUP(AA107,'シフト記号表（従来型・ユニット型共通）'!$C$6:$L$47,10,FALSE))</f>
        <v/>
      </c>
      <c r="AB108" s="251" t="str">
        <f>IF(AB107="","",VLOOKUP(AB107,'シフト記号表（従来型・ユニット型共通）'!$C$6:$L$47,10,FALSE))</f>
        <v/>
      </c>
      <c r="AC108" s="253" t="str">
        <f>IF(AC107="","",VLOOKUP(AC107,'シフト記号表（従来型・ユニット型共通）'!$C$6:$L$47,10,FALSE))</f>
        <v/>
      </c>
      <c r="AD108" s="252" t="str">
        <f>IF(AD107="","",VLOOKUP(AD107,'シフト記号表（従来型・ユニット型共通）'!$C$6:$L$47,10,FALSE))</f>
        <v/>
      </c>
      <c r="AE108" s="251" t="str">
        <f>IF(AE107="","",VLOOKUP(AE107,'シフト記号表（従来型・ユニット型共通）'!$C$6:$L$47,10,FALSE))</f>
        <v/>
      </c>
      <c r="AF108" s="251" t="str">
        <f>IF(AF107="","",VLOOKUP(AF107,'シフト記号表（従来型・ユニット型共通）'!$C$6:$L$47,10,FALSE))</f>
        <v/>
      </c>
      <c r="AG108" s="251" t="str">
        <f>IF(AG107="","",VLOOKUP(AG107,'シフト記号表（従来型・ユニット型共通）'!$C$6:$L$47,10,FALSE))</f>
        <v/>
      </c>
      <c r="AH108" s="251" t="str">
        <f>IF(AH107="","",VLOOKUP(AH107,'シフト記号表（従来型・ユニット型共通）'!$C$6:$L$47,10,FALSE))</f>
        <v/>
      </c>
      <c r="AI108" s="251" t="str">
        <f>IF(AI107="","",VLOOKUP(AI107,'シフト記号表（従来型・ユニット型共通）'!$C$6:$L$47,10,FALSE))</f>
        <v/>
      </c>
      <c r="AJ108" s="253" t="str">
        <f>IF(AJ107="","",VLOOKUP(AJ107,'シフト記号表（従来型・ユニット型共通）'!$C$6:$L$47,10,FALSE))</f>
        <v/>
      </c>
      <c r="AK108" s="252" t="str">
        <f>IF(AK107="","",VLOOKUP(AK107,'シフト記号表（従来型・ユニット型共通）'!$C$6:$L$47,10,FALSE))</f>
        <v/>
      </c>
      <c r="AL108" s="251" t="str">
        <f>IF(AL107="","",VLOOKUP(AL107,'シフト記号表（従来型・ユニット型共通）'!$C$6:$L$47,10,FALSE))</f>
        <v/>
      </c>
      <c r="AM108" s="251" t="str">
        <f>IF(AM107="","",VLOOKUP(AM107,'シフト記号表（従来型・ユニット型共通）'!$C$6:$L$47,10,FALSE))</f>
        <v/>
      </c>
      <c r="AN108" s="251" t="str">
        <f>IF(AN107="","",VLOOKUP(AN107,'シフト記号表（従来型・ユニット型共通）'!$C$6:$L$47,10,FALSE))</f>
        <v/>
      </c>
      <c r="AO108" s="251" t="str">
        <f>IF(AO107="","",VLOOKUP(AO107,'シフト記号表（従来型・ユニット型共通）'!$C$6:$L$47,10,FALSE))</f>
        <v/>
      </c>
      <c r="AP108" s="251" t="str">
        <f>IF(AP107="","",VLOOKUP(AP107,'シフト記号表（従来型・ユニット型共通）'!$C$6:$L$47,10,FALSE))</f>
        <v/>
      </c>
      <c r="AQ108" s="253" t="str">
        <f>IF(AQ107="","",VLOOKUP(AQ107,'シフト記号表（従来型・ユニット型共通）'!$C$6:$L$47,10,FALSE))</f>
        <v/>
      </c>
      <c r="AR108" s="252" t="str">
        <f>IF(AR107="","",VLOOKUP(AR107,'シフト記号表（従来型・ユニット型共通）'!$C$6:$L$47,10,FALSE))</f>
        <v/>
      </c>
      <c r="AS108" s="251" t="str">
        <f>IF(AS107="","",VLOOKUP(AS107,'シフト記号表（従来型・ユニット型共通）'!$C$6:$L$47,10,FALSE))</f>
        <v/>
      </c>
      <c r="AT108" s="251" t="str">
        <f>IF(AT107="","",VLOOKUP(AT107,'シフト記号表（従来型・ユニット型共通）'!$C$6:$L$47,10,FALSE))</f>
        <v/>
      </c>
      <c r="AU108" s="251" t="str">
        <f>IF(AU107="","",VLOOKUP(AU107,'シフト記号表（従来型・ユニット型共通）'!$C$6:$L$47,10,FALSE))</f>
        <v/>
      </c>
      <c r="AV108" s="251" t="str">
        <f>IF(AV107="","",VLOOKUP(AV107,'シフト記号表（従来型・ユニット型共通）'!$C$6:$L$47,10,FALSE))</f>
        <v/>
      </c>
      <c r="AW108" s="251" t="str">
        <f>IF(AW107="","",VLOOKUP(AW107,'シフト記号表（従来型・ユニット型共通）'!$C$6:$L$47,10,FALSE))</f>
        <v/>
      </c>
      <c r="AX108" s="253" t="str">
        <f>IF(AX107="","",VLOOKUP(AX107,'シフト記号表（従来型・ユニット型共通）'!$C$6:$L$47,10,FALSE))</f>
        <v/>
      </c>
      <c r="AY108" s="252" t="str">
        <f>IF(AY107="","",VLOOKUP(AY107,'シフト記号表（従来型・ユニット型共通）'!$C$6:$L$47,10,FALSE))</f>
        <v/>
      </c>
      <c r="AZ108" s="251" t="str">
        <f>IF(AZ107="","",VLOOKUP(AZ107,'シフト記号表（従来型・ユニット型共通）'!$C$6:$L$47,10,FALSE))</f>
        <v/>
      </c>
      <c r="BA108" s="251" t="str">
        <f>IF(BA107="","",VLOOKUP(BA107,'シフト記号表（従来型・ユニット型共通）'!$C$6:$L$47,10,FALSE))</f>
        <v/>
      </c>
      <c r="BB108" s="996">
        <f>IF($BE$3="４週",SUM(W108:AX108),IF($BE$3="暦月",SUM(W108:BA108),""))</f>
        <v>0</v>
      </c>
      <c r="BC108" s="997"/>
      <c r="BD108" s="998">
        <f>IF($BE$3="４週",BB108/4,IF($BE$3="暦月",(BB108/($BE$8/7)),""))</f>
        <v>0</v>
      </c>
      <c r="BE108" s="997"/>
      <c r="BF108" s="993"/>
      <c r="BG108" s="994"/>
      <c r="BH108" s="994"/>
      <c r="BI108" s="994"/>
      <c r="BJ108" s="995"/>
    </row>
    <row r="109" spans="2:62" ht="20.25" customHeight="1">
      <c r="B109" s="925">
        <f>B107+1</f>
        <v>47</v>
      </c>
      <c r="C109" s="971"/>
      <c r="D109" s="972"/>
      <c r="E109" s="262"/>
      <c r="F109" s="261"/>
      <c r="G109" s="262"/>
      <c r="H109" s="261"/>
      <c r="I109" s="983"/>
      <c r="J109" s="984"/>
      <c r="K109" s="985"/>
      <c r="L109" s="986"/>
      <c r="M109" s="986"/>
      <c r="N109" s="972"/>
      <c r="O109" s="953"/>
      <c r="P109" s="954"/>
      <c r="Q109" s="954"/>
      <c r="R109" s="954"/>
      <c r="S109" s="955"/>
      <c r="T109" s="260" t="s">
        <v>758</v>
      </c>
      <c r="V109" s="259"/>
      <c r="W109" s="244"/>
      <c r="X109" s="243"/>
      <c r="Y109" s="243"/>
      <c r="Z109" s="243"/>
      <c r="AA109" s="243"/>
      <c r="AB109" s="243"/>
      <c r="AC109" s="245"/>
      <c r="AD109" s="244"/>
      <c r="AE109" s="243"/>
      <c r="AF109" s="243"/>
      <c r="AG109" s="243"/>
      <c r="AH109" s="243"/>
      <c r="AI109" s="243"/>
      <c r="AJ109" s="245"/>
      <c r="AK109" s="244"/>
      <c r="AL109" s="243"/>
      <c r="AM109" s="243"/>
      <c r="AN109" s="243"/>
      <c r="AO109" s="243"/>
      <c r="AP109" s="243"/>
      <c r="AQ109" s="245"/>
      <c r="AR109" s="244"/>
      <c r="AS109" s="243"/>
      <c r="AT109" s="243"/>
      <c r="AU109" s="243"/>
      <c r="AV109" s="243"/>
      <c r="AW109" s="243"/>
      <c r="AX109" s="245"/>
      <c r="AY109" s="244"/>
      <c r="AZ109" s="243"/>
      <c r="BA109" s="242"/>
      <c r="BB109" s="960"/>
      <c r="BC109" s="961"/>
      <c r="BD109" s="962"/>
      <c r="BE109" s="963"/>
      <c r="BF109" s="964"/>
      <c r="BG109" s="965"/>
      <c r="BH109" s="965"/>
      <c r="BI109" s="965"/>
      <c r="BJ109" s="966"/>
    </row>
    <row r="110" spans="2:62" ht="20.25" customHeight="1">
      <c r="B110" s="926"/>
      <c r="C110" s="987"/>
      <c r="D110" s="988"/>
      <c r="E110" s="258"/>
      <c r="F110" s="257">
        <f>C109</f>
        <v>0</v>
      </c>
      <c r="G110" s="258"/>
      <c r="H110" s="257">
        <f>I109</f>
        <v>0</v>
      </c>
      <c r="I110" s="989"/>
      <c r="J110" s="990"/>
      <c r="K110" s="991"/>
      <c r="L110" s="992"/>
      <c r="M110" s="992"/>
      <c r="N110" s="988"/>
      <c r="O110" s="953"/>
      <c r="P110" s="954"/>
      <c r="Q110" s="954"/>
      <c r="R110" s="954"/>
      <c r="S110" s="955"/>
      <c r="T110" s="256" t="s">
        <v>757</v>
      </c>
      <c r="U110" s="255"/>
      <c r="V110" s="254"/>
      <c r="W110" s="252" t="str">
        <f>IF(W109="","",VLOOKUP(W109,'シフト記号表（従来型・ユニット型共通）'!$C$6:$L$47,10,FALSE))</f>
        <v/>
      </c>
      <c r="X110" s="251" t="str">
        <f>IF(X109="","",VLOOKUP(X109,'シフト記号表（従来型・ユニット型共通）'!$C$6:$L$47,10,FALSE))</f>
        <v/>
      </c>
      <c r="Y110" s="251" t="str">
        <f>IF(Y109="","",VLOOKUP(Y109,'シフト記号表（従来型・ユニット型共通）'!$C$6:$L$47,10,FALSE))</f>
        <v/>
      </c>
      <c r="Z110" s="251" t="str">
        <f>IF(Z109="","",VLOOKUP(Z109,'シフト記号表（従来型・ユニット型共通）'!$C$6:$L$47,10,FALSE))</f>
        <v/>
      </c>
      <c r="AA110" s="251" t="str">
        <f>IF(AA109="","",VLOOKUP(AA109,'シフト記号表（従来型・ユニット型共通）'!$C$6:$L$47,10,FALSE))</f>
        <v/>
      </c>
      <c r="AB110" s="251" t="str">
        <f>IF(AB109="","",VLOOKUP(AB109,'シフト記号表（従来型・ユニット型共通）'!$C$6:$L$47,10,FALSE))</f>
        <v/>
      </c>
      <c r="AC110" s="253" t="str">
        <f>IF(AC109="","",VLOOKUP(AC109,'シフト記号表（従来型・ユニット型共通）'!$C$6:$L$47,10,FALSE))</f>
        <v/>
      </c>
      <c r="AD110" s="252" t="str">
        <f>IF(AD109="","",VLOOKUP(AD109,'シフト記号表（従来型・ユニット型共通）'!$C$6:$L$47,10,FALSE))</f>
        <v/>
      </c>
      <c r="AE110" s="251" t="str">
        <f>IF(AE109="","",VLOOKUP(AE109,'シフト記号表（従来型・ユニット型共通）'!$C$6:$L$47,10,FALSE))</f>
        <v/>
      </c>
      <c r="AF110" s="251" t="str">
        <f>IF(AF109="","",VLOOKUP(AF109,'シフト記号表（従来型・ユニット型共通）'!$C$6:$L$47,10,FALSE))</f>
        <v/>
      </c>
      <c r="AG110" s="251" t="str">
        <f>IF(AG109="","",VLOOKUP(AG109,'シフト記号表（従来型・ユニット型共通）'!$C$6:$L$47,10,FALSE))</f>
        <v/>
      </c>
      <c r="AH110" s="251" t="str">
        <f>IF(AH109="","",VLOOKUP(AH109,'シフト記号表（従来型・ユニット型共通）'!$C$6:$L$47,10,FALSE))</f>
        <v/>
      </c>
      <c r="AI110" s="251" t="str">
        <f>IF(AI109="","",VLOOKUP(AI109,'シフト記号表（従来型・ユニット型共通）'!$C$6:$L$47,10,FALSE))</f>
        <v/>
      </c>
      <c r="AJ110" s="253" t="str">
        <f>IF(AJ109="","",VLOOKUP(AJ109,'シフト記号表（従来型・ユニット型共通）'!$C$6:$L$47,10,FALSE))</f>
        <v/>
      </c>
      <c r="AK110" s="252" t="str">
        <f>IF(AK109="","",VLOOKUP(AK109,'シフト記号表（従来型・ユニット型共通）'!$C$6:$L$47,10,FALSE))</f>
        <v/>
      </c>
      <c r="AL110" s="251" t="str">
        <f>IF(AL109="","",VLOOKUP(AL109,'シフト記号表（従来型・ユニット型共通）'!$C$6:$L$47,10,FALSE))</f>
        <v/>
      </c>
      <c r="AM110" s="251" t="str">
        <f>IF(AM109="","",VLOOKUP(AM109,'シフト記号表（従来型・ユニット型共通）'!$C$6:$L$47,10,FALSE))</f>
        <v/>
      </c>
      <c r="AN110" s="251" t="str">
        <f>IF(AN109="","",VLOOKUP(AN109,'シフト記号表（従来型・ユニット型共通）'!$C$6:$L$47,10,FALSE))</f>
        <v/>
      </c>
      <c r="AO110" s="251" t="str">
        <f>IF(AO109="","",VLOOKUP(AO109,'シフト記号表（従来型・ユニット型共通）'!$C$6:$L$47,10,FALSE))</f>
        <v/>
      </c>
      <c r="AP110" s="251" t="str">
        <f>IF(AP109="","",VLOOKUP(AP109,'シフト記号表（従来型・ユニット型共通）'!$C$6:$L$47,10,FALSE))</f>
        <v/>
      </c>
      <c r="AQ110" s="253" t="str">
        <f>IF(AQ109="","",VLOOKUP(AQ109,'シフト記号表（従来型・ユニット型共通）'!$C$6:$L$47,10,FALSE))</f>
        <v/>
      </c>
      <c r="AR110" s="252" t="str">
        <f>IF(AR109="","",VLOOKUP(AR109,'シフト記号表（従来型・ユニット型共通）'!$C$6:$L$47,10,FALSE))</f>
        <v/>
      </c>
      <c r="AS110" s="251" t="str">
        <f>IF(AS109="","",VLOOKUP(AS109,'シフト記号表（従来型・ユニット型共通）'!$C$6:$L$47,10,FALSE))</f>
        <v/>
      </c>
      <c r="AT110" s="251" t="str">
        <f>IF(AT109="","",VLOOKUP(AT109,'シフト記号表（従来型・ユニット型共通）'!$C$6:$L$47,10,FALSE))</f>
        <v/>
      </c>
      <c r="AU110" s="251" t="str">
        <f>IF(AU109="","",VLOOKUP(AU109,'シフト記号表（従来型・ユニット型共通）'!$C$6:$L$47,10,FALSE))</f>
        <v/>
      </c>
      <c r="AV110" s="251" t="str">
        <f>IF(AV109="","",VLOOKUP(AV109,'シフト記号表（従来型・ユニット型共通）'!$C$6:$L$47,10,FALSE))</f>
        <v/>
      </c>
      <c r="AW110" s="251" t="str">
        <f>IF(AW109="","",VLOOKUP(AW109,'シフト記号表（従来型・ユニット型共通）'!$C$6:$L$47,10,FALSE))</f>
        <v/>
      </c>
      <c r="AX110" s="253" t="str">
        <f>IF(AX109="","",VLOOKUP(AX109,'シフト記号表（従来型・ユニット型共通）'!$C$6:$L$47,10,FALSE))</f>
        <v/>
      </c>
      <c r="AY110" s="252" t="str">
        <f>IF(AY109="","",VLOOKUP(AY109,'シフト記号表（従来型・ユニット型共通）'!$C$6:$L$47,10,FALSE))</f>
        <v/>
      </c>
      <c r="AZ110" s="251" t="str">
        <f>IF(AZ109="","",VLOOKUP(AZ109,'シフト記号表（従来型・ユニット型共通）'!$C$6:$L$47,10,FALSE))</f>
        <v/>
      </c>
      <c r="BA110" s="251" t="str">
        <f>IF(BA109="","",VLOOKUP(BA109,'シフト記号表（従来型・ユニット型共通）'!$C$6:$L$47,10,FALSE))</f>
        <v/>
      </c>
      <c r="BB110" s="996">
        <f>IF($BE$3="４週",SUM(W110:AX110),IF($BE$3="暦月",SUM(W110:BA110),""))</f>
        <v>0</v>
      </c>
      <c r="BC110" s="997"/>
      <c r="BD110" s="998">
        <f>IF($BE$3="４週",BB110/4,IF($BE$3="暦月",(BB110/($BE$8/7)),""))</f>
        <v>0</v>
      </c>
      <c r="BE110" s="997"/>
      <c r="BF110" s="993"/>
      <c r="BG110" s="994"/>
      <c r="BH110" s="994"/>
      <c r="BI110" s="994"/>
      <c r="BJ110" s="995"/>
    </row>
    <row r="111" spans="2:62" ht="20.25" customHeight="1">
      <c r="B111" s="925">
        <f>B109+1</f>
        <v>48</v>
      </c>
      <c r="C111" s="971"/>
      <c r="D111" s="972"/>
      <c r="E111" s="262"/>
      <c r="F111" s="261"/>
      <c r="G111" s="262"/>
      <c r="H111" s="261"/>
      <c r="I111" s="983"/>
      <c r="J111" s="984"/>
      <c r="K111" s="985"/>
      <c r="L111" s="986"/>
      <c r="M111" s="986"/>
      <c r="N111" s="972"/>
      <c r="O111" s="953"/>
      <c r="P111" s="954"/>
      <c r="Q111" s="954"/>
      <c r="R111" s="954"/>
      <c r="S111" s="955"/>
      <c r="T111" s="260" t="s">
        <v>758</v>
      </c>
      <c r="V111" s="259"/>
      <c r="W111" s="244"/>
      <c r="X111" s="243"/>
      <c r="Y111" s="243"/>
      <c r="Z111" s="243"/>
      <c r="AA111" s="243"/>
      <c r="AB111" s="243"/>
      <c r="AC111" s="245"/>
      <c r="AD111" s="244"/>
      <c r="AE111" s="243"/>
      <c r="AF111" s="243"/>
      <c r="AG111" s="243"/>
      <c r="AH111" s="243"/>
      <c r="AI111" s="243"/>
      <c r="AJ111" s="245"/>
      <c r="AK111" s="244"/>
      <c r="AL111" s="243"/>
      <c r="AM111" s="243"/>
      <c r="AN111" s="243"/>
      <c r="AO111" s="243"/>
      <c r="AP111" s="243"/>
      <c r="AQ111" s="245"/>
      <c r="AR111" s="244"/>
      <c r="AS111" s="243"/>
      <c r="AT111" s="243"/>
      <c r="AU111" s="243"/>
      <c r="AV111" s="243"/>
      <c r="AW111" s="243"/>
      <c r="AX111" s="245"/>
      <c r="AY111" s="244"/>
      <c r="AZ111" s="243"/>
      <c r="BA111" s="242"/>
      <c r="BB111" s="960"/>
      <c r="BC111" s="961"/>
      <c r="BD111" s="962"/>
      <c r="BE111" s="963"/>
      <c r="BF111" s="964"/>
      <c r="BG111" s="965"/>
      <c r="BH111" s="965"/>
      <c r="BI111" s="965"/>
      <c r="BJ111" s="966"/>
    </row>
    <row r="112" spans="2:62" ht="20.25" customHeight="1">
      <c r="B112" s="926"/>
      <c r="C112" s="987"/>
      <c r="D112" s="988"/>
      <c r="E112" s="258"/>
      <c r="F112" s="257">
        <f>C111</f>
        <v>0</v>
      </c>
      <c r="G112" s="258"/>
      <c r="H112" s="257">
        <f>I111</f>
        <v>0</v>
      </c>
      <c r="I112" s="989"/>
      <c r="J112" s="990"/>
      <c r="K112" s="991"/>
      <c r="L112" s="992"/>
      <c r="M112" s="992"/>
      <c r="N112" s="988"/>
      <c r="O112" s="953"/>
      <c r="P112" s="954"/>
      <c r="Q112" s="954"/>
      <c r="R112" s="954"/>
      <c r="S112" s="955"/>
      <c r="T112" s="256" t="s">
        <v>757</v>
      </c>
      <c r="U112" s="255"/>
      <c r="V112" s="254"/>
      <c r="W112" s="252" t="str">
        <f>IF(W111="","",VLOOKUP(W111,'シフト記号表（従来型・ユニット型共通）'!$C$6:$L$47,10,FALSE))</f>
        <v/>
      </c>
      <c r="X112" s="251" t="str">
        <f>IF(X111="","",VLOOKUP(X111,'シフト記号表（従来型・ユニット型共通）'!$C$6:$L$47,10,FALSE))</f>
        <v/>
      </c>
      <c r="Y112" s="251" t="str">
        <f>IF(Y111="","",VLOOKUP(Y111,'シフト記号表（従来型・ユニット型共通）'!$C$6:$L$47,10,FALSE))</f>
        <v/>
      </c>
      <c r="Z112" s="251" t="str">
        <f>IF(Z111="","",VLOOKUP(Z111,'シフト記号表（従来型・ユニット型共通）'!$C$6:$L$47,10,FALSE))</f>
        <v/>
      </c>
      <c r="AA112" s="251" t="str">
        <f>IF(AA111="","",VLOOKUP(AA111,'シフト記号表（従来型・ユニット型共通）'!$C$6:$L$47,10,FALSE))</f>
        <v/>
      </c>
      <c r="AB112" s="251" t="str">
        <f>IF(AB111="","",VLOOKUP(AB111,'シフト記号表（従来型・ユニット型共通）'!$C$6:$L$47,10,FALSE))</f>
        <v/>
      </c>
      <c r="AC112" s="253" t="str">
        <f>IF(AC111="","",VLOOKUP(AC111,'シフト記号表（従来型・ユニット型共通）'!$C$6:$L$47,10,FALSE))</f>
        <v/>
      </c>
      <c r="AD112" s="252" t="str">
        <f>IF(AD111="","",VLOOKUP(AD111,'シフト記号表（従来型・ユニット型共通）'!$C$6:$L$47,10,FALSE))</f>
        <v/>
      </c>
      <c r="AE112" s="251" t="str">
        <f>IF(AE111="","",VLOOKUP(AE111,'シフト記号表（従来型・ユニット型共通）'!$C$6:$L$47,10,FALSE))</f>
        <v/>
      </c>
      <c r="AF112" s="251" t="str">
        <f>IF(AF111="","",VLOOKUP(AF111,'シフト記号表（従来型・ユニット型共通）'!$C$6:$L$47,10,FALSE))</f>
        <v/>
      </c>
      <c r="AG112" s="251" t="str">
        <f>IF(AG111="","",VLOOKUP(AG111,'シフト記号表（従来型・ユニット型共通）'!$C$6:$L$47,10,FALSE))</f>
        <v/>
      </c>
      <c r="AH112" s="251" t="str">
        <f>IF(AH111="","",VLOOKUP(AH111,'シフト記号表（従来型・ユニット型共通）'!$C$6:$L$47,10,FALSE))</f>
        <v/>
      </c>
      <c r="AI112" s="251" t="str">
        <f>IF(AI111="","",VLOOKUP(AI111,'シフト記号表（従来型・ユニット型共通）'!$C$6:$L$47,10,FALSE))</f>
        <v/>
      </c>
      <c r="AJ112" s="253" t="str">
        <f>IF(AJ111="","",VLOOKUP(AJ111,'シフト記号表（従来型・ユニット型共通）'!$C$6:$L$47,10,FALSE))</f>
        <v/>
      </c>
      <c r="AK112" s="252" t="str">
        <f>IF(AK111="","",VLOOKUP(AK111,'シフト記号表（従来型・ユニット型共通）'!$C$6:$L$47,10,FALSE))</f>
        <v/>
      </c>
      <c r="AL112" s="251" t="str">
        <f>IF(AL111="","",VLOOKUP(AL111,'シフト記号表（従来型・ユニット型共通）'!$C$6:$L$47,10,FALSE))</f>
        <v/>
      </c>
      <c r="AM112" s="251" t="str">
        <f>IF(AM111="","",VLOOKUP(AM111,'シフト記号表（従来型・ユニット型共通）'!$C$6:$L$47,10,FALSE))</f>
        <v/>
      </c>
      <c r="AN112" s="251" t="str">
        <f>IF(AN111="","",VLOOKUP(AN111,'シフト記号表（従来型・ユニット型共通）'!$C$6:$L$47,10,FALSE))</f>
        <v/>
      </c>
      <c r="AO112" s="251" t="str">
        <f>IF(AO111="","",VLOOKUP(AO111,'シフト記号表（従来型・ユニット型共通）'!$C$6:$L$47,10,FALSE))</f>
        <v/>
      </c>
      <c r="AP112" s="251" t="str">
        <f>IF(AP111="","",VLOOKUP(AP111,'シフト記号表（従来型・ユニット型共通）'!$C$6:$L$47,10,FALSE))</f>
        <v/>
      </c>
      <c r="AQ112" s="253" t="str">
        <f>IF(AQ111="","",VLOOKUP(AQ111,'シフト記号表（従来型・ユニット型共通）'!$C$6:$L$47,10,FALSE))</f>
        <v/>
      </c>
      <c r="AR112" s="252" t="str">
        <f>IF(AR111="","",VLOOKUP(AR111,'シフト記号表（従来型・ユニット型共通）'!$C$6:$L$47,10,FALSE))</f>
        <v/>
      </c>
      <c r="AS112" s="251" t="str">
        <f>IF(AS111="","",VLOOKUP(AS111,'シフト記号表（従来型・ユニット型共通）'!$C$6:$L$47,10,FALSE))</f>
        <v/>
      </c>
      <c r="AT112" s="251" t="str">
        <f>IF(AT111="","",VLOOKUP(AT111,'シフト記号表（従来型・ユニット型共通）'!$C$6:$L$47,10,FALSE))</f>
        <v/>
      </c>
      <c r="AU112" s="251" t="str">
        <f>IF(AU111="","",VLOOKUP(AU111,'シフト記号表（従来型・ユニット型共通）'!$C$6:$L$47,10,FALSE))</f>
        <v/>
      </c>
      <c r="AV112" s="251" t="str">
        <f>IF(AV111="","",VLOOKUP(AV111,'シフト記号表（従来型・ユニット型共通）'!$C$6:$L$47,10,FALSE))</f>
        <v/>
      </c>
      <c r="AW112" s="251" t="str">
        <f>IF(AW111="","",VLOOKUP(AW111,'シフト記号表（従来型・ユニット型共通）'!$C$6:$L$47,10,FALSE))</f>
        <v/>
      </c>
      <c r="AX112" s="253" t="str">
        <f>IF(AX111="","",VLOOKUP(AX111,'シフト記号表（従来型・ユニット型共通）'!$C$6:$L$47,10,FALSE))</f>
        <v/>
      </c>
      <c r="AY112" s="252" t="str">
        <f>IF(AY111="","",VLOOKUP(AY111,'シフト記号表（従来型・ユニット型共通）'!$C$6:$L$47,10,FALSE))</f>
        <v/>
      </c>
      <c r="AZ112" s="251" t="str">
        <f>IF(AZ111="","",VLOOKUP(AZ111,'シフト記号表（従来型・ユニット型共通）'!$C$6:$L$47,10,FALSE))</f>
        <v/>
      </c>
      <c r="BA112" s="251" t="str">
        <f>IF(BA111="","",VLOOKUP(BA111,'シフト記号表（従来型・ユニット型共通）'!$C$6:$L$47,10,FALSE))</f>
        <v/>
      </c>
      <c r="BB112" s="996">
        <f>IF($BE$3="４週",SUM(W112:AX112),IF($BE$3="暦月",SUM(W112:BA112),""))</f>
        <v>0</v>
      </c>
      <c r="BC112" s="997"/>
      <c r="BD112" s="998">
        <f>IF($BE$3="４週",BB112/4,IF($BE$3="暦月",(BB112/($BE$8/7)),""))</f>
        <v>0</v>
      </c>
      <c r="BE112" s="997"/>
      <c r="BF112" s="993"/>
      <c r="BG112" s="994"/>
      <c r="BH112" s="994"/>
      <c r="BI112" s="994"/>
      <c r="BJ112" s="995"/>
    </row>
    <row r="113" spans="2:62" ht="20.25" customHeight="1">
      <c r="B113" s="925">
        <f>B111+1</f>
        <v>49</v>
      </c>
      <c r="C113" s="971"/>
      <c r="D113" s="972"/>
      <c r="E113" s="262"/>
      <c r="F113" s="261"/>
      <c r="G113" s="262"/>
      <c r="H113" s="261"/>
      <c r="I113" s="983"/>
      <c r="J113" s="984"/>
      <c r="K113" s="985"/>
      <c r="L113" s="986"/>
      <c r="M113" s="986"/>
      <c r="N113" s="972"/>
      <c r="O113" s="953"/>
      <c r="P113" s="954"/>
      <c r="Q113" s="954"/>
      <c r="R113" s="954"/>
      <c r="S113" s="955"/>
      <c r="T113" s="260" t="s">
        <v>758</v>
      </c>
      <c r="V113" s="259"/>
      <c r="W113" s="244"/>
      <c r="X113" s="243"/>
      <c r="Y113" s="243"/>
      <c r="Z113" s="243"/>
      <c r="AA113" s="243"/>
      <c r="AB113" s="243"/>
      <c r="AC113" s="245"/>
      <c r="AD113" s="244"/>
      <c r="AE113" s="243"/>
      <c r="AF113" s="243"/>
      <c r="AG113" s="243"/>
      <c r="AH113" s="243"/>
      <c r="AI113" s="243"/>
      <c r="AJ113" s="245"/>
      <c r="AK113" s="244"/>
      <c r="AL113" s="243"/>
      <c r="AM113" s="243"/>
      <c r="AN113" s="243"/>
      <c r="AO113" s="243"/>
      <c r="AP113" s="243"/>
      <c r="AQ113" s="245"/>
      <c r="AR113" s="244"/>
      <c r="AS113" s="243"/>
      <c r="AT113" s="243"/>
      <c r="AU113" s="243"/>
      <c r="AV113" s="243"/>
      <c r="AW113" s="243"/>
      <c r="AX113" s="245"/>
      <c r="AY113" s="244"/>
      <c r="AZ113" s="243"/>
      <c r="BA113" s="242"/>
      <c r="BB113" s="960"/>
      <c r="BC113" s="961"/>
      <c r="BD113" s="962"/>
      <c r="BE113" s="963"/>
      <c r="BF113" s="964"/>
      <c r="BG113" s="965"/>
      <c r="BH113" s="965"/>
      <c r="BI113" s="965"/>
      <c r="BJ113" s="966"/>
    </row>
    <row r="114" spans="2:62" ht="20.25" customHeight="1">
      <c r="B114" s="926"/>
      <c r="C114" s="987"/>
      <c r="D114" s="988"/>
      <c r="E114" s="258"/>
      <c r="F114" s="257">
        <f>C113</f>
        <v>0</v>
      </c>
      <c r="G114" s="258"/>
      <c r="H114" s="257">
        <f>I113</f>
        <v>0</v>
      </c>
      <c r="I114" s="989"/>
      <c r="J114" s="990"/>
      <c r="K114" s="991"/>
      <c r="L114" s="992"/>
      <c r="M114" s="992"/>
      <c r="N114" s="988"/>
      <c r="O114" s="953"/>
      <c r="P114" s="954"/>
      <c r="Q114" s="954"/>
      <c r="R114" s="954"/>
      <c r="S114" s="955"/>
      <c r="T114" s="256" t="s">
        <v>757</v>
      </c>
      <c r="U114" s="255"/>
      <c r="V114" s="254"/>
      <c r="W114" s="252" t="str">
        <f>IF(W113="","",VLOOKUP(W113,'シフト記号表（従来型・ユニット型共通）'!$C$6:$L$47,10,FALSE))</f>
        <v/>
      </c>
      <c r="X114" s="251" t="str">
        <f>IF(X113="","",VLOOKUP(X113,'シフト記号表（従来型・ユニット型共通）'!$C$6:$L$47,10,FALSE))</f>
        <v/>
      </c>
      <c r="Y114" s="251" t="str">
        <f>IF(Y113="","",VLOOKUP(Y113,'シフト記号表（従来型・ユニット型共通）'!$C$6:$L$47,10,FALSE))</f>
        <v/>
      </c>
      <c r="Z114" s="251" t="str">
        <f>IF(Z113="","",VLOOKUP(Z113,'シフト記号表（従来型・ユニット型共通）'!$C$6:$L$47,10,FALSE))</f>
        <v/>
      </c>
      <c r="AA114" s="251" t="str">
        <f>IF(AA113="","",VLOOKUP(AA113,'シフト記号表（従来型・ユニット型共通）'!$C$6:$L$47,10,FALSE))</f>
        <v/>
      </c>
      <c r="AB114" s="251" t="str">
        <f>IF(AB113="","",VLOOKUP(AB113,'シフト記号表（従来型・ユニット型共通）'!$C$6:$L$47,10,FALSE))</f>
        <v/>
      </c>
      <c r="AC114" s="253" t="str">
        <f>IF(AC113="","",VLOOKUP(AC113,'シフト記号表（従来型・ユニット型共通）'!$C$6:$L$47,10,FALSE))</f>
        <v/>
      </c>
      <c r="AD114" s="252" t="str">
        <f>IF(AD113="","",VLOOKUP(AD113,'シフト記号表（従来型・ユニット型共通）'!$C$6:$L$47,10,FALSE))</f>
        <v/>
      </c>
      <c r="AE114" s="251" t="str">
        <f>IF(AE113="","",VLOOKUP(AE113,'シフト記号表（従来型・ユニット型共通）'!$C$6:$L$47,10,FALSE))</f>
        <v/>
      </c>
      <c r="AF114" s="251" t="str">
        <f>IF(AF113="","",VLOOKUP(AF113,'シフト記号表（従来型・ユニット型共通）'!$C$6:$L$47,10,FALSE))</f>
        <v/>
      </c>
      <c r="AG114" s="251" t="str">
        <f>IF(AG113="","",VLOOKUP(AG113,'シフト記号表（従来型・ユニット型共通）'!$C$6:$L$47,10,FALSE))</f>
        <v/>
      </c>
      <c r="AH114" s="251" t="str">
        <f>IF(AH113="","",VLOOKUP(AH113,'シフト記号表（従来型・ユニット型共通）'!$C$6:$L$47,10,FALSE))</f>
        <v/>
      </c>
      <c r="AI114" s="251" t="str">
        <f>IF(AI113="","",VLOOKUP(AI113,'シフト記号表（従来型・ユニット型共通）'!$C$6:$L$47,10,FALSE))</f>
        <v/>
      </c>
      <c r="AJ114" s="253" t="str">
        <f>IF(AJ113="","",VLOOKUP(AJ113,'シフト記号表（従来型・ユニット型共通）'!$C$6:$L$47,10,FALSE))</f>
        <v/>
      </c>
      <c r="AK114" s="252" t="str">
        <f>IF(AK113="","",VLOOKUP(AK113,'シフト記号表（従来型・ユニット型共通）'!$C$6:$L$47,10,FALSE))</f>
        <v/>
      </c>
      <c r="AL114" s="251" t="str">
        <f>IF(AL113="","",VLOOKUP(AL113,'シフト記号表（従来型・ユニット型共通）'!$C$6:$L$47,10,FALSE))</f>
        <v/>
      </c>
      <c r="AM114" s="251" t="str">
        <f>IF(AM113="","",VLOOKUP(AM113,'シフト記号表（従来型・ユニット型共通）'!$C$6:$L$47,10,FALSE))</f>
        <v/>
      </c>
      <c r="AN114" s="251" t="str">
        <f>IF(AN113="","",VLOOKUP(AN113,'シフト記号表（従来型・ユニット型共通）'!$C$6:$L$47,10,FALSE))</f>
        <v/>
      </c>
      <c r="AO114" s="251" t="str">
        <f>IF(AO113="","",VLOOKUP(AO113,'シフト記号表（従来型・ユニット型共通）'!$C$6:$L$47,10,FALSE))</f>
        <v/>
      </c>
      <c r="AP114" s="251" t="str">
        <f>IF(AP113="","",VLOOKUP(AP113,'シフト記号表（従来型・ユニット型共通）'!$C$6:$L$47,10,FALSE))</f>
        <v/>
      </c>
      <c r="AQ114" s="253" t="str">
        <f>IF(AQ113="","",VLOOKUP(AQ113,'シフト記号表（従来型・ユニット型共通）'!$C$6:$L$47,10,FALSE))</f>
        <v/>
      </c>
      <c r="AR114" s="252" t="str">
        <f>IF(AR113="","",VLOOKUP(AR113,'シフト記号表（従来型・ユニット型共通）'!$C$6:$L$47,10,FALSE))</f>
        <v/>
      </c>
      <c r="AS114" s="251" t="str">
        <f>IF(AS113="","",VLOOKUP(AS113,'シフト記号表（従来型・ユニット型共通）'!$C$6:$L$47,10,FALSE))</f>
        <v/>
      </c>
      <c r="AT114" s="251" t="str">
        <f>IF(AT113="","",VLOOKUP(AT113,'シフト記号表（従来型・ユニット型共通）'!$C$6:$L$47,10,FALSE))</f>
        <v/>
      </c>
      <c r="AU114" s="251" t="str">
        <f>IF(AU113="","",VLOOKUP(AU113,'シフト記号表（従来型・ユニット型共通）'!$C$6:$L$47,10,FALSE))</f>
        <v/>
      </c>
      <c r="AV114" s="251" t="str">
        <f>IF(AV113="","",VLOOKUP(AV113,'シフト記号表（従来型・ユニット型共通）'!$C$6:$L$47,10,FALSE))</f>
        <v/>
      </c>
      <c r="AW114" s="251" t="str">
        <f>IF(AW113="","",VLOOKUP(AW113,'シフト記号表（従来型・ユニット型共通）'!$C$6:$L$47,10,FALSE))</f>
        <v/>
      </c>
      <c r="AX114" s="253" t="str">
        <f>IF(AX113="","",VLOOKUP(AX113,'シフト記号表（従来型・ユニット型共通）'!$C$6:$L$47,10,FALSE))</f>
        <v/>
      </c>
      <c r="AY114" s="252" t="str">
        <f>IF(AY113="","",VLOOKUP(AY113,'シフト記号表（従来型・ユニット型共通）'!$C$6:$L$47,10,FALSE))</f>
        <v/>
      </c>
      <c r="AZ114" s="251" t="str">
        <f>IF(AZ113="","",VLOOKUP(AZ113,'シフト記号表（従来型・ユニット型共通）'!$C$6:$L$47,10,FALSE))</f>
        <v/>
      </c>
      <c r="BA114" s="251" t="str">
        <f>IF(BA113="","",VLOOKUP(BA113,'シフト記号表（従来型・ユニット型共通）'!$C$6:$L$47,10,FALSE))</f>
        <v/>
      </c>
      <c r="BB114" s="996">
        <f>IF($BE$3="４週",SUM(W114:AX114),IF($BE$3="暦月",SUM(W114:BA114),""))</f>
        <v>0</v>
      </c>
      <c r="BC114" s="997"/>
      <c r="BD114" s="998">
        <f>IF($BE$3="４週",BB114/4,IF($BE$3="暦月",(BB114/($BE$8/7)),""))</f>
        <v>0</v>
      </c>
      <c r="BE114" s="997"/>
      <c r="BF114" s="993"/>
      <c r="BG114" s="994"/>
      <c r="BH114" s="994"/>
      <c r="BI114" s="994"/>
      <c r="BJ114" s="995"/>
    </row>
    <row r="115" spans="2:62" ht="20.25" customHeight="1">
      <c r="B115" s="925">
        <f>B113+1</f>
        <v>50</v>
      </c>
      <c r="C115" s="971"/>
      <c r="D115" s="972"/>
      <c r="E115" s="262"/>
      <c r="F115" s="261"/>
      <c r="G115" s="262"/>
      <c r="H115" s="261"/>
      <c r="I115" s="983"/>
      <c r="J115" s="984"/>
      <c r="K115" s="985"/>
      <c r="L115" s="986"/>
      <c r="M115" s="986"/>
      <c r="N115" s="972"/>
      <c r="O115" s="953"/>
      <c r="P115" s="954"/>
      <c r="Q115" s="954"/>
      <c r="R115" s="954"/>
      <c r="S115" s="955"/>
      <c r="T115" s="260" t="s">
        <v>758</v>
      </c>
      <c r="V115" s="259"/>
      <c r="W115" s="244"/>
      <c r="X115" s="243"/>
      <c r="Y115" s="243"/>
      <c r="Z115" s="243"/>
      <c r="AA115" s="243"/>
      <c r="AB115" s="243"/>
      <c r="AC115" s="245"/>
      <c r="AD115" s="244"/>
      <c r="AE115" s="243"/>
      <c r="AF115" s="243"/>
      <c r="AG115" s="243"/>
      <c r="AH115" s="243"/>
      <c r="AI115" s="243"/>
      <c r="AJ115" s="245"/>
      <c r="AK115" s="244"/>
      <c r="AL115" s="243"/>
      <c r="AM115" s="243"/>
      <c r="AN115" s="243"/>
      <c r="AO115" s="243"/>
      <c r="AP115" s="243"/>
      <c r="AQ115" s="245"/>
      <c r="AR115" s="244"/>
      <c r="AS115" s="243"/>
      <c r="AT115" s="243"/>
      <c r="AU115" s="243"/>
      <c r="AV115" s="243"/>
      <c r="AW115" s="243"/>
      <c r="AX115" s="245"/>
      <c r="AY115" s="244"/>
      <c r="AZ115" s="243"/>
      <c r="BA115" s="242"/>
      <c r="BB115" s="960"/>
      <c r="BC115" s="961"/>
      <c r="BD115" s="962"/>
      <c r="BE115" s="963"/>
      <c r="BF115" s="964"/>
      <c r="BG115" s="965"/>
      <c r="BH115" s="965"/>
      <c r="BI115" s="965"/>
      <c r="BJ115" s="966"/>
    </row>
    <row r="116" spans="2:62" ht="20.25" customHeight="1">
      <c r="B116" s="926"/>
      <c r="C116" s="987"/>
      <c r="D116" s="988"/>
      <c r="E116" s="258"/>
      <c r="F116" s="257">
        <f>C115</f>
        <v>0</v>
      </c>
      <c r="G116" s="258"/>
      <c r="H116" s="257">
        <f>I115</f>
        <v>0</v>
      </c>
      <c r="I116" s="989"/>
      <c r="J116" s="990"/>
      <c r="K116" s="991"/>
      <c r="L116" s="992"/>
      <c r="M116" s="992"/>
      <c r="N116" s="988"/>
      <c r="O116" s="953"/>
      <c r="P116" s="954"/>
      <c r="Q116" s="954"/>
      <c r="R116" s="954"/>
      <c r="S116" s="955"/>
      <c r="T116" s="256" t="s">
        <v>757</v>
      </c>
      <c r="U116" s="255"/>
      <c r="V116" s="254"/>
      <c r="W116" s="252" t="str">
        <f>IF(W115="","",VLOOKUP(W115,'シフト記号表（従来型・ユニット型共通）'!$C$6:$L$47,10,FALSE))</f>
        <v/>
      </c>
      <c r="X116" s="251" t="str">
        <f>IF(X115="","",VLOOKUP(X115,'シフト記号表（従来型・ユニット型共通）'!$C$6:$L$47,10,FALSE))</f>
        <v/>
      </c>
      <c r="Y116" s="251" t="str">
        <f>IF(Y115="","",VLOOKUP(Y115,'シフト記号表（従来型・ユニット型共通）'!$C$6:$L$47,10,FALSE))</f>
        <v/>
      </c>
      <c r="Z116" s="251" t="str">
        <f>IF(Z115="","",VLOOKUP(Z115,'シフト記号表（従来型・ユニット型共通）'!$C$6:$L$47,10,FALSE))</f>
        <v/>
      </c>
      <c r="AA116" s="251" t="str">
        <f>IF(AA115="","",VLOOKUP(AA115,'シフト記号表（従来型・ユニット型共通）'!$C$6:$L$47,10,FALSE))</f>
        <v/>
      </c>
      <c r="AB116" s="251" t="str">
        <f>IF(AB115="","",VLOOKUP(AB115,'シフト記号表（従来型・ユニット型共通）'!$C$6:$L$47,10,FALSE))</f>
        <v/>
      </c>
      <c r="AC116" s="253" t="str">
        <f>IF(AC115="","",VLOOKUP(AC115,'シフト記号表（従来型・ユニット型共通）'!$C$6:$L$47,10,FALSE))</f>
        <v/>
      </c>
      <c r="AD116" s="252" t="str">
        <f>IF(AD115="","",VLOOKUP(AD115,'シフト記号表（従来型・ユニット型共通）'!$C$6:$L$47,10,FALSE))</f>
        <v/>
      </c>
      <c r="AE116" s="251" t="str">
        <f>IF(AE115="","",VLOOKUP(AE115,'シフト記号表（従来型・ユニット型共通）'!$C$6:$L$47,10,FALSE))</f>
        <v/>
      </c>
      <c r="AF116" s="251" t="str">
        <f>IF(AF115="","",VLOOKUP(AF115,'シフト記号表（従来型・ユニット型共通）'!$C$6:$L$47,10,FALSE))</f>
        <v/>
      </c>
      <c r="AG116" s="251" t="str">
        <f>IF(AG115="","",VLOOKUP(AG115,'シフト記号表（従来型・ユニット型共通）'!$C$6:$L$47,10,FALSE))</f>
        <v/>
      </c>
      <c r="AH116" s="251" t="str">
        <f>IF(AH115="","",VLOOKUP(AH115,'シフト記号表（従来型・ユニット型共通）'!$C$6:$L$47,10,FALSE))</f>
        <v/>
      </c>
      <c r="AI116" s="251" t="str">
        <f>IF(AI115="","",VLOOKUP(AI115,'シフト記号表（従来型・ユニット型共通）'!$C$6:$L$47,10,FALSE))</f>
        <v/>
      </c>
      <c r="AJ116" s="253" t="str">
        <f>IF(AJ115="","",VLOOKUP(AJ115,'シフト記号表（従来型・ユニット型共通）'!$C$6:$L$47,10,FALSE))</f>
        <v/>
      </c>
      <c r="AK116" s="252" t="str">
        <f>IF(AK115="","",VLOOKUP(AK115,'シフト記号表（従来型・ユニット型共通）'!$C$6:$L$47,10,FALSE))</f>
        <v/>
      </c>
      <c r="AL116" s="251" t="str">
        <f>IF(AL115="","",VLOOKUP(AL115,'シフト記号表（従来型・ユニット型共通）'!$C$6:$L$47,10,FALSE))</f>
        <v/>
      </c>
      <c r="AM116" s="251" t="str">
        <f>IF(AM115="","",VLOOKUP(AM115,'シフト記号表（従来型・ユニット型共通）'!$C$6:$L$47,10,FALSE))</f>
        <v/>
      </c>
      <c r="AN116" s="251" t="str">
        <f>IF(AN115="","",VLOOKUP(AN115,'シフト記号表（従来型・ユニット型共通）'!$C$6:$L$47,10,FALSE))</f>
        <v/>
      </c>
      <c r="AO116" s="251" t="str">
        <f>IF(AO115="","",VLOOKUP(AO115,'シフト記号表（従来型・ユニット型共通）'!$C$6:$L$47,10,FALSE))</f>
        <v/>
      </c>
      <c r="AP116" s="251" t="str">
        <f>IF(AP115="","",VLOOKUP(AP115,'シフト記号表（従来型・ユニット型共通）'!$C$6:$L$47,10,FALSE))</f>
        <v/>
      </c>
      <c r="AQ116" s="253" t="str">
        <f>IF(AQ115="","",VLOOKUP(AQ115,'シフト記号表（従来型・ユニット型共通）'!$C$6:$L$47,10,FALSE))</f>
        <v/>
      </c>
      <c r="AR116" s="252" t="str">
        <f>IF(AR115="","",VLOOKUP(AR115,'シフト記号表（従来型・ユニット型共通）'!$C$6:$L$47,10,FALSE))</f>
        <v/>
      </c>
      <c r="AS116" s="251" t="str">
        <f>IF(AS115="","",VLOOKUP(AS115,'シフト記号表（従来型・ユニット型共通）'!$C$6:$L$47,10,FALSE))</f>
        <v/>
      </c>
      <c r="AT116" s="251" t="str">
        <f>IF(AT115="","",VLOOKUP(AT115,'シフト記号表（従来型・ユニット型共通）'!$C$6:$L$47,10,FALSE))</f>
        <v/>
      </c>
      <c r="AU116" s="251" t="str">
        <f>IF(AU115="","",VLOOKUP(AU115,'シフト記号表（従来型・ユニット型共通）'!$C$6:$L$47,10,FALSE))</f>
        <v/>
      </c>
      <c r="AV116" s="251" t="str">
        <f>IF(AV115="","",VLOOKUP(AV115,'シフト記号表（従来型・ユニット型共通）'!$C$6:$L$47,10,FALSE))</f>
        <v/>
      </c>
      <c r="AW116" s="251" t="str">
        <f>IF(AW115="","",VLOOKUP(AW115,'シフト記号表（従来型・ユニット型共通）'!$C$6:$L$47,10,FALSE))</f>
        <v/>
      </c>
      <c r="AX116" s="253" t="str">
        <f>IF(AX115="","",VLOOKUP(AX115,'シフト記号表（従来型・ユニット型共通）'!$C$6:$L$47,10,FALSE))</f>
        <v/>
      </c>
      <c r="AY116" s="252" t="str">
        <f>IF(AY115="","",VLOOKUP(AY115,'シフト記号表（従来型・ユニット型共通）'!$C$6:$L$47,10,FALSE))</f>
        <v/>
      </c>
      <c r="AZ116" s="251" t="str">
        <f>IF(AZ115="","",VLOOKUP(AZ115,'シフト記号表（従来型・ユニット型共通）'!$C$6:$L$47,10,FALSE))</f>
        <v/>
      </c>
      <c r="BA116" s="251" t="str">
        <f>IF(BA115="","",VLOOKUP(BA115,'シフト記号表（従来型・ユニット型共通）'!$C$6:$L$47,10,FALSE))</f>
        <v/>
      </c>
      <c r="BB116" s="996">
        <f>IF($BE$3="４週",SUM(W116:AX116),IF($BE$3="暦月",SUM(W116:BA116),""))</f>
        <v>0</v>
      </c>
      <c r="BC116" s="997"/>
      <c r="BD116" s="998">
        <f>IF($BE$3="４週",BB116/4,IF($BE$3="暦月",(BB116/($BE$8/7)),""))</f>
        <v>0</v>
      </c>
      <c r="BE116" s="997"/>
      <c r="BF116" s="993"/>
      <c r="BG116" s="994"/>
      <c r="BH116" s="994"/>
      <c r="BI116" s="994"/>
      <c r="BJ116" s="995"/>
    </row>
    <row r="117" spans="2:62" ht="20.25" customHeight="1">
      <c r="B117" s="925">
        <f>B115+1</f>
        <v>51</v>
      </c>
      <c r="C117" s="971"/>
      <c r="D117" s="972"/>
      <c r="E117" s="262"/>
      <c r="F117" s="261"/>
      <c r="G117" s="262"/>
      <c r="H117" s="261"/>
      <c r="I117" s="983"/>
      <c r="J117" s="984"/>
      <c r="K117" s="985"/>
      <c r="L117" s="986"/>
      <c r="M117" s="986"/>
      <c r="N117" s="972"/>
      <c r="O117" s="953"/>
      <c r="P117" s="954"/>
      <c r="Q117" s="954"/>
      <c r="R117" s="954"/>
      <c r="S117" s="955"/>
      <c r="T117" s="260" t="s">
        <v>758</v>
      </c>
      <c r="V117" s="259"/>
      <c r="W117" s="244"/>
      <c r="X117" s="243"/>
      <c r="Y117" s="243"/>
      <c r="Z117" s="243"/>
      <c r="AA117" s="243"/>
      <c r="AB117" s="243"/>
      <c r="AC117" s="245"/>
      <c r="AD117" s="244"/>
      <c r="AE117" s="243"/>
      <c r="AF117" s="243"/>
      <c r="AG117" s="243"/>
      <c r="AH117" s="243"/>
      <c r="AI117" s="243"/>
      <c r="AJ117" s="245"/>
      <c r="AK117" s="244"/>
      <c r="AL117" s="243"/>
      <c r="AM117" s="243"/>
      <c r="AN117" s="243"/>
      <c r="AO117" s="243"/>
      <c r="AP117" s="243"/>
      <c r="AQ117" s="245"/>
      <c r="AR117" s="244"/>
      <c r="AS117" s="243"/>
      <c r="AT117" s="243"/>
      <c r="AU117" s="243"/>
      <c r="AV117" s="243"/>
      <c r="AW117" s="243"/>
      <c r="AX117" s="245"/>
      <c r="AY117" s="244"/>
      <c r="AZ117" s="243"/>
      <c r="BA117" s="242"/>
      <c r="BB117" s="960"/>
      <c r="BC117" s="961"/>
      <c r="BD117" s="962"/>
      <c r="BE117" s="963"/>
      <c r="BF117" s="964"/>
      <c r="BG117" s="965"/>
      <c r="BH117" s="965"/>
      <c r="BI117" s="965"/>
      <c r="BJ117" s="966"/>
    </row>
    <row r="118" spans="2:62" ht="20.25" customHeight="1">
      <c r="B118" s="926"/>
      <c r="C118" s="987"/>
      <c r="D118" s="988"/>
      <c r="E118" s="258"/>
      <c r="F118" s="257">
        <f>C117</f>
        <v>0</v>
      </c>
      <c r="G118" s="258"/>
      <c r="H118" s="257">
        <f>I117</f>
        <v>0</v>
      </c>
      <c r="I118" s="989"/>
      <c r="J118" s="990"/>
      <c r="K118" s="991"/>
      <c r="L118" s="992"/>
      <c r="M118" s="992"/>
      <c r="N118" s="988"/>
      <c r="O118" s="953"/>
      <c r="P118" s="954"/>
      <c r="Q118" s="954"/>
      <c r="R118" s="954"/>
      <c r="S118" s="955"/>
      <c r="T118" s="256" t="s">
        <v>757</v>
      </c>
      <c r="U118" s="255"/>
      <c r="V118" s="254"/>
      <c r="W118" s="252" t="str">
        <f>IF(W117="","",VLOOKUP(W117,'シフト記号表（従来型・ユニット型共通）'!$C$6:$L$47,10,FALSE))</f>
        <v/>
      </c>
      <c r="X118" s="251" t="str">
        <f>IF(X117="","",VLOOKUP(X117,'シフト記号表（従来型・ユニット型共通）'!$C$6:$L$47,10,FALSE))</f>
        <v/>
      </c>
      <c r="Y118" s="251" t="str">
        <f>IF(Y117="","",VLOOKUP(Y117,'シフト記号表（従来型・ユニット型共通）'!$C$6:$L$47,10,FALSE))</f>
        <v/>
      </c>
      <c r="Z118" s="251" t="str">
        <f>IF(Z117="","",VLOOKUP(Z117,'シフト記号表（従来型・ユニット型共通）'!$C$6:$L$47,10,FALSE))</f>
        <v/>
      </c>
      <c r="AA118" s="251" t="str">
        <f>IF(AA117="","",VLOOKUP(AA117,'シフト記号表（従来型・ユニット型共通）'!$C$6:$L$47,10,FALSE))</f>
        <v/>
      </c>
      <c r="AB118" s="251" t="str">
        <f>IF(AB117="","",VLOOKUP(AB117,'シフト記号表（従来型・ユニット型共通）'!$C$6:$L$47,10,FALSE))</f>
        <v/>
      </c>
      <c r="AC118" s="253" t="str">
        <f>IF(AC117="","",VLOOKUP(AC117,'シフト記号表（従来型・ユニット型共通）'!$C$6:$L$47,10,FALSE))</f>
        <v/>
      </c>
      <c r="AD118" s="252" t="str">
        <f>IF(AD117="","",VLOOKUP(AD117,'シフト記号表（従来型・ユニット型共通）'!$C$6:$L$47,10,FALSE))</f>
        <v/>
      </c>
      <c r="AE118" s="251" t="str">
        <f>IF(AE117="","",VLOOKUP(AE117,'シフト記号表（従来型・ユニット型共通）'!$C$6:$L$47,10,FALSE))</f>
        <v/>
      </c>
      <c r="AF118" s="251" t="str">
        <f>IF(AF117="","",VLOOKUP(AF117,'シフト記号表（従来型・ユニット型共通）'!$C$6:$L$47,10,FALSE))</f>
        <v/>
      </c>
      <c r="AG118" s="251" t="str">
        <f>IF(AG117="","",VLOOKUP(AG117,'シフト記号表（従来型・ユニット型共通）'!$C$6:$L$47,10,FALSE))</f>
        <v/>
      </c>
      <c r="AH118" s="251" t="str">
        <f>IF(AH117="","",VLOOKUP(AH117,'シフト記号表（従来型・ユニット型共通）'!$C$6:$L$47,10,FALSE))</f>
        <v/>
      </c>
      <c r="AI118" s="251" t="str">
        <f>IF(AI117="","",VLOOKUP(AI117,'シフト記号表（従来型・ユニット型共通）'!$C$6:$L$47,10,FALSE))</f>
        <v/>
      </c>
      <c r="AJ118" s="253" t="str">
        <f>IF(AJ117="","",VLOOKUP(AJ117,'シフト記号表（従来型・ユニット型共通）'!$C$6:$L$47,10,FALSE))</f>
        <v/>
      </c>
      <c r="AK118" s="252" t="str">
        <f>IF(AK117="","",VLOOKUP(AK117,'シフト記号表（従来型・ユニット型共通）'!$C$6:$L$47,10,FALSE))</f>
        <v/>
      </c>
      <c r="AL118" s="251" t="str">
        <f>IF(AL117="","",VLOOKUP(AL117,'シフト記号表（従来型・ユニット型共通）'!$C$6:$L$47,10,FALSE))</f>
        <v/>
      </c>
      <c r="AM118" s="251" t="str">
        <f>IF(AM117="","",VLOOKUP(AM117,'シフト記号表（従来型・ユニット型共通）'!$C$6:$L$47,10,FALSE))</f>
        <v/>
      </c>
      <c r="AN118" s="251" t="str">
        <f>IF(AN117="","",VLOOKUP(AN117,'シフト記号表（従来型・ユニット型共通）'!$C$6:$L$47,10,FALSE))</f>
        <v/>
      </c>
      <c r="AO118" s="251" t="str">
        <f>IF(AO117="","",VLOOKUP(AO117,'シフト記号表（従来型・ユニット型共通）'!$C$6:$L$47,10,FALSE))</f>
        <v/>
      </c>
      <c r="AP118" s="251" t="str">
        <f>IF(AP117="","",VLOOKUP(AP117,'シフト記号表（従来型・ユニット型共通）'!$C$6:$L$47,10,FALSE))</f>
        <v/>
      </c>
      <c r="AQ118" s="253" t="str">
        <f>IF(AQ117="","",VLOOKUP(AQ117,'シフト記号表（従来型・ユニット型共通）'!$C$6:$L$47,10,FALSE))</f>
        <v/>
      </c>
      <c r="AR118" s="252" t="str">
        <f>IF(AR117="","",VLOOKUP(AR117,'シフト記号表（従来型・ユニット型共通）'!$C$6:$L$47,10,FALSE))</f>
        <v/>
      </c>
      <c r="AS118" s="251" t="str">
        <f>IF(AS117="","",VLOOKUP(AS117,'シフト記号表（従来型・ユニット型共通）'!$C$6:$L$47,10,FALSE))</f>
        <v/>
      </c>
      <c r="AT118" s="251" t="str">
        <f>IF(AT117="","",VLOOKUP(AT117,'シフト記号表（従来型・ユニット型共通）'!$C$6:$L$47,10,FALSE))</f>
        <v/>
      </c>
      <c r="AU118" s="251" t="str">
        <f>IF(AU117="","",VLOOKUP(AU117,'シフト記号表（従来型・ユニット型共通）'!$C$6:$L$47,10,FALSE))</f>
        <v/>
      </c>
      <c r="AV118" s="251" t="str">
        <f>IF(AV117="","",VLOOKUP(AV117,'シフト記号表（従来型・ユニット型共通）'!$C$6:$L$47,10,FALSE))</f>
        <v/>
      </c>
      <c r="AW118" s="251" t="str">
        <f>IF(AW117="","",VLOOKUP(AW117,'シフト記号表（従来型・ユニット型共通）'!$C$6:$L$47,10,FALSE))</f>
        <v/>
      </c>
      <c r="AX118" s="253" t="str">
        <f>IF(AX117="","",VLOOKUP(AX117,'シフト記号表（従来型・ユニット型共通）'!$C$6:$L$47,10,FALSE))</f>
        <v/>
      </c>
      <c r="AY118" s="252" t="str">
        <f>IF(AY117="","",VLOOKUP(AY117,'シフト記号表（従来型・ユニット型共通）'!$C$6:$L$47,10,FALSE))</f>
        <v/>
      </c>
      <c r="AZ118" s="251" t="str">
        <f>IF(AZ117="","",VLOOKUP(AZ117,'シフト記号表（従来型・ユニット型共通）'!$C$6:$L$47,10,FALSE))</f>
        <v/>
      </c>
      <c r="BA118" s="251" t="str">
        <f>IF(BA117="","",VLOOKUP(BA117,'シフト記号表（従来型・ユニット型共通）'!$C$6:$L$47,10,FALSE))</f>
        <v/>
      </c>
      <c r="BB118" s="996">
        <f>IF($BE$3="４週",SUM(W118:AX118),IF($BE$3="暦月",SUM(W118:BA118),""))</f>
        <v>0</v>
      </c>
      <c r="BC118" s="997"/>
      <c r="BD118" s="998">
        <f>IF($BE$3="４週",BB118/4,IF($BE$3="暦月",(BB118/($BE$8/7)),""))</f>
        <v>0</v>
      </c>
      <c r="BE118" s="997"/>
      <c r="BF118" s="993"/>
      <c r="BG118" s="994"/>
      <c r="BH118" s="994"/>
      <c r="BI118" s="994"/>
      <c r="BJ118" s="995"/>
    </row>
    <row r="119" spans="2:62" ht="20.25" customHeight="1">
      <c r="B119" s="925">
        <f>B117+1</f>
        <v>52</v>
      </c>
      <c r="C119" s="971"/>
      <c r="D119" s="972"/>
      <c r="E119" s="262"/>
      <c r="F119" s="261"/>
      <c r="G119" s="262"/>
      <c r="H119" s="261"/>
      <c r="I119" s="983"/>
      <c r="J119" s="984"/>
      <c r="K119" s="985"/>
      <c r="L119" s="986"/>
      <c r="M119" s="986"/>
      <c r="N119" s="972"/>
      <c r="O119" s="953"/>
      <c r="P119" s="954"/>
      <c r="Q119" s="954"/>
      <c r="R119" s="954"/>
      <c r="S119" s="955"/>
      <c r="T119" s="260" t="s">
        <v>758</v>
      </c>
      <c r="V119" s="259"/>
      <c r="W119" s="244"/>
      <c r="X119" s="243"/>
      <c r="Y119" s="243"/>
      <c r="Z119" s="243"/>
      <c r="AA119" s="243"/>
      <c r="AB119" s="243"/>
      <c r="AC119" s="245"/>
      <c r="AD119" s="244"/>
      <c r="AE119" s="243"/>
      <c r="AF119" s="243"/>
      <c r="AG119" s="243"/>
      <c r="AH119" s="243"/>
      <c r="AI119" s="243"/>
      <c r="AJ119" s="245"/>
      <c r="AK119" s="244"/>
      <c r="AL119" s="243"/>
      <c r="AM119" s="243"/>
      <c r="AN119" s="243"/>
      <c r="AO119" s="243"/>
      <c r="AP119" s="243"/>
      <c r="AQ119" s="245"/>
      <c r="AR119" s="244"/>
      <c r="AS119" s="243"/>
      <c r="AT119" s="243"/>
      <c r="AU119" s="243"/>
      <c r="AV119" s="243"/>
      <c r="AW119" s="243"/>
      <c r="AX119" s="245"/>
      <c r="AY119" s="244"/>
      <c r="AZ119" s="243"/>
      <c r="BA119" s="242"/>
      <c r="BB119" s="960"/>
      <c r="BC119" s="961"/>
      <c r="BD119" s="962"/>
      <c r="BE119" s="963"/>
      <c r="BF119" s="964"/>
      <c r="BG119" s="965"/>
      <c r="BH119" s="965"/>
      <c r="BI119" s="965"/>
      <c r="BJ119" s="966"/>
    </row>
    <row r="120" spans="2:62" ht="20.25" customHeight="1">
      <c r="B120" s="926"/>
      <c r="C120" s="987"/>
      <c r="D120" s="988"/>
      <c r="E120" s="258"/>
      <c r="F120" s="257">
        <f>C119</f>
        <v>0</v>
      </c>
      <c r="G120" s="258"/>
      <c r="H120" s="257">
        <f>I119</f>
        <v>0</v>
      </c>
      <c r="I120" s="989"/>
      <c r="J120" s="990"/>
      <c r="K120" s="991"/>
      <c r="L120" s="992"/>
      <c r="M120" s="992"/>
      <c r="N120" s="988"/>
      <c r="O120" s="953"/>
      <c r="P120" s="954"/>
      <c r="Q120" s="954"/>
      <c r="R120" s="954"/>
      <c r="S120" s="955"/>
      <c r="T120" s="256" t="s">
        <v>757</v>
      </c>
      <c r="U120" s="255"/>
      <c r="V120" s="254"/>
      <c r="W120" s="252" t="str">
        <f>IF(W119="","",VLOOKUP(W119,'シフト記号表（従来型・ユニット型共通）'!$C$6:$L$47,10,FALSE))</f>
        <v/>
      </c>
      <c r="X120" s="251" t="str">
        <f>IF(X119="","",VLOOKUP(X119,'シフト記号表（従来型・ユニット型共通）'!$C$6:$L$47,10,FALSE))</f>
        <v/>
      </c>
      <c r="Y120" s="251" t="str">
        <f>IF(Y119="","",VLOOKUP(Y119,'シフト記号表（従来型・ユニット型共通）'!$C$6:$L$47,10,FALSE))</f>
        <v/>
      </c>
      <c r="Z120" s="251" t="str">
        <f>IF(Z119="","",VLOOKUP(Z119,'シフト記号表（従来型・ユニット型共通）'!$C$6:$L$47,10,FALSE))</f>
        <v/>
      </c>
      <c r="AA120" s="251" t="str">
        <f>IF(AA119="","",VLOOKUP(AA119,'シフト記号表（従来型・ユニット型共通）'!$C$6:$L$47,10,FALSE))</f>
        <v/>
      </c>
      <c r="AB120" s="251" t="str">
        <f>IF(AB119="","",VLOOKUP(AB119,'シフト記号表（従来型・ユニット型共通）'!$C$6:$L$47,10,FALSE))</f>
        <v/>
      </c>
      <c r="AC120" s="253" t="str">
        <f>IF(AC119="","",VLOOKUP(AC119,'シフト記号表（従来型・ユニット型共通）'!$C$6:$L$47,10,FALSE))</f>
        <v/>
      </c>
      <c r="AD120" s="252" t="str">
        <f>IF(AD119="","",VLOOKUP(AD119,'シフト記号表（従来型・ユニット型共通）'!$C$6:$L$47,10,FALSE))</f>
        <v/>
      </c>
      <c r="AE120" s="251" t="str">
        <f>IF(AE119="","",VLOOKUP(AE119,'シフト記号表（従来型・ユニット型共通）'!$C$6:$L$47,10,FALSE))</f>
        <v/>
      </c>
      <c r="AF120" s="251" t="str">
        <f>IF(AF119="","",VLOOKUP(AF119,'シフト記号表（従来型・ユニット型共通）'!$C$6:$L$47,10,FALSE))</f>
        <v/>
      </c>
      <c r="AG120" s="251" t="str">
        <f>IF(AG119="","",VLOOKUP(AG119,'シフト記号表（従来型・ユニット型共通）'!$C$6:$L$47,10,FALSE))</f>
        <v/>
      </c>
      <c r="AH120" s="251" t="str">
        <f>IF(AH119="","",VLOOKUP(AH119,'シフト記号表（従来型・ユニット型共通）'!$C$6:$L$47,10,FALSE))</f>
        <v/>
      </c>
      <c r="AI120" s="251" t="str">
        <f>IF(AI119="","",VLOOKUP(AI119,'シフト記号表（従来型・ユニット型共通）'!$C$6:$L$47,10,FALSE))</f>
        <v/>
      </c>
      <c r="AJ120" s="253" t="str">
        <f>IF(AJ119="","",VLOOKUP(AJ119,'シフト記号表（従来型・ユニット型共通）'!$C$6:$L$47,10,FALSE))</f>
        <v/>
      </c>
      <c r="AK120" s="252" t="str">
        <f>IF(AK119="","",VLOOKUP(AK119,'シフト記号表（従来型・ユニット型共通）'!$C$6:$L$47,10,FALSE))</f>
        <v/>
      </c>
      <c r="AL120" s="251" t="str">
        <f>IF(AL119="","",VLOOKUP(AL119,'シフト記号表（従来型・ユニット型共通）'!$C$6:$L$47,10,FALSE))</f>
        <v/>
      </c>
      <c r="AM120" s="251" t="str">
        <f>IF(AM119="","",VLOOKUP(AM119,'シフト記号表（従来型・ユニット型共通）'!$C$6:$L$47,10,FALSE))</f>
        <v/>
      </c>
      <c r="AN120" s="251" t="str">
        <f>IF(AN119="","",VLOOKUP(AN119,'シフト記号表（従来型・ユニット型共通）'!$C$6:$L$47,10,FALSE))</f>
        <v/>
      </c>
      <c r="AO120" s="251" t="str">
        <f>IF(AO119="","",VLOOKUP(AO119,'シフト記号表（従来型・ユニット型共通）'!$C$6:$L$47,10,FALSE))</f>
        <v/>
      </c>
      <c r="AP120" s="251" t="str">
        <f>IF(AP119="","",VLOOKUP(AP119,'シフト記号表（従来型・ユニット型共通）'!$C$6:$L$47,10,FALSE))</f>
        <v/>
      </c>
      <c r="AQ120" s="253" t="str">
        <f>IF(AQ119="","",VLOOKUP(AQ119,'シフト記号表（従来型・ユニット型共通）'!$C$6:$L$47,10,FALSE))</f>
        <v/>
      </c>
      <c r="AR120" s="252" t="str">
        <f>IF(AR119="","",VLOOKUP(AR119,'シフト記号表（従来型・ユニット型共通）'!$C$6:$L$47,10,FALSE))</f>
        <v/>
      </c>
      <c r="AS120" s="251" t="str">
        <f>IF(AS119="","",VLOOKUP(AS119,'シフト記号表（従来型・ユニット型共通）'!$C$6:$L$47,10,FALSE))</f>
        <v/>
      </c>
      <c r="AT120" s="251" t="str">
        <f>IF(AT119="","",VLOOKUP(AT119,'シフト記号表（従来型・ユニット型共通）'!$C$6:$L$47,10,FALSE))</f>
        <v/>
      </c>
      <c r="AU120" s="251" t="str">
        <f>IF(AU119="","",VLOOKUP(AU119,'シフト記号表（従来型・ユニット型共通）'!$C$6:$L$47,10,FALSE))</f>
        <v/>
      </c>
      <c r="AV120" s="251" t="str">
        <f>IF(AV119="","",VLOOKUP(AV119,'シフト記号表（従来型・ユニット型共通）'!$C$6:$L$47,10,FALSE))</f>
        <v/>
      </c>
      <c r="AW120" s="251" t="str">
        <f>IF(AW119="","",VLOOKUP(AW119,'シフト記号表（従来型・ユニット型共通）'!$C$6:$L$47,10,FALSE))</f>
        <v/>
      </c>
      <c r="AX120" s="253" t="str">
        <f>IF(AX119="","",VLOOKUP(AX119,'シフト記号表（従来型・ユニット型共通）'!$C$6:$L$47,10,FALSE))</f>
        <v/>
      </c>
      <c r="AY120" s="252" t="str">
        <f>IF(AY119="","",VLOOKUP(AY119,'シフト記号表（従来型・ユニット型共通）'!$C$6:$L$47,10,FALSE))</f>
        <v/>
      </c>
      <c r="AZ120" s="251" t="str">
        <f>IF(AZ119="","",VLOOKUP(AZ119,'シフト記号表（従来型・ユニット型共通）'!$C$6:$L$47,10,FALSE))</f>
        <v/>
      </c>
      <c r="BA120" s="251" t="str">
        <f>IF(BA119="","",VLOOKUP(BA119,'シフト記号表（従来型・ユニット型共通）'!$C$6:$L$47,10,FALSE))</f>
        <v/>
      </c>
      <c r="BB120" s="996">
        <f>IF($BE$3="４週",SUM(W120:AX120),IF($BE$3="暦月",SUM(W120:BA120),""))</f>
        <v>0</v>
      </c>
      <c r="BC120" s="997"/>
      <c r="BD120" s="998">
        <f>IF($BE$3="４週",BB120/4,IF($BE$3="暦月",(BB120/($BE$8/7)),""))</f>
        <v>0</v>
      </c>
      <c r="BE120" s="997"/>
      <c r="BF120" s="993"/>
      <c r="BG120" s="994"/>
      <c r="BH120" s="994"/>
      <c r="BI120" s="994"/>
      <c r="BJ120" s="995"/>
    </row>
    <row r="121" spans="2:62" ht="20.25" customHeight="1">
      <c r="B121" s="925">
        <f>B119+1</f>
        <v>53</v>
      </c>
      <c r="C121" s="971"/>
      <c r="D121" s="972"/>
      <c r="E121" s="262"/>
      <c r="F121" s="261"/>
      <c r="G121" s="262"/>
      <c r="H121" s="261"/>
      <c r="I121" s="983"/>
      <c r="J121" s="984"/>
      <c r="K121" s="985"/>
      <c r="L121" s="986"/>
      <c r="M121" s="986"/>
      <c r="N121" s="972"/>
      <c r="O121" s="953"/>
      <c r="P121" s="954"/>
      <c r="Q121" s="954"/>
      <c r="R121" s="954"/>
      <c r="S121" s="955"/>
      <c r="T121" s="260" t="s">
        <v>758</v>
      </c>
      <c r="V121" s="259"/>
      <c r="W121" s="244"/>
      <c r="X121" s="243"/>
      <c r="Y121" s="243"/>
      <c r="Z121" s="243"/>
      <c r="AA121" s="243"/>
      <c r="AB121" s="243"/>
      <c r="AC121" s="245"/>
      <c r="AD121" s="244"/>
      <c r="AE121" s="243"/>
      <c r="AF121" s="243"/>
      <c r="AG121" s="243"/>
      <c r="AH121" s="243"/>
      <c r="AI121" s="243"/>
      <c r="AJ121" s="245"/>
      <c r="AK121" s="244"/>
      <c r="AL121" s="243"/>
      <c r="AM121" s="243"/>
      <c r="AN121" s="243"/>
      <c r="AO121" s="243"/>
      <c r="AP121" s="243"/>
      <c r="AQ121" s="245"/>
      <c r="AR121" s="244"/>
      <c r="AS121" s="243"/>
      <c r="AT121" s="243"/>
      <c r="AU121" s="243"/>
      <c r="AV121" s="243"/>
      <c r="AW121" s="243"/>
      <c r="AX121" s="245"/>
      <c r="AY121" s="244"/>
      <c r="AZ121" s="243"/>
      <c r="BA121" s="242"/>
      <c r="BB121" s="960"/>
      <c r="BC121" s="961"/>
      <c r="BD121" s="962"/>
      <c r="BE121" s="963"/>
      <c r="BF121" s="964"/>
      <c r="BG121" s="965"/>
      <c r="BH121" s="965"/>
      <c r="BI121" s="965"/>
      <c r="BJ121" s="966"/>
    </row>
    <row r="122" spans="2:62" ht="20.25" customHeight="1">
      <c r="B122" s="926"/>
      <c r="C122" s="987"/>
      <c r="D122" s="988"/>
      <c r="E122" s="258"/>
      <c r="F122" s="257">
        <f>C121</f>
        <v>0</v>
      </c>
      <c r="G122" s="258"/>
      <c r="H122" s="257">
        <f>I121</f>
        <v>0</v>
      </c>
      <c r="I122" s="989"/>
      <c r="J122" s="990"/>
      <c r="K122" s="991"/>
      <c r="L122" s="992"/>
      <c r="M122" s="992"/>
      <c r="N122" s="988"/>
      <c r="O122" s="953"/>
      <c r="P122" s="954"/>
      <c r="Q122" s="954"/>
      <c r="R122" s="954"/>
      <c r="S122" s="955"/>
      <c r="T122" s="256" t="s">
        <v>757</v>
      </c>
      <c r="U122" s="255"/>
      <c r="V122" s="254"/>
      <c r="W122" s="252" t="str">
        <f>IF(W121="","",VLOOKUP(W121,'シフト記号表（従来型・ユニット型共通）'!$C$6:$L$47,10,FALSE))</f>
        <v/>
      </c>
      <c r="X122" s="251" t="str">
        <f>IF(X121="","",VLOOKUP(X121,'シフト記号表（従来型・ユニット型共通）'!$C$6:$L$47,10,FALSE))</f>
        <v/>
      </c>
      <c r="Y122" s="251" t="str">
        <f>IF(Y121="","",VLOOKUP(Y121,'シフト記号表（従来型・ユニット型共通）'!$C$6:$L$47,10,FALSE))</f>
        <v/>
      </c>
      <c r="Z122" s="251" t="str">
        <f>IF(Z121="","",VLOOKUP(Z121,'シフト記号表（従来型・ユニット型共通）'!$C$6:$L$47,10,FALSE))</f>
        <v/>
      </c>
      <c r="AA122" s="251" t="str">
        <f>IF(AA121="","",VLOOKUP(AA121,'シフト記号表（従来型・ユニット型共通）'!$C$6:$L$47,10,FALSE))</f>
        <v/>
      </c>
      <c r="AB122" s="251" t="str">
        <f>IF(AB121="","",VLOOKUP(AB121,'シフト記号表（従来型・ユニット型共通）'!$C$6:$L$47,10,FALSE))</f>
        <v/>
      </c>
      <c r="AC122" s="253" t="str">
        <f>IF(AC121="","",VLOOKUP(AC121,'シフト記号表（従来型・ユニット型共通）'!$C$6:$L$47,10,FALSE))</f>
        <v/>
      </c>
      <c r="AD122" s="252" t="str">
        <f>IF(AD121="","",VLOOKUP(AD121,'シフト記号表（従来型・ユニット型共通）'!$C$6:$L$47,10,FALSE))</f>
        <v/>
      </c>
      <c r="AE122" s="251" t="str">
        <f>IF(AE121="","",VLOOKUP(AE121,'シフト記号表（従来型・ユニット型共通）'!$C$6:$L$47,10,FALSE))</f>
        <v/>
      </c>
      <c r="AF122" s="251" t="str">
        <f>IF(AF121="","",VLOOKUP(AF121,'シフト記号表（従来型・ユニット型共通）'!$C$6:$L$47,10,FALSE))</f>
        <v/>
      </c>
      <c r="AG122" s="251" t="str">
        <f>IF(AG121="","",VLOOKUP(AG121,'シフト記号表（従来型・ユニット型共通）'!$C$6:$L$47,10,FALSE))</f>
        <v/>
      </c>
      <c r="AH122" s="251" t="str">
        <f>IF(AH121="","",VLOOKUP(AH121,'シフト記号表（従来型・ユニット型共通）'!$C$6:$L$47,10,FALSE))</f>
        <v/>
      </c>
      <c r="AI122" s="251" t="str">
        <f>IF(AI121="","",VLOOKUP(AI121,'シフト記号表（従来型・ユニット型共通）'!$C$6:$L$47,10,FALSE))</f>
        <v/>
      </c>
      <c r="AJ122" s="253" t="str">
        <f>IF(AJ121="","",VLOOKUP(AJ121,'シフト記号表（従来型・ユニット型共通）'!$C$6:$L$47,10,FALSE))</f>
        <v/>
      </c>
      <c r="AK122" s="252" t="str">
        <f>IF(AK121="","",VLOOKUP(AK121,'シフト記号表（従来型・ユニット型共通）'!$C$6:$L$47,10,FALSE))</f>
        <v/>
      </c>
      <c r="AL122" s="251" t="str">
        <f>IF(AL121="","",VLOOKUP(AL121,'シフト記号表（従来型・ユニット型共通）'!$C$6:$L$47,10,FALSE))</f>
        <v/>
      </c>
      <c r="AM122" s="251" t="str">
        <f>IF(AM121="","",VLOOKUP(AM121,'シフト記号表（従来型・ユニット型共通）'!$C$6:$L$47,10,FALSE))</f>
        <v/>
      </c>
      <c r="AN122" s="251" t="str">
        <f>IF(AN121="","",VLOOKUP(AN121,'シフト記号表（従来型・ユニット型共通）'!$C$6:$L$47,10,FALSE))</f>
        <v/>
      </c>
      <c r="AO122" s="251" t="str">
        <f>IF(AO121="","",VLOOKUP(AO121,'シフト記号表（従来型・ユニット型共通）'!$C$6:$L$47,10,FALSE))</f>
        <v/>
      </c>
      <c r="AP122" s="251" t="str">
        <f>IF(AP121="","",VLOOKUP(AP121,'シフト記号表（従来型・ユニット型共通）'!$C$6:$L$47,10,FALSE))</f>
        <v/>
      </c>
      <c r="AQ122" s="253" t="str">
        <f>IF(AQ121="","",VLOOKUP(AQ121,'シフト記号表（従来型・ユニット型共通）'!$C$6:$L$47,10,FALSE))</f>
        <v/>
      </c>
      <c r="AR122" s="252" t="str">
        <f>IF(AR121="","",VLOOKUP(AR121,'シフト記号表（従来型・ユニット型共通）'!$C$6:$L$47,10,FALSE))</f>
        <v/>
      </c>
      <c r="AS122" s="251" t="str">
        <f>IF(AS121="","",VLOOKUP(AS121,'シフト記号表（従来型・ユニット型共通）'!$C$6:$L$47,10,FALSE))</f>
        <v/>
      </c>
      <c r="AT122" s="251" t="str">
        <f>IF(AT121="","",VLOOKUP(AT121,'シフト記号表（従来型・ユニット型共通）'!$C$6:$L$47,10,FALSE))</f>
        <v/>
      </c>
      <c r="AU122" s="251" t="str">
        <f>IF(AU121="","",VLOOKUP(AU121,'シフト記号表（従来型・ユニット型共通）'!$C$6:$L$47,10,FALSE))</f>
        <v/>
      </c>
      <c r="AV122" s="251" t="str">
        <f>IF(AV121="","",VLOOKUP(AV121,'シフト記号表（従来型・ユニット型共通）'!$C$6:$L$47,10,FALSE))</f>
        <v/>
      </c>
      <c r="AW122" s="251" t="str">
        <f>IF(AW121="","",VLOOKUP(AW121,'シフト記号表（従来型・ユニット型共通）'!$C$6:$L$47,10,FALSE))</f>
        <v/>
      </c>
      <c r="AX122" s="253" t="str">
        <f>IF(AX121="","",VLOOKUP(AX121,'シフト記号表（従来型・ユニット型共通）'!$C$6:$L$47,10,FALSE))</f>
        <v/>
      </c>
      <c r="AY122" s="252" t="str">
        <f>IF(AY121="","",VLOOKUP(AY121,'シフト記号表（従来型・ユニット型共通）'!$C$6:$L$47,10,FALSE))</f>
        <v/>
      </c>
      <c r="AZ122" s="251" t="str">
        <f>IF(AZ121="","",VLOOKUP(AZ121,'シフト記号表（従来型・ユニット型共通）'!$C$6:$L$47,10,FALSE))</f>
        <v/>
      </c>
      <c r="BA122" s="251" t="str">
        <f>IF(BA121="","",VLOOKUP(BA121,'シフト記号表（従来型・ユニット型共通）'!$C$6:$L$47,10,FALSE))</f>
        <v/>
      </c>
      <c r="BB122" s="996">
        <f>IF($BE$3="４週",SUM(W122:AX122),IF($BE$3="暦月",SUM(W122:BA122),""))</f>
        <v>0</v>
      </c>
      <c r="BC122" s="997"/>
      <c r="BD122" s="998">
        <f>IF($BE$3="４週",BB122/4,IF($BE$3="暦月",(BB122/($BE$8/7)),""))</f>
        <v>0</v>
      </c>
      <c r="BE122" s="997"/>
      <c r="BF122" s="993"/>
      <c r="BG122" s="994"/>
      <c r="BH122" s="994"/>
      <c r="BI122" s="994"/>
      <c r="BJ122" s="995"/>
    </row>
    <row r="123" spans="2:62" ht="20.25" customHeight="1">
      <c r="B123" s="925">
        <f>B121+1</f>
        <v>54</v>
      </c>
      <c r="C123" s="971"/>
      <c r="D123" s="972"/>
      <c r="E123" s="262"/>
      <c r="F123" s="261"/>
      <c r="G123" s="262"/>
      <c r="H123" s="261"/>
      <c r="I123" s="983"/>
      <c r="J123" s="984"/>
      <c r="K123" s="985"/>
      <c r="L123" s="986"/>
      <c r="M123" s="986"/>
      <c r="N123" s="972"/>
      <c r="O123" s="953"/>
      <c r="P123" s="954"/>
      <c r="Q123" s="954"/>
      <c r="R123" s="954"/>
      <c r="S123" s="955"/>
      <c r="T123" s="260" t="s">
        <v>758</v>
      </c>
      <c r="V123" s="259"/>
      <c r="W123" s="244"/>
      <c r="X123" s="243"/>
      <c r="Y123" s="243"/>
      <c r="Z123" s="243"/>
      <c r="AA123" s="243"/>
      <c r="AB123" s="243"/>
      <c r="AC123" s="245"/>
      <c r="AD123" s="244"/>
      <c r="AE123" s="243"/>
      <c r="AF123" s="243"/>
      <c r="AG123" s="243"/>
      <c r="AH123" s="243"/>
      <c r="AI123" s="243"/>
      <c r="AJ123" s="245"/>
      <c r="AK123" s="244"/>
      <c r="AL123" s="243"/>
      <c r="AM123" s="243"/>
      <c r="AN123" s="243"/>
      <c r="AO123" s="243"/>
      <c r="AP123" s="243"/>
      <c r="AQ123" s="245"/>
      <c r="AR123" s="244"/>
      <c r="AS123" s="243"/>
      <c r="AT123" s="243"/>
      <c r="AU123" s="243"/>
      <c r="AV123" s="243"/>
      <c r="AW123" s="243"/>
      <c r="AX123" s="245"/>
      <c r="AY123" s="244"/>
      <c r="AZ123" s="243"/>
      <c r="BA123" s="242"/>
      <c r="BB123" s="960"/>
      <c r="BC123" s="961"/>
      <c r="BD123" s="962"/>
      <c r="BE123" s="963"/>
      <c r="BF123" s="964"/>
      <c r="BG123" s="965"/>
      <c r="BH123" s="965"/>
      <c r="BI123" s="965"/>
      <c r="BJ123" s="966"/>
    </row>
    <row r="124" spans="2:62" ht="20.25" customHeight="1">
      <c r="B124" s="926"/>
      <c r="C124" s="987"/>
      <c r="D124" s="988"/>
      <c r="E124" s="258"/>
      <c r="F124" s="257">
        <f>C123</f>
        <v>0</v>
      </c>
      <c r="G124" s="258"/>
      <c r="H124" s="257">
        <f>I123</f>
        <v>0</v>
      </c>
      <c r="I124" s="989"/>
      <c r="J124" s="990"/>
      <c r="K124" s="991"/>
      <c r="L124" s="992"/>
      <c r="M124" s="992"/>
      <c r="N124" s="988"/>
      <c r="O124" s="953"/>
      <c r="P124" s="954"/>
      <c r="Q124" s="954"/>
      <c r="R124" s="954"/>
      <c r="S124" s="955"/>
      <c r="T124" s="256" t="s">
        <v>757</v>
      </c>
      <c r="U124" s="255"/>
      <c r="V124" s="254"/>
      <c r="W124" s="252" t="str">
        <f>IF(W123="","",VLOOKUP(W123,'シフト記号表（従来型・ユニット型共通）'!$C$6:$L$47,10,FALSE))</f>
        <v/>
      </c>
      <c r="X124" s="251" t="str">
        <f>IF(X123="","",VLOOKUP(X123,'シフト記号表（従来型・ユニット型共通）'!$C$6:$L$47,10,FALSE))</f>
        <v/>
      </c>
      <c r="Y124" s="251" t="str">
        <f>IF(Y123="","",VLOOKUP(Y123,'シフト記号表（従来型・ユニット型共通）'!$C$6:$L$47,10,FALSE))</f>
        <v/>
      </c>
      <c r="Z124" s="251" t="str">
        <f>IF(Z123="","",VLOOKUP(Z123,'シフト記号表（従来型・ユニット型共通）'!$C$6:$L$47,10,FALSE))</f>
        <v/>
      </c>
      <c r="AA124" s="251" t="str">
        <f>IF(AA123="","",VLOOKUP(AA123,'シフト記号表（従来型・ユニット型共通）'!$C$6:$L$47,10,FALSE))</f>
        <v/>
      </c>
      <c r="AB124" s="251" t="str">
        <f>IF(AB123="","",VLOOKUP(AB123,'シフト記号表（従来型・ユニット型共通）'!$C$6:$L$47,10,FALSE))</f>
        <v/>
      </c>
      <c r="AC124" s="253" t="str">
        <f>IF(AC123="","",VLOOKUP(AC123,'シフト記号表（従来型・ユニット型共通）'!$C$6:$L$47,10,FALSE))</f>
        <v/>
      </c>
      <c r="AD124" s="252" t="str">
        <f>IF(AD123="","",VLOOKUP(AD123,'シフト記号表（従来型・ユニット型共通）'!$C$6:$L$47,10,FALSE))</f>
        <v/>
      </c>
      <c r="AE124" s="251" t="str">
        <f>IF(AE123="","",VLOOKUP(AE123,'シフト記号表（従来型・ユニット型共通）'!$C$6:$L$47,10,FALSE))</f>
        <v/>
      </c>
      <c r="AF124" s="251" t="str">
        <f>IF(AF123="","",VLOOKUP(AF123,'シフト記号表（従来型・ユニット型共通）'!$C$6:$L$47,10,FALSE))</f>
        <v/>
      </c>
      <c r="AG124" s="251" t="str">
        <f>IF(AG123="","",VLOOKUP(AG123,'シフト記号表（従来型・ユニット型共通）'!$C$6:$L$47,10,FALSE))</f>
        <v/>
      </c>
      <c r="AH124" s="251" t="str">
        <f>IF(AH123="","",VLOOKUP(AH123,'シフト記号表（従来型・ユニット型共通）'!$C$6:$L$47,10,FALSE))</f>
        <v/>
      </c>
      <c r="AI124" s="251" t="str">
        <f>IF(AI123="","",VLOOKUP(AI123,'シフト記号表（従来型・ユニット型共通）'!$C$6:$L$47,10,FALSE))</f>
        <v/>
      </c>
      <c r="AJ124" s="253" t="str">
        <f>IF(AJ123="","",VLOOKUP(AJ123,'シフト記号表（従来型・ユニット型共通）'!$C$6:$L$47,10,FALSE))</f>
        <v/>
      </c>
      <c r="AK124" s="252" t="str">
        <f>IF(AK123="","",VLOOKUP(AK123,'シフト記号表（従来型・ユニット型共通）'!$C$6:$L$47,10,FALSE))</f>
        <v/>
      </c>
      <c r="AL124" s="251" t="str">
        <f>IF(AL123="","",VLOOKUP(AL123,'シフト記号表（従来型・ユニット型共通）'!$C$6:$L$47,10,FALSE))</f>
        <v/>
      </c>
      <c r="AM124" s="251" t="str">
        <f>IF(AM123="","",VLOOKUP(AM123,'シフト記号表（従来型・ユニット型共通）'!$C$6:$L$47,10,FALSE))</f>
        <v/>
      </c>
      <c r="AN124" s="251" t="str">
        <f>IF(AN123="","",VLOOKUP(AN123,'シフト記号表（従来型・ユニット型共通）'!$C$6:$L$47,10,FALSE))</f>
        <v/>
      </c>
      <c r="AO124" s="251" t="str">
        <f>IF(AO123="","",VLOOKUP(AO123,'シフト記号表（従来型・ユニット型共通）'!$C$6:$L$47,10,FALSE))</f>
        <v/>
      </c>
      <c r="AP124" s="251" t="str">
        <f>IF(AP123="","",VLOOKUP(AP123,'シフト記号表（従来型・ユニット型共通）'!$C$6:$L$47,10,FALSE))</f>
        <v/>
      </c>
      <c r="AQ124" s="253" t="str">
        <f>IF(AQ123="","",VLOOKUP(AQ123,'シフト記号表（従来型・ユニット型共通）'!$C$6:$L$47,10,FALSE))</f>
        <v/>
      </c>
      <c r="AR124" s="252" t="str">
        <f>IF(AR123="","",VLOOKUP(AR123,'シフト記号表（従来型・ユニット型共通）'!$C$6:$L$47,10,FALSE))</f>
        <v/>
      </c>
      <c r="AS124" s="251" t="str">
        <f>IF(AS123="","",VLOOKUP(AS123,'シフト記号表（従来型・ユニット型共通）'!$C$6:$L$47,10,FALSE))</f>
        <v/>
      </c>
      <c r="AT124" s="251" t="str">
        <f>IF(AT123="","",VLOOKUP(AT123,'シフト記号表（従来型・ユニット型共通）'!$C$6:$L$47,10,FALSE))</f>
        <v/>
      </c>
      <c r="AU124" s="251" t="str">
        <f>IF(AU123="","",VLOOKUP(AU123,'シフト記号表（従来型・ユニット型共通）'!$C$6:$L$47,10,FALSE))</f>
        <v/>
      </c>
      <c r="AV124" s="251" t="str">
        <f>IF(AV123="","",VLOOKUP(AV123,'シフト記号表（従来型・ユニット型共通）'!$C$6:$L$47,10,FALSE))</f>
        <v/>
      </c>
      <c r="AW124" s="251" t="str">
        <f>IF(AW123="","",VLOOKUP(AW123,'シフト記号表（従来型・ユニット型共通）'!$C$6:$L$47,10,FALSE))</f>
        <v/>
      </c>
      <c r="AX124" s="253" t="str">
        <f>IF(AX123="","",VLOOKUP(AX123,'シフト記号表（従来型・ユニット型共通）'!$C$6:$L$47,10,FALSE))</f>
        <v/>
      </c>
      <c r="AY124" s="252" t="str">
        <f>IF(AY123="","",VLOOKUP(AY123,'シフト記号表（従来型・ユニット型共通）'!$C$6:$L$47,10,FALSE))</f>
        <v/>
      </c>
      <c r="AZ124" s="251" t="str">
        <f>IF(AZ123="","",VLOOKUP(AZ123,'シフト記号表（従来型・ユニット型共通）'!$C$6:$L$47,10,FALSE))</f>
        <v/>
      </c>
      <c r="BA124" s="251" t="str">
        <f>IF(BA123="","",VLOOKUP(BA123,'シフト記号表（従来型・ユニット型共通）'!$C$6:$L$47,10,FALSE))</f>
        <v/>
      </c>
      <c r="BB124" s="996">
        <f>IF($BE$3="４週",SUM(W124:AX124),IF($BE$3="暦月",SUM(W124:BA124),""))</f>
        <v>0</v>
      </c>
      <c r="BC124" s="997"/>
      <c r="BD124" s="998">
        <f>IF($BE$3="４週",BB124/4,IF($BE$3="暦月",(BB124/($BE$8/7)),""))</f>
        <v>0</v>
      </c>
      <c r="BE124" s="997"/>
      <c r="BF124" s="993"/>
      <c r="BG124" s="994"/>
      <c r="BH124" s="994"/>
      <c r="BI124" s="994"/>
      <c r="BJ124" s="995"/>
    </row>
    <row r="125" spans="2:62" ht="20.25" customHeight="1">
      <c r="B125" s="925">
        <f>B123+1</f>
        <v>55</v>
      </c>
      <c r="C125" s="971"/>
      <c r="D125" s="972"/>
      <c r="E125" s="262"/>
      <c r="F125" s="261"/>
      <c r="G125" s="262"/>
      <c r="H125" s="261"/>
      <c r="I125" s="983"/>
      <c r="J125" s="984"/>
      <c r="K125" s="985"/>
      <c r="L125" s="986"/>
      <c r="M125" s="986"/>
      <c r="N125" s="972"/>
      <c r="O125" s="953"/>
      <c r="P125" s="954"/>
      <c r="Q125" s="954"/>
      <c r="R125" s="954"/>
      <c r="S125" s="955"/>
      <c r="T125" s="260" t="s">
        <v>758</v>
      </c>
      <c r="V125" s="259"/>
      <c r="W125" s="244"/>
      <c r="X125" s="243"/>
      <c r="Y125" s="243"/>
      <c r="Z125" s="243"/>
      <c r="AA125" s="243"/>
      <c r="AB125" s="243"/>
      <c r="AC125" s="245"/>
      <c r="AD125" s="244"/>
      <c r="AE125" s="243"/>
      <c r="AF125" s="243"/>
      <c r="AG125" s="243"/>
      <c r="AH125" s="243"/>
      <c r="AI125" s="243"/>
      <c r="AJ125" s="245"/>
      <c r="AK125" s="244"/>
      <c r="AL125" s="243"/>
      <c r="AM125" s="243"/>
      <c r="AN125" s="243"/>
      <c r="AO125" s="243"/>
      <c r="AP125" s="243"/>
      <c r="AQ125" s="245"/>
      <c r="AR125" s="244"/>
      <c r="AS125" s="243"/>
      <c r="AT125" s="243"/>
      <c r="AU125" s="243"/>
      <c r="AV125" s="243"/>
      <c r="AW125" s="243"/>
      <c r="AX125" s="245"/>
      <c r="AY125" s="244"/>
      <c r="AZ125" s="243"/>
      <c r="BA125" s="242"/>
      <c r="BB125" s="960"/>
      <c r="BC125" s="961"/>
      <c r="BD125" s="962"/>
      <c r="BE125" s="963"/>
      <c r="BF125" s="964"/>
      <c r="BG125" s="965"/>
      <c r="BH125" s="965"/>
      <c r="BI125" s="965"/>
      <c r="BJ125" s="966"/>
    </row>
    <row r="126" spans="2:62" ht="20.25" customHeight="1">
      <c r="B126" s="926"/>
      <c r="C126" s="987"/>
      <c r="D126" s="988"/>
      <c r="E126" s="258"/>
      <c r="F126" s="257">
        <f>C125</f>
        <v>0</v>
      </c>
      <c r="G126" s="258"/>
      <c r="H126" s="257">
        <f>I125</f>
        <v>0</v>
      </c>
      <c r="I126" s="989"/>
      <c r="J126" s="990"/>
      <c r="K126" s="991"/>
      <c r="L126" s="992"/>
      <c r="M126" s="992"/>
      <c r="N126" s="988"/>
      <c r="O126" s="953"/>
      <c r="P126" s="954"/>
      <c r="Q126" s="954"/>
      <c r="R126" s="954"/>
      <c r="S126" s="955"/>
      <c r="T126" s="256" t="s">
        <v>757</v>
      </c>
      <c r="U126" s="255"/>
      <c r="V126" s="254"/>
      <c r="W126" s="252" t="str">
        <f>IF(W125="","",VLOOKUP(W125,'シフト記号表（従来型・ユニット型共通）'!$C$6:$L$47,10,FALSE))</f>
        <v/>
      </c>
      <c r="X126" s="251" t="str">
        <f>IF(X125="","",VLOOKUP(X125,'シフト記号表（従来型・ユニット型共通）'!$C$6:$L$47,10,FALSE))</f>
        <v/>
      </c>
      <c r="Y126" s="251" t="str">
        <f>IF(Y125="","",VLOOKUP(Y125,'シフト記号表（従来型・ユニット型共通）'!$C$6:$L$47,10,FALSE))</f>
        <v/>
      </c>
      <c r="Z126" s="251" t="str">
        <f>IF(Z125="","",VLOOKUP(Z125,'シフト記号表（従来型・ユニット型共通）'!$C$6:$L$47,10,FALSE))</f>
        <v/>
      </c>
      <c r="AA126" s="251" t="str">
        <f>IF(AA125="","",VLOOKUP(AA125,'シフト記号表（従来型・ユニット型共通）'!$C$6:$L$47,10,FALSE))</f>
        <v/>
      </c>
      <c r="AB126" s="251" t="str">
        <f>IF(AB125="","",VLOOKUP(AB125,'シフト記号表（従来型・ユニット型共通）'!$C$6:$L$47,10,FALSE))</f>
        <v/>
      </c>
      <c r="AC126" s="253" t="str">
        <f>IF(AC125="","",VLOOKUP(AC125,'シフト記号表（従来型・ユニット型共通）'!$C$6:$L$47,10,FALSE))</f>
        <v/>
      </c>
      <c r="AD126" s="252" t="str">
        <f>IF(AD125="","",VLOOKUP(AD125,'シフト記号表（従来型・ユニット型共通）'!$C$6:$L$47,10,FALSE))</f>
        <v/>
      </c>
      <c r="AE126" s="251" t="str">
        <f>IF(AE125="","",VLOOKUP(AE125,'シフト記号表（従来型・ユニット型共通）'!$C$6:$L$47,10,FALSE))</f>
        <v/>
      </c>
      <c r="AF126" s="251" t="str">
        <f>IF(AF125="","",VLOOKUP(AF125,'シフト記号表（従来型・ユニット型共通）'!$C$6:$L$47,10,FALSE))</f>
        <v/>
      </c>
      <c r="AG126" s="251" t="str">
        <f>IF(AG125="","",VLOOKUP(AG125,'シフト記号表（従来型・ユニット型共通）'!$C$6:$L$47,10,FALSE))</f>
        <v/>
      </c>
      <c r="AH126" s="251" t="str">
        <f>IF(AH125="","",VLOOKUP(AH125,'シフト記号表（従来型・ユニット型共通）'!$C$6:$L$47,10,FALSE))</f>
        <v/>
      </c>
      <c r="AI126" s="251" t="str">
        <f>IF(AI125="","",VLOOKUP(AI125,'シフト記号表（従来型・ユニット型共通）'!$C$6:$L$47,10,FALSE))</f>
        <v/>
      </c>
      <c r="AJ126" s="253" t="str">
        <f>IF(AJ125="","",VLOOKUP(AJ125,'シフト記号表（従来型・ユニット型共通）'!$C$6:$L$47,10,FALSE))</f>
        <v/>
      </c>
      <c r="AK126" s="252" t="str">
        <f>IF(AK125="","",VLOOKUP(AK125,'シフト記号表（従来型・ユニット型共通）'!$C$6:$L$47,10,FALSE))</f>
        <v/>
      </c>
      <c r="AL126" s="251" t="str">
        <f>IF(AL125="","",VLOOKUP(AL125,'シフト記号表（従来型・ユニット型共通）'!$C$6:$L$47,10,FALSE))</f>
        <v/>
      </c>
      <c r="AM126" s="251" t="str">
        <f>IF(AM125="","",VLOOKUP(AM125,'シフト記号表（従来型・ユニット型共通）'!$C$6:$L$47,10,FALSE))</f>
        <v/>
      </c>
      <c r="AN126" s="251" t="str">
        <f>IF(AN125="","",VLOOKUP(AN125,'シフト記号表（従来型・ユニット型共通）'!$C$6:$L$47,10,FALSE))</f>
        <v/>
      </c>
      <c r="AO126" s="251" t="str">
        <f>IF(AO125="","",VLOOKUP(AO125,'シフト記号表（従来型・ユニット型共通）'!$C$6:$L$47,10,FALSE))</f>
        <v/>
      </c>
      <c r="AP126" s="251" t="str">
        <f>IF(AP125="","",VLOOKUP(AP125,'シフト記号表（従来型・ユニット型共通）'!$C$6:$L$47,10,FALSE))</f>
        <v/>
      </c>
      <c r="AQ126" s="253" t="str">
        <f>IF(AQ125="","",VLOOKUP(AQ125,'シフト記号表（従来型・ユニット型共通）'!$C$6:$L$47,10,FALSE))</f>
        <v/>
      </c>
      <c r="AR126" s="252" t="str">
        <f>IF(AR125="","",VLOOKUP(AR125,'シフト記号表（従来型・ユニット型共通）'!$C$6:$L$47,10,FALSE))</f>
        <v/>
      </c>
      <c r="AS126" s="251" t="str">
        <f>IF(AS125="","",VLOOKUP(AS125,'シフト記号表（従来型・ユニット型共通）'!$C$6:$L$47,10,FALSE))</f>
        <v/>
      </c>
      <c r="AT126" s="251" t="str">
        <f>IF(AT125="","",VLOOKUP(AT125,'シフト記号表（従来型・ユニット型共通）'!$C$6:$L$47,10,FALSE))</f>
        <v/>
      </c>
      <c r="AU126" s="251" t="str">
        <f>IF(AU125="","",VLOOKUP(AU125,'シフト記号表（従来型・ユニット型共通）'!$C$6:$L$47,10,FALSE))</f>
        <v/>
      </c>
      <c r="AV126" s="251" t="str">
        <f>IF(AV125="","",VLOOKUP(AV125,'シフト記号表（従来型・ユニット型共通）'!$C$6:$L$47,10,FALSE))</f>
        <v/>
      </c>
      <c r="AW126" s="251" t="str">
        <f>IF(AW125="","",VLOOKUP(AW125,'シフト記号表（従来型・ユニット型共通）'!$C$6:$L$47,10,FALSE))</f>
        <v/>
      </c>
      <c r="AX126" s="253" t="str">
        <f>IF(AX125="","",VLOOKUP(AX125,'シフト記号表（従来型・ユニット型共通）'!$C$6:$L$47,10,FALSE))</f>
        <v/>
      </c>
      <c r="AY126" s="252" t="str">
        <f>IF(AY125="","",VLOOKUP(AY125,'シフト記号表（従来型・ユニット型共通）'!$C$6:$L$47,10,FALSE))</f>
        <v/>
      </c>
      <c r="AZ126" s="251" t="str">
        <f>IF(AZ125="","",VLOOKUP(AZ125,'シフト記号表（従来型・ユニット型共通）'!$C$6:$L$47,10,FALSE))</f>
        <v/>
      </c>
      <c r="BA126" s="251" t="str">
        <f>IF(BA125="","",VLOOKUP(BA125,'シフト記号表（従来型・ユニット型共通）'!$C$6:$L$47,10,FALSE))</f>
        <v/>
      </c>
      <c r="BB126" s="996">
        <f>IF($BE$3="４週",SUM(W126:AX126),IF($BE$3="暦月",SUM(W126:BA126),""))</f>
        <v>0</v>
      </c>
      <c r="BC126" s="997"/>
      <c r="BD126" s="998">
        <f>IF($BE$3="４週",BB126/4,IF($BE$3="暦月",(BB126/($BE$8/7)),""))</f>
        <v>0</v>
      </c>
      <c r="BE126" s="997"/>
      <c r="BF126" s="993"/>
      <c r="BG126" s="994"/>
      <c r="BH126" s="994"/>
      <c r="BI126" s="994"/>
      <c r="BJ126" s="995"/>
    </row>
    <row r="127" spans="2:62" ht="20.25" customHeight="1">
      <c r="B127" s="925">
        <f>B125+1</f>
        <v>56</v>
      </c>
      <c r="C127" s="971"/>
      <c r="D127" s="972"/>
      <c r="E127" s="262"/>
      <c r="F127" s="261"/>
      <c r="G127" s="262"/>
      <c r="H127" s="261"/>
      <c r="I127" s="983"/>
      <c r="J127" s="984"/>
      <c r="K127" s="985"/>
      <c r="L127" s="986"/>
      <c r="M127" s="986"/>
      <c r="N127" s="972"/>
      <c r="O127" s="953"/>
      <c r="P127" s="954"/>
      <c r="Q127" s="954"/>
      <c r="R127" s="954"/>
      <c r="S127" s="955"/>
      <c r="T127" s="260" t="s">
        <v>758</v>
      </c>
      <c r="V127" s="259"/>
      <c r="W127" s="244"/>
      <c r="X127" s="243"/>
      <c r="Y127" s="243"/>
      <c r="Z127" s="243"/>
      <c r="AA127" s="243"/>
      <c r="AB127" s="243"/>
      <c r="AC127" s="245"/>
      <c r="AD127" s="244"/>
      <c r="AE127" s="243"/>
      <c r="AF127" s="243"/>
      <c r="AG127" s="243"/>
      <c r="AH127" s="243"/>
      <c r="AI127" s="243"/>
      <c r="AJ127" s="245"/>
      <c r="AK127" s="244"/>
      <c r="AL127" s="243"/>
      <c r="AM127" s="243"/>
      <c r="AN127" s="243"/>
      <c r="AO127" s="243"/>
      <c r="AP127" s="243"/>
      <c r="AQ127" s="245"/>
      <c r="AR127" s="244"/>
      <c r="AS127" s="243"/>
      <c r="AT127" s="243"/>
      <c r="AU127" s="243"/>
      <c r="AV127" s="243"/>
      <c r="AW127" s="243"/>
      <c r="AX127" s="245"/>
      <c r="AY127" s="244"/>
      <c r="AZ127" s="243"/>
      <c r="BA127" s="242"/>
      <c r="BB127" s="960"/>
      <c r="BC127" s="961"/>
      <c r="BD127" s="962"/>
      <c r="BE127" s="963"/>
      <c r="BF127" s="964"/>
      <c r="BG127" s="965"/>
      <c r="BH127" s="965"/>
      <c r="BI127" s="965"/>
      <c r="BJ127" s="966"/>
    </row>
    <row r="128" spans="2:62" ht="20.25" customHeight="1">
      <c r="B128" s="926"/>
      <c r="C128" s="987"/>
      <c r="D128" s="988"/>
      <c r="E128" s="258"/>
      <c r="F128" s="257">
        <f>C127</f>
        <v>0</v>
      </c>
      <c r="G128" s="258"/>
      <c r="H128" s="257">
        <f>I127</f>
        <v>0</v>
      </c>
      <c r="I128" s="989"/>
      <c r="J128" s="990"/>
      <c r="K128" s="991"/>
      <c r="L128" s="992"/>
      <c r="M128" s="992"/>
      <c r="N128" s="988"/>
      <c r="O128" s="953"/>
      <c r="P128" s="954"/>
      <c r="Q128" s="954"/>
      <c r="R128" s="954"/>
      <c r="S128" s="955"/>
      <c r="T128" s="256" t="s">
        <v>757</v>
      </c>
      <c r="U128" s="255"/>
      <c r="V128" s="254"/>
      <c r="W128" s="252" t="str">
        <f>IF(W127="","",VLOOKUP(W127,'シフト記号表（従来型・ユニット型共通）'!$C$6:$L$47,10,FALSE))</f>
        <v/>
      </c>
      <c r="X128" s="251" t="str">
        <f>IF(X127="","",VLOOKUP(X127,'シフト記号表（従来型・ユニット型共通）'!$C$6:$L$47,10,FALSE))</f>
        <v/>
      </c>
      <c r="Y128" s="251" t="str">
        <f>IF(Y127="","",VLOOKUP(Y127,'シフト記号表（従来型・ユニット型共通）'!$C$6:$L$47,10,FALSE))</f>
        <v/>
      </c>
      <c r="Z128" s="251" t="str">
        <f>IF(Z127="","",VLOOKUP(Z127,'シフト記号表（従来型・ユニット型共通）'!$C$6:$L$47,10,FALSE))</f>
        <v/>
      </c>
      <c r="AA128" s="251" t="str">
        <f>IF(AA127="","",VLOOKUP(AA127,'シフト記号表（従来型・ユニット型共通）'!$C$6:$L$47,10,FALSE))</f>
        <v/>
      </c>
      <c r="AB128" s="251" t="str">
        <f>IF(AB127="","",VLOOKUP(AB127,'シフト記号表（従来型・ユニット型共通）'!$C$6:$L$47,10,FALSE))</f>
        <v/>
      </c>
      <c r="AC128" s="253" t="str">
        <f>IF(AC127="","",VLOOKUP(AC127,'シフト記号表（従来型・ユニット型共通）'!$C$6:$L$47,10,FALSE))</f>
        <v/>
      </c>
      <c r="AD128" s="252" t="str">
        <f>IF(AD127="","",VLOOKUP(AD127,'シフト記号表（従来型・ユニット型共通）'!$C$6:$L$47,10,FALSE))</f>
        <v/>
      </c>
      <c r="AE128" s="251" t="str">
        <f>IF(AE127="","",VLOOKUP(AE127,'シフト記号表（従来型・ユニット型共通）'!$C$6:$L$47,10,FALSE))</f>
        <v/>
      </c>
      <c r="AF128" s="251" t="str">
        <f>IF(AF127="","",VLOOKUP(AF127,'シフト記号表（従来型・ユニット型共通）'!$C$6:$L$47,10,FALSE))</f>
        <v/>
      </c>
      <c r="AG128" s="251" t="str">
        <f>IF(AG127="","",VLOOKUP(AG127,'シフト記号表（従来型・ユニット型共通）'!$C$6:$L$47,10,FALSE))</f>
        <v/>
      </c>
      <c r="AH128" s="251" t="str">
        <f>IF(AH127="","",VLOOKUP(AH127,'シフト記号表（従来型・ユニット型共通）'!$C$6:$L$47,10,FALSE))</f>
        <v/>
      </c>
      <c r="AI128" s="251" t="str">
        <f>IF(AI127="","",VLOOKUP(AI127,'シフト記号表（従来型・ユニット型共通）'!$C$6:$L$47,10,FALSE))</f>
        <v/>
      </c>
      <c r="AJ128" s="253" t="str">
        <f>IF(AJ127="","",VLOOKUP(AJ127,'シフト記号表（従来型・ユニット型共通）'!$C$6:$L$47,10,FALSE))</f>
        <v/>
      </c>
      <c r="AK128" s="252" t="str">
        <f>IF(AK127="","",VLOOKUP(AK127,'シフト記号表（従来型・ユニット型共通）'!$C$6:$L$47,10,FALSE))</f>
        <v/>
      </c>
      <c r="AL128" s="251" t="str">
        <f>IF(AL127="","",VLOOKUP(AL127,'シフト記号表（従来型・ユニット型共通）'!$C$6:$L$47,10,FALSE))</f>
        <v/>
      </c>
      <c r="AM128" s="251" t="str">
        <f>IF(AM127="","",VLOOKUP(AM127,'シフト記号表（従来型・ユニット型共通）'!$C$6:$L$47,10,FALSE))</f>
        <v/>
      </c>
      <c r="AN128" s="251" t="str">
        <f>IF(AN127="","",VLOOKUP(AN127,'シフト記号表（従来型・ユニット型共通）'!$C$6:$L$47,10,FALSE))</f>
        <v/>
      </c>
      <c r="AO128" s="251" t="str">
        <f>IF(AO127="","",VLOOKUP(AO127,'シフト記号表（従来型・ユニット型共通）'!$C$6:$L$47,10,FALSE))</f>
        <v/>
      </c>
      <c r="AP128" s="251" t="str">
        <f>IF(AP127="","",VLOOKUP(AP127,'シフト記号表（従来型・ユニット型共通）'!$C$6:$L$47,10,FALSE))</f>
        <v/>
      </c>
      <c r="AQ128" s="253" t="str">
        <f>IF(AQ127="","",VLOOKUP(AQ127,'シフト記号表（従来型・ユニット型共通）'!$C$6:$L$47,10,FALSE))</f>
        <v/>
      </c>
      <c r="AR128" s="252" t="str">
        <f>IF(AR127="","",VLOOKUP(AR127,'シフト記号表（従来型・ユニット型共通）'!$C$6:$L$47,10,FALSE))</f>
        <v/>
      </c>
      <c r="AS128" s="251" t="str">
        <f>IF(AS127="","",VLOOKUP(AS127,'シフト記号表（従来型・ユニット型共通）'!$C$6:$L$47,10,FALSE))</f>
        <v/>
      </c>
      <c r="AT128" s="251" t="str">
        <f>IF(AT127="","",VLOOKUP(AT127,'シフト記号表（従来型・ユニット型共通）'!$C$6:$L$47,10,FALSE))</f>
        <v/>
      </c>
      <c r="AU128" s="251" t="str">
        <f>IF(AU127="","",VLOOKUP(AU127,'シフト記号表（従来型・ユニット型共通）'!$C$6:$L$47,10,FALSE))</f>
        <v/>
      </c>
      <c r="AV128" s="251" t="str">
        <f>IF(AV127="","",VLOOKUP(AV127,'シフト記号表（従来型・ユニット型共通）'!$C$6:$L$47,10,FALSE))</f>
        <v/>
      </c>
      <c r="AW128" s="251" t="str">
        <f>IF(AW127="","",VLOOKUP(AW127,'シフト記号表（従来型・ユニット型共通）'!$C$6:$L$47,10,FALSE))</f>
        <v/>
      </c>
      <c r="AX128" s="253" t="str">
        <f>IF(AX127="","",VLOOKUP(AX127,'シフト記号表（従来型・ユニット型共通）'!$C$6:$L$47,10,FALSE))</f>
        <v/>
      </c>
      <c r="AY128" s="252" t="str">
        <f>IF(AY127="","",VLOOKUP(AY127,'シフト記号表（従来型・ユニット型共通）'!$C$6:$L$47,10,FALSE))</f>
        <v/>
      </c>
      <c r="AZ128" s="251" t="str">
        <f>IF(AZ127="","",VLOOKUP(AZ127,'シフト記号表（従来型・ユニット型共通）'!$C$6:$L$47,10,FALSE))</f>
        <v/>
      </c>
      <c r="BA128" s="251" t="str">
        <f>IF(BA127="","",VLOOKUP(BA127,'シフト記号表（従来型・ユニット型共通）'!$C$6:$L$47,10,FALSE))</f>
        <v/>
      </c>
      <c r="BB128" s="996">
        <f>IF($BE$3="４週",SUM(W128:AX128),IF($BE$3="暦月",SUM(W128:BA128),""))</f>
        <v>0</v>
      </c>
      <c r="BC128" s="997"/>
      <c r="BD128" s="998">
        <f>IF($BE$3="４週",BB128/4,IF($BE$3="暦月",(BB128/($BE$8/7)),""))</f>
        <v>0</v>
      </c>
      <c r="BE128" s="997"/>
      <c r="BF128" s="993"/>
      <c r="BG128" s="994"/>
      <c r="BH128" s="994"/>
      <c r="BI128" s="994"/>
      <c r="BJ128" s="995"/>
    </row>
    <row r="129" spans="2:62" ht="20.25" customHeight="1">
      <c r="B129" s="925">
        <f>B127+1</f>
        <v>57</v>
      </c>
      <c r="C129" s="971"/>
      <c r="D129" s="972"/>
      <c r="E129" s="262"/>
      <c r="F129" s="261"/>
      <c r="G129" s="262"/>
      <c r="H129" s="261"/>
      <c r="I129" s="983"/>
      <c r="J129" s="984"/>
      <c r="K129" s="985"/>
      <c r="L129" s="986"/>
      <c r="M129" s="986"/>
      <c r="N129" s="972"/>
      <c r="O129" s="953"/>
      <c r="P129" s="954"/>
      <c r="Q129" s="954"/>
      <c r="R129" s="954"/>
      <c r="S129" s="955"/>
      <c r="T129" s="260" t="s">
        <v>758</v>
      </c>
      <c r="V129" s="259"/>
      <c r="W129" s="244"/>
      <c r="X129" s="243"/>
      <c r="Y129" s="243"/>
      <c r="Z129" s="243"/>
      <c r="AA129" s="243"/>
      <c r="AB129" s="243"/>
      <c r="AC129" s="245"/>
      <c r="AD129" s="244"/>
      <c r="AE129" s="243"/>
      <c r="AF129" s="243"/>
      <c r="AG129" s="243"/>
      <c r="AH129" s="243"/>
      <c r="AI129" s="243"/>
      <c r="AJ129" s="245"/>
      <c r="AK129" s="244"/>
      <c r="AL129" s="243"/>
      <c r="AM129" s="243"/>
      <c r="AN129" s="243"/>
      <c r="AO129" s="243"/>
      <c r="AP129" s="243"/>
      <c r="AQ129" s="245"/>
      <c r="AR129" s="244"/>
      <c r="AS129" s="243"/>
      <c r="AT129" s="243"/>
      <c r="AU129" s="243"/>
      <c r="AV129" s="243"/>
      <c r="AW129" s="243"/>
      <c r="AX129" s="245"/>
      <c r="AY129" s="244"/>
      <c r="AZ129" s="243"/>
      <c r="BA129" s="242"/>
      <c r="BB129" s="960"/>
      <c r="BC129" s="961"/>
      <c r="BD129" s="962"/>
      <c r="BE129" s="963"/>
      <c r="BF129" s="964"/>
      <c r="BG129" s="965"/>
      <c r="BH129" s="965"/>
      <c r="BI129" s="965"/>
      <c r="BJ129" s="966"/>
    </row>
    <row r="130" spans="2:62" ht="20.25" customHeight="1">
      <c r="B130" s="926"/>
      <c r="C130" s="987"/>
      <c r="D130" s="988"/>
      <c r="E130" s="258"/>
      <c r="F130" s="257">
        <f>C129</f>
        <v>0</v>
      </c>
      <c r="G130" s="258"/>
      <c r="H130" s="257">
        <f>I129</f>
        <v>0</v>
      </c>
      <c r="I130" s="989"/>
      <c r="J130" s="990"/>
      <c r="K130" s="991"/>
      <c r="L130" s="992"/>
      <c r="M130" s="992"/>
      <c r="N130" s="988"/>
      <c r="O130" s="953"/>
      <c r="P130" s="954"/>
      <c r="Q130" s="954"/>
      <c r="R130" s="954"/>
      <c r="S130" s="955"/>
      <c r="T130" s="256" t="s">
        <v>757</v>
      </c>
      <c r="U130" s="255"/>
      <c r="V130" s="254"/>
      <c r="W130" s="252" t="str">
        <f>IF(W129="","",VLOOKUP(W129,'シフト記号表（従来型・ユニット型共通）'!$C$6:$L$47,10,FALSE))</f>
        <v/>
      </c>
      <c r="X130" s="251" t="str">
        <f>IF(X129="","",VLOOKUP(X129,'シフト記号表（従来型・ユニット型共通）'!$C$6:$L$47,10,FALSE))</f>
        <v/>
      </c>
      <c r="Y130" s="251" t="str">
        <f>IF(Y129="","",VLOOKUP(Y129,'シフト記号表（従来型・ユニット型共通）'!$C$6:$L$47,10,FALSE))</f>
        <v/>
      </c>
      <c r="Z130" s="251" t="str">
        <f>IF(Z129="","",VLOOKUP(Z129,'シフト記号表（従来型・ユニット型共通）'!$C$6:$L$47,10,FALSE))</f>
        <v/>
      </c>
      <c r="AA130" s="251" t="str">
        <f>IF(AA129="","",VLOOKUP(AA129,'シフト記号表（従来型・ユニット型共通）'!$C$6:$L$47,10,FALSE))</f>
        <v/>
      </c>
      <c r="AB130" s="251" t="str">
        <f>IF(AB129="","",VLOOKUP(AB129,'シフト記号表（従来型・ユニット型共通）'!$C$6:$L$47,10,FALSE))</f>
        <v/>
      </c>
      <c r="AC130" s="253" t="str">
        <f>IF(AC129="","",VLOOKUP(AC129,'シフト記号表（従来型・ユニット型共通）'!$C$6:$L$47,10,FALSE))</f>
        <v/>
      </c>
      <c r="AD130" s="252" t="str">
        <f>IF(AD129="","",VLOOKUP(AD129,'シフト記号表（従来型・ユニット型共通）'!$C$6:$L$47,10,FALSE))</f>
        <v/>
      </c>
      <c r="AE130" s="251" t="str">
        <f>IF(AE129="","",VLOOKUP(AE129,'シフト記号表（従来型・ユニット型共通）'!$C$6:$L$47,10,FALSE))</f>
        <v/>
      </c>
      <c r="AF130" s="251" t="str">
        <f>IF(AF129="","",VLOOKUP(AF129,'シフト記号表（従来型・ユニット型共通）'!$C$6:$L$47,10,FALSE))</f>
        <v/>
      </c>
      <c r="AG130" s="251" t="str">
        <f>IF(AG129="","",VLOOKUP(AG129,'シフト記号表（従来型・ユニット型共通）'!$C$6:$L$47,10,FALSE))</f>
        <v/>
      </c>
      <c r="AH130" s="251" t="str">
        <f>IF(AH129="","",VLOOKUP(AH129,'シフト記号表（従来型・ユニット型共通）'!$C$6:$L$47,10,FALSE))</f>
        <v/>
      </c>
      <c r="AI130" s="251" t="str">
        <f>IF(AI129="","",VLOOKUP(AI129,'シフト記号表（従来型・ユニット型共通）'!$C$6:$L$47,10,FALSE))</f>
        <v/>
      </c>
      <c r="AJ130" s="253" t="str">
        <f>IF(AJ129="","",VLOOKUP(AJ129,'シフト記号表（従来型・ユニット型共通）'!$C$6:$L$47,10,FALSE))</f>
        <v/>
      </c>
      <c r="AK130" s="252" t="str">
        <f>IF(AK129="","",VLOOKUP(AK129,'シフト記号表（従来型・ユニット型共通）'!$C$6:$L$47,10,FALSE))</f>
        <v/>
      </c>
      <c r="AL130" s="251" t="str">
        <f>IF(AL129="","",VLOOKUP(AL129,'シフト記号表（従来型・ユニット型共通）'!$C$6:$L$47,10,FALSE))</f>
        <v/>
      </c>
      <c r="AM130" s="251" t="str">
        <f>IF(AM129="","",VLOOKUP(AM129,'シフト記号表（従来型・ユニット型共通）'!$C$6:$L$47,10,FALSE))</f>
        <v/>
      </c>
      <c r="AN130" s="251" t="str">
        <f>IF(AN129="","",VLOOKUP(AN129,'シフト記号表（従来型・ユニット型共通）'!$C$6:$L$47,10,FALSE))</f>
        <v/>
      </c>
      <c r="AO130" s="251" t="str">
        <f>IF(AO129="","",VLOOKUP(AO129,'シフト記号表（従来型・ユニット型共通）'!$C$6:$L$47,10,FALSE))</f>
        <v/>
      </c>
      <c r="AP130" s="251" t="str">
        <f>IF(AP129="","",VLOOKUP(AP129,'シフト記号表（従来型・ユニット型共通）'!$C$6:$L$47,10,FALSE))</f>
        <v/>
      </c>
      <c r="AQ130" s="253" t="str">
        <f>IF(AQ129="","",VLOOKUP(AQ129,'シフト記号表（従来型・ユニット型共通）'!$C$6:$L$47,10,FALSE))</f>
        <v/>
      </c>
      <c r="AR130" s="252" t="str">
        <f>IF(AR129="","",VLOOKUP(AR129,'シフト記号表（従来型・ユニット型共通）'!$C$6:$L$47,10,FALSE))</f>
        <v/>
      </c>
      <c r="AS130" s="251" t="str">
        <f>IF(AS129="","",VLOOKUP(AS129,'シフト記号表（従来型・ユニット型共通）'!$C$6:$L$47,10,FALSE))</f>
        <v/>
      </c>
      <c r="AT130" s="251" t="str">
        <f>IF(AT129="","",VLOOKUP(AT129,'シフト記号表（従来型・ユニット型共通）'!$C$6:$L$47,10,FALSE))</f>
        <v/>
      </c>
      <c r="AU130" s="251" t="str">
        <f>IF(AU129="","",VLOOKUP(AU129,'シフト記号表（従来型・ユニット型共通）'!$C$6:$L$47,10,FALSE))</f>
        <v/>
      </c>
      <c r="AV130" s="251" t="str">
        <f>IF(AV129="","",VLOOKUP(AV129,'シフト記号表（従来型・ユニット型共通）'!$C$6:$L$47,10,FALSE))</f>
        <v/>
      </c>
      <c r="AW130" s="251" t="str">
        <f>IF(AW129="","",VLOOKUP(AW129,'シフト記号表（従来型・ユニット型共通）'!$C$6:$L$47,10,FALSE))</f>
        <v/>
      </c>
      <c r="AX130" s="253" t="str">
        <f>IF(AX129="","",VLOOKUP(AX129,'シフト記号表（従来型・ユニット型共通）'!$C$6:$L$47,10,FALSE))</f>
        <v/>
      </c>
      <c r="AY130" s="252" t="str">
        <f>IF(AY129="","",VLOOKUP(AY129,'シフト記号表（従来型・ユニット型共通）'!$C$6:$L$47,10,FALSE))</f>
        <v/>
      </c>
      <c r="AZ130" s="251" t="str">
        <f>IF(AZ129="","",VLOOKUP(AZ129,'シフト記号表（従来型・ユニット型共通）'!$C$6:$L$47,10,FALSE))</f>
        <v/>
      </c>
      <c r="BA130" s="251" t="str">
        <f>IF(BA129="","",VLOOKUP(BA129,'シフト記号表（従来型・ユニット型共通）'!$C$6:$L$47,10,FALSE))</f>
        <v/>
      </c>
      <c r="BB130" s="996">
        <f>IF($BE$3="４週",SUM(W130:AX130),IF($BE$3="暦月",SUM(W130:BA130),""))</f>
        <v>0</v>
      </c>
      <c r="BC130" s="997"/>
      <c r="BD130" s="998">
        <f>IF($BE$3="４週",BB130/4,IF($BE$3="暦月",(BB130/($BE$8/7)),""))</f>
        <v>0</v>
      </c>
      <c r="BE130" s="997"/>
      <c r="BF130" s="993"/>
      <c r="BG130" s="994"/>
      <c r="BH130" s="994"/>
      <c r="BI130" s="994"/>
      <c r="BJ130" s="995"/>
    </row>
    <row r="131" spans="2:62" ht="20.25" customHeight="1">
      <c r="B131" s="925">
        <f>B129+1</f>
        <v>58</v>
      </c>
      <c r="C131" s="971"/>
      <c r="D131" s="972"/>
      <c r="E131" s="262"/>
      <c r="F131" s="261"/>
      <c r="G131" s="262"/>
      <c r="H131" s="261"/>
      <c r="I131" s="983"/>
      <c r="J131" s="984"/>
      <c r="K131" s="985"/>
      <c r="L131" s="986"/>
      <c r="M131" s="986"/>
      <c r="N131" s="972"/>
      <c r="O131" s="953"/>
      <c r="P131" s="954"/>
      <c r="Q131" s="954"/>
      <c r="R131" s="954"/>
      <c r="S131" s="955"/>
      <c r="T131" s="260" t="s">
        <v>758</v>
      </c>
      <c r="V131" s="259"/>
      <c r="W131" s="244"/>
      <c r="X131" s="243"/>
      <c r="Y131" s="243"/>
      <c r="Z131" s="243"/>
      <c r="AA131" s="243"/>
      <c r="AB131" s="243"/>
      <c r="AC131" s="245"/>
      <c r="AD131" s="244"/>
      <c r="AE131" s="243"/>
      <c r="AF131" s="243"/>
      <c r="AG131" s="243"/>
      <c r="AH131" s="243"/>
      <c r="AI131" s="243"/>
      <c r="AJ131" s="245"/>
      <c r="AK131" s="244"/>
      <c r="AL131" s="243"/>
      <c r="AM131" s="243"/>
      <c r="AN131" s="243"/>
      <c r="AO131" s="243"/>
      <c r="AP131" s="243"/>
      <c r="AQ131" s="245"/>
      <c r="AR131" s="244"/>
      <c r="AS131" s="243"/>
      <c r="AT131" s="243"/>
      <c r="AU131" s="243"/>
      <c r="AV131" s="243"/>
      <c r="AW131" s="243"/>
      <c r="AX131" s="245"/>
      <c r="AY131" s="244"/>
      <c r="AZ131" s="243"/>
      <c r="BA131" s="242"/>
      <c r="BB131" s="960"/>
      <c r="BC131" s="961"/>
      <c r="BD131" s="962"/>
      <c r="BE131" s="963"/>
      <c r="BF131" s="964"/>
      <c r="BG131" s="965"/>
      <c r="BH131" s="965"/>
      <c r="BI131" s="965"/>
      <c r="BJ131" s="966"/>
    </row>
    <row r="132" spans="2:62" ht="20.25" customHeight="1">
      <c r="B132" s="926"/>
      <c r="C132" s="987"/>
      <c r="D132" s="988"/>
      <c r="E132" s="258"/>
      <c r="F132" s="257">
        <f>C131</f>
        <v>0</v>
      </c>
      <c r="G132" s="258"/>
      <c r="H132" s="257">
        <f>I131</f>
        <v>0</v>
      </c>
      <c r="I132" s="989"/>
      <c r="J132" s="990"/>
      <c r="K132" s="991"/>
      <c r="L132" s="992"/>
      <c r="M132" s="992"/>
      <c r="N132" s="988"/>
      <c r="O132" s="953"/>
      <c r="P132" s="954"/>
      <c r="Q132" s="954"/>
      <c r="R132" s="954"/>
      <c r="S132" s="955"/>
      <c r="T132" s="256" t="s">
        <v>757</v>
      </c>
      <c r="U132" s="255"/>
      <c r="V132" s="254"/>
      <c r="W132" s="252" t="str">
        <f>IF(W131="","",VLOOKUP(W131,'シフト記号表（従来型・ユニット型共通）'!$C$6:$L$47,10,FALSE))</f>
        <v/>
      </c>
      <c r="X132" s="251" t="str">
        <f>IF(X131="","",VLOOKUP(X131,'シフト記号表（従来型・ユニット型共通）'!$C$6:$L$47,10,FALSE))</f>
        <v/>
      </c>
      <c r="Y132" s="251" t="str">
        <f>IF(Y131="","",VLOOKUP(Y131,'シフト記号表（従来型・ユニット型共通）'!$C$6:$L$47,10,FALSE))</f>
        <v/>
      </c>
      <c r="Z132" s="251" t="str">
        <f>IF(Z131="","",VLOOKUP(Z131,'シフト記号表（従来型・ユニット型共通）'!$C$6:$L$47,10,FALSE))</f>
        <v/>
      </c>
      <c r="AA132" s="251" t="str">
        <f>IF(AA131="","",VLOOKUP(AA131,'シフト記号表（従来型・ユニット型共通）'!$C$6:$L$47,10,FALSE))</f>
        <v/>
      </c>
      <c r="AB132" s="251" t="str">
        <f>IF(AB131="","",VLOOKUP(AB131,'シフト記号表（従来型・ユニット型共通）'!$C$6:$L$47,10,FALSE))</f>
        <v/>
      </c>
      <c r="AC132" s="253" t="str">
        <f>IF(AC131="","",VLOOKUP(AC131,'シフト記号表（従来型・ユニット型共通）'!$C$6:$L$47,10,FALSE))</f>
        <v/>
      </c>
      <c r="AD132" s="252" t="str">
        <f>IF(AD131="","",VLOOKUP(AD131,'シフト記号表（従来型・ユニット型共通）'!$C$6:$L$47,10,FALSE))</f>
        <v/>
      </c>
      <c r="AE132" s="251" t="str">
        <f>IF(AE131="","",VLOOKUP(AE131,'シフト記号表（従来型・ユニット型共通）'!$C$6:$L$47,10,FALSE))</f>
        <v/>
      </c>
      <c r="AF132" s="251" t="str">
        <f>IF(AF131="","",VLOOKUP(AF131,'シフト記号表（従来型・ユニット型共通）'!$C$6:$L$47,10,FALSE))</f>
        <v/>
      </c>
      <c r="AG132" s="251" t="str">
        <f>IF(AG131="","",VLOOKUP(AG131,'シフト記号表（従来型・ユニット型共通）'!$C$6:$L$47,10,FALSE))</f>
        <v/>
      </c>
      <c r="AH132" s="251" t="str">
        <f>IF(AH131="","",VLOOKUP(AH131,'シフト記号表（従来型・ユニット型共通）'!$C$6:$L$47,10,FALSE))</f>
        <v/>
      </c>
      <c r="AI132" s="251" t="str">
        <f>IF(AI131="","",VLOOKUP(AI131,'シフト記号表（従来型・ユニット型共通）'!$C$6:$L$47,10,FALSE))</f>
        <v/>
      </c>
      <c r="AJ132" s="253" t="str">
        <f>IF(AJ131="","",VLOOKUP(AJ131,'シフト記号表（従来型・ユニット型共通）'!$C$6:$L$47,10,FALSE))</f>
        <v/>
      </c>
      <c r="AK132" s="252" t="str">
        <f>IF(AK131="","",VLOOKUP(AK131,'シフト記号表（従来型・ユニット型共通）'!$C$6:$L$47,10,FALSE))</f>
        <v/>
      </c>
      <c r="AL132" s="251" t="str">
        <f>IF(AL131="","",VLOOKUP(AL131,'シフト記号表（従来型・ユニット型共通）'!$C$6:$L$47,10,FALSE))</f>
        <v/>
      </c>
      <c r="AM132" s="251" t="str">
        <f>IF(AM131="","",VLOOKUP(AM131,'シフト記号表（従来型・ユニット型共通）'!$C$6:$L$47,10,FALSE))</f>
        <v/>
      </c>
      <c r="AN132" s="251" t="str">
        <f>IF(AN131="","",VLOOKUP(AN131,'シフト記号表（従来型・ユニット型共通）'!$C$6:$L$47,10,FALSE))</f>
        <v/>
      </c>
      <c r="AO132" s="251" t="str">
        <f>IF(AO131="","",VLOOKUP(AO131,'シフト記号表（従来型・ユニット型共通）'!$C$6:$L$47,10,FALSE))</f>
        <v/>
      </c>
      <c r="AP132" s="251" t="str">
        <f>IF(AP131="","",VLOOKUP(AP131,'シフト記号表（従来型・ユニット型共通）'!$C$6:$L$47,10,FALSE))</f>
        <v/>
      </c>
      <c r="AQ132" s="253" t="str">
        <f>IF(AQ131="","",VLOOKUP(AQ131,'シフト記号表（従来型・ユニット型共通）'!$C$6:$L$47,10,FALSE))</f>
        <v/>
      </c>
      <c r="AR132" s="252" t="str">
        <f>IF(AR131="","",VLOOKUP(AR131,'シフト記号表（従来型・ユニット型共通）'!$C$6:$L$47,10,FALSE))</f>
        <v/>
      </c>
      <c r="AS132" s="251" t="str">
        <f>IF(AS131="","",VLOOKUP(AS131,'シフト記号表（従来型・ユニット型共通）'!$C$6:$L$47,10,FALSE))</f>
        <v/>
      </c>
      <c r="AT132" s="251" t="str">
        <f>IF(AT131="","",VLOOKUP(AT131,'シフト記号表（従来型・ユニット型共通）'!$C$6:$L$47,10,FALSE))</f>
        <v/>
      </c>
      <c r="AU132" s="251" t="str">
        <f>IF(AU131="","",VLOOKUP(AU131,'シフト記号表（従来型・ユニット型共通）'!$C$6:$L$47,10,FALSE))</f>
        <v/>
      </c>
      <c r="AV132" s="251" t="str">
        <f>IF(AV131="","",VLOOKUP(AV131,'シフト記号表（従来型・ユニット型共通）'!$C$6:$L$47,10,FALSE))</f>
        <v/>
      </c>
      <c r="AW132" s="251" t="str">
        <f>IF(AW131="","",VLOOKUP(AW131,'シフト記号表（従来型・ユニット型共通）'!$C$6:$L$47,10,FALSE))</f>
        <v/>
      </c>
      <c r="AX132" s="253" t="str">
        <f>IF(AX131="","",VLOOKUP(AX131,'シフト記号表（従来型・ユニット型共通）'!$C$6:$L$47,10,FALSE))</f>
        <v/>
      </c>
      <c r="AY132" s="252" t="str">
        <f>IF(AY131="","",VLOOKUP(AY131,'シフト記号表（従来型・ユニット型共通）'!$C$6:$L$47,10,FALSE))</f>
        <v/>
      </c>
      <c r="AZ132" s="251" t="str">
        <f>IF(AZ131="","",VLOOKUP(AZ131,'シフト記号表（従来型・ユニット型共通）'!$C$6:$L$47,10,FALSE))</f>
        <v/>
      </c>
      <c r="BA132" s="251" t="str">
        <f>IF(BA131="","",VLOOKUP(BA131,'シフト記号表（従来型・ユニット型共通）'!$C$6:$L$47,10,FALSE))</f>
        <v/>
      </c>
      <c r="BB132" s="996">
        <f>IF($BE$3="４週",SUM(W132:AX132),IF($BE$3="暦月",SUM(W132:BA132),""))</f>
        <v>0</v>
      </c>
      <c r="BC132" s="997"/>
      <c r="BD132" s="998">
        <f>IF($BE$3="４週",BB132/4,IF($BE$3="暦月",(BB132/($BE$8/7)),""))</f>
        <v>0</v>
      </c>
      <c r="BE132" s="997"/>
      <c r="BF132" s="993"/>
      <c r="BG132" s="994"/>
      <c r="BH132" s="994"/>
      <c r="BI132" s="994"/>
      <c r="BJ132" s="995"/>
    </row>
    <row r="133" spans="2:62" ht="20.25" customHeight="1">
      <c r="B133" s="925">
        <f>B131+1</f>
        <v>59</v>
      </c>
      <c r="C133" s="971"/>
      <c r="D133" s="972"/>
      <c r="E133" s="262"/>
      <c r="F133" s="261"/>
      <c r="G133" s="262"/>
      <c r="H133" s="261"/>
      <c r="I133" s="983"/>
      <c r="J133" s="984"/>
      <c r="K133" s="985"/>
      <c r="L133" s="986"/>
      <c r="M133" s="986"/>
      <c r="N133" s="972"/>
      <c r="O133" s="953"/>
      <c r="P133" s="954"/>
      <c r="Q133" s="954"/>
      <c r="R133" s="954"/>
      <c r="S133" s="955"/>
      <c r="T133" s="260" t="s">
        <v>758</v>
      </c>
      <c r="V133" s="259"/>
      <c r="W133" s="244"/>
      <c r="X133" s="243"/>
      <c r="Y133" s="243"/>
      <c r="Z133" s="243"/>
      <c r="AA133" s="243"/>
      <c r="AB133" s="243"/>
      <c r="AC133" s="245"/>
      <c r="AD133" s="244"/>
      <c r="AE133" s="243"/>
      <c r="AF133" s="243"/>
      <c r="AG133" s="243"/>
      <c r="AH133" s="243"/>
      <c r="AI133" s="243"/>
      <c r="AJ133" s="245"/>
      <c r="AK133" s="244"/>
      <c r="AL133" s="243"/>
      <c r="AM133" s="243"/>
      <c r="AN133" s="243"/>
      <c r="AO133" s="243"/>
      <c r="AP133" s="243"/>
      <c r="AQ133" s="245"/>
      <c r="AR133" s="244"/>
      <c r="AS133" s="243"/>
      <c r="AT133" s="243"/>
      <c r="AU133" s="243"/>
      <c r="AV133" s="243"/>
      <c r="AW133" s="243"/>
      <c r="AX133" s="245"/>
      <c r="AY133" s="244"/>
      <c r="AZ133" s="243"/>
      <c r="BA133" s="242"/>
      <c r="BB133" s="960"/>
      <c r="BC133" s="961"/>
      <c r="BD133" s="962"/>
      <c r="BE133" s="963"/>
      <c r="BF133" s="964"/>
      <c r="BG133" s="965"/>
      <c r="BH133" s="965"/>
      <c r="BI133" s="965"/>
      <c r="BJ133" s="966"/>
    </row>
    <row r="134" spans="2:62" ht="20.25" customHeight="1">
      <c r="B134" s="926"/>
      <c r="C134" s="987"/>
      <c r="D134" s="988"/>
      <c r="E134" s="258"/>
      <c r="F134" s="257">
        <f>C133</f>
        <v>0</v>
      </c>
      <c r="G134" s="258"/>
      <c r="H134" s="257">
        <f>I133</f>
        <v>0</v>
      </c>
      <c r="I134" s="989"/>
      <c r="J134" s="990"/>
      <c r="K134" s="991"/>
      <c r="L134" s="992"/>
      <c r="M134" s="992"/>
      <c r="N134" s="988"/>
      <c r="O134" s="953"/>
      <c r="P134" s="954"/>
      <c r="Q134" s="954"/>
      <c r="R134" s="954"/>
      <c r="S134" s="955"/>
      <c r="T134" s="256" t="s">
        <v>757</v>
      </c>
      <c r="U134" s="255"/>
      <c r="V134" s="254"/>
      <c r="W134" s="252" t="str">
        <f>IF(W133="","",VLOOKUP(W133,'シフト記号表（従来型・ユニット型共通）'!$C$6:$L$47,10,FALSE))</f>
        <v/>
      </c>
      <c r="X134" s="251" t="str">
        <f>IF(X133="","",VLOOKUP(X133,'シフト記号表（従来型・ユニット型共通）'!$C$6:$L$47,10,FALSE))</f>
        <v/>
      </c>
      <c r="Y134" s="251" t="str">
        <f>IF(Y133="","",VLOOKUP(Y133,'シフト記号表（従来型・ユニット型共通）'!$C$6:$L$47,10,FALSE))</f>
        <v/>
      </c>
      <c r="Z134" s="251" t="str">
        <f>IF(Z133="","",VLOOKUP(Z133,'シフト記号表（従来型・ユニット型共通）'!$C$6:$L$47,10,FALSE))</f>
        <v/>
      </c>
      <c r="AA134" s="251" t="str">
        <f>IF(AA133="","",VLOOKUP(AA133,'シフト記号表（従来型・ユニット型共通）'!$C$6:$L$47,10,FALSE))</f>
        <v/>
      </c>
      <c r="AB134" s="251" t="str">
        <f>IF(AB133="","",VLOOKUP(AB133,'シフト記号表（従来型・ユニット型共通）'!$C$6:$L$47,10,FALSE))</f>
        <v/>
      </c>
      <c r="AC134" s="253" t="str">
        <f>IF(AC133="","",VLOOKUP(AC133,'シフト記号表（従来型・ユニット型共通）'!$C$6:$L$47,10,FALSE))</f>
        <v/>
      </c>
      <c r="AD134" s="252" t="str">
        <f>IF(AD133="","",VLOOKUP(AD133,'シフト記号表（従来型・ユニット型共通）'!$C$6:$L$47,10,FALSE))</f>
        <v/>
      </c>
      <c r="AE134" s="251" t="str">
        <f>IF(AE133="","",VLOOKUP(AE133,'シフト記号表（従来型・ユニット型共通）'!$C$6:$L$47,10,FALSE))</f>
        <v/>
      </c>
      <c r="AF134" s="251" t="str">
        <f>IF(AF133="","",VLOOKUP(AF133,'シフト記号表（従来型・ユニット型共通）'!$C$6:$L$47,10,FALSE))</f>
        <v/>
      </c>
      <c r="AG134" s="251" t="str">
        <f>IF(AG133="","",VLOOKUP(AG133,'シフト記号表（従来型・ユニット型共通）'!$C$6:$L$47,10,FALSE))</f>
        <v/>
      </c>
      <c r="AH134" s="251" t="str">
        <f>IF(AH133="","",VLOOKUP(AH133,'シフト記号表（従来型・ユニット型共通）'!$C$6:$L$47,10,FALSE))</f>
        <v/>
      </c>
      <c r="AI134" s="251" t="str">
        <f>IF(AI133="","",VLOOKUP(AI133,'シフト記号表（従来型・ユニット型共通）'!$C$6:$L$47,10,FALSE))</f>
        <v/>
      </c>
      <c r="AJ134" s="253" t="str">
        <f>IF(AJ133="","",VLOOKUP(AJ133,'シフト記号表（従来型・ユニット型共通）'!$C$6:$L$47,10,FALSE))</f>
        <v/>
      </c>
      <c r="AK134" s="252" t="str">
        <f>IF(AK133="","",VLOOKUP(AK133,'シフト記号表（従来型・ユニット型共通）'!$C$6:$L$47,10,FALSE))</f>
        <v/>
      </c>
      <c r="AL134" s="251" t="str">
        <f>IF(AL133="","",VLOOKUP(AL133,'シフト記号表（従来型・ユニット型共通）'!$C$6:$L$47,10,FALSE))</f>
        <v/>
      </c>
      <c r="AM134" s="251" t="str">
        <f>IF(AM133="","",VLOOKUP(AM133,'シフト記号表（従来型・ユニット型共通）'!$C$6:$L$47,10,FALSE))</f>
        <v/>
      </c>
      <c r="AN134" s="251" t="str">
        <f>IF(AN133="","",VLOOKUP(AN133,'シフト記号表（従来型・ユニット型共通）'!$C$6:$L$47,10,FALSE))</f>
        <v/>
      </c>
      <c r="AO134" s="251" t="str">
        <f>IF(AO133="","",VLOOKUP(AO133,'シフト記号表（従来型・ユニット型共通）'!$C$6:$L$47,10,FALSE))</f>
        <v/>
      </c>
      <c r="AP134" s="251" t="str">
        <f>IF(AP133="","",VLOOKUP(AP133,'シフト記号表（従来型・ユニット型共通）'!$C$6:$L$47,10,FALSE))</f>
        <v/>
      </c>
      <c r="AQ134" s="253" t="str">
        <f>IF(AQ133="","",VLOOKUP(AQ133,'シフト記号表（従来型・ユニット型共通）'!$C$6:$L$47,10,FALSE))</f>
        <v/>
      </c>
      <c r="AR134" s="252" t="str">
        <f>IF(AR133="","",VLOOKUP(AR133,'シフト記号表（従来型・ユニット型共通）'!$C$6:$L$47,10,FALSE))</f>
        <v/>
      </c>
      <c r="AS134" s="251" t="str">
        <f>IF(AS133="","",VLOOKUP(AS133,'シフト記号表（従来型・ユニット型共通）'!$C$6:$L$47,10,FALSE))</f>
        <v/>
      </c>
      <c r="AT134" s="251" t="str">
        <f>IF(AT133="","",VLOOKUP(AT133,'シフト記号表（従来型・ユニット型共通）'!$C$6:$L$47,10,FALSE))</f>
        <v/>
      </c>
      <c r="AU134" s="251" t="str">
        <f>IF(AU133="","",VLOOKUP(AU133,'シフト記号表（従来型・ユニット型共通）'!$C$6:$L$47,10,FALSE))</f>
        <v/>
      </c>
      <c r="AV134" s="251" t="str">
        <f>IF(AV133="","",VLOOKUP(AV133,'シフト記号表（従来型・ユニット型共通）'!$C$6:$L$47,10,FALSE))</f>
        <v/>
      </c>
      <c r="AW134" s="251" t="str">
        <f>IF(AW133="","",VLOOKUP(AW133,'シフト記号表（従来型・ユニット型共通）'!$C$6:$L$47,10,FALSE))</f>
        <v/>
      </c>
      <c r="AX134" s="253" t="str">
        <f>IF(AX133="","",VLOOKUP(AX133,'シフト記号表（従来型・ユニット型共通）'!$C$6:$L$47,10,FALSE))</f>
        <v/>
      </c>
      <c r="AY134" s="252" t="str">
        <f>IF(AY133="","",VLOOKUP(AY133,'シフト記号表（従来型・ユニット型共通）'!$C$6:$L$47,10,FALSE))</f>
        <v/>
      </c>
      <c r="AZ134" s="251" t="str">
        <f>IF(AZ133="","",VLOOKUP(AZ133,'シフト記号表（従来型・ユニット型共通）'!$C$6:$L$47,10,FALSE))</f>
        <v/>
      </c>
      <c r="BA134" s="251" t="str">
        <f>IF(BA133="","",VLOOKUP(BA133,'シフト記号表（従来型・ユニット型共通）'!$C$6:$L$47,10,FALSE))</f>
        <v/>
      </c>
      <c r="BB134" s="996">
        <f>IF($BE$3="４週",SUM(W134:AX134),IF($BE$3="暦月",SUM(W134:BA134),""))</f>
        <v>0</v>
      </c>
      <c r="BC134" s="997"/>
      <c r="BD134" s="998">
        <f>IF($BE$3="４週",BB134/4,IF($BE$3="暦月",(BB134/($BE$8/7)),""))</f>
        <v>0</v>
      </c>
      <c r="BE134" s="997"/>
      <c r="BF134" s="993"/>
      <c r="BG134" s="994"/>
      <c r="BH134" s="994"/>
      <c r="BI134" s="994"/>
      <c r="BJ134" s="995"/>
    </row>
    <row r="135" spans="2:62" ht="20.25" customHeight="1">
      <c r="B135" s="925">
        <f>B133+1</f>
        <v>60</v>
      </c>
      <c r="C135" s="971"/>
      <c r="D135" s="972"/>
      <c r="E135" s="262"/>
      <c r="F135" s="261"/>
      <c r="G135" s="262"/>
      <c r="H135" s="261"/>
      <c r="I135" s="983"/>
      <c r="J135" s="984"/>
      <c r="K135" s="985"/>
      <c r="L135" s="986"/>
      <c r="M135" s="986"/>
      <c r="N135" s="972"/>
      <c r="O135" s="953"/>
      <c r="P135" s="954"/>
      <c r="Q135" s="954"/>
      <c r="R135" s="954"/>
      <c r="S135" s="955"/>
      <c r="T135" s="260" t="s">
        <v>758</v>
      </c>
      <c r="V135" s="259"/>
      <c r="W135" s="244"/>
      <c r="X135" s="243"/>
      <c r="Y135" s="243"/>
      <c r="Z135" s="243"/>
      <c r="AA135" s="243"/>
      <c r="AB135" s="243"/>
      <c r="AC135" s="245"/>
      <c r="AD135" s="244"/>
      <c r="AE135" s="243"/>
      <c r="AF135" s="243"/>
      <c r="AG135" s="243"/>
      <c r="AH135" s="243"/>
      <c r="AI135" s="243"/>
      <c r="AJ135" s="245"/>
      <c r="AK135" s="244"/>
      <c r="AL135" s="243"/>
      <c r="AM135" s="243"/>
      <c r="AN135" s="243"/>
      <c r="AO135" s="243"/>
      <c r="AP135" s="243"/>
      <c r="AQ135" s="245"/>
      <c r="AR135" s="244"/>
      <c r="AS135" s="243"/>
      <c r="AT135" s="243"/>
      <c r="AU135" s="243"/>
      <c r="AV135" s="243"/>
      <c r="AW135" s="243"/>
      <c r="AX135" s="245"/>
      <c r="AY135" s="244"/>
      <c r="AZ135" s="243"/>
      <c r="BA135" s="242"/>
      <c r="BB135" s="960"/>
      <c r="BC135" s="961"/>
      <c r="BD135" s="962"/>
      <c r="BE135" s="963"/>
      <c r="BF135" s="964"/>
      <c r="BG135" s="965"/>
      <c r="BH135" s="965"/>
      <c r="BI135" s="965"/>
      <c r="BJ135" s="966"/>
    </row>
    <row r="136" spans="2:62" ht="20.25" customHeight="1">
      <c r="B136" s="926"/>
      <c r="C136" s="987"/>
      <c r="D136" s="988"/>
      <c r="E136" s="258"/>
      <c r="F136" s="257">
        <f>C135</f>
        <v>0</v>
      </c>
      <c r="G136" s="258"/>
      <c r="H136" s="257">
        <f>I135</f>
        <v>0</v>
      </c>
      <c r="I136" s="989"/>
      <c r="J136" s="990"/>
      <c r="K136" s="991"/>
      <c r="L136" s="992"/>
      <c r="M136" s="992"/>
      <c r="N136" s="988"/>
      <c r="O136" s="953"/>
      <c r="P136" s="954"/>
      <c r="Q136" s="954"/>
      <c r="R136" s="954"/>
      <c r="S136" s="955"/>
      <c r="T136" s="256" t="s">
        <v>757</v>
      </c>
      <c r="U136" s="255"/>
      <c r="V136" s="254"/>
      <c r="W136" s="252" t="str">
        <f>IF(W135="","",VLOOKUP(W135,'シフト記号表（従来型・ユニット型共通）'!$C$6:$L$47,10,FALSE))</f>
        <v/>
      </c>
      <c r="X136" s="251" t="str">
        <f>IF(X135="","",VLOOKUP(X135,'シフト記号表（従来型・ユニット型共通）'!$C$6:$L$47,10,FALSE))</f>
        <v/>
      </c>
      <c r="Y136" s="251" t="str">
        <f>IF(Y135="","",VLOOKUP(Y135,'シフト記号表（従来型・ユニット型共通）'!$C$6:$L$47,10,FALSE))</f>
        <v/>
      </c>
      <c r="Z136" s="251" t="str">
        <f>IF(Z135="","",VLOOKUP(Z135,'シフト記号表（従来型・ユニット型共通）'!$C$6:$L$47,10,FALSE))</f>
        <v/>
      </c>
      <c r="AA136" s="251" t="str">
        <f>IF(AA135="","",VLOOKUP(AA135,'シフト記号表（従来型・ユニット型共通）'!$C$6:$L$47,10,FALSE))</f>
        <v/>
      </c>
      <c r="AB136" s="251" t="str">
        <f>IF(AB135="","",VLOOKUP(AB135,'シフト記号表（従来型・ユニット型共通）'!$C$6:$L$47,10,FALSE))</f>
        <v/>
      </c>
      <c r="AC136" s="253" t="str">
        <f>IF(AC135="","",VLOOKUP(AC135,'シフト記号表（従来型・ユニット型共通）'!$C$6:$L$47,10,FALSE))</f>
        <v/>
      </c>
      <c r="AD136" s="252" t="str">
        <f>IF(AD135="","",VLOOKUP(AD135,'シフト記号表（従来型・ユニット型共通）'!$C$6:$L$47,10,FALSE))</f>
        <v/>
      </c>
      <c r="AE136" s="251" t="str">
        <f>IF(AE135="","",VLOOKUP(AE135,'シフト記号表（従来型・ユニット型共通）'!$C$6:$L$47,10,FALSE))</f>
        <v/>
      </c>
      <c r="AF136" s="251" t="str">
        <f>IF(AF135="","",VLOOKUP(AF135,'シフト記号表（従来型・ユニット型共通）'!$C$6:$L$47,10,FALSE))</f>
        <v/>
      </c>
      <c r="AG136" s="251" t="str">
        <f>IF(AG135="","",VLOOKUP(AG135,'シフト記号表（従来型・ユニット型共通）'!$C$6:$L$47,10,FALSE))</f>
        <v/>
      </c>
      <c r="AH136" s="251" t="str">
        <f>IF(AH135="","",VLOOKUP(AH135,'シフト記号表（従来型・ユニット型共通）'!$C$6:$L$47,10,FALSE))</f>
        <v/>
      </c>
      <c r="AI136" s="251" t="str">
        <f>IF(AI135="","",VLOOKUP(AI135,'シフト記号表（従来型・ユニット型共通）'!$C$6:$L$47,10,FALSE))</f>
        <v/>
      </c>
      <c r="AJ136" s="253" t="str">
        <f>IF(AJ135="","",VLOOKUP(AJ135,'シフト記号表（従来型・ユニット型共通）'!$C$6:$L$47,10,FALSE))</f>
        <v/>
      </c>
      <c r="AK136" s="252" t="str">
        <f>IF(AK135="","",VLOOKUP(AK135,'シフト記号表（従来型・ユニット型共通）'!$C$6:$L$47,10,FALSE))</f>
        <v/>
      </c>
      <c r="AL136" s="251" t="str">
        <f>IF(AL135="","",VLOOKUP(AL135,'シフト記号表（従来型・ユニット型共通）'!$C$6:$L$47,10,FALSE))</f>
        <v/>
      </c>
      <c r="AM136" s="251" t="str">
        <f>IF(AM135="","",VLOOKUP(AM135,'シフト記号表（従来型・ユニット型共通）'!$C$6:$L$47,10,FALSE))</f>
        <v/>
      </c>
      <c r="AN136" s="251" t="str">
        <f>IF(AN135="","",VLOOKUP(AN135,'シフト記号表（従来型・ユニット型共通）'!$C$6:$L$47,10,FALSE))</f>
        <v/>
      </c>
      <c r="AO136" s="251" t="str">
        <f>IF(AO135="","",VLOOKUP(AO135,'シフト記号表（従来型・ユニット型共通）'!$C$6:$L$47,10,FALSE))</f>
        <v/>
      </c>
      <c r="AP136" s="251" t="str">
        <f>IF(AP135="","",VLOOKUP(AP135,'シフト記号表（従来型・ユニット型共通）'!$C$6:$L$47,10,FALSE))</f>
        <v/>
      </c>
      <c r="AQ136" s="253" t="str">
        <f>IF(AQ135="","",VLOOKUP(AQ135,'シフト記号表（従来型・ユニット型共通）'!$C$6:$L$47,10,FALSE))</f>
        <v/>
      </c>
      <c r="AR136" s="252" t="str">
        <f>IF(AR135="","",VLOOKUP(AR135,'シフト記号表（従来型・ユニット型共通）'!$C$6:$L$47,10,FALSE))</f>
        <v/>
      </c>
      <c r="AS136" s="251" t="str">
        <f>IF(AS135="","",VLOOKUP(AS135,'シフト記号表（従来型・ユニット型共通）'!$C$6:$L$47,10,FALSE))</f>
        <v/>
      </c>
      <c r="AT136" s="251" t="str">
        <f>IF(AT135="","",VLOOKUP(AT135,'シフト記号表（従来型・ユニット型共通）'!$C$6:$L$47,10,FALSE))</f>
        <v/>
      </c>
      <c r="AU136" s="251" t="str">
        <f>IF(AU135="","",VLOOKUP(AU135,'シフト記号表（従来型・ユニット型共通）'!$C$6:$L$47,10,FALSE))</f>
        <v/>
      </c>
      <c r="AV136" s="251" t="str">
        <f>IF(AV135="","",VLOOKUP(AV135,'シフト記号表（従来型・ユニット型共通）'!$C$6:$L$47,10,FALSE))</f>
        <v/>
      </c>
      <c r="AW136" s="251" t="str">
        <f>IF(AW135="","",VLOOKUP(AW135,'シフト記号表（従来型・ユニット型共通）'!$C$6:$L$47,10,FALSE))</f>
        <v/>
      </c>
      <c r="AX136" s="253" t="str">
        <f>IF(AX135="","",VLOOKUP(AX135,'シフト記号表（従来型・ユニット型共通）'!$C$6:$L$47,10,FALSE))</f>
        <v/>
      </c>
      <c r="AY136" s="252" t="str">
        <f>IF(AY135="","",VLOOKUP(AY135,'シフト記号表（従来型・ユニット型共通）'!$C$6:$L$47,10,FALSE))</f>
        <v/>
      </c>
      <c r="AZ136" s="251" t="str">
        <f>IF(AZ135="","",VLOOKUP(AZ135,'シフト記号表（従来型・ユニット型共通）'!$C$6:$L$47,10,FALSE))</f>
        <v/>
      </c>
      <c r="BA136" s="251" t="str">
        <f>IF(BA135="","",VLOOKUP(BA135,'シフト記号表（従来型・ユニット型共通）'!$C$6:$L$47,10,FALSE))</f>
        <v/>
      </c>
      <c r="BB136" s="996">
        <f>IF($BE$3="４週",SUM(W136:AX136),IF($BE$3="暦月",SUM(W136:BA136),""))</f>
        <v>0</v>
      </c>
      <c r="BC136" s="997"/>
      <c r="BD136" s="998">
        <f>IF($BE$3="４週",BB136/4,IF($BE$3="暦月",(BB136/($BE$8/7)),""))</f>
        <v>0</v>
      </c>
      <c r="BE136" s="997"/>
      <c r="BF136" s="993"/>
      <c r="BG136" s="994"/>
      <c r="BH136" s="994"/>
      <c r="BI136" s="994"/>
      <c r="BJ136" s="995"/>
    </row>
    <row r="137" spans="2:62" ht="20.25" customHeight="1">
      <c r="B137" s="925">
        <f>B135+1</f>
        <v>61</v>
      </c>
      <c r="C137" s="971"/>
      <c r="D137" s="972"/>
      <c r="E137" s="262"/>
      <c r="F137" s="261"/>
      <c r="G137" s="262"/>
      <c r="H137" s="261"/>
      <c r="I137" s="983"/>
      <c r="J137" s="984"/>
      <c r="K137" s="985"/>
      <c r="L137" s="986"/>
      <c r="M137" s="986"/>
      <c r="N137" s="972"/>
      <c r="O137" s="953"/>
      <c r="P137" s="954"/>
      <c r="Q137" s="954"/>
      <c r="R137" s="954"/>
      <c r="S137" s="955"/>
      <c r="T137" s="260" t="s">
        <v>758</v>
      </c>
      <c r="V137" s="259"/>
      <c r="W137" s="244"/>
      <c r="X137" s="243"/>
      <c r="Y137" s="243"/>
      <c r="Z137" s="243"/>
      <c r="AA137" s="243"/>
      <c r="AB137" s="243"/>
      <c r="AC137" s="245"/>
      <c r="AD137" s="244"/>
      <c r="AE137" s="243"/>
      <c r="AF137" s="243"/>
      <c r="AG137" s="243"/>
      <c r="AH137" s="243"/>
      <c r="AI137" s="243"/>
      <c r="AJ137" s="245"/>
      <c r="AK137" s="244"/>
      <c r="AL137" s="243"/>
      <c r="AM137" s="243"/>
      <c r="AN137" s="243"/>
      <c r="AO137" s="243"/>
      <c r="AP137" s="243"/>
      <c r="AQ137" s="245"/>
      <c r="AR137" s="244"/>
      <c r="AS137" s="243"/>
      <c r="AT137" s="243"/>
      <c r="AU137" s="243"/>
      <c r="AV137" s="243"/>
      <c r="AW137" s="243"/>
      <c r="AX137" s="245"/>
      <c r="AY137" s="244"/>
      <c r="AZ137" s="243"/>
      <c r="BA137" s="242"/>
      <c r="BB137" s="960"/>
      <c r="BC137" s="961"/>
      <c r="BD137" s="962"/>
      <c r="BE137" s="963"/>
      <c r="BF137" s="964"/>
      <c r="BG137" s="965"/>
      <c r="BH137" s="965"/>
      <c r="BI137" s="965"/>
      <c r="BJ137" s="966"/>
    </row>
    <row r="138" spans="2:62" ht="20.25" customHeight="1">
      <c r="B138" s="926"/>
      <c r="C138" s="987"/>
      <c r="D138" s="988"/>
      <c r="E138" s="258"/>
      <c r="F138" s="257">
        <f>C137</f>
        <v>0</v>
      </c>
      <c r="G138" s="258"/>
      <c r="H138" s="257">
        <f>I137</f>
        <v>0</v>
      </c>
      <c r="I138" s="989"/>
      <c r="J138" s="990"/>
      <c r="K138" s="991"/>
      <c r="L138" s="992"/>
      <c r="M138" s="992"/>
      <c r="N138" s="988"/>
      <c r="O138" s="953"/>
      <c r="P138" s="954"/>
      <c r="Q138" s="954"/>
      <c r="R138" s="954"/>
      <c r="S138" s="955"/>
      <c r="T138" s="256" t="s">
        <v>757</v>
      </c>
      <c r="U138" s="255"/>
      <c r="V138" s="254"/>
      <c r="W138" s="252" t="str">
        <f>IF(W137="","",VLOOKUP(W137,'シフト記号表（従来型・ユニット型共通）'!$C$6:$L$47,10,FALSE))</f>
        <v/>
      </c>
      <c r="X138" s="251" t="str">
        <f>IF(X137="","",VLOOKUP(X137,'シフト記号表（従来型・ユニット型共通）'!$C$6:$L$47,10,FALSE))</f>
        <v/>
      </c>
      <c r="Y138" s="251" t="str">
        <f>IF(Y137="","",VLOOKUP(Y137,'シフト記号表（従来型・ユニット型共通）'!$C$6:$L$47,10,FALSE))</f>
        <v/>
      </c>
      <c r="Z138" s="251" t="str">
        <f>IF(Z137="","",VLOOKUP(Z137,'シフト記号表（従来型・ユニット型共通）'!$C$6:$L$47,10,FALSE))</f>
        <v/>
      </c>
      <c r="AA138" s="251" t="str">
        <f>IF(AA137="","",VLOOKUP(AA137,'シフト記号表（従来型・ユニット型共通）'!$C$6:$L$47,10,FALSE))</f>
        <v/>
      </c>
      <c r="AB138" s="251" t="str">
        <f>IF(AB137="","",VLOOKUP(AB137,'シフト記号表（従来型・ユニット型共通）'!$C$6:$L$47,10,FALSE))</f>
        <v/>
      </c>
      <c r="AC138" s="253" t="str">
        <f>IF(AC137="","",VLOOKUP(AC137,'シフト記号表（従来型・ユニット型共通）'!$C$6:$L$47,10,FALSE))</f>
        <v/>
      </c>
      <c r="AD138" s="252" t="str">
        <f>IF(AD137="","",VLOOKUP(AD137,'シフト記号表（従来型・ユニット型共通）'!$C$6:$L$47,10,FALSE))</f>
        <v/>
      </c>
      <c r="AE138" s="251" t="str">
        <f>IF(AE137="","",VLOOKUP(AE137,'シフト記号表（従来型・ユニット型共通）'!$C$6:$L$47,10,FALSE))</f>
        <v/>
      </c>
      <c r="AF138" s="251" t="str">
        <f>IF(AF137="","",VLOOKUP(AF137,'シフト記号表（従来型・ユニット型共通）'!$C$6:$L$47,10,FALSE))</f>
        <v/>
      </c>
      <c r="AG138" s="251" t="str">
        <f>IF(AG137="","",VLOOKUP(AG137,'シフト記号表（従来型・ユニット型共通）'!$C$6:$L$47,10,FALSE))</f>
        <v/>
      </c>
      <c r="AH138" s="251" t="str">
        <f>IF(AH137="","",VLOOKUP(AH137,'シフト記号表（従来型・ユニット型共通）'!$C$6:$L$47,10,FALSE))</f>
        <v/>
      </c>
      <c r="AI138" s="251" t="str">
        <f>IF(AI137="","",VLOOKUP(AI137,'シフト記号表（従来型・ユニット型共通）'!$C$6:$L$47,10,FALSE))</f>
        <v/>
      </c>
      <c r="AJ138" s="253" t="str">
        <f>IF(AJ137="","",VLOOKUP(AJ137,'シフト記号表（従来型・ユニット型共通）'!$C$6:$L$47,10,FALSE))</f>
        <v/>
      </c>
      <c r="AK138" s="252" t="str">
        <f>IF(AK137="","",VLOOKUP(AK137,'シフト記号表（従来型・ユニット型共通）'!$C$6:$L$47,10,FALSE))</f>
        <v/>
      </c>
      <c r="AL138" s="251" t="str">
        <f>IF(AL137="","",VLOOKUP(AL137,'シフト記号表（従来型・ユニット型共通）'!$C$6:$L$47,10,FALSE))</f>
        <v/>
      </c>
      <c r="AM138" s="251" t="str">
        <f>IF(AM137="","",VLOOKUP(AM137,'シフト記号表（従来型・ユニット型共通）'!$C$6:$L$47,10,FALSE))</f>
        <v/>
      </c>
      <c r="AN138" s="251" t="str">
        <f>IF(AN137="","",VLOOKUP(AN137,'シフト記号表（従来型・ユニット型共通）'!$C$6:$L$47,10,FALSE))</f>
        <v/>
      </c>
      <c r="AO138" s="251" t="str">
        <f>IF(AO137="","",VLOOKUP(AO137,'シフト記号表（従来型・ユニット型共通）'!$C$6:$L$47,10,FALSE))</f>
        <v/>
      </c>
      <c r="AP138" s="251" t="str">
        <f>IF(AP137="","",VLOOKUP(AP137,'シフト記号表（従来型・ユニット型共通）'!$C$6:$L$47,10,FALSE))</f>
        <v/>
      </c>
      <c r="AQ138" s="253" t="str">
        <f>IF(AQ137="","",VLOOKUP(AQ137,'シフト記号表（従来型・ユニット型共通）'!$C$6:$L$47,10,FALSE))</f>
        <v/>
      </c>
      <c r="AR138" s="252" t="str">
        <f>IF(AR137="","",VLOOKUP(AR137,'シフト記号表（従来型・ユニット型共通）'!$C$6:$L$47,10,FALSE))</f>
        <v/>
      </c>
      <c r="AS138" s="251" t="str">
        <f>IF(AS137="","",VLOOKUP(AS137,'シフト記号表（従来型・ユニット型共通）'!$C$6:$L$47,10,FALSE))</f>
        <v/>
      </c>
      <c r="AT138" s="251" t="str">
        <f>IF(AT137="","",VLOOKUP(AT137,'シフト記号表（従来型・ユニット型共通）'!$C$6:$L$47,10,FALSE))</f>
        <v/>
      </c>
      <c r="AU138" s="251" t="str">
        <f>IF(AU137="","",VLOOKUP(AU137,'シフト記号表（従来型・ユニット型共通）'!$C$6:$L$47,10,FALSE))</f>
        <v/>
      </c>
      <c r="AV138" s="251" t="str">
        <f>IF(AV137="","",VLOOKUP(AV137,'シフト記号表（従来型・ユニット型共通）'!$C$6:$L$47,10,FALSE))</f>
        <v/>
      </c>
      <c r="AW138" s="251" t="str">
        <f>IF(AW137="","",VLOOKUP(AW137,'シフト記号表（従来型・ユニット型共通）'!$C$6:$L$47,10,FALSE))</f>
        <v/>
      </c>
      <c r="AX138" s="253" t="str">
        <f>IF(AX137="","",VLOOKUP(AX137,'シフト記号表（従来型・ユニット型共通）'!$C$6:$L$47,10,FALSE))</f>
        <v/>
      </c>
      <c r="AY138" s="252" t="str">
        <f>IF(AY137="","",VLOOKUP(AY137,'シフト記号表（従来型・ユニット型共通）'!$C$6:$L$47,10,FALSE))</f>
        <v/>
      </c>
      <c r="AZ138" s="251" t="str">
        <f>IF(AZ137="","",VLOOKUP(AZ137,'シフト記号表（従来型・ユニット型共通）'!$C$6:$L$47,10,FALSE))</f>
        <v/>
      </c>
      <c r="BA138" s="251" t="str">
        <f>IF(BA137="","",VLOOKUP(BA137,'シフト記号表（従来型・ユニット型共通）'!$C$6:$L$47,10,FALSE))</f>
        <v/>
      </c>
      <c r="BB138" s="996">
        <f>IF($BE$3="４週",SUM(W138:AX138),IF($BE$3="暦月",SUM(W138:BA138),""))</f>
        <v>0</v>
      </c>
      <c r="BC138" s="997"/>
      <c r="BD138" s="998">
        <f>IF($BE$3="４週",BB138/4,IF($BE$3="暦月",(BB138/($BE$8/7)),""))</f>
        <v>0</v>
      </c>
      <c r="BE138" s="997"/>
      <c r="BF138" s="993"/>
      <c r="BG138" s="994"/>
      <c r="BH138" s="994"/>
      <c r="BI138" s="994"/>
      <c r="BJ138" s="995"/>
    </row>
    <row r="139" spans="2:62" ht="20.25" customHeight="1">
      <c r="B139" s="925">
        <f>B137+1</f>
        <v>62</v>
      </c>
      <c r="C139" s="971"/>
      <c r="D139" s="972"/>
      <c r="E139" s="262"/>
      <c r="F139" s="261"/>
      <c r="G139" s="262"/>
      <c r="H139" s="261"/>
      <c r="I139" s="983"/>
      <c r="J139" s="984"/>
      <c r="K139" s="985"/>
      <c r="L139" s="986"/>
      <c r="M139" s="986"/>
      <c r="N139" s="972"/>
      <c r="O139" s="953"/>
      <c r="P139" s="954"/>
      <c r="Q139" s="954"/>
      <c r="R139" s="954"/>
      <c r="S139" s="955"/>
      <c r="T139" s="260" t="s">
        <v>758</v>
      </c>
      <c r="V139" s="259"/>
      <c r="W139" s="244"/>
      <c r="X139" s="243"/>
      <c r="Y139" s="243"/>
      <c r="Z139" s="243"/>
      <c r="AA139" s="243"/>
      <c r="AB139" s="243"/>
      <c r="AC139" s="245"/>
      <c r="AD139" s="244"/>
      <c r="AE139" s="243"/>
      <c r="AF139" s="243"/>
      <c r="AG139" s="243"/>
      <c r="AH139" s="243"/>
      <c r="AI139" s="243"/>
      <c r="AJ139" s="245"/>
      <c r="AK139" s="244"/>
      <c r="AL139" s="243"/>
      <c r="AM139" s="243"/>
      <c r="AN139" s="243"/>
      <c r="AO139" s="243"/>
      <c r="AP139" s="243"/>
      <c r="AQ139" s="245"/>
      <c r="AR139" s="244"/>
      <c r="AS139" s="243"/>
      <c r="AT139" s="243"/>
      <c r="AU139" s="243"/>
      <c r="AV139" s="243"/>
      <c r="AW139" s="243"/>
      <c r="AX139" s="245"/>
      <c r="AY139" s="244"/>
      <c r="AZ139" s="243"/>
      <c r="BA139" s="242"/>
      <c r="BB139" s="960"/>
      <c r="BC139" s="961"/>
      <c r="BD139" s="962"/>
      <c r="BE139" s="963"/>
      <c r="BF139" s="964"/>
      <c r="BG139" s="965"/>
      <c r="BH139" s="965"/>
      <c r="BI139" s="965"/>
      <c r="BJ139" s="966"/>
    </row>
    <row r="140" spans="2:62" ht="20.25" customHeight="1">
      <c r="B140" s="926"/>
      <c r="C140" s="987"/>
      <c r="D140" s="988"/>
      <c r="E140" s="258"/>
      <c r="F140" s="257">
        <f>C139</f>
        <v>0</v>
      </c>
      <c r="G140" s="258"/>
      <c r="H140" s="257">
        <f>I139</f>
        <v>0</v>
      </c>
      <c r="I140" s="989"/>
      <c r="J140" s="990"/>
      <c r="K140" s="991"/>
      <c r="L140" s="992"/>
      <c r="M140" s="992"/>
      <c r="N140" s="988"/>
      <c r="O140" s="953"/>
      <c r="P140" s="954"/>
      <c r="Q140" s="954"/>
      <c r="R140" s="954"/>
      <c r="S140" s="955"/>
      <c r="T140" s="256" t="s">
        <v>757</v>
      </c>
      <c r="U140" s="255"/>
      <c r="V140" s="254"/>
      <c r="W140" s="252" t="str">
        <f>IF(W139="","",VLOOKUP(W139,'シフト記号表（従来型・ユニット型共通）'!$C$6:$L$47,10,FALSE))</f>
        <v/>
      </c>
      <c r="X140" s="251" t="str">
        <f>IF(X139="","",VLOOKUP(X139,'シフト記号表（従来型・ユニット型共通）'!$C$6:$L$47,10,FALSE))</f>
        <v/>
      </c>
      <c r="Y140" s="251" t="str">
        <f>IF(Y139="","",VLOOKUP(Y139,'シフト記号表（従来型・ユニット型共通）'!$C$6:$L$47,10,FALSE))</f>
        <v/>
      </c>
      <c r="Z140" s="251" t="str">
        <f>IF(Z139="","",VLOOKUP(Z139,'シフト記号表（従来型・ユニット型共通）'!$C$6:$L$47,10,FALSE))</f>
        <v/>
      </c>
      <c r="AA140" s="251" t="str">
        <f>IF(AA139="","",VLOOKUP(AA139,'シフト記号表（従来型・ユニット型共通）'!$C$6:$L$47,10,FALSE))</f>
        <v/>
      </c>
      <c r="AB140" s="251" t="str">
        <f>IF(AB139="","",VLOOKUP(AB139,'シフト記号表（従来型・ユニット型共通）'!$C$6:$L$47,10,FALSE))</f>
        <v/>
      </c>
      <c r="AC140" s="253" t="str">
        <f>IF(AC139="","",VLOOKUP(AC139,'シフト記号表（従来型・ユニット型共通）'!$C$6:$L$47,10,FALSE))</f>
        <v/>
      </c>
      <c r="AD140" s="252" t="str">
        <f>IF(AD139="","",VLOOKUP(AD139,'シフト記号表（従来型・ユニット型共通）'!$C$6:$L$47,10,FALSE))</f>
        <v/>
      </c>
      <c r="AE140" s="251" t="str">
        <f>IF(AE139="","",VLOOKUP(AE139,'シフト記号表（従来型・ユニット型共通）'!$C$6:$L$47,10,FALSE))</f>
        <v/>
      </c>
      <c r="AF140" s="251" t="str">
        <f>IF(AF139="","",VLOOKUP(AF139,'シフト記号表（従来型・ユニット型共通）'!$C$6:$L$47,10,FALSE))</f>
        <v/>
      </c>
      <c r="AG140" s="251" t="str">
        <f>IF(AG139="","",VLOOKUP(AG139,'シフト記号表（従来型・ユニット型共通）'!$C$6:$L$47,10,FALSE))</f>
        <v/>
      </c>
      <c r="AH140" s="251" t="str">
        <f>IF(AH139="","",VLOOKUP(AH139,'シフト記号表（従来型・ユニット型共通）'!$C$6:$L$47,10,FALSE))</f>
        <v/>
      </c>
      <c r="AI140" s="251" t="str">
        <f>IF(AI139="","",VLOOKUP(AI139,'シフト記号表（従来型・ユニット型共通）'!$C$6:$L$47,10,FALSE))</f>
        <v/>
      </c>
      <c r="AJ140" s="253" t="str">
        <f>IF(AJ139="","",VLOOKUP(AJ139,'シフト記号表（従来型・ユニット型共通）'!$C$6:$L$47,10,FALSE))</f>
        <v/>
      </c>
      <c r="AK140" s="252" t="str">
        <f>IF(AK139="","",VLOOKUP(AK139,'シフト記号表（従来型・ユニット型共通）'!$C$6:$L$47,10,FALSE))</f>
        <v/>
      </c>
      <c r="AL140" s="251" t="str">
        <f>IF(AL139="","",VLOOKUP(AL139,'シフト記号表（従来型・ユニット型共通）'!$C$6:$L$47,10,FALSE))</f>
        <v/>
      </c>
      <c r="AM140" s="251" t="str">
        <f>IF(AM139="","",VLOOKUP(AM139,'シフト記号表（従来型・ユニット型共通）'!$C$6:$L$47,10,FALSE))</f>
        <v/>
      </c>
      <c r="AN140" s="251" t="str">
        <f>IF(AN139="","",VLOOKUP(AN139,'シフト記号表（従来型・ユニット型共通）'!$C$6:$L$47,10,FALSE))</f>
        <v/>
      </c>
      <c r="AO140" s="251" t="str">
        <f>IF(AO139="","",VLOOKUP(AO139,'シフト記号表（従来型・ユニット型共通）'!$C$6:$L$47,10,FALSE))</f>
        <v/>
      </c>
      <c r="AP140" s="251" t="str">
        <f>IF(AP139="","",VLOOKUP(AP139,'シフト記号表（従来型・ユニット型共通）'!$C$6:$L$47,10,FALSE))</f>
        <v/>
      </c>
      <c r="AQ140" s="253" t="str">
        <f>IF(AQ139="","",VLOOKUP(AQ139,'シフト記号表（従来型・ユニット型共通）'!$C$6:$L$47,10,FALSE))</f>
        <v/>
      </c>
      <c r="AR140" s="252" t="str">
        <f>IF(AR139="","",VLOOKUP(AR139,'シフト記号表（従来型・ユニット型共通）'!$C$6:$L$47,10,FALSE))</f>
        <v/>
      </c>
      <c r="AS140" s="251" t="str">
        <f>IF(AS139="","",VLOOKUP(AS139,'シフト記号表（従来型・ユニット型共通）'!$C$6:$L$47,10,FALSE))</f>
        <v/>
      </c>
      <c r="AT140" s="251" t="str">
        <f>IF(AT139="","",VLOOKUP(AT139,'シフト記号表（従来型・ユニット型共通）'!$C$6:$L$47,10,FALSE))</f>
        <v/>
      </c>
      <c r="AU140" s="251" t="str">
        <f>IF(AU139="","",VLOOKUP(AU139,'シフト記号表（従来型・ユニット型共通）'!$C$6:$L$47,10,FALSE))</f>
        <v/>
      </c>
      <c r="AV140" s="251" t="str">
        <f>IF(AV139="","",VLOOKUP(AV139,'シフト記号表（従来型・ユニット型共通）'!$C$6:$L$47,10,FALSE))</f>
        <v/>
      </c>
      <c r="AW140" s="251" t="str">
        <f>IF(AW139="","",VLOOKUP(AW139,'シフト記号表（従来型・ユニット型共通）'!$C$6:$L$47,10,FALSE))</f>
        <v/>
      </c>
      <c r="AX140" s="253" t="str">
        <f>IF(AX139="","",VLOOKUP(AX139,'シフト記号表（従来型・ユニット型共通）'!$C$6:$L$47,10,FALSE))</f>
        <v/>
      </c>
      <c r="AY140" s="252" t="str">
        <f>IF(AY139="","",VLOOKUP(AY139,'シフト記号表（従来型・ユニット型共通）'!$C$6:$L$47,10,FALSE))</f>
        <v/>
      </c>
      <c r="AZ140" s="251" t="str">
        <f>IF(AZ139="","",VLOOKUP(AZ139,'シフト記号表（従来型・ユニット型共通）'!$C$6:$L$47,10,FALSE))</f>
        <v/>
      </c>
      <c r="BA140" s="251" t="str">
        <f>IF(BA139="","",VLOOKUP(BA139,'シフト記号表（従来型・ユニット型共通）'!$C$6:$L$47,10,FALSE))</f>
        <v/>
      </c>
      <c r="BB140" s="996">
        <f>IF($BE$3="４週",SUM(W140:AX140),IF($BE$3="暦月",SUM(W140:BA140),""))</f>
        <v>0</v>
      </c>
      <c r="BC140" s="997"/>
      <c r="BD140" s="998">
        <f>IF($BE$3="４週",BB140/4,IF($BE$3="暦月",(BB140/($BE$8/7)),""))</f>
        <v>0</v>
      </c>
      <c r="BE140" s="997"/>
      <c r="BF140" s="993"/>
      <c r="BG140" s="994"/>
      <c r="BH140" s="994"/>
      <c r="BI140" s="994"/>
      <c r="BJ140" s="995"/>
    </row>
    <row r="141" spans="2:62" ht="20.25" customHeight="1">
      <c r="B141" s="925">
        <f>B139+1</f>
        <v>63</v>
      </c>
      <c r="C141" s="971"/>
      <c r="D141" s="972"/>
      <c r="E141" s="262"/>
      <c r="F141" s="261"/>
      <c r="G141" s="262"/>
      <c r="H141" s="261"/>
      <c r="I141" s="983"/>
      <c r="J141" s="984"/>
      <c r="K141" s="985"/>
      <c r="L141" s="986"/>
      <c r="M141" s="986"/>
      <c r="N141" s="972"/>
      <c r="O141" s="953"/>
      <c r="P141" s="954"/>
      <c r="Q141" s="954"/>
      <c r="R141" s="954"/>
      <c r="S141" s="955"/>
      <c r="T141" s="260" t="s">
        <v>758</v>
      </c>
      <c r="V141" s="259"/>
      <c r="W141" s="244"/>
      <c r="X141" s="243"/>
      <c r="Y141" s="243"/>
      <c r="Z141" s="243"/>
      <c r="AA141" s="243"/>
      <c r="AB141" s="243"/>
      <c r="AC141" s="245"/>
      <c r="AD141" s="244"/>
      <c r="AE141" s="243"/>
      <c r="AF141" s="243"/>
      <c r="AG141" s="243"/>
      <c r="AH141" s="243"/>
      <c r="AI141" s="243"/>
      <c r="AJ141" s="245"/>
      <c r="AK141" s="244"/>
      <c r="AL141" s="243"/>
      <c r="AM141" s="243"/>
      <c r="AN141" s="243"/>
      <c r="AO141" s="243"/>
      <c r="AP141" s="243"/>
      <c r="AQ141" s="245"/>
      <c r="AR141" s="244"/>
      <c r="AS141" s="243"/>
      <c r="AT141" s="243"/>
      <c r="AU141" s="243"/>
      <c r="AV141" s="243"/>
      <c r="AW141" s="243"/>
      <c r="AX141" s="245"/>
      <c r="AY141" s="244"/>
      <c r="AZ141" s="243"/>
      <c r="BA141" s="242"/>
      <c r="BB141" s="960"/>
      <c r="BC141" s="961"/>
      <c r="BD141" s="962"/>
      <c r="BE141" s="963"/>
      <c r="BF141" s="964"/>
      <c r="BG141" s="965"/>
      <c r="BH141" s="965"/>
      <c r="BI141" s="965"/>
      <c r="BJ141" s="966"/>
    </row>
    <row r="142" spans="2:62" ht="20.25" customHeight="1">
      <c r="B142" s="926"/>
      <c r="C142" s="987"/>
      <c r="D142" s="988"/>
      <c r="E142" s="258"/>
      <c r="F142" s="257">
        <f>C141</f>
        <v>0</v>
      </c>
      <c r="G142" s="258"/>
      <c r="H142" s="257">
        <f>I141</f>
        <v>0</v>
      </c>
      <c r="I142" s="989"/>
      <c r="J142" s="990"/>
      <c r="K142" s="991"/>
      <c r="L142" s="992"/>
      <c r="M142" s="992"/>
      <c r="N142" s="988"/>
      <c r="O142" s="953"/>
      <c r="P142" s="954"/>
      <c r="Q142" s="954"/>
      <c r="R142" s="954"/>
      <c r="S142" s="955"/>
      <c r="T142" s="256" t="s">
        <v>757</v>
      </c>
      <c r="U142" s="255"/>
      <c r="V142" s="254"/>
      <c r="W142" s="252" t="str">
        <f>IF(W141="","",VLOOKUP(W141,'シフト記号表（従来型・ユニット型共通）'!$C$6:$L$47,10,FALSE))</f>
        <v/>
      </c>
      <c r="X142" s="251" t="str">
        <f>IF(X141="","",VLOOKUP(X141,'シフト記号表（従来型・ユニット型共通）'!$C$6:$L$47,10,FALSE))</f>
        <v/>
      </c>
      <c r="Y142" s="251" t="str">
        <f>IF(Y141="","",VLOOKUP(Y141,'シフト記号表（従来型・ユニット型共通）'!$C$6:$L$47,10,FALSE))</f>
        <v/>
      </c>
      <c r="Z142" s="251" t="str">
        <f>IF(Z141="","",VLOOKUP(Z141,'シフト記号表（従来型・ユニット型共通）'!$C$6:$L$47,10,FALSE))</f>
        <v/>
      </c>
      <c r="AA142" s="251" t="str">
        <f>IF(AA141="","",VLOOKUP(AA141,'シフト記号表（従来型・ユニット型共通）'!$C$6:$L$47,10,FALSE))</f>
        <v/>
      </c>
      <c r="AB142" s="251" t="str">
        <f>IF(AB141="","",VLOOKUP(AB141,'シフト記号表（従来型・ユニット型共通）'!$C$6:$L$47,10,FALSE))</f>
        <v/>
      </c>
      <c r="AC142" s="253" t="str">
        <f>IF(AC141="","",VLOOKUP(AC141,'シフト記号表（従来型・ユニット型共通）'!$C$6:$L$47,10,FALSE))</f>
        <v/>
      </c>
      <c r="AD142" s="252" t="str">
        <f>IF(AD141="","",VLOOKUP(AD141,'シフト記号表（従来型・ユニット型共通）'!$C$6:$L$47,10,FALSE))</f>
        <v/>
      </c>
      <c r="AE142" s="251" t="str">
        <f>IF(AE141="","",VLOOKUP(AE141,'シフト記号表（従来型・ユニット型共通）'!$C$6:$L$47,10,FALSE))</f>
        <v/>
      </c>
      <c r="AF142" s="251" t="str">
        <f>IF(AF141="","",VLOOKUP(AF141,'シフト記号表（従来型・ユニット型共通）'!$C$6:$L$47,10,FALSE))</f>
        <v/>
      </c>
      <c r="AG142" s="251" t="str">
        <f>IF(AG141="","",VLOOKUP(AG141,'シフト記号表（従来型・ユニット型共通）'!$C$6:$L$47,10,FALSE))</f>
        <v/>
      </c>
      <c r="AH142" s="251" t="str">
        <f>IF(AH141="","",VLOOKUP(AH141,'シフト記号表（従来型・ユニット型共通）'!$C$6:$L$47,10,FALSE))</f>
        <v/>
      </c>
      <c r="AI142" s="251" t="str">
        <f>IF(AI141="","",VLOOKUP(AI141,'シフト記号表（従来型・ユニット型共通）'!$C$6:$L$47,10,FALSE))</f>
        <v/>
      </c>
      <c r="AJ142" s="253" t="str">
        <f>IF(AJ141="","",VLOOKUP(AJ141,'シフト記号表（従来型・ユニット型共通）'!$C$6:$L$47,10,FALSE))</f>
        <v/>
      </c>
      <c r="AK142" s="252" t="str">
        <f>IF(AK141="","",VLOOKUP(AK141,'シフト記号表（従来型・ユニット型共通）'!$C$6:$L$47,10,FALSE))</f>
        <v/>
      </c>
      <c r="AL142" s="251" t="str">
        <f>IF(AL141="","",VLOOKUP(AL141,'シフト記号表（従来型・ユニット型共通）'!$C$6:$L$47,10,FALSE))</f>
        <v/>
      </c>
      <c r="AM142" s="251" t="str">
        <f>IF(AM141="","",VLOOKUP(AM141,'シフト記号表（従来型・ユニット型共通）'!$C$6:$L$47,10,FALSE))</f>
        <v/>
      </c>
      <c r="AN142" s="251" t="str">
        <f>IF(AN141="","",VLOOKUP(AN141,'シフト記号表（従来型・ユニット型共通）'!$C$6:$L$47,10,FALSE))</f>
        <v/>
      </c>
      <c r="AO142" s="251" t="str">
        <f>IF(AO141="","",VLOOKUP(AO141,'シフト記号表（従来型・ユニット型共通）'!$C$6:$L$47,10,FALSE))</f>
        <v/>
      </c>
      <c r="AP142" s="251" t="str">
        <f>IF(AP141="","",VLOOKUP(AP141,'シフト記号表（従来型・ユニット型共通）'!$C$6:$L$47,10,FALSE))</f>
        <v/>
      </c>
      <c r="AQ142" s="253" t="str">
        <f>IF(AQ141="","",VLOOKUP(AQ141,'シフト記号表（従来型・ユニット型共通）'!$C$6:$L$47,10,FALSE))</f>
        <v/>
      </c>
      <c r="AR142" s="252" t="str">
        <f>IF(AR141="","",VLOOKUP(AR141,'シフト記号表（従来型・ユニット型共通）'!$C$6:$L$47,10,FALSE))</f>
        <v/>
      </c>
      <c r="AS142" s="251" t="str">
        <f>IF(AS141="","",VLOOKUP(AS141,'シフト記号表（従来型・ユニット型共通）'!$C$6:$L$47,10,FALSE))</f>
        <v/>
      </c>
      <c r="AT142" s="251" t="str">
        <f>IF(AT141="","",VLOOKUP(AT141,'シフト記号表（従来型・ユニット型共通）'!$C$6:$L$47,10,FALSE))</f>
        <v/>
      </c>
      <c r="AU142" s="251" t="str">
        <f>IF(AU141="","",VLOOKUP(AU141,'シフト記号表（従来型・ユニット型共通）'!$C$6:$L$47,10,FALSE))</f>
        <v/>
      </c>
      <c r="AV142" s="251" t="str">
        <f>IF(AV141="","",VLOOKUP(AV141,'シフト記号表（従来型・ユニット型共通）'!$C$6:$L$47,10,FALSE))</f>
        <v/>
      </c>
      <c r="AW142" s="251" t="str">
        <f>IF(AW141="","",VLOOKUP(AW141,'シフト記号表（従来型・ユニット型共通）'!$C$6:$L$47,10,FALSE))</f>
        <v/>
      </c>
      <c r="AX142" s="253" t="str">
        <f>IF(AX141="","",VLOOKUP(AX141,'シフト記号表（従来型・ユニット型共通）'!$C$6:$L$47,10,FALSE))</f>
        <v/>
      </c>
      <c r="AY142" s="252" t="str">
        <f>IF(AY141="","",VLOOKUP(AY141,'シフト記号表（従来型・ユニット型共通）'!$C$6:$L$47,10,FALSE))</f>
        <v/>
      </c>
      <c r="AZ142" s="251" t="str">
        <f>IF(AZ141="","",VLOOKUP(AZ141,'シフト記号表（従来型・ユニット型共通）'!$C$6:$L$47,10,FALSE))</f>
        <v/>
      </c>
      <c r="BA142" s="251" t="str">
        <f>IF(BA141="","",VLOOKUP(BA141,'シフト記号表（従来型・ユニット型共通）'!$C$6:$L$47,10,FALSE))</f>
        <v/>
      </c>
      <c r="BB142" s="996">
        <f>IF($BE$3="４週",SUM(W142:AX142),IF($BE$3="暦月",SUM(W142:BA142),""))</f>
        <v>0</v>
      </c>
      <c r="BC142" s="997"/>
      <c r="BD142" s="998">
        <f>IF($BE$3="４週",BB142/4,IF($BE$3="暦月",(BB142/($BE$8/7)),""))</f>
        <v>0</v>
      </c>
      <c r="BE142" s="997"/>
      <c r="BF142" s="993"/>
      <c r="BG142" s="994"/>
      <c r="BH142" s="994"/>
      <c r="BI142" s="994"/>
      <c r="BJ142" s="995"/>
    </row>
    <row r="143" spans="2:62" ht="20.25" customHeight="1">
      <c r="B143" s="925">
        <f>B141+1</f>
        <v>64</v>
      </c>
      <c r="C143" s="971"/>
      <c r="D143" s="972"/>
      <c r="E143" s="262"/>
      <c r="F143" s="261"/>
      <c r="G143" s="262"/>
      <c r="H143" s="261"/>
      <c r="I143" s="983"/>
      <c r="J143" s="984"/>
      <c r="K143" s="985"/>
      <c r="L143" s="986"/>
      <c r="M143" s="986"/>
      <c r="N143" s="972"/>
      <c r="O143" s="953"/>
      <c r="P143" s="954"/>
      <c r="Q143" s="954"/>
      <c r="R143" s="954"/>
      <c r="S143" s="955"/>
      <c r="T143" s="260" t="s">
        <v>758</v>
      </c>
      <c r="V143" s="259"/>
      <c r="W143" s="244"/>
      <c r="X143" s="243"/>
      <c r="Y143" s="243"/>
      <c r="Z143" s="243"/>
      <c r="AA143" s="243"/>
      <c r="AB143" s="243"/>
      <c r="AC143" s="245"/>
      <c r="AD143" s="244"/>
      <c r="AE143" s="243"/>
      <c r="AF143" s="243"/>
      <c r="AG143" s="243"/>
      <c r="AH143" s="243"/>
      <c r="AI143" s="243"/>
      <c r="AJ143" s="245"/>
      <c r="AK143" s="244"/>
      <c r="AL143" s="243"/>
      <c r="AM143" s="243"/>
      <c r="AN143" s="243"/>
      <c r="AO143" s="243"/>
      <c r="AP143" s="243"/>
      <c r="AQ143" s="245"/>
      <c r="AR143" s="244"/>
      <c r="AS143" s="243"/>
      <c r="AT143" s="243"/>
      <c r="AU143" s="243"/>
      <c r="AV143" s="243"/>
      <c r="AW143" s="243"/>
      <c r="AX143" s="245"/>
      <c r="AY143" s="244"/>
      <c r="AZ143" s="243"/>
      <c r="BA143" s="242"/>
      <c r="BB143" s="960"/>
      <c r="BC143" s="961"/>
      <c r="BD143" s="962"/>
      <c r="BE143" s="963"/>
      <c r="BF143" s="964"/>
      <c r="BG143" s="965"/>
      <c r="BH143" s="965"/>
      <c r="BI143" s="965"/>
      <c r="BJ143" s="966"/>
    </row>
    <row r="144" spans="2:62" ht="20.25" customHeight="1">
      <c r="B144" s="926"/>
      <c r="C144" s="987"/>
      <c r="D144" s="988"/>
      <c r="E144" s="258"/>
      <c r="F144" s="257">
        <f>C143</f>
        <v>0</v>
      </c>
      <c r="G144" s="258"/>
      <c r="H144" s="257">
        <f>I143</f>
        <v>0</v>
      </c>
      <c r="I144" s="989"/>
      <c r="J144" s="990"/>
      <c r="K144" s="991"/>
      <c r="L144" s="992"/>
      <c r="M144" s="992"/>
      <c r="N144" s="988"/>
      <c r="O144" s="953"/>
      <c r="P144" s="954"/>
      <c r="Q144" s="954"/>
      <c r="R144" s="954"/>
      <c r="S144" s="955"/>
      <c r="T144" s="256" t="s">
        <v>757</v>
      </c>
      <c r="U144" s="255"/>
      <c r="V144" s="254"/>
      <c r="W144" s="252" t="str">
        <f>IF(W143="","",VLOOKUP(W143,'シフト記号表（従来型・ユニット型共通）'!$C$6:$L$47,10,FALSE))</f>
        <v/>
      </c>
      <c r="X144" s="251" t="str">
        <f>IF(X143="","",VLOOKUP(X143,'シフト記号表（従来型・ユニット型共通）'!$C$6:$L$47,10,FALSE))</f>
        <v/>
      </c>
      <c r="Y144" s="251" t="str">
        <f>IF(Y143="","",VLOOKUP(Y143,'シフト記号表（従来型・ユニット型共通）'!$C$6:$L$47,10,FALSE))</f>
        <v/>
      </c>
      <c r="Z144" s="251" t="str">
        <f>IF(Z143="","",VLOOKUP(Z143,'シフト記号表（従来型・ユニット型共通）'!$C$6:$L$47,10,FALSE))</f>
        <v/>
      </c>
      <c r="AA144" s="251" t="str">
        <f>IF(AA143="","",VLOOKUP(AA143,'シフト記号表（従来型・ユニット型共通）'!$C$6:$L$47,10,FALSE))</f>
        <v/>
      </c>
      <c r="AB144" s="251" t="str">
        <f>IF(AB143="","",VLOOKUP(AB143,'シフト記号表（従来型・ユニット型共通）'!$C$6:$L$47,10,FALSE))</f>
        <v/>
      </c>
      <c r="AC144" s="253" t="str">
        <f>IF(AC143="","",VLOOKUP(AC143,'シフト記号表（従来型・ユニット型共通）'!$C$6:$L$47,10,FALSE))</f>
        <v/>
      </c>
      <c r="AD144" s="252" t="str">
        <f>IF(AD143="","",VLOOKUP(AD143,'シフト記号表（従来型・ユニット型共通）'!$C$6:$L$47,10,FALSE))</f>
        <v/>
      </c>
      <c r="AE144" s="251" t="str">
        <f>IF(AE143="","",VLOOKUP(AE143,'シフト記号表（従来型・ユニット型共通）'!$C$6:$L$47,10,FALSE))</f>
        <v/>
      </c>
      <c r="AF144" s="251" t="str">
        <f>IF(AF143="","",VLOOKUP(AF143,'シフト記号表（従来型・ユニット型共通）'!$C$6:$L$47,10,FALSE))</f>
        <v/>
      </c>
      <c r="AG144" s="251" t="str">
        <f>IF(AG143="","",VLOOKUP(AG143,'シフト記号表（従来型・ユニット型共通）'!$C$6:$L$47,10,FALSE))</f>
        <v/>
      </c>
      <c r="AH144" s="251" t="str">
        <f>IF(AH143="","",VLOOKUP(AH143,'シフト記号表（従来型・ユニット型共通）'!$C$6:$L$47,10,FALSE))</f>
        <v/>
      </c>
      <c r="AI144" s="251" t="str">
        <f>IF(AI143="","",VLOOKUP(AI143,'シフト記号表（従来型・ユニット型共通）'!$C$6:$L$47,10,FALSE))</f>
        <v/>
      </c>
      <c r="AJ144" s="253" t="str">
        <f>IF(AJ143="","",VLOOKUP(AJ143,'シフト記号表（従来型・ユニット型共通）'!$C$6:$L$47,10,FALSE))</f>
        <v/>
      </c>
      <c r="AK144" s="252" t="str">
        <f>IF(AK143="","",VLOOKUP(AK143,'シフト記号表（従来型・ユニット型共通）'!$C$6:$L$47,10,FALSE))</f>
        <v/>
      </c>
      <c r="AL144" s="251" t="str">
        <f>IF(AL143="","",VLOOKUP(AL143,'シフト記号表（従来型・ユニット型共通）'!$C$6:$L$47,10,FALSE))</f>
        <v/>
      </c>
      <c r="AM144" s="251" t="str">
        <f>IF(AM143="","",VLOOKUP(AM143,'シフト記号表（従来型・ユニット型共通）'!$C$6:$L$47,10,FALSE))</f>
        <v/>
      </c>
      <c r="AN144" s="251" t="str">
        <f>IF(AN143="","",VLOOKUP(AN143,'シフト記号表（従来型・ユニット型共通）'!$C$6:$L$47,10,FALSE))</f>
        <v/>
      </c>
      <c r="AO144" s="251" t="str">
        <f>IF(AO143="","",VLOOKUP(AO143,'シフト記号表（従来型・ユニット型共通）'!$C$6:$L$47,10,FALSE))</f>
        <v/>
      </c>
      <c r="AP144" s="251" t="str">
        <f>IF(AP143="","",VLOOKUP(AP143,'シフト記号表（従来型・ユニット型共通）'!$C$6:$L$47,10,FALSE))</f>
        <v/>
      </c>
      <c r="AQ144" s="253" t="str">
        <f>IF(AQ143="","",VLOOKUP(AQ143,'シフト記号表（従来型・ユニット型共通）'!$C$6:$L$47,10,FALSE))</f>
        <v/>
      </c>
      <c r="AR144" s="252" t="str">
        <f>IF(AR143="","",VLOOKUP(AR143,'シフト記号表（従来型・ユニット型共通）'!$C$6:$L$47,10,FALSE))</f>
        <v/>
      </c>
      <c r="AS144" s="251" t="str">
        <f>IF(AS143="","",VLOOKUP(AS143,'シフト記号表（従来型・ユニット型共通）'!$C$6:$L$47,10,FALSE))</f>
        <v/>
      </c>
      <c r="AT144" s="251" t="str">
        <f>IF(AT143="","",VLOOKUP(AT143,'シフト記号表（従来型・ユニット型共通）'!$C$6:$L$47,10,FALSE))</f>
        <v/>
      </c>
      <c r="AU144" s="251" t="str">
        <f>IF(AU143="","",VLOOKUP(AU143,'シフト記号表（従来型・ユニット型共通）'!$C$6:$L$47,10,FALSE))</f>
        <v/>
      </c>
      <c r="AV144" s="251" t="str">
        <f>IF(AV143="","",VLOOKUP(AV143,'シフト記号表（従来型・ユニット型共通）'!$C$6:$L$47,10,FALSE))</f>
        <v/>
      </c>
      <c r="AW144" s="251" t="str">
        <f>IF(AW143="","",VLOOKUP(AW143,'シフト記号表（従来型・ユニット型共通）'!$C$6:$L$47,10,FALSE))</f>
        <v/>
      </c>
      <c r="AX144" s="253" t="str">
        <f>IF(AX143="","",VLOOKUP(AX143,'シフト記号表（従来型・ユニット型共通）'!$C$6:$L$47,10,FALSE))</f>
        <v/>
      </c>
      <c r="AY144" s="252" t="str">
        <f>IF(AY143="","",VLOOKUP(AY143,'シフト記号表（従来型・ユニット型共通）'!$C$6:$L$47,10,FALSE))</f>
        <v/>
      </c>
      <c r="AZ144" s="251" t="str">
        <f>IF(AZ143="","",VLOOKUP(AZ143,'シフト記号表（従来型・ユニット型共通）'!$C$6:$L$47,10,FALSE))</f>
        <v/>
      </c>
      <c r="BA144" s="251" t="str">
        <f>IF(BA143="","",VLOOKUP(BA143,'シフト記号表（従来型・ユニット型共通）'!$C$6:$L$47,10,FALSE))</f>
        <v/>
      </c>
      <c r="BB144" s="996">
        <f>IF($BE$3="４週",SUM(W144:AX144),IF($BE$3="暦月",SUM(W144:BA144),""))</f>
        <v>0</v>
      </c>
      <c r="BC144" s="997"/>
      <c r="BD144" s="998">
        <f>IF($BE$3="４週",BB144/4,IF($BE$3="暦月",(BB144/($BE$8/7)),""))</f>
        <v>0</v>
      </c>
      <c r="BE144" s="997"/>
      <c r="BF144" s="993"/>
      <c r="BG144" s="994"/>
      <c r="BH144" s="994"/>
      <c r="BI144" s="994"/>
      <c r="BJ144" s="995"/>
    </row>
    <row r="145" spans="2:62" ht="20.25" customHeight="1">
      <c r="B145" s="925">
        <f>B143+1</f>
        <v>65</v>
      </c>
      <c r="C145" s="971"/>
      <c r="D145" s="972"/>
      <c r="E145" s="262"/>
      <c r="F145" s="261"/>
      <c r="G145" s="262"/>
      <c r="H145" s="261"/>
      <c r="I145" s="983"/>
      <c r="J145" s="984"/>
      <c r="K145" s="985"/>
      <c r="L145" s="986"/>
      <c r="M145" s="986"/>
      <c r="N145" s="972"/>
      <c r="O145" s="953"/>
      <c r="P145" s="954"/>
      <c r="Q145" s="954"/>
      <c r="R145" s="954"/>
      <c r="S145" s="955"/>
      <c r="T145" s="260" t="s">
        <v>758</v>
      </c>
      <c r="V145" s="259"/>
      <c r="W145" s="244"/>
      <c r="X145" s="243"/>
      <c r="Y145" s="243"/>
      <c r="Z145" s="243"/>
      <c r="AA145" s="243"/>
      <c r="AB145" s="243"/>
      <c r="AC145" s="245"/>
      <c r="AD145" s="244"/>
      <c r="AE145" s="243"/>
      <c r="AF145" s="243"/>
      <c r="AG145" s="243"/>
      <c r="AH145" s="243"/>
      <c r="AI145" s="243"/>
      <c r="AJ145" s="245"/>
      <c r="AK145" s="244"/>
      <c r="AL145" s="243"/>
      <c r="AM145" s="243"/>
      <c r="AN145" s="243"/>
      <c r="AO145" s="243"/>
      <c r="AP145" s="243"/>
      <c r="AQ145" s="245"/>
      <c r="AR145" s="244"/>
      <c r="AS145" s="243"/>
      <c r="AT145" s="243"/>
      <c r="AU145" s="243"/>
      <c r="AV145" s="243"/>
      <c r="AW145" s="243"/>
      <c r="AX145" s="245"/>
      <c r="AY145" s="244"/>
      <c r="AZ145" s="243"/>
      <c r="BA145" s="242"/>
      <c r="BB145" s="960"/>
      <c r="BC145" s="961"/>
      <c r="BD145" s="962"/>
      <c r="BE145" s="963"/>
      <c r="BF145" s="964"/>
      <c r="BG145" s="965"/>
      <c r="BH145" s="965"/>
      <c r="BI145" s="965"/>
      <c r="BJ145" s="966"/>
    </row>
    <row r="146" spans="2:62" ht="20.25" customHeight="1">
      <c r="B146" s="926"/>
      <c r="C146" s="987"/>
      <c r="D146" s="988"/>
      <c r="E146" s="258"/>
      <c r="F146" s="257">
        <f>C145</f>
        <v>0</v>
      </c>
      <c r="G146" s="258"/>
      <c r="H146" s="257">
        <f>I145</f>
        <v>0</v>
      </c>
      <c r="I146" s="989"/>
      <c r="J146" s="990"/>
      <c r="K146" s="991"/>
      <c r="L146" s="992"/>
      <c r="M146" s="992"/>
      <c r="N146" s="988"/>
      <c r="O146" s="953"/>
      <c r="P146" s="954"/>
      <c r="Q146" s="954"/>
      <c r="R146" s="954"/>
      <c r="S146" s="955"/>
      <c r="T146" s="256" t="s">
        <v>757</v>
      </c>
      <c r="U146" s="255"/>
      <c r="V146" s="254"/>
      <c r="W146" s="252" t="str">
        <f>IF(W145="","",VLOOKUP(W145,'シフト記号表（従来型・ユニット型共通）'!$C$6:$L$47,10,FALSE))</f>
        <v/>
      </c>
      <c r="X146" s="251" t="str">
        <f>IF(X145="","",VLOOKUP(X145,'シフト記号表（従来型・ユニット型共通）'!$C$6:$L$47,10,FALSE))</f>
        <v/>
      </c>
      <c r="Y146" s="251" t="str">
        <f>IF(Y145="","",VLOOKUP(Y145,'シフト記号表（従来型・ユニット型共通）'!$C$6:$L$47,10,FALSE))</f>
        <v/>
      </c>
      <c r="Z146" s="251" t="str">
        <f>IF(Z145="","",VLOOKUP(Z145,'シフト記号表（従来型・ユニット型共通）'!$C$6:$L$47,10,FALSE))</f>
        <v/>
      </c>
      <c r="AA146" s="251" t="str">
        <f>IF(AA145="","",VLOOKUP(AA145,'シフト記号表（従来型・ユニット型共通）'!$C$6:$L$47,10,FALSE))</f>
        <v/>
      </c>
      <c r="AB146" s="251" t="str">
        <f>IF(AB145="","",VLOOKUP(AB145,'シフト記号表（従来型・ユニット型共通）'!$C$6:$L$47,10,FALSE))</f>
        <v/>
      </c>
      <c r="AC146" s="253" t="str">
        <f>IF(AC145="","",VLOOKUP(AC145,'シフト記号表（従来型・ユニット型共通）'!$C$6:$L$47,10,FALSE))</f>
        <v/>
      </c>
      <c r="AD146" s="252" t="str">
        <f>IF(AD145="","",VLOOKUP(AD145,'シフト記号表（従来型・ユニット型共通）'!$C$6:$L$47,10,FALSE))</f>
        <v/>
      </c>
      <c r="AE146" s="251" t="str">
        <f>IF(AE145="","",VLOOKUP(AE145,'シフト記号表（従来型・ユニット型共通）'!$C$6:$L$47,10,FALSE))</f>
        <v/>
      </c>
      <c r="AF146" s="251" t="str">
        <f>IF(AF145="","",VLOOKUP(AF145,'シフト記号表（従来型・ユニット型共通）'!$C$6:$L$47,10,FALSE))</f>
        <v/>
      </c>
      <c r="AG146" s="251" t="str">
        <f>IF(AG145="","",VLOOKUP(AG145,'シフト記号表（従来型・ユニット型共通）'!$C$6:$L$47,10,FALSE))</f>
        <v/>
      </c>
      <c r="AH146" s="251" t="str">
        <f>IF(AH145="","",VLOOKUP(AH145,'シフト記号表（従来型・ユニット型共通）'!$C$6:$L$47,10,FALSE))</f>
        <v/>
      </c>
      <c r="AI146" s="251" t="str">
        <f>IF(AI145="","",VLOOKUP(AI145,'シフト記号表（従来型・ユニット型共通）'!$C$6:$L$47,10,FALSE))</f>
        <v/>
      </c>
      <c r="AJ146" s="253" t="str">
        <f>IF(AJ145="","",VLOOKUP(AJ145,'シフト記号表（従来型・ユニット型共通）'!$C$6:$L$47,10,FALSE))</f>
        <v/>
      </c>
      <c r="AK146" s="252" t="str">
        <f>IF(AK145="","",VLOOKUP(AK145,'シフト記号表（従来型・ユニット型共通）'!$C$6:$L$47,10,FALSE))</f>
        <v/>
      </c>
      <c r="AL146" s="251" t="str">
        <f>IF(AL145="","",VLOOKUP(AL145,'シフト記号表（従来型・ユニット型共通）'!$C$6:$L$47,10,FALSE))</f>
        <v/>
      </c>
      <c r="AM146" s="251" t="str">
        <f>IF(AM145="","",VLOOKUP(AM145,'シフト記号表（従来型・ユニット型共通）'!$C$6:$L$47,10,FALSE))</f>
        <v/>
      </c>
      <c r="AN146" s="251" t="str">
        <f>IF(AN145="","",VLOOKUP(AN145,'シフト記号表（従来型・ユニット型共通）'!$C$6:$L$47,10,FALSE))</f>
        <v/>
      </c>
      <c r="AO146" s="251" t="str">
        <f>IF(AO145="","",VLOOKUP(AO145,'シフト記号表（従来型・ユニット型共通）'!$C$6:$L$47,10,FALSE))</f>
        <v/>
      </c>
      <c r="AP146" s="251" t="str">
        <f>IF(AP145="","",VLOOKUP(AP145,'シフト記号表（従来型・ユニット型共通）'!$C$6:$L$47,10,FALSE))</f>
        <v/>
      </c>
      <c r="AQ146" s="253" t="str">
        <f>IF(AQ145="","",VLOOKUP(AQ145,'シフト記号表（従来型・ユニット型共通）'!$C$6:$L$47,10,FALSE))</f>
        <v/>
      </c>
      <c r="AR146" s="252" t="str">
        <f>IF(AR145="","",VLOOKUP(AR145,'シフト記号表（従来型・ユニット型共通）'!$C$6:$L$47,10,FALSE))</f>
        <v/>
      </c>
      <c r="AS146" s="251" t="str">
        <f>IF(AS145="","",VLOOKUP(AS145,'シフト記号表（従来型・ユニット型共通）'!$C$6:$L$47,10,FALSE))</f>
        <v/>
      </c>
      <c r="AT146" s="251" t="str">
        <f>IF(AT145="","",VLOOKUP(AT145,'シフト記号表（従来型・ユニット型共通）'!$C$6:$L$47,10,FALSE))</f>
        <v/>
      </c>
      <c r="AU146" s="251" t="str">
        <f>IF(AU145="","",VLOOKUP(AU145,'シフト記号表（従来型・ユニット型共通）'!$C$6:$L$47,10,FALSE))</f>
        <v/>
      </c>
      <c r="AV146" s="251" t="str">
        <f>IF(AV145="","",VLOOKUP(AV145,'シフト記号表（従来型・ユニット型共通）'!$C$6:$L$47,10,FALSE))</f>
        <v/>
      </c>
      <c r="AW146" s="251" t="str">
        <f>IF(AW145="","",VLOOKUP(AW145,'シフト記号表（従来型・ユニット型共通）'!$C$6:$L$47,10,FALSE))</f>
        <v/>
      </c>
      <c r="AX146" s="253" t="str">
        <f>IF(AX145="","",VLOOKUP(AX145,'シフト記号表（従来型・ユニット型共通）'!$C$6:$L$47,10,FALSE))</f>
        <v/>
      </c>
      <c r="AY146" s="252" t="str">
        <f>IF(AY145="","",VLOOKUP(AY145,'シフト記号表（従来型・ユニット型共通）'!$C$6:$L$47,10,FALSE))</f>
        <v/>
      </c>
      <c r="AZ146" s="251" t="str">
        <f>IF(AZ145="","",VLOOKUP(AZ145,'シフト記号表（従来型・ユニット型共通）'!$C$6:$L$47,10,FALSE))</f>
        <v/>
      </c>
      <c r="BA146" s="251" t="str">
        <f>IF(BA145="","",VLOOKUP(BA145,'シフト記号表（従来型・ユニット型共通）'!$C$6:$L$47,10,FALSE))</f>
        <v/>
      </c>
      <c r="BB146" s="996">
        <f>IF($BE$3="４週",SUM(W146:AX146),IF($BE$3="暦月",SUM(W146:BA146),""))</f>
        <v>0</v>
      </c>
      <c r="BC146" s="997"/>
      <c r="BD146" s="998">
        <f>IF($BE$3="４週",BB146/4,IF($BE$3="暦月",(BB146/($BE$8/7)),""))</f>
        <v>0</v>
      </c>
      <c r="BE146" s="997"/>
      <c r="BF146" s="993"/>
      <c r="BG146" s="994"/>
      <c r="BH146" s="994"/>
      <c r="BI146" s="994"/>
      <c r="BJ146" s="995"/>
    </row>
    <row r="147" spans="2:62" ht="20.25" customHeight="1">
      <c r="B147" s="925">
        <f>B145+1</f>
        <v>66</v>
      </c>
      <c r="C147" s="971"/>
      <c r="D147" s="972"/>
      <c r="E147" s="262"/>
      <c r="F147" s="261"/>
      <c r="G147" s="262"/>
      <c r="H147" s="261"/>
      <c r="I147" s="983"/>
      <c r="J147" s="984"/>
      <c r="K147" s="985"/>
      <c r="L147" s="986"/>
      <c r="M147" s="986"/>
      <c r="N147" s="972"/>
      <c r="O147" s="953"/>
      <c r="P147" s="954"/>
      <c r="Q147" s="954"/>
      <c r="R147" s="954"/>
      <c r="S147" s="955"/>
      <c r="T147" s="260" t="s">
        <v>758</v>
      </c>
      <c r="V147" s="259"/>
      <c r="W147" s="244"/>
      <c r="X147" s="243"/>
      <c r="Y147" s="243"/>
      <c r="Z147" s="243"/>
      <c r="AA147" s="243"/>
      <c r="AB147" s="243"/>
      <c r="AC147" s="245"/>
      <c r="AD147" s="244"/>
      <c r="AE147" s="243"/>
      <c r="AF147" s="243"/>
      <c r="AG147" s="243"/>
      <c r="AH147" s="243"/>
      <c r="AI147" s="243"/>
      <c r="AJ147" s="245"/>
      <c r="AK147" s="244"/>
      <c r="AL147" s="243"/>
      <c r="AM147" s="243"/>
      <c r="AN147" s="243"/>
      <c r="AO147" s="243"/>
      <c r="AP147" s="243"/>
      <c r="AQ147" s="245"/>
      <c r="AR147" s="244"/>
      <c r="AS147" s="243"/>
      <c r="AT147" s="243"/>
      <c r="AU147" s="243"/>
      <c r="AV147" s="243"/>
      <c r="AW147" s="243"/>
      <c r="AX147" s="245"/>
      <c r="AY147" s="244"/>
      <c r="AZ147" s="243"/>
      <c r="BA147" s="242"/>
      <c r="BB147" s="960"/>
      <c r="BC147" s="961"/>
      <c r="BD147" s="962"/>
      <c r="BE147" s="963"/>
      <c r="BF147" s="964"/>
      <c r="BG147" s="965"/>
      <c r="BH147" s="965"/>
      <c r="BI147" s="965"/>
      <c r="BJ147" s="966"/>
    </row>
    <row r="148" spans="2:62" ht="20.25" customHeight="1">
      <c r="B148" s="926"/>
      <c r="C148" s="987"/>
      <c r="D148" s="988"/>
      <c r="E148" s="258"/>
      <c r="F148" s="257">
        <f>C147</f>
        <v>0</v>
      </c>
      <c r="G148" s="258"/>
      <c r="H148" s="257">
        <f>I147</f>
        <v>0</v>
      </c>
      <c r="I148" s="989"/>
      <c r="J148" s="990"/>
      <c r="K148" s="991"/>
      <c r="L148" s="992"/>
      <c r="M148" s="992"/>
      <c r="N148" s="988"/>
      <c r="O148" s="953"/>
      <c r="P148" s="954"/>
      <c r="Q148" s="954"/>
      <c r="R148" s="954"/>
      <c r="S148" s="955"/>
      <c r="T148" s="256" t="s">
        <v>757</v>
      </c>
      <c r="U148" s="255"/>
      <c r="V148" s="254"/>
      <c r="W148" s="252" t="str">
        <f>IF(W147="","",VLOOKUP(W147,'シフト記号表（従来型・ユニット型共通）'!$C$6:$L$47,10,FALSE))</f>
        <v/>
      </c>
      <c r="X148" s="251" t="str">
        <f>IF(X147="","",VLOOKUP(X147,'シフト記号表（従来型・ユニット型共通）'!$C$6:$L$47,10,FALSE))</f>
        <v/>
      </c>
      <c r="Y148" s="251" t="str">
        <f>IF(Y147="","",VLOOKUP(Y147,'シフト記号表（従来型・ユニット型共通）'!$C$6:$L$47,10,FALSE))</f>
        <v/>
      </c>
      <c r="Z148" s="251" t="str">
        <f>IF(Z147="","",VLOOKUP(Z147,'シフト記号表（従来型・ユニット型共通）'!$C$6:$L$47,10,FALSE))</f>
        <v/>
      </c>
      <c r="AA148" s="251" t="str">
        <f>IF(AA147="","",VLOOKUP(AA147,'シフト記号表（従来型・ユニット型共通）'!$C$6:$L$47,10,FALSE))</f>
        <v/>
      </c>
      <c r="AB148" s="251" t="str">
        <f>IF(AB147="","",VLOOKUP(AB147,'シフト記号表（従来型・ユニット型共通）'!$C$6:$L$47,10,FALSE))</f>
        <v/>
      </c>
      <c r="AC148" s="253" t="str">
        <f>IF(AC147="","",VLOOKUP(AC147,'シフト記号表（従来型・ユニット型共通）'!$C$6:$L$47,10,FALSE))</f>
        <v/>
      </c>
      <c r="AD148" s="252" t="str">
        <f>IF(AD147="","",VLOOKUP(AD147,'シフト記号表（従来型・ユニット型共通）'!$C$6:$L$47,10,FALSE))</f>
        <v/>
      </c>
      <c r="AE148" s="251" t="str">
        <f>IF(AE147="","",VLOOKUP(AE147,'シフト記号表（従来型・ユニット型共通）'!$C$6:$L$47,10,FALSE))</f>
        <v/>
      </c>
      <c r="AF148" s="251" t="str">
        <f>IF(AF147="","",VLOOKUP(AF147,'シフト記号表（従来型・ユニット型共通）'!$C$6:$L$47,10,FALSE))</f>
        <v/>
      </c>
      <c r="AG148" s="251" t="str">
        <f>IF(AG147="","",VLOOKUP(AG147,'シフト記号表（従来型・ユニット型共通）'!$C$6:$L$47,10,FALSE))</f>
        <v/>
      </c>
      <c r="AH148" s="251" t="str">
        <f>IF(AH147="","",VLOOKUP(AH147,'シフト記号表（従来型・ユニット型共通）'!$C$6:$L$47,10,FALSE))</f>
        <v/>
      </c>
      <c r="AI148" s="251" t="str">
        <f>IF(AI147="","",VLOOKUP(AI147,'シフト記号表（従来型・ユニット型共通）'!$C$6:$L$47,10,FALSE))</f>
        <v/>
      </c>
      <c r="AJ148" s="253" t="str">
        <f>IF(AJ147="","",VLOOKUP(AJ147,'シフト記号表（従来型・ユニット型共通）'!$C$6:$L$47,10,FALSE))</f>
        <v/>
      </c>
      <c r="AK148" s="252" t="str">
        <f>IF(AK147="","",VLOOKUP(AK147,'シフト記号表（従来型・ユニット型共通）'!$C$6:$L$47,10,FALSE))</f>
        <v/>
      </c>
      <c r="AL148" s="251" t="str">
        <f>IF(AL147="","",VLOOKUP(AL147,'シフト記号表（従来型・ユニット型共通）'!$C$6:$L$47,10,FALSE))</f>
        <v/>
      </c>
      <c r="AM148" s="251" t="str">
        <f>IF(AM147="","",VLOOKUP(AM147,'シフト記号表（従来型・ユニット型共通）'!$C$6:$L$47,10,FALSE))</f>
        <v/>
      </c>
      <c r="AN148" s="251" t="str">
        <f>IF(AN147="","",VLOOKUP(AN147,'シフト記号表（従来型・ユニット型共通）'!$C$6:$L$47,10,FALSE))</f>
        <v/>
      </c>
      <c r="AO148" s="251" t="str">
        <f>IF(AO147="","",VLOOKUP(AO147,'シフト記号表（従来型・ユニット型共通）'!$C$6:$L$47,10,FALSE))</f>
        <v/>
      </c>
      <c r="AP148" s="251" t="str">
        <f>IF(AP147="","",VLOOKUP(AP147,'シフト記号表（従来型・ユニット型共通）'!$C$6:$L$47,10,FALSE))</f>
        <v/>
      </c>
      <c r="AQ148" s="253" t="str">
        <f>IF(AQ147="","",VLOOKUP(AQ147,'シフト記号表（従来型・ユニット型共通）'!$C$6:$L$47,10,FALSE))</f>
        <v/>
      </c>
      <c r="AR148" s="252" t="str">
        <f>IF(AR147="","",VLOOKUP(AR147,'シフト記号表（従来型・ユニット型共通）'!$C$6:$L$47,10,FALSE))</f>
        <v/>
      </c>
      <c r="AS148" s="251" t="str">
        <f>IF(AS147="","",VLOOKUP(AS147,'シフト記号表（従来型・ユニット型共通）'!$C$6:$L$47,10,FALSE))</f>
        <v/>
      </c>
      <c r="AT148" s="251" t="str">
        <f>IF(AT147="","",VLOOKUP(AT147,'シフト記号表（従来型・ユニット型共通）'!$C$6:$L$47,10,FALSE))</f>
        <v/>
      </c>
      <c r="AU148" s="251" t="str">
        <f>IF(AU147="","",VLOOKUP(AU147,'シフト記号表（従来型・ユニット型共通）'!$C$6:$L$47,10,FALSE))</f>
        <v/>
      </c>
      <c r="AV148" s="251" t="str">
        <f>IF(AV147="","",VLOOKUP(AV147,'シフト記号表（従来型・ユニット型共通）'!$C$6:$L$47,10,FALSE))</f>
        <v/>
      </c>
      <c r="AW148" s="251" t="str">
        <f>IF(AW147="","",VLOOKUP(AW147,'シフト記号表（従来型・ユニット型共通）'!$C$6:$L$47,10,FALSE))</f>
        <v/>
      </c>
      <c r="AX148" s="253" t="str">
        <f>IF(AX147="","",VLOOKUP(AX147,'シフト記号表（従来型・ユニット型共通）'!$C$6:$L$47,10,FALSE))</f>
        <v/>
      </c>
      <c r="AY148" s="252" t="str">
        <f>IF(AY147="","",VLOOKUP(AY147,'シフト記号表（従来型・ユニット型共通）'!$C$6:$L$47,10,FALSE))</f>
        <v/>
      </c>
      <c r="AZ148" s="251" t="str">
        <f>IF(AZ147="","",VLOOKUP(AZ147,'シフト記号表（従来型・ユニット型共通）'!$C$6:$L$47,10,FALSE))</f>
        <v/>
      </c>
      <c r="BA148" s="251" t="str">
        <f>IF(BA147="","",VLOOKUP(BA147,'シフト記号表（従来型・ユニット型共通）'!$C$6:$L$47,10,FALSE))</f>
        <v/>
      </c>
      <c r="BB148" s="996">
        <f>IF($BE$3="４週",SUM(W148:AX148),IF($BE$3="暦月",SUM(W148:BA148),""))</f>
        <v>0</v>
      </c>
      <c r="BC148" s="997"/>
      <c r="BD148" s="998">
        <f>IF($BE$3="４週",BB148/4,IF($BE$3="暦月",(BB148/($BE$8/7)),""))</f>
        <v>0</v>
      </c>
      <c r="BE148" s="997"/>
      <c r="BF148" s="993"/>
      <c r="BG148" s="994"/>
      <c r="BH148" s="994"/>
      <c r="BI148" s="994"/>
      <c r="BJ148" s="995"/>
    </row>
    <row r="149" spans="2:62" ht="20.25" customHeight="1">
      <c r="B149" s="925">
        <f>B147+1</f>
        <v>67</v>
      </c>
      <c r="C149" s="971"/>
      <c r="D149" s="972"/>
      <c r="E149" s="262"/>
      <c r="F149" s="261"/>
      <c r="G149" s="262"/>
      <c r="H149" s="261"/>
      <c r="I149" s="983"/>
      <c r="J149" s="984"/>
      <c r="K149" s="985"/>
      <c r="L149" s="986"/>
      <c r="M149" s="986"/>
      <c r="N149" s="972"/>
      <c r="O149" s="953"/>
      <c r="P149" s="954"/>
      <c r="Q149" s="954"/>
      <c r="R149" s="954"/>
      <c r="S149" s="955"/>
      <c r="T149" s="260" t="s">
        <v>758</v>
      </c>
      <c r="V149" s="259"/>
      <c r="W149" s="244"/>
      <c r="X149" s="243"/>
      <c r="Y149" s="243"/>
      <c r="Z149" s="243"/>
      <c r="AA149" s="243"/>
      <c r="AB149" s="243"/>
      <c r="AC149" s="245"/>
      <c r="AD149" s="244"/>
      <c r="AE149" s="243"/>
      <c r="AF149" s="243"/>
      <c r="AG149" s="243"/>
      <c r="AH149" s="243"/>
      <c r="AI149" s="243"/>
      <c r="AJ149" s="245"/>
      <c r="AK149" s="244"/>
      <c r="AL149" s="243"/>
      <c r="AM149" s="243"/>
      <c r="AN149" s="243"/>
      <c r="AO149" s="243"/>
      <c r="AP149" s="243"/>
      <c r="AQ149" s="245"/>
      <c r="AR149" s="244"/>
      <c r="AS149" s="243"/>
      <c r="AT149" s="243"/>
      <c r="AU149" s="243"/>
      <c r="AV149" s="243"/>
      <c r="AW149" s="243"/>
      <c r="AX149" s="245"/>
      <c r="AY149" s="244"/>
      <c r="AZ149" s="243"/>
      <c r="BA149" s="242"/>
      <c r="BB149" s="960"/>
      <c r="BC149" s="961"/>
      <c r="BD149" s="962"/>
      <c r="BE149" s="963"/>
      <c r="BF149" s="964"/>
      <c r="BG149" s="965"/>
      <c r="BH149" s="965"/>
      <c r="BI149" s="965"/>
      <c r="BJ149" s="966"/>
    </row>
    <row r="150" spans="2:62" ht="20.25" customHeight="1">
      <c r="B150" s="926"/>
      <c r="C150" s="987"/>
      <c r="D150" s="988"/>
      <c r="E150" s="258"/>
      <c r="F150" s="257">
        <f>C149</f>
        <v>0</v>
      </c>
      <c r="G150" s="258"/>
      <c r="H150" s="257">
        <f>I149</f>
        <v>0</v>
      </c>
      <c r="I150" s="989"/>
      <c r="J150" s="990"/>
      <c r="K150" s="991"/>
      <c r="L150" s="992"/>
      <c r="M150" s="992"/>
      <c r="N150" s="988"/>
      <c r="O150" s="953"/>
      <c r="P150" s="954"/>
      <c r="Q150" s="954"/>
      <c r="R150" s="954"/>
      <c r="S150" s="955"/>
      <c r="T150" s="256" t="s">
        <v>757</v>
      </c>
      <c r="U150" s="255"/>
      <c r="V150" s="254"/>
      <c r="W150" s="252" t="str">
        <f>IF(W149="","",VLOOKUP(W149,'シフト記号表（従来型・ユニット型共通）'!$C$6:$L$47,10,FALSE))</f>
        <v/>
      </c>
      <c r="X150" s="251" t="str">
        <f>IF(X149="","",VLOOKUP(X149,'シフト記号表（従来型・ユニット型共通）'!$C$6:$L$47,10,FALSE))</f>
        <v/>
      </c>
      <c r="Y150" s="251" t="str">
        <f>IF(Y149="","",VLOOKUP(Y149,'シフト記号表（従来型・ユニット型共通）'!$C$6:$L$47,10,FALSE))</f>
        <v/>
      </c>
      <c r="Z150" s="251" t="str">
        <f>IF(Z149="","",VLOOKUP(Z149,'シフト記号表（従来型・ユニット型共通）'!$C$6:$L$47,10,FALSE))</f>
        <v/>
      </c>
      <c r="AA150" s="251" t="str">
        <f>IF(AA149="","",VLOOKUP(AA149,'シフト記号表（従来型・ユニット型共通）'!$C$6:$L$47,10,FALSE))</f>
        <v/>
      </c>
      <c r="AB150" s="251" t="str">
        <f>IF(AB149="","",VLOOKUP(AB149,'シフト記号表（従来型・ユニット型共通）'!$C$6:$L$47,10,FALSE))</f>
        <v/>
      </c>
      <c r="AC150" s="253" t="str">
        <f>IF(AC149="","",VLOOKUP(AC149,'シフト記号表（従来型・ユニット型共通）'!$C$6:$L$47,10,FALSE))</f>
        <v/>
      </c>
      <c r="AD150" s="252" t="str">
        <f>IF(AD149="","",VLOOKUP(AD149,'シフト記号表（従来型・ユニット型共通）'!$C$6:$L$47,10,FALSE))</f>
        <v/>
      </c>
      <c r="AE150" s="251" t="str">
        <f>IF(AE149="","",VLOOKUP(AE149,'シフト記号表（従来型・ユニット型共通）'!$C$6:$L$47,10,FALSE))</f>
        <v/>
      </c>
      <c r="AF150" s="251" t="str">
        <f>IF(AF149="","",VLOOKUP(AF149,'シフト記号表（従来型・ユニット型共通）'!$C$6:$L$47,10,FALSE))</f>
        <v/>
      </c>
      <c r="AG150" s="251" t="str">
        <f>IF(AG149="","",VLOOKUP(AG149,'シフト記号表（従来型・ユニット型共通）'!$C$6:$L$47,10,FALSE))</f>
        <v/>
      </c>
      <c r="AH150" s="251" t="str">
        <f>IF(AH149="","",VLOOKUP(AH149,'シフト記号表（従来型・ユニット型共通）'!$C$6:$L$47,10,FALSE))</f>
        <v/>
      </c>
      <c r="AI150" s="251" t="str">
        <f>IF(AI149="","",VLOOKUP(AI149,'シフト記号表（従来型・ユニット型共通）'!$C$6:$L$47,10,FALSE))</f>
        <v/>
      </c>
      <c r="AJ150" s="253" t="str">
        <f>IF(AJ149="","",VLOOKUP(AJ149,'シフト記号表（従来型・ユニット型共通）'!$C$6:$L$47,10,FALSE))</f>
        <v/>
      </c>
      <c r="AK150" s="252" t="str">
        <f>IF(AK149="","",VLOOKUP(AK149,'シフト記号表（従来型・ユニット型共通）'!$C$6:$L$47,10,FALSE))</f>
        <v/>
      </c>
      <c r="AL150" s="251" t="str">
        <f>IF(AL149="","",VLOOKUP(AL149,'シフト記号表（従来型・ユニット型共通）'!$C$6:$L$47,10,FALSE))</f>
        <v/>
      </c>
      <c r="AM150" s="251" t="str">
        <f>IF(AM149="","",VLOOKUP(AM149,'シフト記号表（従来型・ユニット型共通）'!$C$6:$L$47,10,FALSE))</f>
        <v/>
      </c>
      <c r="AN150" s="251" t="str">
        <f>IF(AN149="","",VLOOKUP(AN149,'シフト記号表（従来型・ユニット型共通）'!$C$6:$L$47,10,FALSE))</f>
        <v/>
      </c>
      <c r="AO150" s="251" t="str">
        <f>IF(AO149="","",VLOOKUP(AO149,'シフト記号表（従来型・ユニット型共通）'!$C$6:$L$47,10,FALSE))</f>
        <v/>
      </c>
      <c r="AP150" s="251" t="str">
        <f>IF(AP149="","",VLOOKUP(AP149,'シフト記号表（従来型・ユニット型共通）'!$C$6:$L$47,10,FALSE))</f>
        <v/>
      </c>
      <c r="AQ150" s="253" t="str">
        <f>IF(AQ149="","",VLOOKUP(AQ149,'シフト記号表（従来型・ユニット型共通）'!$C$6:$L$47,10,FALSE))</f>
        <v/>
      </c>
      <c r="AR150" s="252" t="str">
        <f>IF(AR149="","",VLOOKUP(AR149,'シフト記号表（従来型・ユニット型共通）'!$C$6:$L$47,10,FALSE))</f>
        <v/>
      </c>
      <c r="AS150" s="251" t="str">
        <f>IF(AS149="","",VLOOKUP(AS149,'シフト記号表（従来型・ユニット型共通）'!$C$6:$L$47,10,FALSE))</f>
        <v/>
      </c>
      <c r="AT150" s="251" t="str">
        <f>IF(AT149="","",VLOOKUP(AT149,'シフト記号表（従来型・ユニット型共通）'!$C$6:$L$47,10,FALSE))</f>
        <v/>
      </c>
      <c r="AU150" s="251" t="str">
        <f>IF(AU149="","",VLOOKUP(AU149,'シフト記号表（従来型・ユニット型共通）'!$C$6:$L$47,10,FALSE))</f>
        <v/>
      </c>
      <c r="AV150" s="251" t="str">
        <f>IF(AV149="","",VLOOKUP(AV149,'シフト記号表（従来型・ユニット型共通）'!$C$6:$L$47,10,FALSE))</f>
        <v/>
      </c>
      <c r="AW150" s="251" t="str">
        <f>IF(AW149="","",VLOOKUP(AW149,'シフト記号表（従来型・ユニット型共通）'!$C$6:$L$47,10,FALSE))</f>
        <v/>
      </c>
      <c r="AX150" s="253" t="str">
        <f>IF(AX149="","",VLOOKUP(AX149,'シフト記号表（従来型・ユニット型共通）'!$C$6:$L$47,10,FALSE))</f>
        <v/>
      </c>
      <c r="AY150" s="252" t="str">
        <f>IF(AY149="","",VLOOKUP(AY149,'シフト記号表（従来型・ユニット型共通）'!$C$6:$L$47,10,FALSE))</f>
        <v/>
      </c>
      <c r="AZ150" s="251" t="str">
        <f>IF(AZ149="","",VLOOKUP(AZ149,'シフト記号表（従来型・ユニット型共通）'!$C$6:$L$47,10,FALSE))</f>
        <v/>
      </c>
      <c r="BA150" s="251" t="str">
        <f>IF(BA149="","",VLOOKUP(BA149,'シフト記号表（従来型・ユニット型共通）'!$C$6:$L$47,10,FALSE))</f>
        <v/>
      </c>
      <c r="BB150" s="996">
        <f>IF($BE$3="４週",SUM(W150:AX150),IF($BE$3="暦月",SUM(W150:BA150),""))</f>
        <v>0</v>
      </c>
      <c r="BC150" s="997"/>
      <c r="BD150" s="998">
        <f>IF($BE$3="４週",BB150/4,IF($BE$3="暦月",(BB150/($BE$8/7)),""))</f>
        <v>0</v>
      </c>
      <c r="BE150" s="997"/>
      <c r="BF150" s="993"/>
      <c r="BG150" s="994"/>
      <c r="BH150" s="994"/>
      <c r="BI150" s="994"/>
      <c r="BJ150" s="995"/>
    </row>
    <row r="151" spans="2:62" ht="20.25" customHeight="1">
      <c r="B151" s="925">
        <f>B149+1</f>
        <v>68</v>
      </c>
      <c r="C151" s="971"/>
      <c r="D151" s="972"/>
      <c r="E151" s="262"/>
      <c r="F151" s="261"/>
      <c r="G151" s="262"/>
      <c r="H151" s="261"/>
      <c r="I151" s="983"/>
      <c r="J151" s="984"/>
      <c r="K151" s="985"/>
      <c r="L151" s="986"/>
      <c r="M151" s="986"/>
      <c r="N151" s="972"/>
      <c r="O151" s="953"/>
      <c r="P151" s="954"/>
      <c r="Q151" s="954"/>
      <c r="R151" s="954"/>
      <c r="S151" s="955"/>
      <c r="T151" s="260" t="s">
        <v>758</v>
      </c>
      <c r="V151" s="259"/>
      <c r="W151" s="244"/>
      <c r="X151" s="243"/>
      <c r="Y151" s="243"/>
      <c r="Z151" s="243"/>
      <c r="AA151" s="243"/>
      <c r="AB151" s="243"/>
      <c r="AC151" s="245"/>
      <c r="AD151" s="244"/>
      <c r="AE151" s="243"/>
      <c r="AF151" s="243"/>
      <c r="AG151" s="243"/>
      <c r="AH151" s="243"/>
      <c r="AI151" s="243"/>
      <c r="AJ151" s="245"/>
      <c r="AK151" s="244"/>
      <c r="AL151" s="243"/>
      <c r="AM151" s="243"/>
      <c r="AN151" s="243"/>
      <c r="AO151" s="243"/>
      <c r="AP151" s="243"/>
      <c r="AQ151" s="245"/>
      <c r="AR151" s="244"/>
      <c r="AS151" s="243"/>
      <c r="AT151" s="243"/>
      <c r="AU151" s="243"/>
      <c r="AV151" s="243"/>
      <c r="AW151" s="243"/>
      <c r="AX151" s="245"/>
      <c r="AY151" s="244"/>
      <c r="AZ151" s="243"/>
      <c r="BA151" s="242"/>
      <c r="BB151" s="960"/>
      <c r="BC151" s="961"/>
      <c r="BD151" s="962"/>
      <c r="BE151" s="963"/>
      <c r="BF151" s="964"/>
      <c r="BG151" s="965"/>
      <c r="BH151" s="965"/>
      <c r="BI151" s="965"/>
      <c r="BJ151" s="966"/>
    </row>
    <row r="152" spans="2:62" ht="20.25" customHeight="1">
      <c r="B152" s="926"/>
      <c r="C152" s="987"/>
      <c r="D152" s="988"/>
      <c r="E152" s="258"/>
      <c r="F152" s="257">
        <f>C151</f>
        <v>0</v>
      </c>
      <c r="G152" s="258"/>
      <c r="H152" s="257">
        <f>I151</f>
        <v>0</v>
      </c>
      <c r="I152" s="989"/>
      <c r="J152" s="990"/>
      <c r="K152" s="991"/>
      <c r="L152" s="992"/>
      <c r="M152" s="992"/>
      <c r="N152" s="988"/>
      <c r="O152" s="953"/>
      <c r="P152" s="954"/>
      <c r="Q152" s="954"/>
      <c r="R152" s="954"/>
      <c r="S152" s="955"/>
      <c r="T152" s="256" t="s">
        <v>757</v>
      </c>
      <c r="U152" s="255"/>
      <c r="V152" s="254"/>
      <c r="W152" s="252" t="str">
        <f>IF(W151="","",VLOOKUP(W151,'シフト記号表（従来型・ユニット型共通）'!$C$6:$L$47,10,FALSE))</f>
        <v/>
      </c>
      <c r="X152" s="251" t="str">
        <f>IF(X151="","",VLOOKUP(X151,'シフト記号表（従来型・ユニット型共通）'!$C$6:$L$47,10,FALSE))</f>
        <v/>
      </c>
      <c r="Y152" s="251" t="str">
        <f>IF(Y151="","",VLOOKUP(Y151,'シフト記号表（従来型・ユニット型共通）'!$C$6:$L$47,10,FALSE))</f>
        <v/>
      </c>
      <c r="Z152" s="251" t="str">
        <f>IF(Z151="","",VLOOKUP(Z151,'シフト記号表（従来型・ユニット型共通）'!$C$6:$L$47,10,FALSE))</f>
        <v/>
      </c>
      <c r="AA152" s="251" t="str">
        <f>IF(AA151="","",VLOOKUP(AA151,'シフト記号表（従来型・ユニット型共通）'!$C$6:$L$47,10,FALSE))</f>
        <v/>
      </c>
      <c r="AB152" s="251" t="str">
        <f>IF(AB151="","",VLOOKUP(AB151,'シフト記号表（従来型・ユニット型共通）'!$C$6:$L$47,10,FALSE))</f>
        <v/>
      </c>
      <c r="AC152" s="253" t="str">
        <f>IF(AC151="","",VLOOKUP(AC151,'シフト記号表（従来型・ユニット型共通）'!$C$6:$L$47,10,FALSE))</f>
        <v/>
      </c>
      <c r="AD152" s="252" t="str">
        <f>IF(AD151="","",VLOOKUP(AD151,'シフト記号表（従来型・ユニット型共通）'!$C$6:$L$47,10,FALSE))</f>
        <v/>
      </c>
      <c r="AE152" s="251" t="str">
        <f>IF(AE151="","",VLOOKUP(AE151,'シフト記号表（従来型・ユニット型共通）'!$C$6:$L$47,10,FALSE))</f>
        <v/>
      </c>
      <c r="AF152" s="251" t="str">
        <f>IF(AF151="","",VLOOKUP(AF151,'シフト記号表（従来型・ユニット型共通）'!$C$6:$L$47,10,FALSE))</f>
        <v/>
      </c>
      <c r="AG152" s="251" t="str">
        <f>IF(AG151="","",VLOOKUP(AG151,'シフト記号表（従来型・ユニット型共通）'!$C$6:$L$47,10,FALSE))</f>
        <v/>
      </c>
      <c r="AH152" s="251" t="str">
        <f>IF(AH151="","",VLOOKUP(AH151,'シフト記号表（従来型・ユニット型共通）'!$C$6:$L$47,10,FALSE))</f>
        <v/>
      </c>
      <c r="AI152" s="251" t="str">
        <f>IF(AI151="","",VLOOKUP(AI151,'シフト記号表（従来型・ユニット型共通）'!$C$6:$L$47,10,FALSE))</f>
        <v/>
      </c>
      <c r="AJ152" s="253" t="str">
        <f>IF(AJ151="","",VLOOKUP(AJ151,'シフト記号表（従来型・ユニット型共通）'!$C$6:$L$47,10,FALSE))</f>
        <v/>
      </c>
      <c r="AK152" s="252" t="str">
        <f>IF(AK151="","",VLOOKUP(AK151,'シフト記号表（従来型・ユニット型共通）'!$C$6:$L$47,10,FALSE))</f>
        <v/>
      </c>
      <c r="AL152" s="251" t="str">
        <f>IF(AL151="","",VLOOKUP(AL151,'シフト記号表（従来型・ユニット型共通）'!$C$6:$L$47,10,FALSE))</f>
        <v/>
      </c>
      <c r="AM152" s="251" t="str">
        <f>IF(AM151="","",VLOOKUP(AM151,'シフト記号表（従来型・ユニット型共通）'!$C$6:$L$47,10,FALSE))</f>
        <v/>
      </c>
      <c r="AN152" s="251" t="str">
        <f>IF(AN151="","",VLOOKUP(AN151,'シフト記号表（従来型・ユニット型共通）'!$C$6:$L$47,10,FALSE))</f>
        <v/>
      </c>
      <c r="AO152" s="251" t="str">
        <f>IF(AO151="","",VLOOKUP(AO151,'シフト記号表（従来型・ユニット型共通）'!$C$6:$L$47,10,FALSE))</f>
        <v/>
      </c>
      <c r="AP152" s="251" t="str">
        <f>IF(AP151="","",VLOOKUP(AP151,'シフト記号表（従来型・ユニット型共通）'!$C$6:$L$47,10,FALSE))</f>
        <v/>
      </c>
      <c r="AQ152" s="253" t="str">
        <f>IF(AQ151="","",VLOOKUP(AQ151,'シフト記号表（従来型・ユニット型共通）'!$C$6:$L$47,10,FALSE))</f>
        <v/>
      </c>
      <c r="AR152" s="252" t="str">
        <f>IF(AR151="","",VLOOKUP(AR151,'シフト記号表（従来型・ユニット型共通）'!$C$6:$L$47,10,FALSE))</f>
        <v/>
      </c>
      <c r="AS152" s="251" t="str">
        <f>IF(AS151="","",VLOOKUP(AS151,'シフト記号表（従来型・ユニット型共通）'!$C$6:$L$47,10,FALSE))</f>
        <v/>
      </c>
      <c r="AT152" s="251" t="str">
        <f>IF(AT151="","",VLOOKUP(AT151,'シフト記号表（従来型・ユニット型共通）'!$C$6:$L$47,10,FALSE))</f>
        <v/>
      </c>
      <c r="AU152" s="251" t="str">
        <f>IF(AU151="","",VLOOKUP(AU151,'シフト記号表（従来型・ユニット型共通）'!$C$6:$L$47,10,FALSE))</f>
        <v/>
      </c>
      <c r="AV152" s="251" t="str">
        <f>IF(AV151="","",VLOOKUP(AV151,'シフト記号表（従来型・ユニット型共通）'!$C$6:$L$47,10,FALSE))</f>
        <v/>
      </c>
      <c r="AW152" s="251" t="str">
        <f>IF(AW151="","",VLOOKUP(AW151,'シフト記号表（従来型・ユニット型共通）'!$C$6:$L$47,10,FALSE))</f>
        <v/>
      </c>
      <c r="AX152" s="253" t="str">
        <f>IF(AX151="","",VLOOKUP(AX151,'シフト記号表（従来型・ユニット型共通）'!$C$6:$L$47,10,FALSE))</f>
        <v/>
      </c>
      <c r="AY152" s="252" t="str">
        <f>IF(AY151="","",VLOOKUP(AY151,'シフト記号表（従来型・ユニット型共通）'!$C$6:$L$47,10,FALSE))</f>
        <v/>
      </c>
      <c r="AZ152" s="251" t="str">
        <f>IF(AZ151="","",VLOOKUP(AZ151,'シフト記号表（従来型・ユニット型共通）'!$C$6:$L$47,10,FALSE))</f>
        <v/>
      </c>
      <c r="BA152" s="251" t="str">
        <f>IF(BA151="","",VLOOKUP(BA151,'シフト記号表（従来型・ユニット型共通）'!$C$6:$L$47,10,FALSE))</f>
        <v/>
      </c>
      <c r="BB152" s="996">
        <f>IF($BE$3="４週",SUM(W152:AX152),IF($BE$3="暦月",SUM(W152:BA152),""))</f>
        <v>0</v>
      </c>
      <c r="BC152" s="997"/>
      <c r="BD152" s="998">
        <f>IF($BE$3="４週",BB152/4,IF($BE$3="暦月",(BB152/($BE$8/7)),""))</f>
        <v>0</v>
      </c>
      <c r="BE152" s="997"/>
      <c r="BF152" s="993"/>
      <c r="BG152" s="994"/>
      <c r="BH152" s="994"/>
      <c r="BI152" s="994"/>
      <c r="BJ152" s="995"/>
    </row>
    <row r="153" spans="2:62" ht="20.25" customHeight="1">
      <c r="B153" s="925">
        <f>B151+1</f>
        <v>69</v>
      </c>
      <c r="C153" s="971"/>
      <c r="D153" s="972"/>
      <c r="E153" s="262"/>
      <c r="F153" s="261"/>
      <c r="G153" s="262"/>
      <c r="H153" s="261"/>
      <c r="I153" s="983"/>
      <c r="J153" s="984"/>
      <c r="K153" s="985"/>
      <c r="L153" s="986"/>
      <c r="M153" s="986"/>
      <c r="N153" s="972"/>
      <c r="O153" s="953"/>
      <c r="P153" s="954"/>
      <c r="Q153" s="954"/>
      <c r="R153" s="954"/>
      <c r="S153" s="955"/>
      <c r="T153" s="260" t="s">
        <v>758</v>
      </c>
      <c r="V153" s="259"/>
      <c r="W153" s="244"/>
      <c r="X153" s="243"/>
      <c r="Y153" s="243"/>
      <c r="Z153" s="243"/>
      <c r="AA153" s="243"/>
      <c r="AB153" s="243"/>
      <c r="AC153" s="245"/>
      <c r="AD153" s="244"/>
      <c r="AE153" s="243"/>
      <c r="AF153" s="243"/>
      <c r="AG153" s="243"/>
      <c r="AH153" s="243"/>
      <c r="AI153" s="243"/>
      <c r="AJ153" s="245"/>
      <c r="AK153" s="244"/>
      <c r="AL153" s="243"/>
      <c r="AM153" s="243"/>
      <c r="AN153" s="243"/>
      <c r="AO153" s="243"/>
      <c r="AP153" s="243"/>
      <c r="AQ153" s="245"/>
      <c r="AR153" s="244"/>
      <c r="AS153" s="243"/>
      <c r="AT153" s="243"/>
      <c r="AU153" s="243"/>
      <c r="AV153" s="243"/>
      <c r="AW153" s="243"/>
      <c r="AX153" s="245"/>
      <c r="AY153" s="244"/>
      <c r="AZ153" s="243"/>
      <c r="BA153" s="242"/>
      <c r="BB153" s="960"/>
      <c r="BC153" s="961"/>
      <c r="BD153" s="962"/>
      <c r="BE153" s="963"/>
      <c r="BF153" s="964"/>
      <c r="BG153" s="965"/>
      <c r="BH153" s="965"/>
      <c r="BI153" s="965"/>
      <c r="BJ153" s="966"/>
    </row>
    <row r="154" spans="2:62" ht="20.25" customHeight="1">
      <c r="B154" s="926"/>
      <c r="C154" s="987"/>
      <c r="D154" s="988"/>
      <c r="E154" s="258"/>
      <c r="F154" s="257">
        <f>C153</f>
        <v>0</v>
      </c>
      <c r="G154" s="258"/>
      <c r="H154" s="257">
        <f>I153</f>
        <v>0</v>
      </c>
      <c r="I154" s="989"/>
      <c r="J154" s="990"/>
      <c r="K154" s="991"/>
      <c r="L154" s="992"/>
      <c r="M154" s="992"/>
      <c r="N154" s="988"/>
      <c r="O154" s="953"/>
      <c r="P154" s="954"/>
      <c r="Q154" s="954"/>
      <c r="R154" s="954"/>
      <c r="S154" s="955"/>
      <c r="T154" s="256" t="s">
        <v>757</v>
      </c>
      <c r="U154" s="255"/>
      <c r="V154" s="254"/>
      <c r="W154" s="252" t="str">
        <f>IF(W153="","",VLOOKUP(W153,'シフト記号表（従来型・ユニット型共通）'!$C$6:$L$47,10,FALSE))</f>
        <v/>
      </c>
      <c r="X154" s="251" t="str">
        <f>IF(X153="","",VLOOKUP(X153,'シフト記号表（従来型・ユニット型共通）'!$C$6:$L$47,10,FALSE))</f>
        <v/>
      </c>
      <c r="Y154" s="251" t="str">
        <f>IF(Y153="","",VLOOKUP(Y153,'シフト記号表（従来型・ユニット型共通）'!$C$6:$L$47,10,FALSE))</f>
        <v/>
      </c>
      <c r="Z154" s="251" t="str">
        <f>IF(Z153="","",VLOOKUP(Z153,'シフト記号表（従来型・ユニット型共通）'!$C$6:$L$47,10,FALSE))</f>
        <v/>
      </c>
      <c r="AA154" s="251" t="str">
        <f>IF(AA153="","",VLOOKUP(AA153,'シフト記号表（従来型・ユニット型共通）'!$C$6:$L$47,10,FALSE))</f>
        <v/>
      </c>
      <c r="AB154" s="251" t="str">
        <f>IF(AB153="","",VLOOKUP(AB153,'シフト記号表（従来型・ユニット型共通）'!$C$6:$L$47,10,FALSE))</f>
        <v/>
      </c>
      <c r="AC154" s="253" t="str">
        <f>IF(AC153="","",VLOOKUP(AC153,'シフト記号表（従来型・ユニット型共通）'!$C$6:$L$47,10,FALSE))</f>
        <v/>
      </c>
      <c r="AD154" s="252" t="str">
        <f>IF(AD153="","",VLOOKUP(AD153,'シフト記号表（従来型・ユニット型共通）'!$C$6:$L$47,10,FALSE))</f>
        <v/>
      </c>
      <c r="AE154" s="251" t="str">
        <f>IF(AE153="","",VLOOKUP(AE153,'シフト記号表（従来型・ユニット型共通）'!$C$6:$L$47,10,FALSE))</f>
        <v/>
      </c>
      <c r="AF154" s="251" t="str">
        <f>IF(AF153="","",VLOOKUP(AF153,'シフト記号表（従来型・ユニット型共通）'!$C$6:$L$47,10,FALSE))</f>
        <v/>
      </c>
      <c r="AG154" s="251" t="str">
        <f>IF(AG153="","",VLOOKUP(AG153,'シフト記号表（従来型・ユニット型共通）'!$C$6:$L$47,10,FALSE))</f>
        <v/>
      </c>
      <c r="AH154" s="251" t="str">
        <f>IF(AH153="","",VLOOKUP(AH153,'シフト記号表（従来型・ユニット型共通）'!$C$6:$L$47,10,FALSE))</f>
        <v/>
      </c>
      <c r="AI154" s="251" t="str">
        <f>IF(AI153="","",VLOOKUP(AI153,'シフト記号表（従来型・ユニット型共通）'!$C$6:$L$47,10,FALSE))</f>
        <v/>
      </c>
      <c r="AJ154" s="253" t="str">
        <f>IF(AJ153="","",VLOOKUP(AJ153,'シフト記号表（従来型・ユニット型共通）'!$C$6:$L$47,10,FALSE))</f>
        <v/>
      </c>
      <c r="AK154" s="252" t="str">
        <f>IF(AK153="","",VLOOKUP(AK153,'シフト記号表（従来型・ユニット型共通）'!$C$6:$L$47,10,FALSE))</f>
        <v/>
      </c>
      <c r="AL154" s="251" t="str">
        <f>IF(AL153="","",VLOOKUP(AL153,'シフト記号表（従来型・ユニット型共通）'!$C$6:$L$47,10,FALSE))</f>
        <v/>
      </c>
      <c r="AM154" s="251" t="str">
        <f>IF(AM153="","",VLOOKUP(AM153,'シフト記号表（従来型・ユニット型共通）'!$C$6:$L$47,10,FALSE))</f>
        <v/>
      </c>
      <c r="AN154" s="251" t="str">
        <f>IF(AN153="","",VLOOKUP(AN153,'シフト記号表（従来型・ユニット型共通）'!$C$6:$L$47,10,FALSE))</f>
        <v/>
      </c>
      <c r="AO154" s="251" t="str">
        <f>IF(AO153="","",VLOOKUP(AO153,'シフト記号表（従来型・ユニット型共通）'!$C$6:$L$47,10,FALSE))</f>
        <v/>
      </c>
      <c r="AP154" s="251" t="str">
        <f>IF(AP153="","",VLOOKUP(AP153,'シフト記号表（従来型・ユニット型共通）'!$C$6:$L$47,10,FALSE))</f>
        <v/>
      </c>
      <c r="AQ154" s="253" t="str">
        <f>IF(AQ153="","",VLOOKUP(AQ153,'シフト記号表（従来型・ユニット型共通）'!$C$6:$L$47,10,FALSE))</f>
        <v/>
      </c>
      <c r="AR154" s="252" t="str">
        <f>IF(AR153="","",VLOOKUP(AR153,'シフト記号表（従来型・ユニット型共通）'!$C$6:$L$47,10,FALSE))</f>
        <v/>
      </c>
      <c r="AS154" s="251" t="str">
        <f>IF(AS153="","",VLOOKUP(AS153,'シフト記号表（従来型・ユニット型共通）'!$C$6:$L$47,10,FALSE))</f>
        <v/>
      </c>
      <c r="AT154" s="251" t="str">
        <f>IF(AT153="","",VLOOKUP(AT153,'シフト記号表（従来型・ユニット型共通）'!$C$6:$L$47,10,FALSE))</f>
        <v/>
      </c>
      <c r="AU154" s="251" t="str">
        <f>IF(AU153="","",VLOOKUP(AU153,'シフト記号表（従来型・ユニット型共通）'!$C$6:$L$47,10,FALSE))</f>
        <v/>
      </c>
      <c r="AV154" s="251" t="str">
        <f>IF(AV153="","",VLOOKUP(AV153,'シフト記号表（従来型・ユニット型共通）'!$C$6:$L$47,10,FALSE))</f>
        <v/>
      </c>
      <c r="AW154" s="251" t="str">
        <f>IF(AW153="","",VLOOKUP(AW153,'シフト記号表（従来型・ユニット型共通）'!$C$6:$L$47,10,FALSE))</f>
        <v/>
      </c>
      <c r="AX154" s="253" t="str">
        <f>IF(AX153="","",VLOOKUP(AX153,'シフト記号表（従来型・ユニット型共通）'!$C$6:$L$47,10,FALSE))</f>
        <v/>
      </c>
      <c r="AY154" s="252" t="str">
        <f>IF(AY153="","",VLOOKUP(AY153,'シフト記号表（従来型・ユニット型共通）'!$C$6:$L$47,10,FALSE))</f>
        <v/>
      </c>
      <c r="AZ154" s="251" t="str">
        <f>IF(AZ153="","",VLOOKUP(AZ153,'シフト記号表（従来型・ユニット型共通）'!$C$6:$L$47,10,FALSE))</f>
        <v/>
      </c>
      <c r="BA154" s="251" t="str">
        <f>IF(BA153="","",VLOOKUP(BA153,'シフト記号表（従来型・ユニット型共通）'!$C$6:$L$47,10,FALSE))</f>
        <v/>
      </c>
      <c r="BB154" s="996">
        <f>IF($BE$3="４週",SUM(W154:AX154),IF($BE$3="暦月",SUM(W154:BA154),""))</f>
        <v>0</v>
      </c>
      <c r="BC154" s="997"/>
      <c r="BD154" s="998">
        <f>IF($BE$3="４週",BB154/4,IF($BE$3="暦月",(BB154/($BE$8/7)),""))</f>
        <v>0</v>
      </c>
      <c r="BE154" s="997"/>
      <c r="BF154" s="993"/>
      <c r="BG154" s="994"/>
      <c r="BH154" s="994"/>
      <c r="BI154" s="994"/>
      <c r="BJ154" s="995"/>
    </row>
    <row r="155" spans="2:62" ht="20.25" customHeight="1">
      <c r="B155" s="925">
        <f>B153+1</f>
        <v>70</v>
      </c>
      <c r="C155" s="971"/>
      <c r="D155" s="972"/>
      <c r="E155" s="262"/>
      <c r="F155" s="261"/>
      <c r="G155" s="262"/>
      <c r="H155" s="261"/>
      <c r="I155" s="983"/>
      <c r="J155" s="984"/>
      <c r="K155" s="985"/>
      <c r="L155" s="986"/>
      <c r="M155" s="986"/>
      <c r="N155" s="972"/>
      <c r="O155" s="953"/>
      <c r="P155" s="954"/>
      <c r="Q155" s="954"/>
      <c r="R155" s="954"/>
      <c r="S155" s="955"/>
      <c r="T155" s="260" t="s">
        <v>758</v>
      </c>
      <c r="V155" s="259"/>
      <c r="W155" s="244"/>
      <c r="X155" s="243"/>
      <c r="Y155" s="243"/>
      <c r="Z155" s="243"/>
      <c r="AA155" s="243"/>
      <c r="AB155" s="243"/>
      <c r="AC155" s="245"/>
      <c r="AD155" s="244"/>
      <c r="AE155" s="243"/>
      <c r="AF155" s="243"/>
      <c r="AG155" s="243"/>
      <c r="AH155" s="243"/>
      <c r="AI155" s="243"/>
      <c r="AJ155" s="245"/>
      <c r="AK155" s="244"/>
      <c r="AL155" s="243"/>
      <c r="AM155" s="243"/>
      <c r="AN155" s="243"/>
      <c r="AO155" s="243"/>
      <c r="AP155" s="243"/>
      <c r="AQ155" s="245"/>
      <c r="AR155" s="244"/>
      <c r="AS155" s="243"/>
      <c r="AT155" s="243"/>
      <c r="AU155" s="243"/>
      <c r="AV155" s="243"/>
      <c r="AW155" s="243"/>
      <c r="AX155" s="245"/>
      <c r="AY155" s="244"/>
      <c r="AZ155" s="243"/>
      <c r="BA155" s="242"/>
      <c r="BB155" s="960"/>
      <c r="BC155" s="961"/>
      <c r="BD155" s="962"/>
      <c r="BE155" s="963"/>
      <c r="BF155" s="964"/>
      <c r="BG155" s="965"/>
      <c r="BH155" s="965"/>
      <c r="BI155" s="965"/>
      <c r="BJ155" s="966"/>
    </row>
    <row r="156" spans="2:62" ht="20.25" customHeight="1">
      <c r="B156" s="926"/>
      <c r="C156" s="987"/>
      <c r="D156" s="988"/>
      <c r="E156" s="258"/>
      <c r="F156" s="257">
        <f>C155</f>
        <v>0</v>
      </c>
      <c r="G156" s="258"/>
      <c r="H156" s="257">
        <f>I155</f>
        <v>0</v>
      </c>
      <c r="I156" s="989"/>
      <c r="J156" s="990"/>
      <c r="K156" s="991"/>
      <c r="L156" s="992"/>
      <c r="M156" s="992"/>
      <c r="N156" s="988"/>
      <c r="O156" s="953"/>
      <c r="P156" s="954"/>
      <c r="Q156" s="954"/>
      <c r="R156" s="954"/>
      <c r="S156" s="955"/>
      <c r="T156" s="256" t="s">
        <v>757</v>
      </c>
      <c r="U156" s="255"/>
      <c r="V156" s="254"/>
      <c r="W156" s="252" t="str">
        <f>IF(W155="","",VLOOKUP(W155,'シフト記号表（従来型・ユニット型共通）'!$C$6:$L$47,10,FALSE))</f>
        <v/>
      </c>
      <c r="X156" s="251" t="str">
        <f>IF(X155="","",VLOOKUP(X155,'シフト記号表（従来型・ユニット型共通）'!$C$6:$L$47,10,FALSE))</f>
        <v/>
      </c>
      <c r="Y156" s="251" t="str">
        <f>IF(Y155="","",VLOOKUP(Y155,'シフト記号表（従来型・ユニット型共通）'!$C$6:$L$47,10,FALSE))</f>
        <v/>
      </c>
      <c r="Z156" s="251" t="str">
        <f>IF(Z155="","",VLOOKUP(Z155,'シフト記号表（従来型・ユニット型共通）'!$C$6:$L$47,10,FALSE))</f>
        <v/>
      </c>
      <c r="AA156" s="251" t="str">
        <f>IF(AA155="","",VLOOKUP(AA155,'シフト記号表（従来型・ユニット型共通）'!$C$6:$L$47,10,FALSE))</f>
        <v/>
      </c>
      <c r="AB156" s="251" t="str">
        <f>IF(AB155="","",VLOOKUP(AB155,'シフト記号表（従来型・ユニット型共通）'!$C$6:$L$47,10,FALSE))</f>
        <v/>
      </c>
      <c r="AC156" s="253" t="str">
        <f>IF(AC155="","",VLOOKUP(AC155,'シフト記号表（従来型・ユニット型共通）'!$C$6:$L$47,10,FALSE))</f>
        <v/>
      </c>
      <c r="AD156" s="252" t="str">
        <f>IF(AD155="","",VLOOKUP(AD155,'シフト記号表（従来型・ユニット型共通）'!$C$6:$L$47,10,FALSE))</f>
        <v/>
      </c>
      <c r="AE156" s="251" t="str">
        <f>IF(AE155="","",VLOOKUP(AE155,'シフト記号表（従来型・ユニット型共通）'!$C$6:$L$47,10,FALSE))</f>
        <v/>
      </c>
      <c r="AF156" s="251" t="str">
        <f>IF(AF155="","",VLOOKUP(AF155,'シフト記号表（従来型・ユニット型共通）'!$C$6:$L$47,10,FALSE))</f>
        <v/>
      </c>
      <c r="AG156" s="251" t="str">
        <f>IF(AG155="","",VLOOKUP(AG155,'シフト記号表（従来型・ユニット型共通）'!$C$6:$L$47,10,FALSE))</f>
        <v/>
      </c>
      <c r="AH156" s="251" t="str">
        <f>IF(AH155="","",VLOOKUP(AH155,'シフト記号表（従来型・ユニット型共通）'!$C$6:$L$47,10,FALSE))</f>
        <v/>
      </c>
      <c r="AI156" s="251" t="str">
        <f>IF(AI155="","",VLOOKUP(AI155,'シフト記号表（従来型・ユニット型共通）'!$C$6:$L$47,10,FALSE))</f>
        <v/>
      </c>
      <c r="AJ156" s="253" t="str">
        <f>IF(AJ155="","",VLOOKUP(AJ155,'シフト記号表（従来型・ユニット型共通）'!$C$6:$L$47,10,FALSE))</f>
        <v/>
      </c>
      <c r="AK156" s="252" t="str">
        <f>IF(AK155="","",VLOOKUP(AK155,'シフト記号表（従来型・ユニット型共通）'!$C$6:$L$47,10,FALSE))</f>
        <v/>
      </c>
      <c r="AL156" s="251" t="str">
        <f>IF(AL155="","",VLOOKUP(AL155,'シフト記号表（従来型・ユニット型共通）'!$C$6:$L$47,10,FALSE))</f>
        <v/>
      </c>
      <c r="AM156" s="251" t="str">
        <f>IF(AM155="","",VLOOKUP(AM155,'シフト記号表（従来型・ユニット型共通）'!$C$6:$L$47,10,FALSE))</f>
        <v/>
      </c>
      <c r="AN156" s="251" t="str">
        <f>IF(AN155="","",VLOOKUP(AN155,'シフト記号表（従来型・ユニット型共通）'!$C$6:$L$47,10,FALSE))</f>
        <v/>
      </c>
      <c r="AO156" s="251" t="str">
        <f>IF(AO155="","",VLOOKUP(AO155,'シフト記号表（従来型・ユニット型共通）'!$C$6:$L$47,10,FALSE))</f>
        <v/>
      </c>
      <c r="AP156" s="251" t="str">
        <f>IF(AP155="","",VLOOKUP(AP155,'シフト記号表（従来型・ユニット型共通）'!$C$6:$L$47,10,FALSE))</f>
        <v/>
      </c>
      <c r="AQ156" s="253" t="str">
        <f>IF(AQ155="","",VLOOKUP(AQ155,'シフト記号表（従来型・ユニット型共通）'!$C$6:$L$47,10,FALSE))</f>
        <v/>
      </c>
      <c r="AR156" s="252" t="str">
        <f>IF(AR155="","",VLOOKUP(AR155,'シフト記号表（従来型・ユニット型共通）'!$C$6:$L$47,10,FALSE))</f>
        <v/>
      </c>
      <c r="AS156" s="251" t="str">
        <f>IF(AS155="","",VLOOKUP(AS155,'シフト記号表（従来型・ユニット型共通）'!$C$6:$L$47,10,FALSE))</f>
        <v/>
      </c>
      <c r="AT156" s="251" t="str">
        <f>IF(AT155="","",VLOOKUP(AT155,'シフト記号表（従来型・ユニット型共通）'!$C$6:$L$47,10,FALSE))</f>
        <v/>
      </c>
      <c r="AU156" s="251" t="str">
        <f>IF(AU155="","",VLOOKUP(AU155,'シフト記号表（従来型・ユニット型共通）'!$C$6:$L$47,10,FALSE))</f>
        <v/>
      </c>
      <c r="AV156" s="251" t="str">
        <f>IF(AV155="","",VLOOKUP(AV155,'シフト記号表（従来型・ユニット型共通）'!$C$6:$L$47,10,FALSE))</f>
        <v/>
      </c>
      <c r="AW156" s="251" t="str">
        <f>IF(AW155="","",VLOOKUP(AW155,'シフト記号表（従来型・ユニット型共通）'!$C$6:$L$47,10,FALSE))</f>
        <v/>
      </c>
      <c r="AX156" s="253" t="str">
        <f>IF(AX155="","",VLOOKUP(AX155,'シフト記号表（従来型・ユニット型共通）'!$C$6:$L$47,10,FALSE))</f>
        <v/>
      </c>
      <c r="AY156" s="252" t="str">
        <f>IF(AY155="","",VLOOKUP(AY155,'シフト記号表（従来型・ユニット型共通）'!$C$6:$L$47,10,FALSE))</f>
        <v/>
      </c>
      <c r="AZ156" s="251" t="str">
        <f>IF(AZ155="","",VLOOKUP(AZ155,'シフト記号表（従来型・ユニット型共通）'!$C$6:$L$47,10,FALSE))</f>
        <v/>
      </c>
      <c r="BA156" s="251" t="str">
        <f>IF(BA155="","",VLOOKUP(BA155,'シフト記号表（従来型・ユニット型共通）'!$C$6:$L$47,10,FALSE))</f>
        <v/>
      </c>
      <c r="BB156" s="996">
        <f>IF($BE$3="４週",SUM(W156:AX156),IF($BE$3="暦月",SUM(W156:BA156),""))</f>
        <v>0</v>
      </c>
      <c r="BC156" s="997"/>
      <c r="BD156" s="998">
        <f>IF($BE$3="４週",BB156/4,IF($BE$3="暦月",(BB156/($BE$8/7)),""))</f>
        <v>0</v>
      </c>
      <c r="BE156" s="997"/>
      <c r="BF156" s="993"/>
      <c r="BG156" s="994"/>
      <c r="BH156" s="994"/>
      <c r="BI156" s="994"/>
      <c r="BJ156" s="995"/>
    </row>
    <row r="157" spans="2:62" ht="20.25" customHeight="1">
      <c r="B157" s="925">
        <f>B155+1</f>
        <v>71</v>
      </c>
      <c r="C157" s="971"/>
      <c r="D157" s="972"/>
      <c r="E157" s="262"/>
      <c r="F157" s="261"/>
      <c r="G157" s="262"/>
      <c r="H157" s="261"/>
      <c r="I157" s="983"/>
      <c r="J157" s="984"/>
      <c r="K157" s="985"/>
      <c r="L157" s="986"/>
      <c r="M157" s="986"/>
      <c r="N157" s="972"/>
      <c r="O157" s="953"/>
      <c r="P157" s="954"/>
      <c r="Q157" s="954"/>
      <c r="R157" s="954"/>
      <c r="S157" s="955"/>
      <c r="T157" s="260" t="s">
        <v>758</v>
      </c>
      <c r="V157" s="259"/>
      <c r="W157" s="244"/>
      <c r="X157" s="243"/>
      <c r="Y157" s="243"/>
      <c r="Z157" s="243"/>
      <c r="AA157" s="243"/>
      <c r="AB157" s="243"/>
      <c r="AC157" s="245"/>
      <c r="AD157" s="244"/>
      <c r="AE157" s="243"/>
      <c r="AF157" s="243"/>
      <c r="AG157" s="243"/>
      <c r="AH157" s="243"/>
      <c r="AI157" s="243"/>
      <c r="AJ157" s="245"/>
      <c r="AK157" s="244"/>
      <c r="AL157" s="243"/>
      <c r="AM157" s="243"/>
      <c r="AN157" s="243"/>
      <c r="AO157" s="243"/>
      <c r="AP157" s="243"/>
      <c r="AQ157" s="245"/>
      <c r="AR157" s="244"/>
      <c r="AS157" s="243"/>
      <c r="AT157" s="243"/>
      <c r="AU157" s="243"/>
      <c r="AV157" s="243"/>
      <c r="AW157" s="243"/>
      <c r="AX157" s="245"/>
      <c r="AY157" s="244"/>
      <c r="AZ157" s="243"/>
      <c r="BA157" s="242"/>
      <c r="BB157" s="960"/>
      <c r="BC157" s="961"/>
      <c r="BD157" s="962"/>
      <c r="BE157" s="963"/>
      <c r="BF157" s="964"/>
      <c r="BG157" s="965"/>
      <c r="BH157" s="965"/>
      <c r="BI157" s="965"/>
      <c r="BJ157" s="966"/>
    </row>
    <row r="158" spans="2:62" ht="20.25" customHeight="1">
      <c r="B158" s="926"/>
      <c r="C158" s="987"/>
      <c r="D158" s="988"/>
      <c r="E158" s="258"/>
      <c r="F158" s="257">
        <f>C157</f>
        <v>0</v>
      </c>
      <c r="G158" s="258"/>
      <c r="H158" s="257">
        <f>I157</f>
        <v>0</v>
      </c>
      <c r="I158" s="989"/>
      <c r="J158" s="990"/>
      <c r="K158" s="991"/>
      <c r="L158" s="992"/>
      <c r="M158" s="992"/>
      <c r="N158" s="988"/>
      <c r="O158" s="953"/>
      <c r="P158" s="954"/>
      <c r="Q158" s="954"/>
      <c r="R158" s="954"/>
      <c r="S158" s="955"/>
      <c r="T158" s="256" t="s">
        <v>757</v>
      </c>
      <c r="U158" s="255"/>
      <c r="V158" s="254"/>
      <c r="W158" s="252" t="str">
        <f>IF(W157="","",VLOOKUP(W157,'シフト記号表（従来型・ユニット型共通）'!$C$6:$L$47,10,FALSE))</f>
        <v/>
      </c>
      <c r="X158" s="251" t="str">
        <f>IF(X157="","",VLOOKUP(X157,'シフト記号表（従来型・ユニット型共通）'!$C$6:$L$47,10,FALSE))</f>
        <v/>
      </c>
      <c r="Y158" s="251" t="str">
        <f>IF(Y157="","",VLOOKUP(Y157,'シフト記号表（従来型・ユニット型共通）'!$C$6:$L$47,10,FALSE))</f>
        <v/>
      </c>
      <c r="Z158" s="251" t="str">
        <f>IF(Z157="","",VLOOKUP(Z157,'シフト記号表（従来型・ユニット型共通）'!$C$6:$L$47,10,FALSE))</f>
        <v/>
      </c>
      <c r="AA158" s="251" t="str">
        <f>IF(AA157="","",VLOOKUP(AA157,'シフト記号表（従来型・ユニット型共通）'!$C$6:$L$47,10,FALSE))</f>
        <v/>
      </c>
      <c r="AB158" s="251" t="str">
        <f>IF(AB157="","",VLOOKUP(AB157,'シフト記号表（従来型・ユニット型共通）'!$C$6:$L$47,10,FALSE))</f>
        <v/>
      </c>
      <c r="AC158" s="253" t="str">
        <f>IF(AC157="","",VLOOKUP(AC157,'シフト記号表（従来型・ユニット型共通）'!$C$6:$L$47,10,FALSE))</f>
        <v/>
      </c>
      <c r="AD158" s="252" t="str">
        <f>IF(AD157="","",VLOOKUP(AD157,'シフト記号表（従来型・ユニット型共通）'!$C$6:$L$47,10,FALSE))</f>
        <v/>
      </c>
      <c r="AE158" s="251" t="str">
        <f>IF(AE157="","",VLOOKUP(AE157,'シフト記号表（従来型・ユニット型共通）'!$C$6:$L$47,10,FALSE))</f>
        <v/>
      </c>
      <c r="AF158" s="251" t="str">
        <f>IF(AF157="","",VLOOKUP(AF157,'シフト記号表（従来型・ユニット型共通）'!$C$6:$L$47,10,FALSE))</f>
        <v/>
      </c>
      <c r="AG158" s="251" t="str">
        <f>IF(AG157="","",VLOOKUP(AG157,'シフト記号表（従来型・ユニット型共通）'!$C$6:$L$47,10,FALSE))</f>
        <v/>
      </c>
      <c r="AH158" s="251" t="str">
        <f>IF(AH157="","",VLOOKUP(AH157,'シフト記号表（従来型・ユニット型共通）'!$C$6:$L$47,10,FALSE))</f>
        <v/>
      </c>
      <c r="AI158" s="251" t="str">
        <f>IF(AI157="","",VLOOKUP(AI157,'シフト記号表（従来型・ユニット型共通）'!$C$6:$L$47,10,FALSE))</f>
        <v/>
      </c>
      <c r="AJ158" s="253" t="str">
        <f>IF(AJ157="","",VLOOKUP(AJ157,'シフト記号表（従来型・ユニット型共通）'!$C$6:$L$47,10,FALSE))</f>
        <v/>
      </c>
      <c r="AK158" s="252" t="str">
        <f>IF(AK157="","",VLOOKUP(AK157,'シフト記号表（従来型・ユニット型共通）'!$C$6:$L$47,10,FALSE))</f>
        <v/>
      </c>
      <c r="AL158" s="251" t="str">
        <f>IF(AL157="","",VLOOKUP(AL157,'シフト記号表（従来型・ユニット型共通）'!$C$6:$L$47,10,FALSE))</f>
        <v/>
      </c>
      <c r="AM158" s="251" t="str">
        <f>IF(AM157="","",VLOOKUP(AM157,'シフト記号表（従来型・ユニット型共通）'!$C$6:$L$47,10,FALSE))</f>
        <v/>
      </c>
      <c r="AN158" s="251" t="str">
        <f>IF(AN157="","",VLOOKUP(AN157,'シフト記号表（従来型・ユニット型共通）'!$C$6:$L$47,10,FALSE))</f>
        <v/>
      </c>
      <c r="AO158" s="251" t="str">
        <f>IF(AO157="","",VLOOKUP(AO157,'シフト記号表（従来型・ユニット型共通）'!$C$6:$L$47,10,FALSE))</f>
        <v/>
      </c>
      <c r="AP158" s="251" t="str">
        <f>IF(AP157="","",VLOOKUP(AP157,'シフト記号表（従来型・ユニット型共通）'!$C$6:$L$47,10,FALSE))</f>
        <v/>
      </c>
      <c r="AQ158" s="253" t="str">
        <f>IF(AQ157="","",VLOOKUP(AQ157,'シフト記号表（従来型・ユニット型共通）'!$C$6:$L$47,10,FALSE))</f>
        <v/>
      </c>
      <c r="AR158" s="252" t="str">
        <f>IF(AR157="","",VLOOKUP(AR157,'シフト記号表（従来型・ユニット型共通）'!$C$6:$L$47,10,FALSE))</f>
        <v/>
      </c>
      <c r="AS158" s="251" t="str">
        <f>IF(AS157="","",VLOOKUP(AS157,'シフト記号表（従来型・ユニット型共通）'!$C$6:$L$47,10,FALSE))</f>
        <v/>
      </c>
      <c r="AT158" s="251" t="str">
        <f>IF(AT157="","",VLOOKUP(AT157,'シフト記号表（従来型・ユニット型共通）'!$C$6:$L$47,10,FALSE))</f>
        <v/>
      </c>
      <c r="AU158" s="251" t="str">
        <f>IF(AU157="","",VLOOKUP(AU157,'シフト記号表（従来型・ユニット型共通）'!$C$6:$L$47,10,FALSE))</f>
        <v/>
      </c>
      <c r="AV158" s="251" t="str">
        <f>IF(AV157="","",VLOOKUP(AV157,'シフト記号表（従来型・ユニット型共通）'!$C$6:$L$47,10,FALSE))</f>
        <v/>
      </c>
      <c r="AW158" s="251" t="str">
        <f>IF(AW157="","",VLOOKUP(AW157,'シフト記号表（従来型・ユニット型共通）'!$C$6:$L$47,10,FALSE))</f>
        <v/>
      </c>
      <c r="AX158" s="253" t="str">
        <f>IF(AX157="","",VLOOKUP(AX157,'シフト記号表（従来型・ユニット型共通）'!$C$6:$L$47,10,FALSE))</f>
        <v/>
      </c>
      <c r="AY158" s="252" t="str">
        <f>IF(AY157="","",VLOOKUP(AY157,'シフト記号表（従来型・ユニット型共通）'!$C$6:$L$47,10,FALSE))</f>
        <v/>
      </c>
      <c r="AZ158" s="251" t="str">
        <f>IF(AZ157="","",VLOOKUP(AZ157,'シフト記号表（従来型・ユニット型共通）'!$C$6:$L$47,10,FALSE))</f>
        <v/>
      </c>
      <c r="BA158" s="251" t="str">
        <f>IF(BA157="","",VLOOKUP(BA157,'シフト記号表（従来型・ユニット型共通）'!$C$6:$L$47,10,FALSE))</f>
        <v/>
      </c>
      <c r="BB158" s="996">
        <f>IF($BE$3="４週",SUM(W158:AX158),IF($BE$3="暦月",SUM(W158:BA158),""))</f>
        <v>0</v>
      </c>
      <c r="BC158" s="997"/>
      <c r="BD158" s="998">
        <f>IF($BE$3="４週",BB158/4,IF($BE$3="暦月",(BB158/($BE$8/7)),""))</f>
        <v>0</v>
      </c>
      <c r="BE158" s="997"/>
      <c r="BF158" s="993"/>
      <c r="BG158" s="994"/>
      <c r="BH158" s="994"/>
      <c r="BI158" s="994"/>
      <c r="BJ158" s="995"/>
    </row>
    <row r="159" spans="2:62" ht="20.25" customHeight="1">
      <c r="B159" s="925">
        <f>B157+1</f>
        <v>72</v>
      </c>
      <c r="C159" s="971"/>
      <c r="D159" s="972"/>
      <c r="E159" s="262"/>
      <c r="F159" s="261"/>
      <c r="G159" s="262"/>
      <c r="H159" s="261"/>
      <c r="I159" s="983"/>
      <c r="J159" s="984"/>
      <c r="K159" s="985"/>
      <c r="L159" s="986"/>
      <c r="M159" s="986"/>
      <c r="N159" s="972"/>
      <c r="O159" s="953"/>
      <c r="P159" s="954"/>
      <c r="Q159" s="954"/>
      <c r="R159" s="954"/>
      <c r="S159" s="955"/>
      <c r="T159" s="260" t="s">
        <v>758</v>
      </c>
      <c r="V159" s="259"/>
      <c r="W159" s="244"/>
      <c r="X159" s="243"/>
      <c r="Y159" s="243"/>
      <c r="Z159" s="243"/>
      <c r="AA159" s="243"/>
      <c r="AB159" s="243"/>
      <c r="AC159" s="245"/>
      <c r="AD159" s="244"/>
      <c r="AE159" s="243"/>
      <c r="AF159" s="243"/>
      <c r="AG159" s="243"/>
      <c r="AH159" s="243"/>
      <c r="AI159" s="243"/>
      <c r="AJ159" s="245"/>
      <c r="AK159" s="244"/>
      <c r="AL159" s="243"/>
      <c r="AM159" s="243"/>
      <c r="AN159" s="243"/>
      <c r="AO159" s="243"/>
      <c r="AP159" s="243"/>
      <c r="AQ159" s="245"/>
      <c r="AR159" s="244"/>
      <c r="AS159" s="243"/>
      <c r="AT159" s="243"/>
      <c r="AU159" s="243"/>
      <c r="AV159" s="243"/>
      <c r="AW159" s="243"/>
      <c r="AX159" s="245"/>
      <c r="AY159" s="244"/>
      <c r="AZ159" s="243"/>
      <c r="BA159" s="242"/>
      <c r="BB159" s="960"/>
      <c r="BC159" s="961"/>
      <c r="BD159" s="962"/>
      <c r="BE159" s="963"/>
      <c r="BF159" s="964"/>
      <c r="BG159" s="965"/>
      <c r="BH159" s="965"/>
      <c r="BI159" s="965"/>
      <c r="BJ159" s="966"/>
    </row>
    <row r="160" spans="2:62" ht="20.25" customHeight="1">
      <c r="B160" s="926"/>
      <c r="C160" s="987"/>
      <c r="D160" s="988"/>
      <c r="E160" s="258"/>
      <c r="F160" s="257">
        <f>C159</f>
        <v>0</v>
      </c>
      <c r="G160" s="258"/>
      <c r="H160" s="257">
        <f>I159</f>
        <v>0</v>
      </c>
      <c r="I160" s="989"/>
      <c r="J160" s="990"/>
      <c r="K160" s="991"/>
      <c r="L160" s="992"/>
      <c r="M160" s="992"/>
      <c r="N160" s="988"/>
      <c r="O160" s="953"/>
      <c r="P160" s="954"/>
      <c r="Q160" s="954"/>
      <c r="R160" s="954"/>
      <c r="S160" s="955"/>
      <c r="T160" s="256" t="s">
        <v>757</v>
      </c>
      <c r="U160" s="255"/>
      <c r="V160" s="254"/>
      <c r="W160" s="252" t="str">
        <f>IF(W159="","",VLOOKUP(W159,'シフト記号表（従来型・ユニット型共通）'!$C$6:$L$47,10,FALSE))</f>
        <v/>
      </c>
      <c r="X160" s="251" t="str">
        <f>IF(X159="","",VLOOKUP(X159,'シフト記号表（従来型・ユニット型共通）'!$C$6:$L$47,10,FALSE))</f>
        <v/>
      </c>
      <c r="Y160" s="251" t="str">
        <f>IF(Y159="","",VLOOKUP(Y159,'シフト記号表（従来型・ユニット型共通）'!$C$6:$L$47,10,FALSE))</f>
        <v/>
      </c>
      <c r="Z160" s="251" t="str">
        <f>IF(Z159="","",VLOOKUP(Z159,'シフト記号表（従来型・ユニット型共通）'!$C$6:$L$47,10,FALSE))</f>
        <v/>
      </c>
      <c r="AA160" s="251" t="str">
        <f>IF(AA159="","",VLOOKUP(AA159,'シフト記号表（従来型・ユニット型共通）'!$C$6:$L$47,10,FALSE))</f>
        <v/>
      </c>
      <c r="AB160" s="251" t="str">
        <f>IF(AB159="","",VLOOKUP(AB159,'シフト記号表（従来型・ユニット型共通）'!$C$6:$L$47,10,FALSE))</f>
        <v/>
      </c>
      <c r="AC160" s="253" t="str">
        <f>IF(AC159="","",VLOOKUP(AC159,'シフト記号表（従来型・ユニット型共通）'!$C$6:$L$47,10,FALSE))</f>
        <v/>
      </c>
      <c r="AD160" s="252" t="str">
        <f>IF(AD159="","",VLOOKUP(AD159,'シフト記号表（従来型・ユニット型共通）'!$C$6:$L$47,10,FALSE))</f>
        <v/>
      </c>
      <c r="AE160" s="251" t="str">
        <f>IF(AE159="","",VLOOKUP(AE159,'シフト記号表（従来型・ユニット型共通）'!$C$6:$L$47,10,FALSE))</f>
        <v/>
      </c>
      <c r="AF160" s="251" t="str">
        <f>IF(AF159="","",VLOOKUP(AF159,'シフト記号表（従来型・ユニット型共通）'!$C$6:$L$47,10,FALSE))</f>
        <v/>
      </c>
      <c r="AG160" s="251" t="str">
        <f>IF(AG159="","",VLOOKUP(AG159,'シフト記号表（従来型・ユニット型共通）'!$C$6:$L$47,10,FALSE))</f>
        <v/>
      </c>
      <c r="AH160" s="251" t="str">
        <f>IF(AH159="","",VLOOKUP(AH159,'シフト記号表（従来型・ユニット型共通）'!$C$6:$L$47,10,FALSE))</f>
        <v/>
      </c>
      <c r="AI160" s="251" t="str">
        <f>IF(AI159="","",VLOOKUP(AI159,'シフト記号表（従来型・ユニット型共通）'!$C$6:$L$47,10,FALSE))</f>
        <v/>
      </c>
      <c r="AJ160" s="253" t="str">
        <f>IF(AJ159="","",VLOOKUP(AJ159,'シフト記号表（従来型・ユニット型共通）'!$C$6:$L$47,10,FALSE))</f>
        <v/>
      </c>
      <c r="AK160" s="252" t="str">
        <f>IF(AK159="","",VLOOKUP(AK159,'シフト記号表（従来型・ユニット型共通）'!$C$6:$L$47,10,FALSE))</f>
        <v/>
      </c>
      <c r="AL160" s="251" t="str">
        <f>IF(AL159="","",VLOOKUP(AL159,'シフト記号表（従来型・ユニット型共通）'!$C$6:$L$47,10,FALSE))</f>
        <v/>
      </c>
      <c r="AM160" s="251" t="str">
        <f>IF(AM159="","",VLOOKUP(AM159,'シフト記号表（従来型・ユニット型共通）'!$C$6:$L$47,10,FALSE))</f>
        <v/>
      </c>
      <c r="AN160" s="251" t="str">
        <f>IF(AN159="","",VLOOKUP(AN159,'シフト記号表（従来型・ユニット型共通）'!$C$6:$L$47,10,FALSE))</f>
        <v/>
      </c>
      <c r="AO160" s="251" t="str">
        <f>IF(AO159="","",VLOOKUP(AO159,'シフト記号表（従来型・ユニット型共通）'!$C$6:$L$47,10,FALSE))</f>
        <v/>
      </c>
      <c r="AP160" s="251" t="str">
        <f>IF(AP159="","",VLOOKUP(AP159,'シフト記号表（従来型・ユニット型共通）'!$C$6:$L$47,10,FALSE))</f>
        <v/>
      </c>
      <c r="AQ160" s="253" t="str">
        <f>IF(AQ159="","",VLOOKUP(AQ159,'シフト記号表（従来型・ユニット型共通）'!$C$6:$L$47,10,FALSE))</f>
        <v/>
      </c>
      <c r="AR160" s="252" t="str">
        <f>IF(AR159="","",VLOOKUP(AR159,'シフト記号表（従来型・ユニット型共通）'!$C$6:$L$47,10,FALSE))</f>
        <v/>
      </c>
      <c r="AS160" s="251" t="str">
        <f>IF(AS159="","",VLOOKUP(AS159,'シフト記号表（従来型・ユニット型共通）'!$C$6:$L$47,10,FALSE))</f>
        <v/>
      </c>
      <c r="AT160" s="251" t="str">
        <f>IF(AT159="","",VLOOKUP(AT159,'シフト記号表（従来型・ユニット型共通）'!$C$6:$L$47,10,FALSE))</f>
        <v/>
      </c>
      <c r="AU160" s="251" t="str">
        <f>IF(AU159="","",VLOOKUP(AU159,'シフト記号表（従来型・ユニット型共通）'!$C$6:$L$47,10,FALSE))</f>
        <v/>
      </c>
      <c r="AV160" s="251" t="str">
        <f>IF(AV159="","",VLOOKUP(AV159,'シフト記号表（従来型・ユニット型共通）'!$C$6:$L$47,10,FALSE))</f>
        <v/>
      </c>
      <c r="AW160" s="251" t="str">
        <f>IF(AW159="","",VLOOKUP(AW159,'シフト記号表（従来型・ユニット型共通）'!$C$6:$L$47,10,FALSE))</f>
        <v/>
      </c>
      <c r="AX160" s="253" t="str">
        <f>IF(AX159="","",VLOOKUP(AX159,'シフト記号表（従来型・ユニット型共通）'!$C$6:$L$47,10,FALSE))</f>
        <v/>
      </c>
      <c r="AY160" s="252" t="str">
        <f>IF(AY159="","",VLOOKUP(AY159,'シフト記号表（従来型・ユニット型共通）'!$C$6:$L$47,10,FALSE))</f>
        <v/>
      </c>
      <c r="AZ160" s="251" t="str">
        <f>IF(AZ159="","",VLOOKUP(AZ159,'シフト記号表（従来型・ユニット型共通）'!$C$6:$L$47,10,FALSE))</f>
        <v/>
      </c>
      <c r="BA160" s="251" t="str">
        <f>IF(BA159="","",VLOOKUP(BA159,'シフト記号表（従来型・ユニット型共通）'!$C$6:$L$47,10,FALSE))</f>
        <v/>
      </c>
      <c r="BB160" s="996">
        <f>IF($BE$3="４週",SUM(W160:AX160),IF($BE$3="暦月",SUM(W160:BA160),""))</f>
        <v>0</v>
      </c>
      <c r="BC160" s="997"/>
      <c r="BD160" s="998">
        <f>IF($BE$3="４週",BB160/4,IF($BE$3="暦月",(BB160/($BE$8/7)),""))</f>
        <v>0</v>
      </c>
      <c r="BE160" s="997"/>
      <c r="BF160" s="993"/>
      <c r="BG160" s="994"/>
      <c r="BH160" s="994"/>
      <c r="BI160" s="994"/>
      <c r="BJ160" s="995"/>
    </row>
    <row r="161" spans="2:62" ht="20.25" customHeight="1">
      <c r="B161" s="925">
        <f>B159+1</f>
        <v>73</v>
      </c>
      <c r="C161" s="971"/>
      <c r="D161" s="972"/>
      <c r="E161" s="262"/>
      <c r="F161" s="261"/>
      <c r="G161" s="262"/>
      <c r="H161" s="261"/>
      <c r="I161" s="983"/>
      <c r="J161" s="984"/>
      <c r="K161" s="985"/>
      <c r="L161" s="986"/>
      <c r="M161" s="986"/>
      <c r="N161" s="972"/>
      <c r="O161" s="953"/>
      <c r="P161" s="954"/>
      <c r="Q161" s="954"/>
      <c r="R161" s="954"/>
      <c r="S161" s="955"/>
      <c r="T161" s="260" t="s">
        <v>758</v>
      </c>
      <c r="V161" s="259"/>
      <c r="W161" s="244"/>
      <c r="X161" s="243"/>
      <c r="Y161" s="243"/>
      <c r="Z161" s="243"/>
      <c r="AA161" s="243"/>
      <c r="AB161" s="243"/>
      <c r="AC161" s="245"/>
      <c r="AD161" s="244"/>
      <c r="AE161" s="243"/>
      <c r="AF161" s="243"/>
      <c r="AG161" s="243"/>
      <c r="AH161" s="243"/>
      <c r="AI161" s="243"/>
      <c r="AJ161" s="245"/>
      <c r="AK161" s="244"/>
      <c r="AL161" s="243"/>
      <c r="AM161" s="243"/>
      <c r="AN161" s="243"/>
      <c r="AO161" s="243"/>
      <c r="AP161" s="243"/>
      <c r="AQ161" s="245"/>
      <c r="AR161" s="244"/>
      <c r="AS161" s="243"/>
      <c r="AT161" s="243"/>
      <c r="AU161" s="243"/>
      <c r="AV161" s="243"/>
      <c r="AW161" s="243"/>
      <c r="AX161" s="245"/>
      <c r="AY161" s="244"/>
      <c r="AZ161" s="243"/>
      <c r="BA161" s="242"/>
      <c r="BB161" s="960"/>
      <c r="BC161" s="961"/>
      <c r="BD161" s="962"/>
      <c r="BE161" s="963"/>
      <c r="BF161" s="964"/>
      <c r="BG161" s="965"/>
      <c r="BH161" s="965"/>
      <c r="BI161" s="965"/>
      <c r="BJ161" s="966"/>
    </row>
    <row r="162" spans="2:62" ht="20.25" customHeight="1">
      <c r="B162" s="926"/>
      <c r="C162" s="987"/>
      <c r="D162" s="988"/>
      <c r="E162" s="258"/>
      <c r="F162" s="257">
        <f>C161</f>
        <v>0</v>
      </c>
      <c r="G162" s="258"/>
      <c r="H162" s="257">
        <f>I161</f>
        <v>0</v>
      </c>
      <c r="I162" s="989"/>
      <c r="J162" s="990"/>
      <c r="K162" s="991"/>
      <c r="L162" s="992"/>
      <c r="M162" s="992"/>
      <c r="N162" s="988"/>
      <c r="O162" s="953"/>
      <c r="P162" s="954"/>
      <c r="Q162" s="954"/>
      <c r="R162" s="954"/>
      <c r="S162" s="955"/>
      <c r="T162" s="256" t="s">
        <v>757</v>
      </c>
      <c r="U162" s="255"/>
      <c r="V162" s="254"/>
      <c r="W162" s="252" t="str">
        <f>IF(W161="","",VLOOKUP(W161,'シフト記号表（従来型・ユニット型共通）'!$C$6:$L$47,10,FALSE))</f>
        <v/>
      </c>
      <c r="X162" s="251" t="str">
        <f>IF(X161="","",VLOOKUP(X161,'シフト記号表（従来型・ユニット型共通）'!$C$6:$L$47,10,FALSE))</f>
        <v/>
      </c>
      <c r="Y162" s="251" t="str">
        <f>IF(Y161="","",VLOOKUP(Y161,'シフト記号表（従来型・ユニット型共通）'!$C$6:$L$47,10,FALSE))</f>
        <v/>
      </c>
      <c r="Z162" s="251" t="str">
        <f>IF(Z161="","",VLOOKUP(Z161,'シフト記号表（従来型・ユニット型共通）'!$C$6:$L$47,10,FALSE))</f>
        <v/>
      </c>
      <c r="AA162" s="251" t="str">
        <f>IF(AA161="","",VLOOKUP(AA161,'シフト記号表（従来型・ユニット型共通）'!$C$6:$L$47,10,FALSE))</f>
        <v/>
      </c>
      <c r="AB162" s="251" t="str">
        <f>IF(AB161="","",VLOOKUP(AB161,'シフト記号表（従来型・ユニット型共通）'!$C$6:$L$47,10,FALSE))</f>
        <v/>
      </c>
      <c r="AC162" s="253" t="str">
        <f>IF(AC161="","",VLOOKUP(AC161,'シフト記号表（従来型・ユニット型共通）'!$C$6:$L$47,10,FALSE))</f>
        <v/>
      </c>
      <c r="AD162" s="252" t="str">
        <f>IF(AD161="","",VLOOKUP(AD161,'シフト記号表（従来型・ユニット型共通）'!$C$6:$L$47,10,FALSE))</f>
        <v/>
      </c>
      <c r="AE162" s="251" t="str">
        <f>IF(AE161="","",VLOOKUP(AE161,'シフト記号表（従来型・ユニット型共通）'!$C$6:$L$47,10,FALSE))</f>
        <v/>
      </c>
      <c r="AF162" s="251" t="str">
        <f>IF(AF161="","",VLOOKUP(AF161,'シフト記号表（従来型・ユニット型共通）'!$C$6:$L$47,10,FALSE))</f>
        <v/>
      </c>
      <c r="AG162" s="251" t="str">
        <f>IF(AG161="","",VLOOKUP(AG161,'シフト記号表（従来型・ユニット型共通）'!$C$6:$L$47,10,FALSE))</f>
        <v/>
      </c>
      <c r="AH162" s="251" t="str">
        <f>IF(AH161="","",VLOOKUP(AH161,'シフト記号表（従来型・ユニット型共通）'!$C$6:$L$47,10,FALSE))</f>
        <v/>
      </c>
      <c r="AI162" s="251" t="str">
        <f>IF(AI161="","",VLOOKUP(AI161,'シフト記号表（従来型・ユニット型共通）'!$C$6:$L$47,10,FALSE))</f>
        <v/>
      </c>
      <c r="AJ162" s="253" t="str">
        <f>IF(AJ161="","",VLOOKUP(AJ161,'シフト記号表（従来型・ユニット型共通）'!$C$6:$L$47,10,FALSE))</f>
        <v/>
      </c>
      <c r="AK162" s="252" t="str">
        <f>IF(AK161="","",VLOOKUP(AK161,'シフト記号表（従来型・ユニット型共通）'!$C$6:$L$47,10,FALSE))</f>
        <v/>
      </c>
      <c r="AL162" s="251" t="str">
        <f>IF(AL161="","",VLOOKUP(AL161,'シフト記号表（従来型・ユニット型共通）'!$C$6:$L$47,10,FALSE))</f>
        <v/>
      </c>
      <c r="AM162" s="251" t="str">
        <f>IF(AM161="","",VLOOKUP(AM161,'シフト記号表（従来型・ユニット型共通）'!$C$6:$L$47,10,FALSE))</f>
        <v/>
      </c>
      <c r="AN162" s="251" t="str">
        <f>IF(AN161="","",VLOOKUP(AN161,'シフト記号表（従来型・ユニット型共通）'!$C$6:$L$47,10,FALSE))</f>
        <v/>
      </c>
      <c r="AO162" s="251" t="str">
        <f>IF(AO161="","",VLOOKUP(AO161,'シフト記号表（従来型・ユニット型共通）'!$C$6:$L$47,10,FALSE))</f>
        <v/>
      </c>
      <c r="AP162" s="251" t="str">
        <f>IF(AP161="","",VLOOKUP(AP161,'シフト記号表（従来型・ユニット型共通）'!$C$6:$L$47,10,FALSE))</f>
        <v/>
      </c>
      <c r="AQ162" s="253" t="str">
        <f>IF(AQ161="","",VLOOKUP(AQ161,'シフト記号表（従来型・ユニット型共通）'!$C$6:$L$47,10,FALSE))</f>
        <v/>
      </c>
      <c r="AR162" s="252" t="str">
        <f>IF(AR161="","",VLOOKUP(AR161,'シフト記号表（従来型・ユニット型共通）'!$C$6:$L$47,10,FALSE))</f>
        <v/>
      </c>
      <c r="AS162" s="251" t="str">
        <f>IF(AS161="","",VLOOKUP(AS161,'シフト記号表（従来型・ユニット型共通）'!$C$6:$L$47,10,FALSE))</f>
        <v/>
      </c>
      <c r="AT162" s="251" t="str">
        <f>IF(AT161="","",VLOOKUP(AT161,'シフト記号表（従来型・ユニット型共通）'!$C$6:$L$47,10,FALSE))</f>
        <v/>
      </c>
      <c r="AU162" s="251" t="str">
        <f>IF(AU161="","",VLOOKUP(AU161,'シフト記号表（従来型・ユニット型共通）'!$C$6:$L$47,10,FALSE))</f>
        <v/>
      </c>
      <c r="AV162" s="251" t="str">
        <f>IF(AV161="","",VLOOKUP(AV161,'シフト記号表（従来型・ユニット型共通）'!$C$6:$L$47,10,FALSE))</f>
        <v/>
      </c>
      <c r="AW162" s="251" t="str">
        <f>IF(AW161="","",VLOOKUP(AW161,'シフト記号表（従来型・ユニット型共通）'!$C$6:$L$47,10,FALSE))</f>
        <v/>
      </c>
      <c r="AX162" s="253" t="str">
        <f>IF(AX161="","",VLOOKUP(AX161,'シフト記号表（従来型・ユニット型共通）'!$C$6:$L$47,10,FALSE))</f>
        <v/>
      </c>
      <c r="AY162" s="252" t="str">
        <f>IF(AY161="","",VLOOKUP(AY161,'シフト記号表（従来型・ユニット型共通）'!$C$6:$L$47,10,FALSE))</f>
        <v/>
      </c>
      <c r="AZ162" s="251" t="str">
        <f>IF(AZ161="","",VLOOKUP(AZ161,'シフト記号表（従来型・ユニット型共通）'!$C$6:$L$47,10,FALSE))</f>
        <v/>
      </c>
      <c r="BA162" s="251" t="str">
        <f>IF(BA161="","",VLOOKUP(BA161,'シフト記号表（従来型・ユニット型共通）'!$C$6:$L$47,10,FALSE))</f>
        <v/>
      </c>
      <c r="BB162" s="996">
        <f>IF($BE$3="４週",SUM(W162:AX162),IF($BE$3="暦月",SUM(W162:BA162),""))</f>
        <v>0</v>
      </c>
      <c r="BC162" s="997"/>
      <c r="BD162" s="998">
        <f>IF($BE$3="４週",BB162/4,IF($BE$3="暦月",(BB162/($BE$8/7)),""))</f>
        <v>0</v>
      </c>
      <c r="BE162" s="997"/>
      <c r="BF162" s="993"/>
      <c r="BG162" s="994"/>
      <c r="BH162" s="994"/>
      <c r="BI162" s="994"/>
      <c r="BJ162" s="995"/>
    </row>
    <row r="163" spans="2:62" ht="20.25" customHeight="1">
      <c r="B163" s="925">
        <f>B161+1</f>
        <v>74</v>
      </c>
      <c r="C163" s="971"/>
      <c r="D163" s="972"/>
      <c r="E163" s="262"/>
      <c r="F163" s="261"/>
      <c r="G163" s="262"/>
      <c r="H163" s="261"/>
      <c r="I163" s="983"/>
      <c r="J163" s="984"/>
      <c r="K163" s="985"/>
      <c r="L163" s="986"/>
      <c r="M163" s="986"/>
      <c r="N163" s="972"/>
      <c r="O163" s="953"/>
      <c r="P163" s="954"/>
      <c r="Q163" s="954"/>
      <c r="R163" s="954"/>
      <c r="S163" s="955"/>
      <c r="T163" s="260" t="s">
        <v>758</v>
      </c>
      <c r="V163" s="259"/>
      <c r="W163" s="244"/>
      <c r="X163" s="243"/>
      <c r="Y163" s="243"/>
      <c r="Z163" s="243"/>
      <c r="AA163" s="243"/>
      <c r="AB163" s="243"/>
      <c r="AC163" s="245"/>
      <c r="AD163" s="244"/>
      <c r="AE163" s="243"/>
      <c r="AF163" s="243"/>
      <c r="AG163" s="243"/>
      <c r="AH163" s="243"/>
      <c r="AI163" s="243"/>
      <c r="AJ163" s="245"/>
      <c r="AK163" s="244"/>
      <c r="AL163" s="243"/>
      <c r="AM163" s="243"/>
      <c r="AN163" s="243"/>
      <c r="AO163" s="243"/>
      <c r="AP163" s="243"/>
      <c r="AQ163" s="245"/>
      <c r="AR163" s="244"/>
      <c r="AS163" s="243"/>
      <c r="AT163" s="243"/>
      <c r="AU163" s="243"/>
      <c r="AV163" s="243"/>
      <c r="AW163" s="243"/>
      <c r="AX163" s="245"/>
      <c r="AY163" s="244"/>
      <c r="AZ163" s="243"/>
      <c r="BA163" s="242"/>
      <c r="BB163" s="960"/>
      <c r="BC163" s="961"/>
      <c r="BD163" s="962"/>
      <c r="BE163" s="963"/>
      <c r="BF163" s="964"/>
      <c r="BG163" s="965"/>
      <c r="BH163" s="965"/>
      <c r="BI163" s="965"/>
      <c r="BJ163" s="966"/>
    </row>
    <row r="164" spans="2:62" ht="20.25" customHeight="1">
      <c r="B164" s="926"/>
      <c r="C164" s="987"/>
      <c r="D164" s="988"/>
      <c r="E164" s="258"/>
      <c r="F164" s="257">
        <f>C163</f>
        <v>0</v>
      </c>
      <c r="G164" s="258"/>
      <c r="H164" s="257">
        <f>I163</f>
        <v>0</v>
      </c>
      <c r="I164" s="989"/>
      <c r="J164" s="990"/>
      <c r="K164" s="991"/>
      <c r="L164" s="992"/>
      <c r="M164" s="992"/>
      <c r="N164" s="988"/>
      <c r="O164" s="953"/>
      <c r="P164" s="954"/>
      <c r="Q164" s="954"/>
      <c r="R164" s="954"/>
      <c r="S164" s="955"/>
      <c r="T164" s="256" t="s">
        <v>757</v>
      </c>
      <c r="U164" s="255"/>
      <c r="V164" s="254"/>
      <c r="W164" s="252" t="str">
        <f>IF(W163="","",VLOOKUP(W163,'シフト記号表（従来型・ユニット型共通）'!$C$6:$L$47,10,FALSE))</f>
        <v/>
      </c>
      <c r="X164" s="251" t="str">
        <f>IF(X163="","",VLOOKUP(X163,'シフト記号表（従来型・ユニット型共通）'!$C$6:$L$47,10,FALSE))</f>
        <v/>
      </c>
      <c r="Y164" s="251" t="str">
        <f>IF(Y163="","",VLOOKUP(Y163,'シフト記号表（従来型・ユニット型共通）'!$C$6:$L$47,10,FALSE))</f>
        <v/>
      </c>
      <c r="Z164" s="251" t="str">
        <f>IF(Z163="","",VLOOKUP(Z163,'シフト記号表（従来型・ユニット型共通）'!$C$6:$L$47,10,FALSE))</f>
        <v/>
      </c>
      <c r="AA164" s="251" t="str">
        <f>IF(AA163="","",VLOOKUP(AA163,'シフト記号表（従来型・ユニット型共通）'!$C$6:$L$47,10,FALSE))</f>
        <v/>
      </c>
      <c r="AB164" s="251" t="str">
        <f>IF(AB163="","",VLOOKUP(AB163,'シフト記号表（従来型・ユニット型共通）'!$C$6:$L$47,10,FALSE))</f>
        <v/>
      </c>
      <c r="AC164" s="253" t="str">
        <f>IF(AC163="","",VLOOKUP(AC163,'シフト記号表（従来型・ユニット型共通）'!$C$6:$L$47,10,FALSE))</f>
        <v/>
      </c>
      <c r="AD164" s="252" t="str">
        <f>IF(AD163="","",VLOOKUP(AD163,'シフト記号表（従来型・ユニット型共通）'!$C$6:$L$47,10,FALSE))</f>
        <v/>
      </c>
      <c r="AE164" s="251" t="str">
        <f>IF(AE163="","",VLOOKUP(AE163,'シフト記号表（従来型・ユニット型共通）'!$C$6:$L$47,10,FALSE))</f>
        <v/>
      </c>
      <c r="AF164" s="251" t="str">
        <f>IF(AF163="","",VLOOKUP(AF163,'シフト記号表（従来型・ユニット型共通）'!$C$6:$L$47,10,FALSE))</f>
        <v/>
      </c>
      <c r="AG164" s="251" t="str">
        <f>IF(AG163="","",VLOOKUP(AG163,'シフト記号表（従来型・ユニット型共通）'!$C$6:$L$47,10,FALSE))</f>
        <v/>
      </c>
      <c r="AH164" s="251" t="str">
        <f>IF(AH163="","",VLOOKUP(AH163,'シフト記号表（従来型・ユニット型共通）'!$C$6:$L$47,10,FALSE))</f>
        <v/>
      </c>
      <c r="AI164" s="251" t="str">
        <f>IF(AI163="","",VLOOKUP(AI163,'シフト記号表（従来型・ユニット型共通）'!$C$6:$L$47,10,FALSE))</f>
        <v/>
      </c>
      <c r="AJ164" s="253" t="str">
        <f>IF(AJ163="","",VLOOKUP(AJ163,'シフト記号表（従来型・ユニット型共通）'!$C$6:$L$47,10,FALSE))</f>
        <v/>
      </c>
      <c r="AK164" s="252" t="str">
        <f>IF(AK163="","",VLOOKUP(AK163,'シフト記号表（従来型・ユニット型共通）'!$C$6:$L$47,10,FALSE))</f>
        <v/>
      </c>
      <c r="AL164" s="251" t="str">
        <f>IF(AL163="","",VLOOKUP(AL163,'シフト記号表（従来型・ユニット型共通）'!$C$6:$L$47,10,FALSE))</f>
        <v/>
      </c>
      <c r="AM164" s="251" t="str">
        <f>IF(AM163="","",VLOOKUP(AM163,'シフト記号表（従来型・ユニット型共通）'!$C$6:$L$47,10,FALSE))</f>
        <v/>
      </c>
      <c r="AN164" s="251" t="str">
        <f>IF(AN163="","",VLOOKUP(AN163,'シフト記号表（従来型・ユニット型共通）'!$C$6:$L$47,10,FALSE))</f>
        <v/>
      </c>
      <c r="AO164" s="251" t="str">
        <f>IF(AO163="","",VLOOKUP(AO163,'シフト記号表（従来型・ユニット型共通）'!$C$6:$L$47,10,FALSE))</f>
        <v/>
      </c>
      <c r="AP164" s="251" t="str">
        <f>IF(AP163="","",VLOOKUP(AP163,'シフト記号表（従来型・ユニット型共通）'!$C$6:$L$47,10,FALSE))</f>
        <v/>
      </c>
      <c r="AQ164" s="253" t="str">
        <f>IF(AQ163="","",VLOOKUP(AQ163,'シフト記号表（従来型・ユニット型共通）'!$C$6:$L$47,10,FALSE))</f>
        <v/>
      </c>
      <c r="AR164" s="252" t="str">
        <f>IF(AR163="","",VLOOKUP(AR163,'シフト記号表（従来型・ユニット型共通）'!$C$6:$L$47,10,FALSE))</f>
        <v/>
      </c>
      <c r="AS164" s="251" t="str">
        <f>IF(AS163="","",VLOOKUP(AS163,'シフト記号表（従来型・ユニット型共通）'!$C$6:$L$47,10,FALSE))</f>
        <v/>
      </c>
      <c r="AT164" s="251" t="str">
        <f>IF(AT163="","",VLOOKUP(AT163,'シフト記号表（従来型・ユニット型共通）'!$C$6:$L$47,10,FALSE))</f>
        <v/>
      </c>
      <c r="AU164" s="251" t="str">
        <f>IF(AU163="","",VLOOKUP(AU163,'シフト記号表（従来型・ユニット型共通）'!$C$6:$L$47,10,FALSE))</f>
        <v/>
      </c>
      <c r="AV164" s="251" t="str">
        <f>IF(AV163="","",VLOOKUP(AV163,'シフト記号表（従来型・ユニット型共通）'!$C$6:$L$47,10,FALSE))</f>
        <v/>
      </c>
      <c r="AW164" s="251" t="str">
        <f>IF(AW163="","",VLOOKUP(AW163,'シフト記号表（従来型・ユニット型共通）'!$C$6:$L$47,10,FALSE))</f>
        <v/>
      </c>
      <c r="AX164" s="253" t="str">
        <f>IF(AX163="","",VLOOKUP(AX163,'シフト記号表（従来型・ユニット型共通）'!$C$6:$L$47,10,FALSE))</f>
        <v/>
      </c>
      <c r="AY164" s="252" t="str">
        <f>IF(AY163="","",VLOOKUP(AY163,'シフト記号表（従来型・ユニット型共通）'!$C$6:$L$47,10,FALSE))</f>
        <v/>
      </c>
      <c r="AZ164" s="251" t="str">
        <f>IF(AZ163="","",VLOOKUP(AZ163,'シフト記号表（従来型・ユニット型共通）'!$C$6:$L$47,10,FALSE))</f>
        <v/>
      </c>
      <c r="BA164" s="251" t="str">
        <f>IF(BA163="","",VLOOKUP(BA163,'シフト記号表（従来型・ユニット型共通）'!$C$6:$L$47,10,FALSE))</f>
        <v/>
      </c>
      <c r="BB164" s="996">
        <f>IF($BE$3="４週",SUM(W164:AX164),IF($BE$3="暦月",SUM(W164:BA164),""))</f>
        <v>0</v>
      </c>
      <c r="BC164" s="997"/>
      <c r="BD164" s="998">
        <f>IF($BE$3="４週",BB164/4,IF($BE$3="暦月",(BB164/($BE$8/7)),""))</f>
        <v>0</v>
      </c>
      <c r="BE164" s="997"/>
      <c r="BF164" s="993"/>
      <c r="BG164" s="994"/>
      <c r="BH164" s="994"/>
      <c r="BI164" s="994"/>
      <c r="BJ164" s="995"/>
    </row>
    <row r="165" spans="2:62" ht="20.25" customHeight="1">
      <c r="B165" s="925">
        <f>B163+1</f>
        <v>75</v>
      </c>
      <c r="C165" s="971"/>
      <c r="D165" s="972"/>
      <c r="E165" s="262"/>
      <c r="F165" s="261"/>
      <c r="G165" s="262"/>
      <c r="H165" s="261"/>
      <c r="I165" s="983"/>
      <c r="J165" s="984"/>
      <c r="K165" s="985"/>
      <c r="L165" s="986"/>
      <c r="M165" s="986"/>
      <c r="N165" s="972"/>
      <c r="O165" s="953"/>
      <c r="P165" s="954"/>
      <c r="Q165" s="954"/>
      <c r="R165" s="954"/>
      <c r="S165" s="955"/>
      <c r="T165" s="260" t="s">
        <v>758</v>
      </c>
      <c r="V165" s="259"/>
      <c r="W165" s="244"/>
      <c r="X165" s="243"/>
      <c r="Y165" s="243"/>
      <c r="Z165" s="243"/>
      <c r="AA165" s="243"/>
      <c r="AB165" s="243"/>
      <c r="AC165" s="245"/>
      <c r="AD165" s="244"/>
      <c r="AE165" s="243"/>
      <c r="AF165" s="243"/>
      <c r="AG165" s="243"/>
      <c r="AH165" s="243"/>
      <c r="AI165" s="243"/>
      <c r="AJ165" s="245"/>
      <c r="AK165" s="244"/>
      <c r="AL165" s="243"/>
      <c r="AM165" s="243"/>
      <c r="AN165" s="243"/>
      <c r="AO165" s="243"/>
      <c r="AP165" s="243"/>
      <c r="AQ165" s="245"/>
      <c r="AR165" s="244"/>
      <c r="AS165" s="243"/>
      <c r="AT165" s="243"/>
      <c r="AU165" s="243"/>
      <c r="AV165" s="243"/>
      <c r="AW165" s="243"/>
      <c r="AX165" s="245"/>
      <c r="AY165" s="244"/>
      <c r="AZ165" s="243"/>
      <c r="BA165" s="242"/>
      <c r="BB165" s="960"/>
      <c r="BC165" s="961"/>
      <c r="BD165" s="962"/>
      <c r="BE165" s="963"/>
      <c r="BF165" s="964"/>
      <c r="BG165" s="965"/>
      <c r="BH165" s="965"/>
      <c r="BI165" s="965"/>
      <c r="BJ165" s="966"/>
    </row>
    <row r="166" spans="2:62" ht="20.25" customHeight="1">
      <c r="B166" s="926"/>
      <c r="C166" s="987"/>
      <c r="D166" s="988"/>
      <c r="E166" s="258"/>
      <c r="F166" s="257">
        <f>C165</f>
        <v>0</v>
      </c>
      <c r="G166" s="258"/>
      <c r="H166" s="257">
        <f>I165</f>
        <v>0</v>
      </c>
      <c r="I166" s="989"/>
      <c r="J166" s="990"/>
      <c r="K166" s="991"/>
      <c r="L166" s="992"/>
      <c r="M166" s="992"/>
      <c r="N166" s="988"/>
      <c r="O166" s="953"/>
      <c r="P166" s="954"/>
      <c r="Q166" s="954"/>
      <c r="R166" s="954"/>
      <c r="S166" s="955"/>
      <c r="T166" s="256" t="s">
        <v>757</v>
      </c>
      <c r="U166" s="255"/>
      <c r="V166" s="254"/>
      <c r="W166" s="252" t="str">
        <f>IF(W165="","",VLOOKUP(W165,'シフト記号表（従来型・ユニット型共通）'!$C$6:$L$47,10,FALSE))</f>
        <v/>
      </c>
      <c r="X166" s="251" t="str">
        <f>IF(X165="","",VLOOKUP(X165,'シフト記号表（従来型・ユニット型共通）'!$C$6:$L$47,10,FALSE))</f>
        <v/>
      </c>
      <c r="Y166" s="251" t="str">
        <f>IF(Y165="","",VLOOKUP(Y165,'シフト記号表（従来型・ユニット型共通）'!$C$6:$L$47,10,FALSE))</f>
        <v/>
      </c>
      <c r="Z166" s="251" t="str">
        <f>IF(Z165="","",VLOOKUP(Z165,'シフト記号表（従来型・ユニット型共通）'!$C$6:$L$47,10,FALSE))</f>
        <v/>
      </c>
      <c r="AA166" s="251" t="str">
        <f>IF(AA165="","",VLOOKUP(AA165,'シフト記号表（従来型・ユニット型共通）'!$C$6:$L$47,10,FALSE))</f>
        <v/>
      </c>
      <c r="AB166" s="251" t="str">
        <f>IF(AB165="","",VLOOKUP(AB165,'シフト記号表（従来型・ユニット型共通）'!$C$6:$L$47,10,FALSE))</f>
        <v/>
      </c>
      <c r="AC166" s="253" t="str">
        <f>IF(AC165="","",VLOOKUP(AC165,'シフト記号表（従来型・ユニット型共通）'!$C$6:$L$47,10,FALSE))</f>
        <v/>
      </c>
      <c r="AD166" s="252" t="str">
        <f>IF(AD165="","",VLOOKUP(AD165,'シフト記号表（従来型・ユニット型共通）'!$C$6:$L$47,10,FALSE))</f>
        <v/>
      </c>
      <c r="AE166" s="251" t="str">
        <f>IF(AE165="","",VLOOKUP(AE165,'シフト記号表（従来型・ユニット型共通）'!$C$6:$L$47,10,FALSE))</f>
        <v/>
      </c>
      <c r="AF166" s="251" t="str">
        <f>IF(AF165="","",VLOOKUP(AF165,'シフト記号表（従来型・ユニット型共通）'!$C$6:$L$47,10,FALSE))</f>
        <v/>
      </c>
      <c r="AG166" s="251" t="str">
        <f>IF(AG165="","",VLOOKUP(AG165,'シフト記号表（従来型・ユニット型共通）'!$C$6:$L$47,10,FALSE))</f>
        <v/>
      </c>
      <c r="AH166" s="251" t="str">
        <f>IF(AH165="","",VLOOKUP(AH165,'シフト記号表（従来型・ユニット型共通）'!$C$6:$L$47,10,FALSE))</f>
        <v/>
      </c>
      <c r="AI166" s="251" t="str">
        <f>IF(AI165="","",VLOOKUP(AI165,'シフト記号表（従来型・ユニット型共通）'!$C$6:$L$47,10,FALSE))</f>
        <v/>
      </c>
      <c r="AJ166" s="253" t="str">
        <f>IF(AJ165="","",VLOOKUP(AJ165,'シフト記号表（従来型・ユニット型共通）'!$C$6:$L$47,10,FALSE))</f>
        <v/>
      </c>
      <c r="AK166" s="252" t="str">
        <f>IF(AK165="","",VLOOKUP(AK165,'シフト記号表（従来型・ユニット型共通）'!$C$6:$L$47,10,FALSE))</f>
        <v/>
      </c>
      <c r="AL166" s="251" t="str">
        <f>IF(AL165="","",VLOOKUP(AL165,'シフト記号表（従来型・ユニット型共通）'!$C$6:$L$47,10,FALSE))</f>
        <v/>
      </c>
      <c r="AM166" s="251" t="str">
        <f>IF(AM165="","",VLOOKUP(AM165,'シフト記号表（従来型・ユニット型共通）'!$C$6:$L$47,10,FALSE))</f>
        <v/>
      </c>
      <c r="AN166" s="251" t="str">
        <f>IF(AN165="","",VLOOKUP(AN165,'シフト記号表（従来型・ユニット型共通）'!$C$6:$L$47,10,FALSE))</f>
        <v/>
      </c>
      <c r="AO166" s="251" t="str">
        <f>IF(AO165="","",VLOOKUP(AO165,'シフト記号表（従来型・ユニット型共通）'!$C$6:$L$47,10,FALSE))</f>
        <v/>
      </c>
      <c r="AP166" s="251" t="str">
        <f>IF(AP165="","",VLOOKUP(AP165,'シフト記号表（従来型・ユニット型共通）'!$C$6:$L$47,10,FALSE))</f>
        <v/>
      </c>
      <c r="AQ166" s="253" t="str">
        <f>IF(AQ165="","",VLOOKUP(AQ165,'シフト記号表（従来型・ユニット型共通）'!$C$6:$L$47,10,FALSE))</f>
        <v/>
      </c>
      <c r="AR166" s="252" t="str">
        <f>IF(AR165="","",VLOOKUP(AR165,'シフト記号表（従来型・ユニット型共通）'!$C$6:$L$47,10,FALSE))</f>
        <v/>
      </c>
      <c r="AS166" s="251" t="str">
        <f>IF(AS165="","",VLOOKUP(AS165,'シフト記号表（従来型・ユニット型共通）'!$C$6:$L$47,10,FALSE))</f>
        <v/>
      </c>
      <c r="AT166" s="251" t="str">
        <f>IF(AT165="","",VLOOKUP(AT165,'シフト記号表（従来型・ユニット型共通）'!$C$6:$L$47,10,FALSE))</f>
        <v/>
      </c>
      <c r="AU166" s="251" t="str">
        <f>IF(AU165="","",VLOOKUP(AU165,'シフト記号表（従来型・ユニット型共通）'!$C$6:$L$47,10,FALSE))</f>
        <v/>
      </c>
      <c r="AV166" s="251" t="str">
        <f>IF(AV165="","",VLOOKUP(AV165,'シフト記号表（従来型・ユニット型共通）'!$C$6:$L$47,10,FALSE))</f>
        <v/>
      </c>
      <c r="AW166" s="251" t="str">
        <f>IF(AW165="","",VLOOKUP(AW165,'シフト記号表（従来型・ユニット型共通）'!$C$6:$L$47,10,FALSE))</f>
        <v/>
      </c>
      <c r="AX166" s="253" t="str">
        <f>IF(AX165="","",VLOOKUP(AX165,'シフト記号表（従来型・ユニット型共通）'!$C$6:$L$47,10,FALSE))</f>
        <v/>
      </c>
      <c r="AY166" s="252" t="str">
        <f>IF(AY165="","",VLOOKUP(AY165,'シフト記号表（従来型・ユニット型共通）'!$C$6:$L$47,10,FALSE))</f>
        <v/>
      </c>
      <c r="AZ166" s="251" t="str">
        <f>IF(AZ165="","",VLOOKUP(AZ165,'シフト記号表（従来型・ユニット型共通）'!$C$6:$L$47,10,FALSE))</f>
        <v/>
      </c>
      <c r="BA166" s="251" t="str">
        <f>IF(BA165="","",VLOOKUP(BA165,'シフト記号表（従来型・ユニット型共通）'!$C$6:$L$47,10,FALSE))</f>
        <v/>
      </c>
      <c r="BB166" s="996">
        <f>IF($BE$3="４週",SUM(W166:AX166),IF($BE$3="暦月",SUM(W166:BA166),""))</f>
        <v>0</v>
      </c>
      <c r="BC166" s="997"/>
      <c r="BD166" s="998">
        <f>IF($BE$3="４週",BB166/4,IF($BE$3="暦月",(BB166/($BE$8/7)),""))</f>
        <v>0</v>
      </c>
      <c r="BE166" s="997"/>
      <c r="BF166" s="993"/>
      <c r="BG166" s="994"/>
      <c r="BH166" s="994"/>
      <c r="BI166" s="994"/>
      <c r="BJ166" s="995"/>
    </row>
    <row r="167" spans="2:62" ht="20.25" customHeight="1">
      <c r="B167" s="925">
        <f>B165+1</f>
        <v>76</v>
      </c>
      <c r="C167" s="971"/>
      <c r="D167" s="972"/>
      <c r="E167" s="262"/>
      <c r="F167" s="261"/>
      <c r="G167" s="262"/>
      <c r="H167" s="261"/>
      <c r="I167" s="983"/>
      <c r="J167" s="984"/>
      <c r="K167" s="985"/>
      <c r="L167" s="986"/>
      <c r="M167" s="986"/>
      <c r="N167" s="972"/>
      <c r="O167" s="953"/>
      <c r="P167" s="954"/>
      <c r="Q167" s="954"/>
      <c r="R167" s="954"/>
      <c r="S167" s="955"/>
      <c r="T167" s="260" t="s">
        <v>758</v>
      </c>
      <c r="V167" s="259"/>
      <c r="W167" s="244"/>
      <c r="X167" s="243"/>
      <c r="Y167" s="243"/>
      <c r="Z167" s="243"/>
      <c r="AA167" s="243"/>
      <c r="AB167" s="243"/>
      <c r="AC167" s="245"/>
      <c r="AD167" s="244"/>
      <c r="AE167" s="243"/>
      <c r="AF167" s="243"/>
      <c r="AG167" s="243"/>
      <c r="AH167" s="243"/>
      <c r="AI167" s="243"/>
      <c r="AJ167" s="245"/>
      <c r="AK167" s="244"/>
      <c r="AL167" s="243"/>
      <c r="AM167" s="243"/>
      <c r="AN167" s="243"/>
      <c r="AO167" s="243"/>
      <c r="AP167" s="243"/>
      <c r="AQ167" s="245"/>
      <c r="AR167" s="244"/>
      <c r="AS167" s="243"/>
      <c r="AT167" s="243"/>
      <c r="AU167" s="243"/>
      <c r="AV167" s="243"/>
      <c r="AW167" s="243"/>
      <c r="AX167" s="245"/>
      <c r="AY167" s="244"/>
      <c r="AZ167" s="243"/>
      <c r="BA167" s="242"/>
      <c r="BB167" s="960"/>
      <c r="BC167" s="961"/>
      <c r="BD167" s="962"/>
      <c r="BE167" s="963"/>
      <c r="BF167" s="964"/>
      <c r="BG167" s="965"/>
      <c r="BH167" s="965"/>
      <c r="BI167" s="965"/>
      <c r="BJ167" s="966"/>
    </row>
    <row r="168" spans="2:62" ht="20.25" customHeight="1">
      <c r="B168" s="926"/>
      <c r="C168" s="987"/>
      <c r="D168" s="988"/>
      <c r="E168" s="258"/>
      <c r="F168" s="257">
        <f>C167</f>
        <v>0</v>
      </c>
      <c r="G168" s="258"/>
      <c r="H168" s="257">
        <f>I167</f>
        <v>0</v>
      </c>
      <c r="I168" s="989"/>
      <c r="J168" s="990"/>
      <c r="K168" s="991"/>
      <c r="L168" s="992"/>
      <c r="M168" s="992"/>
      <c r="N168" s="988"/>
      <c r="O168" s="953"/>
      <c r="P168" s="954"/>
      <c r="Q168" s="954"/>
      <c r="R168" s="954"/>
      <c r="S168" s="955"/>
      <c r="T168" s="256" t="s">
        <v>757</v>
      </c>
      <c r="U168" s="255"/>
      <c r="V168" s="254"/>
      <c r="W168" s="252" t="str">
        <f>IF(W167="","",VLOOKUP(W167,'シフト記号表（従来型・ユニット型共通）'!$C$6:$L$47,10,FALSE))</f>
        <v/>
      </c>
      <c r="X168" s="251" t="str">
        <f>IF(X167="","",VLOOKUP(X167,'シフト記号表（従来型・ユニット型共通）'!$C$6:$L$47,10,FALSE))</f>
        <v/>
      </c>
      <c r="Y168" s="251" t="str">
        <f>IF(Y167="","",VLOOKUP(Y167,'シフト記号表（従来型・ユニット型共通）'!$C$6:$L$47,10,FALSE))</f>
        <v/>
      </c>
      <c r="Z168" s="251" t="str">
        <f>IF(Z167="","",VLOOKUP(Z167,'シフト記号表（従来型・ユニット型共通）'!$C$6:$L$47,10,FALSE))</f>
        <v/>
      </c>
      <c r="AA168" s="251" t="str">
        <f>IF(AA167="","",VLOOKUP(AA167,'シフト記号表（従来型・ユニット型共通）'!$C$6:$L$47,10,FALSE))</f>
        <v/>
      </c>
      <c r="AB168" s="251" t="str">
        <f>IF(AB167="","",VLOOKUP(AB167,'シフト記号表（従来型・ユニット型共通）'!$C$6:$L$47,10,FALSE))</f>
        <v/>
      </c>
      <c r="AC168" s="253" t="str">
        <f>IF(AC167="","",VLOOKUP(AC167,'シフト記号表（従来型・ユニット型共通）'!$C$6:$L$47,10,FALSE))</f>
        <v/>
      </c>
      <c r="AD168" s="252" t="str">
        <f>IF(AD167="","",VLOOKUP(AD167,'シフト記号表（従来型・ユニット型共通）'!$C$6:$L$47,10,FALSE))</f>
        <v/>
      </c>
      <c r="AE168" s="251" t="str">
        <f>IF(AE167="","",VLOOKUP(AE167,'シフト記号表（従来型・ユニット型共通）'!$C$6:$L$47,10,FALSE))</f>
        <v/>
      </c>
      <c r="AF168" s="251" t="str">
        <f>IF(AF167="","",VLOOKUP(AF167,'シフト記号表（従来型・ユニット型共通）'!$C$6:$L$47,10,FALSE))</f>
        <v/>
      </c>
      <c r="AG168" s="251" t="str">
        <f>IF(AG167="","",VLOOKUP(AG167,'シフト記号表（従来型・ユニット型共通）'!$C$6:$L$47,10,FALSE))</f>
        <v/>
      </c>
      <c r="AH168" s="251" t="str">
        <f>IF(AH167="","",VLOOKUP(AH167,'シフト記号表（従来型・ユニット型共通）'!$C$6:$L$47,10,FALSE))</f>
        <v/>
      </c>
      <c r="AI168" s="251" t="str">
        <f>IF(AI167="","",VLOOKUP(AI167,'シフト記号表（従来型・ユニット型共通）'!$C$6:$L$47,10,FALSE))</f>
        <v/>
      </c>
      <c r="AJ168" s="253" t="str">
        <f>IF(AJ167="","",VLOOKUP(AJ167,'シフト記号表（従来型・ユニット型共通）'!$C$6:$L$47,10,FALSE))</f>
        <v/>
      </c>
      <c r="AK168" s="252" t="str">
        <f>IF(AK167="","",VLOOKUP(AK167,'シフト記号表（従来型・ユニット型共通）'!$C$6:$L$47,10,FALSE))</f>
        <v/>
      </c>
      <c r="AL168" s="251" t="str">
        <f>IF(AL167="","",VLOOKUP(AL167,'シフト記号表（従来型・ユニット型共通）'!$C$6:$L$47,10,FALSE))</f>
        <v/>
      </c>
      <c r="AM168" s="251" t="str">
        <f>IF(AM167="","",VLOOKUP(AM167,'シフト記号表（従来型・ユニット型共通）'!$C$6:$L$47,10,FALSE))</f>
        <v/>
      </c>
      <c r="AN168" s="251" t="str">
        <f>IF(AN167="","",VLOOKUP(AN167,'シフト記号表（従来型・ユニット型共通）'!$C$6:$L$47,10,FALSE))</f>
        <v/>
      </c>
      <c r="AO168" s="251" t="str">
        <f>IF(AO167="","",VLOOKUP(AO167,'シフト記号表（従来型・ユニット型共通）'!$C$6:$L$47,10,FALSE))</f>
        <v/>
      </c>
      <c r="AP168" s="251" t="str">
        <f>IF(AP167="","",VLOOKUP(AP167,'シフト記号表（従来型・ユニット型共通）'!$C$6:$L$47,10,FALSE))</f>
        <v/>
      </c>
      <c r="AQ168" s="253" t="str">
        <f>IF(AQ167="","",VLOOKUP(AQ167,'シフト記号表（従来型・ユニット型共通）'!$C$6:$L$47,10,FALSE))</f>
        <v/>
      </c>
      <c r="AR168" s="252" t="str">
        <f>IF(AR167="","",VLOOKUP(AR167,'シフト記号表（従来型・ユニット型共通）'!$C$6:$L$47,10,FALSE))</f>
        <v/>
      </c>
      <c r="AS168" s="251" t="str">
        <f>IF(AS167="","",VLOOKUP(AS167,'シフト記号表（従来型・ユニット型共通）'!$C$6:$L$47,10,FALSE))</f>
        <v/>
      </c>
      <c r="AT168" s="251" t="str">
        <f>IF(AT167="","",VLOOKUP(AT167,'シフト記号表（従来型・ユニット型共通）'!$C$6:$L$47,10,FALSE))</f>
        <v/>
      </c>
      <c r="AU168" s="251" t="str">
        <f>IF(AU167="","",VLOOKUP(AU167,'シフト記号表（従来型・ユニット型共通）'!$C$6:$L$47,10,FALSE))</f>
        <v/>
      </c>
      <c r="AV168" s="251" t="str">
        <f>IF(AV167="","",VLOOKUP(AV167,'シフト記号表（従来型・ユニット型共通）'!$C$6:$L$47,10,FALSE))</f>
        <v/>
      </c>
      <c r="AW168" s="251" t="str">
        <f>IF(AW167="","",VLOOKUP(AW167,'シフト記号表（従来型・ユニット型共通）'!$C$6:$L$47,10,FALSE))</f>
        <v/>
      </c>
      <c r="AX168" s="253" t="str">
        <f>IF(AX167="","",VLOOKUP(AX167,'シフト記号表（従来型・ユニット型共通）'!$C$6:$L$47,10,FALSE))</f>
        <v/>
      </c>
      <c r="AY168" s="252" t="str">
        <f>IF(AY167="","",VLOOKUP(AY167,'シフト記号表（従来型・ユニット型共通）'!$C$6:$L$47,10,FALSE))</f>
        <v/>
      </c>
      <c r="AZ168" s="251" t="str">
        <f>IF(AZ167="","",VLOOKUP(AZ167,'シフト記号表（従来型・ユニット型共通）'!$C$6:$L$47,10,FALSE))</f>
        <v/>
      </c>
      <c r="BA168" s="251" t="str">
        <f>IF(BA167="","",VLOOKUP(BA167,'シフト記号表（従来型・ユニット型共通）'!$C$6:$L$47,10,FALSE))</f>
        <v/>
      </c>
      <c r="BB168" s="996">
        <f>IF($BE$3="４週",SUM(W168:AX168),IF($BE$3="暦月",SUM(W168:BA168),""))</f>
        <v>0</v>
      </c>
      <c r="BC168" s="997"/>
      <c r="BD168" s="998">
        <f>IF($BE$3="４週",BB168/4,IF($BE$3="暦月",(BB168/($BE$8/7)),""))</f>
        <v>0</v>
      </c>
      <c r="BE168" s="997"/>
      <c r="BF168" s="993"/>
      <c r="BG168" s="994"/>
      <c r="BH168" s="994"/>
      <c r="BI168" s="994"/>
      <c r="BJ168" s="995"/>
    </row>
    <row r="169" spans="2:62" ht="20.25" customHeight="1">
      <c r="B169" s="925">
        <f>B167+1</f>
        <v>77</v>
      </c>
      <c r="C169" s="971"/>
      <c r="D169" s="972"/>
      <c r="E169" s="262"/>
      <c r="F169" s="261"/>
      <c r="G169" s="262"/>
      <c r="H169" s="261"/>
      <c r="I169" s="983"/>
      <c r="J169" s="984"/>
      <c r="K169" s="985"/>
      <c r="L169" s="986"/>
      <c r="M169" s="986"/>
      <c r="N169" s="972"/>
      <c r="O169" s="953"/>
      <c r="P169" s="954"/>
      <c r="Q169" s="954"/>
      <c r="R169" s="954"/>
      <c r="S169" s="955"/>
      <c r="T169" s="260" t="s">
        <v>758</v>
      </c>
      <c r="V169" s="259"/>
      <c r="W169" s="244"/>
      <c r="X169" s="243"/>
      <c r="Y169" s="243"/>
      <c r="Z169" s="243"/>
      <c r="AA169" s="243"/>
      <c r="AB169" s="243"/>
      <c r="AC169" s="245"/>
      <c r="AD169" s="244"/>
      <c r="AE169" s="243"/>
      <c r="AF169" s="243"/>
      <c r="AG169" s="243"/>
      <c r="AH169" s="243"/>
      <c r="AI169" s="243"/>
      <c r="AJ169" s="245"/>
      <c r="AK169" s="244"/>
      <c r="AL169" s="243"/>
      <c r="AM169" s="243"/>
      <c r="AN169" s="243"/>
      <c r="AO169" s="243"/>
      <c r="AP169" s="243"/>
      <c r="AQ169" s="245"/>
      <c r="AR169" s="244"/>
      <c r="AS169" s="243"/>
      <c r="AT169" s="243"/>
      <c r="AU169" s="243"/>
      <c r="AV169" s="243"/>
      <c r="AW169" s="243"/>
      <c r="AX169" s="245"/>
      <c r="AY169" s="244"/>
      <c r="AZ169" s="243"/>
      <c r="BA169" s="242"/>
      <c r="BB169" s="960"/>
      <c r="BC169" s="961"/>
      <c r="BD169" s="962"/>
      <c r="BE169" s="963"/>
      <c r="BF169" s="964"/>
      <c r="BG169" s="965"/>
      <c r="BH169" s="965"/>
      <c r="BI169" s="965"/>
      <c r="BJ169" s="966"/>
    </row>
    <row r="170" spans="2:62" ht="20.25" customHeight="1">
      <c r="B170" s="926"/>
      <c r="C170" s="987"/>
      <c r="D170" s="988"/>
      <c r="E170" s="258"/>
      <c r="F170" s="257">
        <f>C169</f>
        <v>0</v>
      </c>
      <c r="G170" s="258"/>
      <c r="H170" s="257">
        <f>I169</f>
        <v>0</v>
      </c>
      <c r="I170" s="989"/>
      <c r="J170" s="990"/>
      <c r="K170" s="991"/>
      <c r="L170" s="992"/>
      <c r="M170" s="992"/>
      <c r="N170" s="988"/>
      <c r="O170" s="953"/>
      <c r="P170" s="954"/>
      <c r="Q170" s="954"/>
      <c r="R170" s="954"/>
      <c r="S170" s="955"/>
      <c r="T170" s="256" t="s">
        <v>757</v>
      </c>
      <c r="U170" s="255"/>
      <c r="V170" s="254"/>
      <c r="W170" s="252" t="str">
        <f>IF(W169="","",VLOOKUP(W169,'シフト記号表（従来型・ユニット型共通）'!$C$6:$L$47,10,FALSE))</f>
        <v/>
      </c>
      <c r="X170" s="251" t="str">
        <f>IF(X169="","",VLOOKUP(X169,'シフト記号表（従来型・ユニット型共通）'!$C$6:$L$47,10,FALSE))</f>
        <v/>
      </c>
      <c r="Y170" s="251" t="str">
        <f>IF(Y169="","",VLOOKUP(Y169,'シフト記号表（従来型・ユニット型共通）'!$C$6:$L$47,10,FALSE))</f>
        <v/>
      </c>
      <c r="Z170" s="251" t="str">
        <f>IF(Z169="","",VLOOKUP(Z169,'シフト記号表（従来型・ユニット型共通）'!$C$6:$L$47,10,FALSE))</f>
        <v/>
      </c>
      <c r="AA170" s="251" t="str">
        <f>IF(AA169="","",VLOOKUP(AA169,'シフト記号表（従来型・ユニット型共通）'!$C$6:$L$47,10,FALSE))</f>
        <v/>
      </c>
      <c r="AB170" s="251" t="str">
        <f>IF(AB169="","",VLOOKUP(AB169,'シフト記号表（従来型・ユニット型共通）'!$C$6:$L$47,10,FALSE))</f>
        <v/>
      </c>
      <c r="AC170" s="253" t="str">
        <f>IF(AC169="","",VLOOKUP(AC169,'シフト記号表（従来型・ユニット型共通）'!$C$6:$L$47,10,FALSE))</f>
        <v/>
      </c>
      <c r="AD170" s="252" t="str">
        <f>IF(AD169="","",VLOOKUP(AD169,'シフト記号表（従来型・ユニット型共通）'!$C$6:$L$47,10,FALSE))</f>
        <v/>
      </c>
      <c r="AE170" s="251" t="str">
        <f>IF(AE169="","",VLOOKUP(AE169,'シフト記号表（従来型・ユニット型共通）'!$C$6:$L$47,10,FALSE))</f>
        <v/>
      </c>
      <c r="AF170" s="251" t="str">
        <f>IF(AF169="","",VLOOKUP(AF169,'シフト記号表（従来型・ユニット型共通）'!$C$6:$L$47,10,FALSE))</f>
        <v/>
      </c>
      <c r="AG170" s="251" t="str">
        <f>IF(AG169="","",VLOOKUP(AG169,'シフト記号表（従来型・ユニット型共通）'!$C$6:$L$47,10,FALSE))</f>
        <v/>
      </c>
      <c r="AH170" s="251" t="str">
        <f>IF(AH169="","",VLOOKUP(AH169,'シフト記号表（従来型・ユニット型共通）'!$C$6:$L$47,10,FALSE))</f>
        <v/>
      </c>
      <c r="AI170" s="251" t="str">
        <f>IF(AI169="","",VLOOKUP(AI169,'シフト記号表（従来型・ユニット型共通）'!$C$6:$L$47,10,FALSE))</f>
        <v/>
      </c>
      <c r="AJ170" s="253" t="str">
        <f>IF(AJ169="","",VLOOKUP(AJ169,'シフト記号表（従来型・ユニット型共通）'!$C$6:$L$47,10,FALSE))</f>
        <v/>
      </c>
      <c r="AK170" s="252" t="str">
        <f>IF(AK169="","",VLOOKUP(AK169,'シフト記号表（従来型・ユニット型共通）'!$C$6:$L$47,10,FALSE))</f>
        <v/>
      </c>
      <c r="AL170" s="251" t="str">
        <f>IF(AL169="","",VLOOKUP(AL169,'シフト記号表（従来型・ユニット型共通）'!$C$6:$L$47,10,FALSE))</f>
        <v/>
      </c>
      <c r="AM170" s="251" t="str">
        <f>IF(AM169="","",VLOOKUP(AM169,'シフト記号表（従来型・ユニット型共通）'!$C$6:$L$47,10,FALSE))</f>
        <v/>
      </c>
      <c r="AN170" s="251" t="str">
        <f>IF(AN169="","",VLOOKUP(AN169,'シフト記号表（従来型・ユニット型共通）'!$C$6:$L$47,10,FALSE))</f>
        <v/>
      </c>
      <c r="AO170" s="251" t="str">
        <f>IF(AO169="","",VLOOKUP(AO169,'シフト記号表（従来型・ユニット型共通）'!$C$6:$L$47,10,FALSE))</f>
        <v/>
      </c>
      <c r="AP170" s="251" t="str">
        <f>IF(AP169="","",VLOOKUP(AP169,'シフト記号表（従来型・ユニット型共通）'!$C$6:$L$47,10,FALSE))</f>
        <v/>
      </c>
      <c r="AQ170" s="253" t="str">
        <f>IF(AQ169="","",VLOOKUP(AQ169,'シフト記号表（従来型・ユニット型共通）'!$C$6:$L$47,10,FALSE))</f>
        <v/>
      </c>
      <c r="AR170" s="252" t="str">
        <f>IF(AR169="","",VLOOKUP(AR169,'シフト記号表（従来型・ユニット型共通）'!$C$6:$L$47,10,FALSE))</f>
        <v/>
      </c>
      <c r="AS170" s="251" t="str">
        <f>IF(AS169="","",VLOOKUP(AS169,'シフト記号表（従来型・ユニット型共通）'!$C$6:$L$47,10,FALSE))</f>
        <v/>
      </c>
      <c r="AT170" s="251" t="str">
        <f>IF(AT169="","",VLOOKUP(AT169,'シフト記号表（従来型・ユニット型共通）'!$C$6:$L$47,10,FALSE))</f>
        <v/>
      </c>
      <c r="AU170" s="251" t="str">
        <f>IF(AU169="","",VLOOKUP(AU169,'シフト記号表（従来型・ユニット型共通）'!$C$6:$L$47,10,FALSE))</f>
        <v/>
      </c>
      <c r="AV170" s="251" t="str">
        <f>IF(AV169="","",VLOOKUP(AV169,'シフト記号表（従来型・ユニット型共通）'!$C$6:$L$47,10,FALSE))</f>
        <v/>
      </c>
      <c r="AW170" s="251" t="str">
        <f>IF(AW169="","",VLOOKUP(AW169,'シフト記号表（従来型・ユニット型共通）'!$C$6:$L$47,10,FALSE))</f>
        <v/>
      </c>
      <c r="AX170" s="253" t="str">
        <f>IF(AX169="","",VLOOKUP(AX169,'シフト記号表（従来型・ユニット型共通）'!$C$6:$L$47,10,FALSE))</f>
        <v/>
      </c>
      <c r="AY170" s="252" t="str">
        <f>IF(AY169="","",VLOOKUP(AY169,'シフト記号表（従来型・ユニット型共通）'!$C$6:$L$47,10,FALSE))</f>
        <v/>
      </c>
      <c r="AZ170" s="251" t="str">
        <f>IF(AZ169="","",VLOOKUP(AZ169,'シフト記号表（従来型・ユニット型共通）'!$C$6:$L$47,10,FALSE))</f>
        <v/>
      </c>
      <c r="BA170" s="251" t="str">
        <f>IF(BA169="","",VLOOKUP(BA169,'シフト記号表（従来型・ユニット型共通）'!$C$6:$L$47,10,FALSE))</f>
        <v/>
      </c>
      <c r="BB170" s="996">
        <f>IF($BE$3="４週",SUM(W170:AX170),IF($BE$3="暦月",SUM(W170:BA170),""))</f>
        <v>0</v>
      </c>
      <c r="BC170" s="997"/>
      <c r="BD170" s="998">
        <f>IF($BE$3="４週",BB170/4,IF($BE$3="暦月",(BB170/($BE$8/7)),""))</f>
        <v>0</v>
      </c>
      <c r="BE170" s="997"/>
      <c r="BF170" s="993"/>
      <c r="BG170" s="994"/>
      <c r="BH170" s="994"/>
      <c r="BI170" s="994"/>
      <c r="BJ170" s="995"/>
    </row>
    <row r="171" spans="2:62" ht="20.25" customHeight="1">
      <c r="B171" s="925">
        <f>B169+1</f>
        <v>78</v>
      </c>
      <c r="C171" s="971"/>
      <c r="D171" s="972"/>
      <c r="E171" s="262"/>
      <c r="F171" s="261"/>
      <c r="G171" s="262"/>
      <c r="H171" s="261"/>
      <c r="I171" s="983"/>
      <c r="J171" s="984"/>
      <c r="K171" s="985"/>
      <c r="L171" s="986"/>
      <c r="M171" s="986"/>
      <c r="N171" s="972"/>
      <c r="O171" s="953"/>
      <c r="P171" s="954"/>
      <c r="Q171" s="954"/>
      <c r="R171" s="954"/>
      <c r="S171" s="955"/>
      <c r="T171" s="260" t="s">
        <v>758</v>
      </c>
      <c r="V171" s="259"/>
      <c r="W171" s="244"/>
      <c r="X171" s="243"/>
      <c r="Y171" s="243"/>
      <c r="Z171" s="243"/>
      <c r="AA171" s="243"/>
      <c r="AB171" s="243"/>
      <c r="AC171" s="245"/>
      <c r="AD171" s="244"/>
      <c r="AE171" s="243"/>
      <c r="AF171" s="243"/>
      <c r="AG171" s="243"/>
      <c r="AH171" s="243"/>
      <c r="AI171" s="243"/>
      <c r="AJ171" s="245"/>
      <c r="AK171" s="244"/>
      <c r="AL171" s="243"/>
      <c r="AM171" s="243"/>
      <c r="AN171" s="243"/>
      <c r="AO171" s="243"/>
      <c r="AP171" s="243"/>
      <c r="AQ171" s="245"/>
      <c r="AR171" s="244"/>
      <c r="AS171" s="243"/>
      <c r="AT171" s="243"/>
      <c r="AU171" s="243"/>
      <c r="AV171" s="243"/>
      <c r="AW171" s="243"/>
      <c r="AX171" s="245"/>
      <c r="AY171" s="244"/>
      <c r="AZ171" s="243"/>
      <c r="BA171" s="242"/>
      <c r="BB171" s="960"/>
      <c r="BC171" s="961"/>
      <c r="BD171" s="962"/>
      <c r="BE171" s="963"/>
      <c r="BF171" s="964"/>
      <c r="BG171" s="965"/>
      <c r="BH171" s="965"/>
      <c r="BI171" s="965"/>
      <c r="BJ171" s="966"/>
    </row>
    <row r="172" spans="2:62" ht="20.25" customHeight="1">
      <c r="B172" s="926"/>
      <c r="C172" s="987"/>
      <c r="D172" s="988"/>
      <c r="E172" s="258"/>
      <c r="F172" s="257">
        <f>C171</f>
        <v>0</v>
      </c>
      <c r="G172" s="258"/>
      <c r="H172" s="257">
        <f>I171</f>
        <v>0</v>
      </c>
      <c r="I172" s="989"/>
      <c r="J172" s="990"/>
      <c r="K172" s="991"/>
      <c r="L172" s="992"/>
      <c r="M172" s="992"/>
      <c r="N172" s="988"/>
      <c r="O172" s="953"/>
      <c r="P172" s="954"/>
      <c r="Q172" s="954"/>
      <c r="R172" s="954"/>
      <c r="S172" s="955"/>
      <c r="T172" s="256" t="s">
        <v>757</v>
      </c>
      <c r="U172" s="255"/>
      <c r="V172" s="254"/>
      <c r="W172" s="252" t="str">
        <f>IF(W171="","",VLOOKUP(W171,'シフト記号表（従来型・ユニット型共通）'!$C$6:$L$47,10,FALSE))</f>
        <v/>
      </c>
      <c r="X172" s="251" t="str">
        <f>IF(X171="","",VLOOKUP(X171,'シフト記号表（従来型・ユニット型共通）'!$C$6:$L$47,10,FALSE))</f>
        <v/>
      </c>
      <c r="Y172" s="251" t="str">
        <f>IF(Y171="","",VLOOKUP(Y171,'シフト記号表（従来型・ユニット型共通）'!$C$6:$L$47,10,FALSE))</f>
        <v/>
      </c>
      <c r="Z172" s="251" t="str">
        <f>IF(Z171="","",VLOOKUP(Z171,'シフト記号表（従来型・ユニット型共通）'!$C$6:$L$47,10,FALSE))</f>
        <v/>
      </c>
      <c r="AA172" s="251" t="str">
        <f>IF(AA171="","",VLOOKUP(AA171,'シフト記号表（従来型・ユニット型共通）'!$C$6:$L$47,10,FALSE))</f>
        <v/>
      </c>
      <c r="AB172" s="251" t="str">
        <f>IF(AB171="","",VLOOKUP(AB171,'シフト記号表（従来型・ユニット型共通）'!$C$6:$L$47,10,FALSE))</f>
        <v/>
      </c>
      <c r="AC172" s="253" t="str">
        <f>IF(AC171="","",VLOOKUP(AC171,'シフト記号表（従来型・ユニット型共通）'!$C$6:$L$47,10,FALSE))</f>
        <v/>
      </c>
      <c r="AD172" s="252" t="str">
        <f>IF(AD171="","",VLOOKUP(AD171,'シフト記号表（従来型・ユニット型共通）'!$C$6:$L$47,10,FALSE))</f>
        <v/>
      </c>
      <c r="AE172" s="251" t="str">
        <f>IF(AE171="","",VLOOKUP(AE171,'シフト記号表（従来型・ユニット型共通）'!$C$6:$L$47,10,FALSE))</f>
        <v/>
      </c>
      <c r="AF172" s="251" t="str">
        <f>IF(AF171="","",VLOOKUP(AF171,'シフト記号表（従来型・ユニット型共通）'!$C$6:$L$47,10,FALSE))</f>
        <v/>
      </c>
      <c r="AG172" s="251" t="str">
        <f>IF(AG171="","",VLOOKUP(AG171,'シフト記号表（従来型・ユニット型共通）'!$C$6:$L$47,10,FALSE))</f>
        <v/>
      </c>
      <c r="AH172" s="251" t="str">
        <f>IF(AH171="","",VLOOKUP(AH171,'シフト記号表（従来型・ユニット型共通）'!$C$6:$L$47,10,FALSE))</f>
        <v/>
      </c>
      <c r="AI172" s="251" t="str">
        <f>IF(AI171="","",VLOOKUP(AI171,'シフト記号表（従来型・ユニット型共通）'!$C$6:$L$47,10,FALSE))</f>
        <v/>
      </c>
      <c r="AJ172" s="253" t="str">
        <f>IF(AJ171="","",VLOOKUP(AJ171,'シフト記号表（従来型・ユニット型共通）'!$C$6:$L$47,10,FALSE))</f>
        <v/>
      </c>
      <c r="AK172" s="252" t="str">
        <f>IF(AK171="","",VLOOKUP(AK171,'シフト記号表（従来型・ユニット型共通）'!$C$6:$L$47,10,FALSE))</f>
        <v/>
      </c>
      <c r="AL172" s="251" t="str">
        <f>IF(AL171="","",VLOOKUP(AL171,'シフト記号表（従来型・ユニット型共通）'!$C$6:$L$47,10,FALSE))</f>
        <v/>
      </c>
      <c r="AM172" s="251" t="str">
        <f>IF(AM171="","",VLOOKUP(AM171,'シフト記号表（従来型・ユニット型共通）'!$C$6:$L$47,10,FALSE))</f>
        <v/>
      </c>
      <c r="AN172" s="251" t="str">
        <f>IF(AN171="","",VLOOKUP(AN171,'シフト記号表（従来型・ユニット型共通）'!$C$6:$L$47,10,FALSE))</f>
        <v/>
      </c>
      <c r="AO172" s="251" t="str">
        <f>IF(AO171="","",VLOOKUP(AO171,'シフト記号表（従来型・ユニット型共通）'!$C$6:$L$47,10,FALSE))</f>
        <v/>
      </c>
      <c r="AP172" s="251" t="str">
        <f>IF(AP171="","",VLOOKUP(AP171,'シフト記号表（従来型・ユニット型共通）'!$C$6:$L$47,10,FALSE))</f>
        <v/>
      </c>
      <c r="AQ172" s="253" t="str">
        <f>IF(AQ171="","",VLOOKUP(AQ171,'シフト記号表（従来型・ユニット型共通）'!$C$6:$L$47,10,FALSE))</f>
        <v/>
      </c>
      <c r="AR172" s="252" t="str">
        <f>IF(AR171="","",VLOOKUP(AR171,'シフト記号表（従来型・ユニット型共通）'!$C$6:$L$47,10,FALSE))</f>
        <v/>
      </c>
      <c r="AS172" s="251" t="str">
        <f>IF(AS171="","",VLOOKUP(AS171,'シフト記号表（従来型・ユニット型共通）'!$C$6:$L$47,10,FALSE))</f>
        <v/>
      </c>
      <c r="AT172" s="251" t="str">
        <f>IF(AT171="","",VLOOKUP(AT171,'シフト記号表（従来型・ユニット型共通）'!$C$6:$L$47,10,FALSE))</f>
        <v/>
      </c>
      <c r="AU172" s="251" t="str">
        <f>IF(AU171="","",VLOOKUP(AU171,'シフト記号表（従来型・ユニット型共通）'!$C$6:$L$47,10,FALSE))</f>
        <v/>
      </c>
      <c r="AV172" s="251" t="str">
        <f>IF(AV171="","",VLOOKUP(AV171,'シフト記号表（従来型・ユニット型共通）'!$C$6:$L$47,10,FALSE))</f>
        <v/>
      </c>
      <c r="AW172" s="251" t="str">
        <f>IF(AW171="","",VLOOKUP(AW171,'シフト記号表（従来型・ユニット型共通）'!$C$6:$L$47,10,FALSE))</f>
        <v/>
      </c>
      <c r="AX172" s="253" t="str">
        <f>IF(AX171="","",VLOOKUP(AX171,'シフト記号表（従来型・ユニット型共通）'!$C$6:$L$47,10,FALSE))</f>
        <v/>
      </c>
      <c r="AY172" s="252" t="str">
        <f>IF(AY171="","",VLOOKUP(AY171,'シフト記号表（従来型・ユニット型共通）'!$C$6:$L$47,10,FALSE))</f>
        <v/>
      </c>
      <c r="AZ172" s="251" t="str">
        <f>IF(AZ171="","",VLOOKUP(AZ171,'シフト記号表（従来型・ユニット型共通）'!$C$6:$L$47,10,FALSE))</f>
        <v/>
      </c>
      <c r="BA172" s="251" t="str">
        <f>IF(BA171="","",VLOOKUP(BA171,'シフト記号表（従来型・ユニット型共通）'!$C$6:$L$47,10,FALSE))</f>
        <v/>
      </c>
      <c r="BB172" s="996">
        <f>IF($BE$3="４週",SUM(W172:AX172),IF($BE$3="暦月",SUM(W172:BA172),""))</f>
        <v>0</v>
      </c>
      <c r="BC172" s="997"/>
      <c r="BD172" s="998">
        <f>IF($BE$3="４週",BB172/4,IF($BE$3="暦月",(BB172/($BE$8/7)),""))</f>
        <v>0</v>
      </c>
      <c r="BE172" s="997"/>
      <c r="BF172" s="993"/>
      <c r="BG172" s="994"/>
      <c r="BH172" s="994"/>
      <c r="BI172" s="994"/>
      <c r="BJ172" s="995"/>
    </row>
    <row r="173" spans="2:62" ht="20.25" customHeight="1">
      <c r="B173" s="925">
        <f>B171+1</f>
        <v>79</v>
      </c>
      <c r="C173" s="971"/>
      <c r="D173" s="972"/>
      <c r="E173" s="262"/>
      <c r="F173" s="261"/>
      <c r="G173" s="262"/>
      <c r="H173" s="261"/>
      <c r="I173" s="983"/>
      <c r="J173" s="984"/>
      <c r="K173" s="985"/>
      <c r="L173" s="986"/>
      <c r="M173" s="986"/>
      <c r="N173" s="972"/>
      <c r="O173" s="953"/>
      <c r="P173" s="954"/>
      <c r="Q173" s="954"/>
      <c r="R173" s="954"/>
      <c r="S173" s="955"/>
      <c r="T173" s="260" t="s">
        <v>758</v>
      </c>
      <c r="V173" s="259"/>
      <c r="W173" s="244"/>
      <c r="X173" s="243"/>
      <c r="Y173" s="243"/>
      <c r="Z173" s="243"/>
      <c r="AA173" s="243"/>
      <c r="AB173" s="243"/>
      <c r="AC173" s="245"/>
      <c r="AD173" s="244"/>
      <c r="AE173" s="243"/>
      <c r="AF173" s="243"/>
      <c r="AG173" s="243"/>
      <c r="AH173" s="243"/>
      <c r="AI173" s="243"/>
      <c r="AJ173" s="245"/>
      <c r="AK173" s="244"/>
      <c r="AL173" s="243"/>
      <c r="AM173" s="243"/>
      <c r="AN173" s="243"/>
      <c r="AO173" s="243"/>
      <c r="AP173" s="243"/>
      <c r="AQ173" s="245"/>
      <c r="AR173" s="244"/>
      <c r="AS173" s="243"/>
      <c r="AT173" s="243"/>
      <c r="AU173" s="243"/>
      <c r="AV173" s="243"/>
      <c r="AW173" s="243"/>
      <c r="AX173" s="245"/>
      <c r="AY173" s="244"/>
      <c r="AZ173" s="243"/>
      <c r="BA173" s="242"/>
      <c r="BB173" s="960"/>
      <c r="BC173" s="961"/>
      <c r="BD173" s="962"/>
      <c r="BE173" s="963"/>
      <c r="BF173" s="964"/>
      <c r="BG173" s="965"/>
      <c r="BH173" s="965"/>
      <c r="BI173" s="965"/>
      <c r="BJ173" s="966"/>
    </row>
    <row r="174" spans="2:62" ht="20.25" customHeight="1">
      <c r="B174" s="926"/>
      <c r="C174" s="987"/>
      <c r="D174" s="988"/>
      <c r="E174" s="258"/>
      <c r="F174" s="257">
        <f>C173</f>
        <v>0</v>
      </c>
      <c r="G174" s="258"/>
      <c r="H174" s="257">
        <f>I173</f>
        <v>0</v>
      </c>
      <c r="I174" s="989"/>
      <c r="J174" s="990"/>
      <c r="K174" s="991"/>
      <c r="L174" s="992"/>
      <c r="M174" s="992"/>
      <c r="N174" s="988"/>
      <c r="O174" s="953"/>
      <c r="P174" s="954"/>
      <c r="Q174" s="954"/>
      <c r="R174" s="954"/>
      <c r="S174" s="955"/>
      <c r="T174" s="256" t="s">
        <v>757</v>
      </c>
      <c r="U174" s="255"/>
      <c r="V174" s="254"/>
      <c r="W174" s="252" t="str">
        <f>IF(W173="","",VLOOKUP(W173,'シフト記号表（従来型・ユニット型共通）'!$C$6:$L$47,10,FALSE))</f>
        <v/>
      </c>
      <c r="X174" s="251" t="str">
        <f>IF(X173="","",VLOOKUP(X173,'シフト記号表（従来型・ユニット型共通）'!$C$6:$L$47,10,FALSE))</f>
        <v/>
      </c>
      <c r="Y174" s="251" t="str">
        <f>IF(Y173="","",VLOOKUP(Y173,'シフト記号表（従来型・ユニット型共通）'!$C$6:$L$47,10,FALSE))</f>
        <v/>
      </c>
      <c r="Z174" s="251" t="str">
        <f>IF(Z173="","",VLOOKUP(Z173,'シフト記号表（従来型・ユニット型共通）'!$C$6:$L$47,10,FALSE))</f>
        <v/>
      </c>
      <c r="AA174" s="251" t="str">
        <f>IF(AA173="","",VLOOKUP(AA173,'シフト記号表（従来型・ユニット型共通）'!$C$6:$L$47,10,FALSE))</f>
        <v/>
      </c>
      <c r="AB174" s="251" t="str">
        <f>IF(AB173="","",VLOOKUP(AB173,'シフト記号表（従来型・ユニット型共通）'!$C$6:$L$47,10,FALSE))</f>
        <v/>
      </c>
      <c r="AC174" s="253" t="str">
        <f>IF(AC173="","",VLOOKUP(AC173,'シフト記号表（従来型・ユニット型共通）'!$C$6:$L$47,10,FALSE))</f>
        <v/>
      </c>
      <c r="AD174" s="252" t="str">
        <f>IF(AD173="","",VLOOKUP(AD173,'シフト記号表（従来型・ユニット型共通）'!$C$6:$L$47,10,FALSE))</f>
        <v/>
      </c>
      <c r="AE174" s="251" t="str">
        <f>IF(AE173="","",VLOOKUP(AE173,'シフト記号表（従来型・ユニット型共通）'!$C$6:$L$47,10,FALSE))</f>
        <v/>
      </c>
      <c r="AF174" s="251" t="str">
        <f>IF(AF173="","",VLOOKUP(AF173,'シフト記号表（従来型・ユニット型共通）'!$C$6:$L$47,10,FALSE))</f>
        <v/>
      </c>
      <c r="AG174" s="251" t="str">
        <f>IF(AG173="","",VLOOKUP(AG173,'シフト記号表（従来型・ユニット型共通）'!$C$6:$L$47,10,FALSE))</f>
        <v/>
      </c>
      <c r="AH174" s="251" t="str">
        <f>IF(AH173="","",VLOOKUP(AH173,'シフト記号表（従来型・ユニット型共通）'!$C$6:$L$47,10,FALSE))</f>
        <v/>
      </c>
      <c r="AI174" s="251" t="str">
        <f>IF(AI173="","",VLOOKUP(AI173,'シフト記号表（従来型・ユニット型共通）'!$C$6:$L$47,10,FALSE))</f>
        <v/>
      </c>
      <c r="AJ174" s="253" t="str">
        <f>IF(AJ173="","",VLOOKUP(AJ173,'シフト記号表（従来型・ユニット型共通）'!$C$6:$L$47,10,FALSE))</f>
        <v/>
      </c>
      <c r="AK174" s="252" t="str">
        <f>IF(AK173="","",VLOOKUP(AK173,'シフト記号表（従来型・ユニット型共通）'!$C$6:$L$47,10,FALSE))</f>
        <v/>
      </c>
      <c r="AL174" s="251" t="str">
        <f>IF(AL173="","",VLOOKUP(AL173,'シフト記号表（従来型・ユニット型共通）'!$C$6:$L$47,10,FALSE))</f>
        <v/>
      </c>
      <c r="AM174" s="251" t="str">
        <f>IF(AM173="","",VLOOKUP(AM173,'シフト記号表（従来型・ユニット型共通）'!$C$6:$L$47,10,FALSE))</f>
        <v/>
      </c>
      <c r="AN174" s="251" t="str">
        <f>IF(AN173="","",VLOOKUP(AN173,'シフト記号表（従来型・ユニット型共通）'!$C$6:$L$47,10,FALSE))</f>
        <v/>
      </c>
      <c r="AO174" s="251" t="str">
        <f>IF(AO173="","",VLOOKUP(AO173,'シフト記号表（従来型・ユニット型共通）'!$C$6:$L$47,10,FALSE))</f>
        <v/>
      </c>
      <c r="AP174" s="251" t="str">
        <f>IF(AP173="","",VLOOKUP(AP173,'シフト記号表（従来型・ユニット型共通）'!$C$6:$L$47,10,FALSE))</f>
        <v/>
      </c>
      <c r="AQ174" s="253" t="str">
        <f>IF(AQ173="","",VLOOKUP(AQ173,'シフト記号表（従来型・ユニット型共通）'!$C$6:$L$47,10,FALSE))</f>
        <v/>
      </c>
      <c r="AR174" s="252" t="str">
        <f>IF(AR173="","",VLOOKUP(AR173,'シフト記号表（従来型・ユニット型共通）'!$C$6:$L$47,10,FALSE))</f>
        <v/>
      </c>
      <c r="AS174" s="251" t="str">
        <f>IF(AS173="","",VLOOKUP(AS173,'シフト記号表（従来型・ユニット型共通）'!$C$6:$L$47,10,FALSE))</f>
        <v/>
      </c>
      <c r="AT174" s="251" t="str">
        <f>IF(AT173="","",VLOOKUP(AT173,'シフト記号表（従来型・ユニット型共通）'!$C$6:$L$47,10,FALSE))</f>
        <v/>
      </c>
      <c r="AU174" s="251" t="str">
        <f>IF(AU173="","",VLOOKUP(AU173,'シフト記号表（従来型・ユニット型共通）'!$C$6:$L$47,10,FALSE))</f>
        <v/>
      </c>
      <c r="AV174" s="251" t="str">
        <f>IF(AV173="","",VLOOKUP(AV173,'シフト記号表（従来型・ユニット型共通）'!$C$6:$L$47,10,FALSE))</f>
        <v/>
      </c>
      <c r="AW174" s="251" t="str">
        <f>IF(AW173="","",VLOOKUP(AW173,'シフト記号表（従来型・ユニット型共通）'!$C$6:$L$47,10,FALSE))</f>
        <v/>
      </c>
      <c r="AX174" s="253" t="str">
        <f>IF(AX173="","",VLOOKUP(AX173,'シフト記号表（従来型・ユニット型共通）'!$C$6:$L$47,10,FALSE))</f>
        <v/>
      </c>
      <c r="AY174" s="252" t="str">
        <f>IF(AY173="","",VLOOKUP(AY173,'シフト記号表（従来型・ユニット型共通）'!$C$6:$L$47,10,FALSE))</f>
        <v/>
      </c>
      <c r="AZ174" s="251" t="str">
        <f>IF(AZ173="","",VLOOKUP(AZ173,'シフト記号表（従来型・ユニット型共通）'!$C$6:$L$47,10,FALSE))</f>
        <v/>
      </c>
      <c r="BA174" s="251" t="str">
        <f>IF(BA173="","",VLOOKUP(BA173,'シフト記号表（従来型・ユニット型共通）'!$C$6:$L$47,10,FALSE))</f>
        <v/>
      </c>
      <c r="BB174" s="996">
        <f>IF($BE$3="４週",SUM(W174:AX174),IF($BE$3="暦月",SUM(W174:BA174),""))</f>
        <v>0</v>
      </c>
      <c r="BC174" s="997"/>
      <c r="BD174" s="998">
        <f>IF($BE$3="４週",BB174/4,IF($BE$3="暦月",(BB174/($BE$8/7)),""))</f>
        <v>0</v>
      </c>
      <c r="BE174" s="997"/>
      <c r="BF174" s="993"/>
      <c r="BG174" s="994"/>
      <c r="BH174" s="994"/>
      <c r="BI174" s="994"/>
      <c r="BJ174" s="995"/>
    </row>
    <row r="175" spans="2:62" ht="20.25" customHeight="1">
      <c r="B175" s="925">
        <f>B173+1</f>
        <v>80</v>
      </c>
      <c r="C175" s="971"/>
      <c r="D175" s="972"/>
      <c r="E175" s="262"/>
      <c r="F175" s="261"/>
      <c r="G175" s="262"/>
      <c r="H175" s="261"/>
      <c r="I175" s="983"/>
      <c r="J175" s="984"/>
      <c r="K175" s="985"/>
      <c r="L175" s="986"/>
      <c r="M175" s="986"/>
      <c r="N175" s="972"/>
      <c r="O175" s="953"/>
      <c r="P175" s="954"/>
      <c r="Q175" s="954"/>
      <c r="R175" s="954"/>
      <c r="S175" s="955"/>
      <c r="T175" s="260" t="s">
        <v>758</v>
      </c>
      <c r="V175" s="259"/>
      <c r="W175" s="244"/>
      <c r="X175" s="243"/>
      <c r="Y175" s="243"/>
      <c r="Z175" s="243"/>
      <c r="AA175" s="243"/>
      <c r="AB175" s="243"/>
      <c r="AC175" s="245"/>
      <c r="AD175" s="244"/>
      <c r="AE175" s="243"/>
      <c r="AF175" s="243"/>
      <c r="AG175" s="243"/>
      <c r="AH175" s="243"/>
      <c r="AI175" s="243"/>
      <c r="AJ175" s="245"/>
      <c r="AK175" s="244"/>
      <c r="AL175" s="243"/>
      <c r="AM175" s="243"/>
      <c r="AN175" s="243"/>
      <c r="AO175" s="243"/>
      <c r="AP175" s="243"/>
      <c r="AQ175" s="245"/>
      <c r="AR175" s="244"/>
      <c r="AS175" s="243"/>
      <c r="AT175" s="243"/>
      <c r="AU175" s="243"/>
      <c r="AV175" s="243"/>
      <c r="AW175" s="243"/>
      <c r="AX175" s="245"/>
      <c r="AY175" s="244"/>
      <c r="AZ175" s="243"/>
      <c r="BA175" s="242"/>
      <c r="BB175" s="960"/>
      <c r="BC175" s="961"/>
      <c r="BD175" s="962"/>
      <c r="BE175" s="963"/>
      <c r="BF175" s="964"/>
      <c r="BG175" s="965"/>
      <c r="BH175" s="965"/>
      <c r="BI175" s="965"/>
      <c r="BJ175" s="966"/>
    </row>
    <row r="176" spans="2:62" ht="20.25" customHeight="1">
      <c r="B176" s="926"/>
      <c r="C176" s="987"/>
      <c r="D176" s="988"/>
      <c r="E176" s="258"/>
      <c r="F176" s="257">
        <f>C175</f>
        <v>0</v>
      </c>
      <c r="G176" s="258"/>
      <c r="H176" s="257">
        <f>I175</f>
        <v>0</v>
      </c>
      <c r="I176" s="989"/>
      <c r="J176" s="990"/>
      <c r="K176" s="991"/>
      <c r="L176" s="992"/>
      <c r="M176" s="992"/>
      <c r="N176" s="988"/>
      <c r="O176" s="953"/>
      <c r="P176" s="954"/>
      <c r="Q176" s="954"/>
      <c r="R176" s="954"/>
      <c r="S176" s="955"/>
      <c r="T176" s="256" t="s">
        <v>757</v>
      </c>
      <c r="U176" s="255"/>
      <c r="V176" s="254"/>
      <c r="W176" s="252" t="str">
        <f>IF(W175="","",VLOOKUP(W175,'シフト記号表（従来型・ユニット型共通）'!$C$6:$L$47,10,FALSE))</f>
        <v/>
      </c>
      <c r="X176" s="251" t="str">
        <f>IF(X175="","",VLOOKUP(X175,'シフト記号表（従来型・ユニット型共通）'!$C$6:$L$47,10,FALSE))</f>
        <v/>
      </c>
      <c r="Y176" s="251" t="str">
        <f>IF(Y175="","",VLOOKUP(Y175,'シフト記号表（従来型・ユニット型共通）'!$C$6:$L$47,10,FALSE))</f>
        <v/>
      </c>
      <c r="Z176" s="251" t="str">
        <f>IF(Z175="","",VLOOKUP(Z175,'シフト記号表（従来型・ユニット型共通）'!$C$6:$L$47,10,FALSE))</f>
        <v/>
      </c>
      <c r="AA176" s="251" t="str">
        <f>IF(AA175="","",VLOOKUP(AA175,'シフト記号表（従来型・ユニット型共通）'!$C$6:$L$47,10,FALSE))</f>
        <v/>
      </c>
      <c r="AB176" s="251" t="str">
        <f>IF(AB175="","",VLOOKUP(AB175,'シフト記号表（従来型・ユニット型共通）'!$C$6:$L$47,10,FALSE))</f>
        <v/>
      </c>
      <c r="AC176" s="253" t="str">
        <f>IF(AC175="","",VLOOKUP(AC175,'シフト記号表（従来型・ユニット型共通）'!$C$6:$L$47,10,FALSE))</f>
        <v/>
      </c>
      <c r="AD176" s="252" t="str">
        <f>IF(AD175="","",VLOOKUP(AD175,'シフト記号表（従来型・ユニット型共通）'!$C$6:$L$47,10,FALSE))</f>
        <v/>
      </c>
      <c r="AE176" s="251" t="str">
        <f>IF(AE175="","",VLOOKUP(AE175,'シフト記号表（従来型・ユニット型共通）'!$C$6:$L$47,10,FALSE))</f>
        <v/>
      </c>
      <c r="AF176" s="251" t="str">
        <f>IF(AF175="","",VLOOKUP(AF175,'シフト記号表（従来型・ユニット型共通）'!$C$6:$L$47,10,FALSE))</f>
        <v/>
      </c>
      <c r="AG176" s="251" t="str">
        <f>IF(AG175="","",VLOOKUP(AG175,'シフト記号表（従来型・ユニット型共通）'!$C$6:$L$47,10,FALSE))</f>
        <v/>
      </c>
      <c r="AH176" s="251" t="str">
        <f>IF(AH175="","",VLOOKUP(AH175,'シフト記号表（従来型・ユニット型共通）'!$C$6:$L$47,10,FALSE))</f>
        <v/>
      </c>
      <c r="AI176" s="251" t="str">
        <f>IF(AI175="","",VLOOKUP(AI175,'シフト記号表（従来型・ユニット型共通）'!$C$6:$L$47,10,FALSE))</f>
        <v/>
      </c>
      <c r="AJ176" s="253" t="str">
        <f>IF(AJ175="","",VLOOKUP(AJ175,'シフト記号表（従来型・ユニット型共通）'!$C$6:$L$47,10,FALSE))</f>
        <v/>
      </c>
      <c r="AK176" s="252" t="str">
        <f>IF(AK175="","",VLOOKUP(AK175,'シフト記号表（従来型・ユニット型共通）'!$C$6:$L$47,10,FALSE))</f>
        <v/>
      </c>
      <c r="AL176" s="251" t="str">
        <f>IF(AL175="","",VLOOKUP(AL175,'シフト記号表（従来型・ユニット型共通）'!$C$6:$L$47,10,FALSE))</f>
        <v/>
      </c>
      <c r="AM176" s="251" t="str">
        <f>IF(AM175="","",VLOOKUP(AM175,'シフト記号表（従来型・ユニット型共通）'!$C$6:$L$47,10,FALSE))</f>
        <v/>
      </c>
      <c r="AN176" s="251" t="str">
        <f>IF(AN175="","",VLOOKUP(AN175,'シフト記号表（従来型・ユニット型共通）'!$C$6:$L$47,10,FALSE))</f>
        <v/>
      </c>
      <c r="AO176" s="251" t="str">
        <f>IF(AO175="","",VLOOKUP(AO175,'シフト記号表（従来型・ユニット型共通）'!$C$6:$L$47,10,FALSE))</f>
        <v/>
      </c>
      <c r="AP176" s="251" t="str">
        <f>IF(AP175="","",VLOOKUP(AP175,'シフト記号表（従来型・ユニット型共通）'!$C$6:$L$47,10,FALSE))</f>
        <v/>
      </c>
      <c r="AQ176" s="253" t="str">
        <f>IF(AQ175="","",VLOOKUP(AQ175,'シフト記号表（従来型・ユニット型共通）'!$C$6:$L$47,10,FALSE))</f>
        <v/>
      </c>
      <c r="AR176" s="252" t="str">
        <f>IF(AR175="","",VLOOKUP(AR175,'シフト記号表（従来型・ユニット型共通）'!$C$6:$L$47,10,FALSE))</f>
        <v/>
      </c>
      <c r="AS176" s="251" t="str">
        <f>IF(AS175="","",VLOOKUP(AS175,'シフト記号表（従来型・ユニット型共通）'!$C$6:$L$47,10,FALSE))</f>
        <v/>
      </c>
      <c r="AT176" s="251" t="str">
        <f>IF(AT175="","",VLOOKUP(AT175,'シフト記号表（従来型・ユニット型共通）'!$C$6:$L$47,10,FALSE))</f>
        <v/>
      </c>
      <c r="AU176" s="251" t="str">
        <f>IF(AU175="","",VLOOKUP(AU175,'シフト記号表（従来型・ユニット型共通）'!$C$6:$L$47,10,FALSE))</f>
        <v/>
      </c>
      <c r="AV176" s="251" t="str">
        <f>IF(AV175="","",VLOOKUP(AV175,'シフト記号表（従来型・ユニット型共通）'!$C$6:$L$47,10,FALSE))</f>
        <v/>
      </c>
      <c r="AW176" s="251" t="str">
        <f>IF(AW175="","",VLOOKUP(AW175,'シフト記号表（従来型・ユニット型共通）'!$C$6:$L$47,10,FALSE))</f>
        <v/>
      </c>
      <c r="AX176" s="253" t="str">
        <f>IF(AX175="","",VLOOKUP(AX175,'シフト記号表（従来型・ユニット型共通）'!$C$6:$L$47,10,FALSE))</f>
        <v/>
      </c>
      <c r="AY176" s="252" t="str">
        <f>IF(AY175="","",VLOOKUP(AY175,'シフト記号表（従来型・ユニット型共通）'!$C$6:$L$47,10,FALSE))</f>
        <v/>
      </c>
      <c r="AZ176" s="251" t="str">
        <f>IF(AZ175="","",VLOOKUP(AZ175,'シフト記号表（従来型・ユニット型共通）'!$C$6:$L$47,10,FALSE))</f>
        <v/>
      </c>
      <c r="BA176" s="251" t="str">
        <f>IF(BA175="","",VLOOKUP(BA175,'シフト記号表（従来型・ユニット型共通）'!$C$6:$L$47,10,FALSE))</f>
        <v/>
      </c>
      <c r="BB176" s="996">
        <f>IF($BE$3="４週",SUM(W176:AX176),IF($BE$3="暦月",SUM(W176:BA176),""))</f>
        <v>0</v>
      </c>
      <c r="BC176" s="997"/>
      <c r="BD176" s="998">
        <f>IF($BE$3="４週",BB176/4,IF($BE$3="暦月",(BB176/($BE$8/7)),""))</f>
        <v>0</v>
      </c>
      <c r="BE176" s="997"/>
      <c r="BF176" s="993"/>
      <c r="BG176" s="994"/>
      <c r="BH176" s="994"/>
      <c r="BI176" s="994"/>
      <c r="BJ176" s="995"/>
    </row>
    <row r="177" spans="2:62" ht="20.25" customHeight="1">
      <c r="B177" s="925">
        <f>B175+1</f>
        <v>81</v>
      </c>
      <c r="C177" s="971"/>
      <c r="D177" s="972"/>
      <c r="E177" s="262"/>
      <c r="F177" s="261"/>
      <c r="G177" s="262"/>
      <c r="H177" s="261"/>
      <c r="I177" s="983"/>
      <c r="J177" s="984"/>
      <c r="K177" s="985"/>
      <c r="L177" s="986"/>
      <c r="M177" s="986"/>
      <c r="N177" s="972"/>
      <c r="O177" s="953"/>
      <c r="P177" s="954"/>
      <c r="Q177" s="954"/>
      <c r="R177" s="954"/>
      <c r="S177" s="955"/>
      <c r="T177" s="260" t="s">
        <v>758</v>
      </c>
      <c r="V177" s="259"/>
      <c r="W177" s="244"/>
      <c r="X177" s="243"/>
      <c r="Y177" s="243"/>
      <c r="Z177" s="243"/>
      <c r="AA177" s="243"/>
      <c r="AB177" s="243"/>
      <c r="AC177" s="245"/>
      <c r="AD177" s="244"/>
      <c r="AE177" s="243"/>
      <c r="AF177" s="243"/>
      <c r="AG177" s="243"/>
      <c r="AH177" s="243"/>
      <c r="AI177" s="243"/>
      <c r="AJ177" s="245"/>
      <c r="AK177" s="244"/>
      <c r="AL177" s="243"/>
      <c r="AM177" s="243"/>
      <c r="AN177" s="243"/>
      <c r="AO177" s="243"/>
      <c r="AP177" s="243"/>
      <c r="AQ177" s="245"/>
      <c r="AR177" s="244"/>
      <c r="AS177" s="243"/>
      <c r="AT177" s="243"/>
      <c r="AU177" s="243"/>
      <c r="AV177" s="243"/>
      <c r="AW177" s="243"/>
      <c r="AX177" s="245"/>
      <c r="AY177" s="244"/>
      <c r="AZ177" s="243"/>
      <c r="BA177" s="242"/>
      <c r="BB177" s="960"/>
      <c r="BC177" s="961"/>
      <c r="BD177" s="962"/>
      <c r="BE177" s="963"/>
      <c r="BF177" s="964"/>
      <c r="BG177" s="965"/>
      <c r="BH177" s="965"/>
      <c r="BI177" s="965"/>
      <c r="BJ177" s="966"/>
    </row>
    <row r="178" spans="2:62" ht="20.25" customHeight="1">
      <c r="B178" s="926"/>
      <c r="C178" s="987"/>
      <c r="D178" s="988"/>
      <c r="E178" s="258"/>
      <c r="F178" s="257">
        <f>C177</f>
        <v>0</v>
      </c>
      <c r="G178" s="258"/>
      <c r="H178" s="257">
        <f>I177</f>
        <v>0</v>
      </c>
      <c r="I178" s="989"/>
      <c r="J178" s="990"/>
      <c r="K178" s="991"/>
      <c r="L178" s="992"/>
      <c r="M178" s="992"/>
      <c r="N178" s="988"/>
      <c r="O178" s="953"/>
      <c r="P178" s="954"/>
      <c r="Q178" s="954"/>
      <c r="R178" s="954"/>
      <c r="S178" s="955"/>
      <c r="T178" s="256" t="s">
        <v>757</v>
      </c>
      <c r="U178" s="255"/>
      <c r="V178" s="254"/>
      <c r="W178" s="252" t="str">
        <f>IF(W177="","",VLOOKUP(W177,'シフト記号表（従来型・ユニット型共通）'!$C$6:$L$47,10,FALSE))</f>
        <v/>
      </c>
      <c r="X178" s="251" t="str">
        <f>IF(X177="","",VLOOKUP(X177,'シフト記号表（従来型・ユニット型共通）'!$C$6:$L$47,10,FALSE))</f>
        <v/>
      </c>
      <c r="Y178" s="251" t="str">
        <f>IF(Y177="","",VLOOKUP(Y177,'シフト記号表（従来型・ユニット型共通）'!$C$6:$L$47,10,FALSE))</f>
        <v/>
      </c>
      <c r="Z178" s="251" t="str">
        <f>IF(Z177="","",VLOOKUP(Z177,'シフト記号表（従来型・ユニット型共通）'!$C$6:$L$47,10,FALSE))</f>
        <v/>
      </c>
      <c r="AA178" s="251" t="str">
        <f>IF(AA177="","",VLOOKUP(AA177,'シフト記号表（従来型・ユニット型共通）'!$C$6:$L$47,10,FALSE))</f>
        <v/>
      </c>
      <c r="AB178" s="251" t="str">
        <f>IF(AB177="","",VLOOKUP(AB177,'シフト記号表（従来型・ユニット型共通）'!$C$6:$L$47,10,FALSE))</f>
        <v/>
      </c>
      <c r="AC178" s="253" t="str">
        <f>IF(AC177="","",VLOOKUP(AC177,'シフト記号表（従来型・ユニット型共通）'!$C$6:$L$47,10,FALSE))</f>
        <v/>
      </c>
      <c r="AD178" s="252" t="str">
        <f>IF(AD177="","",VLOOKUP(AD177,'シフト記号表（従来型・ユニット型共通）'!$C$6:$L$47,10,FALSE))</f>
        <v/>
      </c>
      <c r="AE178" s="251" t="str">
        <f>IF(AE177="","",VLOOKUP(AE177,'シフト記号表（従来型・ユニット型共通）'!$C$6:$L$47,10,FALSE))</f>
        <v/>
      </c>
      <c r="AF178" s="251" t="str">
        <f>IF(AF177="","",VLOOKUP(AF177,'シフト記号表（従来型・ユニット型共通）'!$C$6:$L$47,10,FALSE))</f>
        <v/>
      </c>
      <c r="AG178" s="251" t="str">
        <f>IF(AG177="","",VLOOKUP(AG177,'シフト記号表（従来型・ユニット型共通）'!$C$6:$L$47,10,FALSE))</f>
        <v/>
      </c>
      <c r="AH178" s="251" t="str">
        <f>IF(AH177="","",VLOOKUP(AH177,'シフト記号表（従来型・ユニット型共通）'!$C$6:$L$47,10,FALSE))</f>
        <v/>
      </c>
      <c r="AI178" s="251" t="str">
        <f>IF(AI177="","",VLOOKUP(AI177,'シフト記号表（従来型・ユニット型共通）'!$C$6:$L$47,10,FALSE))</f>
        <v/>
      </c>
      <c r="AJ178" s="253" t="str">
        <f>IF(AJ177="","",VLOOKUP(AJ177,'シフト記号表（従来型・ユニット型共通）'!$C$6:$L$47,10,FALSE))</f>
        <v/>
      </c>
      <c r="AK178" s="252" t="str">
        <f>IF(AK177="","",VLOOKUP(AK177,'シフト記号表（従来型・ユニット型共通）'!$C$6:$L$47,10,FALSE))</f>
        <v/>
      </c>
      <c r="AL178" s="251" t="str">
        <f>IF(AL177="","",VLOOKUP(AL177,'シフト記号表（従来型・ユニット型共通）'!$C$6:$L$47,10,FALSE))</f>
        <v/>
      </c>
      <c r="AM178" s="251" t="str">
        <f>IF(AM177="","",VLOOKUP(AM177,'シフト記号表（従来型・ユニット型共通）'!$C$6:$L$47,10,FALSE))</f>
        <v/>
      </c>
      <c r="AN178" s="251" t="str">
        <f>IF(AN177="","",VLOOKUP(AN177,'シフト記号表（従来型・ユニット型共通）'!$C$6:$L$47,10,FALSE))</f>
        <v/>
      </c>
      <c r="AO178" s="251" t="str">
        <f>IF(AO177="","",VLOOKUP(AO177,'シフト記号表（従来型・ユニット型共通）'!$C$6:$L$47,10,FALSE))</f>
        <v/>
      </c>
      <c r="AP178" s="251" t="str">
        <f>IF(AP177="","",VLOOKUP(AP177,'シフト記号表（従来型・ユニット型共通）'!$C$6:$L$47,10,FALSE))</f>
        <v/>
      </c>
      <c r="AQ178" s="253" t="str">
        <f>IF(AQ177="","",VLOOKUP(AQ177,'シフト記号表（従来型・ユニット型共通）'!$C$6:$L$47,10,FALSE))</f>
        <v/>
      </c>
      <c r="AR178" s="252" t="str">
        <f>IF(AR177="","",VLOOKUP(AR177,'シフト記号表（従来型・ユニット型共通）'!$C$6:$L$47,10,FALSE))</f>
        <v/>
      </c>
      <c r="AS178" s="251" t="str">
        <f>IF(AS177="","",VLOOKUP(AS177,'シフト記号表（従来型・ユニット型共通）'!$C$6:$L$47,10,FALSE))</f>
        <v/>
      </c>
      <c r="AT178" s="251" t="str">
        <f>IF(AT177="","",VLOOKUP(AT177,'シフト記号表（従来型・ユニット型共通）'!$C$6:$L$47,10,FALSE))</f>
        <v/>
      </c>
      <c r="AU178" s="251" t="str">
        <f>IF(AU177="","",VLOOKUP(AU177,'シフト記号表（従来型・ユニット型共通）'!$C$6:$L$47,10,FALSE))</f>
        <v/>
      </c>
      <c r="AV178" s="251" t="str">
        <f>IF(AV177="","",VLOOKUP(AV177,'シフト記号表（従来型・ユニット型共通）'!$C$6:$L$47,10,FALSE))</f>
        <v/>
      </c>
      <c r="AW178" s="251" t="str">
        <f>IF(AW177="","",VLOOKUP(AW177,'シフト記号表（従来型・ユニット型共通）'!$C$6:$L$47,10,FALSE))</f>
        <v/>
      </c>
      <c r="AX178" s="253" t="str">
        <f>IF(AX177="","",VLOOKUP(AX177,'シフト記号表（従来型・ユニット型共通）'!$C$6:$L$47,10,FALSE))</f>
        <v/>
      </c>
      <c r="AY178" s="252" t="str">
        <f>IF(AY177="","",VLOOKUP(AY177,'シフト記号表（従来型・ユニット型共通）'!$C$6:$L$47,10,FALSE))</f>
        <v/>
      </c>
      <c r="AZ178" s="251" t="str">
        <f>IF(AZ177="","",VLOOKUP(AZ177,'シフト記号表（従来型・ユニット型共通）'!$C$6:$L$47,10,FALSE))</f>
        <v/>
      </c>
      <c r="BA178" s="251" t="str">
        <f>IF(BA177="","",VLOOKUP(BA177,'シフト記号表（従来型・ユニット型共通）'!$C$6:$L$47,10,FALSE))</f>
        <v/>
      </c>
      <c r="BB178" s="996">
        <f>IF($BE$3="４週",SUM(W178:AX178),IF($BE$3="暦月",SUM(W178:BA178),""))</f>
        <v>0</v>
      </c>
      <c r="BC178" s="997"/>
      <c r="BD178" s="998">
        <f>IF($BE$3="４週",BB178/4,IF($BE$3="暦月",(BB178/($BE$8/7)),""))</f>
        <v>0</v>
      </c>
      <c r="BE178" s="997"/>
      <c r="BF178" s="993"/>
      <c r="BG178" s="994"/>
      <c r="BH178" s="994"/>
      <c r="BI178" s="994"/>
      <c r="BJ178" s="995"/>
    </row>
    <row r="179" spans="2:62" ht="20.25" customHeight="1">
      <c r="B179" s="925">
        <f>B177+1</f>
        <v>82</v>
      </c>
      <c r="C179" s="971"/>
      <c r="D179" s="972"/>
      <c r="E179" s="262"/>
      <c r="F179" s="261"/>
      <c r="G179" s="262"/>
      <c r="H179" s="261"/>
      <c r="I179" s="983"/>
      <c r="J179" s="984"/>
      <c r="K179" s="985"/>
      <c r="L179" s="986"/>
      <c r="M179" s="986"/>
      <c r="N179" s="972"/>
      <c r="O179" s="953"/>
      <c r="P179" s="954"/>
      <c r="Q179" s="954"/>
      <c r="R179" s="954"/>
      <c r="S179" s="955"/>
      <c r="T179" s="260" t="s">
        <v>758</v>
      </c>
      <c r="V179" s="259"/>
      <c r="W179" s="244"/>
      <c r="X179" s="243"/>
      <c r="Y179" s="243"/>
      <c r="Z179" s="243"/>
      <c r="AA179" s="243"/>
      <c r="AB179" s="243"/>
      <c r="AC179" s="245"/>
      <c r="AD179" s="244"/>
      <c r="AE179" s="243"/>
      <c r="AF179" s="243"/>
      <c r="AG179" s="243"/>
      <c r="AH179" s="243"/>
      <c r="AI179" s="243"/>
      <c r="AJ179" s="245"/>
      <c r="AK179" s="244"/>
      <c r="AL179" s="243"/>
      <c r="AM179" s="243"/>
      <c r="AN179" s="243"/>
      <c r="AO179" s="243"/>
      <c r="AP179" s="243"/>
      <c r="AQ179" s="245"/>
      <c r="AR179" s="244"/>
      <c r="AS179" s="243"/>
      <c r="AT179" s="243"/>
      <c r="AU179" s="243"/>
      <c r="AV179" s="243"/>
      <c r="AW179" s="243"/>
      <c r="AX179" s="245"/>
      <c r="AY179" s="244"/>
      <c r="AZ179" s="243"/>
      <c r="BA179" s="242"/>
      <c r="BB179" s="960"/>
      <c r="BC179" s="961"/>
      <c r="BD179" s="962"/>
      <c r="BE179" s="963"/>
      <c r="BF179" s="964"/>
      <c r="BG179" s="965"/>
      <c r="BH179" s="965"/>
      <c r="BI179" s="965"/>
      <c r="BJ179" s="966"/>
    </row>
    <row r="180" spans="2:62" ht="20.25" customHeight="1">
      <c r="B180" s="926"/>
      <c r="C180" s="987"/>
      <c r="D180" s="988"/>
      <c r="E180" s="258"/>
      <c r="F180" s="257">
        <f>C179</f>
        <v>0</v>
      </c>
      <c r="G180" s="258"/>
      <c r="H180" s="257">
        <f>I179</f>
        <v>0</v>
      </c>
      <c r="I180" s="989"/>
      <c r="J180" s="990"/>
      <c r="K180" s="991"/>
      <c r="L180" s="992"/>
      <c r="M180" s="992"/>
      <c r="N180" s="988"/>
      <c r="O180" s="953"/>
      <c r="P180" s="954"/>
      <c r="Q180" s="954"/>
      <c r="R180" s="954"/>
      <c r="S180" s="955"/>
      <c r="T180" s="256" t="s">
        <v>757</v>
      </c>
      <c r="U180" s="255"/>
      <c r="V180" s="254"/>
      <c r="W180" s="252" t="str">
        <f>IF(W179="","",VLOOKUP(W179,'シフト記号表（従来型・ユニット型共通）'!$C$6:$L$47,10,FALSE))</f>
        <v/>
      </c>
      <c r="X180" s="251" t="str">
        <f>IF(X179="","",VLOOKUP(X179,'シフト記号表（従来型・ユニット型共通）'!$C$6:$L$47,10,FALSE))</f>
        <v/>
      </c>
      <c r="Y180" s="251" t="str">
        <f>IF(Y179="","",VLOOKUP(Y179,'シフト記号表（従来型・ユニット型共通）'!$C$6:$L$47,10,FALSE))</f>
        <v/>
      </c>
      <c r="Z180" s="251" t="str">
        <f>IF(Z179="","",VLOOKUP(Z179,'シフト記号表（従来型・ユニット型共通）'!$C$6:$L$47,10,FALSE))</f>
        <v/>
      </c>
      <c r="AA180" s="251" t="str">
        <f>IF(AA179="","",VLOOKUP(AA179,'シフト記号表（従来型・ユニット型共通）'!$C$6:$L$47,10,FALSE))</f>
        <v/>
      </c>
      <c r="AB180" s="251" t="str">
        <f>IF(AB179="","",VLOOKUP(AB179,'シフト記号表（従来型・ユニット型共通）'!$C$6:$L$47,10,FALSE))</f>
        <v/>
      </c>
      <c r="AC180" s="253" t="str">
        <f>IF(AC179="","",VLOOKUP(AC179,'シフト記号表（従来型・ユニット型共通）'!$C$6:$L$47,10,FALSE))</f>
        <v/>
      </c>
      <c r="AD180" s="252" t="str">
        <f>IF(AD179="","",VLOOKUP(AD179,'シフト記号表（従来型・ユニット型共通）'!$C$6:$L$47,10,FALSE))</f>
        <v/>
      </c>
      <c r="AE180" s="251" t="str">
        <f>IF(AE179="","",VLOOKUP(AE179,'シフト記号表（従来型・ユニット型共通）'!$C$6:$L$47,10,FALSE))</f>
        <v/>
      </c>
      <c r="AF180" s="251" t="str">
        <f>IF(AF179="","",VLOOKUP(AF179,'シフト記号表（従来型・ユニット型共通）'!$C$6:$L$47,10,FALSE))</f>
        <v/>
      </c>
      <c r="AG180" s="251" t="str">
        <f>IF(AG179="","",VLOOKUP(AG179,'シフト記号表（従来型・ユニット型共通）'!$C$6:$L$47,10,FALSE))</f>
        <v/>
      </c>
      <c r="AH180" s="251" t="str">
        <f>IF(AH179="","",VLOOKUP(AH179,'シフト記号表（従来型・ユニット型共通）'!$C$6:$L$47,10,FALSE))</f>
        <v/>
      </c>
      <c r="AI180" s="251" t="str">
        <f>IF(AI179="","",VLOOKUP(AI179,'シフト記号表（従来型・ユニット型共通）'!$C$6:$L$47,10,FALSE))</f>
        <v/>
      </c>
      <c r="AJ180" s="253" t="str">
        <f>IF(AJ179="","",VLOOKUP(AJ179,'シフト記号表（従来型・ユニット型共通）'!$C$6:$L$47,10,FALSE))</f>
        <v/>
      </c>
      <c r="AK180" s="252" t="str">
        <f>IF(AK179="","",VLOOKUP(AK179,'シフト記号表（従来型・ユニット型共通）'!$C$6:$L$47,10,FALSE))</f>
        <v/>
      </c>
      <c r="AL180" s="251" t="str">
        <f>IF(AL179="","",VLOOKUP(AL179,'シフト記号表（従来型・ユニット型共通）'!$C$6:$L$47,10,FALSE))</f>
        <v/>
      </c>
      <c r="AM180" s="251" t="str">
        <f>IF(AM179="","",VLOOKUP(AM179,'シフト記号表（従来型・ユニット型共通）'!$C$6:$L$47,10,FALSE))</f>
        <v/>
      </c>
      <c r="AN180" s="251" t="str">
        <f>IF(AN179="","",VLOOKUP(AN179,'シフト記号表（従来型・ユニット型共通）'!$C$6:$L$47,10,FALSE))</f>
        <v/>
      </c>
      <c r="AO180" s="251" t="str">
        <f>IF(AO179="","",VLOOKUP(AO179,'シフト記号表（従来型・ユニット型共通）'!$C$6:$L$47,10,FALSE))</f>
        <v/>
      </c>
      <c r="AP180" s="251" t="str">
        <f>IF(AP179="","",VLOOKUP(AP179,'シフト記号表（従来型・ユニット型共通）'!$C$6:$L$47,10,FALSE))</f>
        <v/>
      </c>
      <c r="AQ180" s="253" t="str">
        <f>IF(AQ179="","",VLOOKUP(AQ179,'シフト記号表（従来型・ユニット型共通）'!$C$6:$L$47,10,FALSE))</f>
        <v/>
      </c>
      <c r="AR180" s="252" t="str">
        <f>IF(AR179="","",VLOOKUP(AR179,'シフト記号表（従来型・ユニット型共通）'!$C$6:$L$47,10,FALSE))</f>
        <v/>
      </c>
      <c r="AS180" s="251" t="str">
        <f>IF(AS179="","",VLOOKUP(AS179,'シフト記号表（従来型・ユニット型共通）'!$C$6:$L$47,10,FALSE))</f>
        <v/>
      </c>
      <c r="AT180" s="251" t="str">
        <f>IF(AT179="","",VLOOKUP(AT179,'シフト記号表（従来型・ユニット型共通）'!$C$6:$L$47,10,FALSE))</f>
        <v/>
      </c>
      <c r="AU180" s="251" t="str">
        <f>IF(AU179="","",VLOOKUP(AU179,'シフト記号表（従来型・ユニット型共通）'!$C$6:$L$47,10,FALSE))</f>
        <v/>
      </c>
      <c r="AV180" s="251" t="str">
        <f>IF(AV179="","",VLOOKUP(AV179,'シフト記号表（従来型・ユニット型共通）'!$C$6:$L$47,10,FALSE))</f>
        <v/>
      </c>
      <c r="AW180" s="251" t="str">
        <f>IF(AW179="","",VLOOKUP(AW179,'シフト記号表（従来型・ユニット型共通）'!$C$6:$L$47,10,FALSE))</f>
        <v/>
      </c>
      <c r="AX180" s="253" t="str">
        <f>IF(AX179="","",VLOOKUP(AX179,'シフト記号表（従来型・ユニット型共通）'!$C$6:$L$47,10,FALSE))</f>
        <v/>
      </c>
      <c r="AY180" s="252" t="str">
        <f>IF(AY179="","",VLOOKUP(AY179,'シフト記号表（従来型・ユニット型共通）'!$C$6:$L$47,10,FALSE))</f>
        <v/>
      </c>
      <c r="AZ180" s="251" t="str">
        <f>IF(AZ179="","",VLOOKUP(AZ179,'シフト記号表（従来型・ユニット型共通）'!$C$6:$L$47,10,FALSE))</f>
        <v/>
      </c>
      <c r="BA180" s="251" t="str">
        <f>IF(BA179="","",VLOOKUP(BA179,'シフト記号表（従来型・ユニット型共通）'!$C$6:$L$47,10,FALSE))</f>
        <v/>
      </c>
      <c r="BB180" s="996">
        <f>IF($BE$3="４週",SUM(W180:AX180),IF($BE$3="暦月",SUM(W180:BA180),""))</f>
        <v>0</v>
      </c>
      <c r="BC180" s="997"/>
      <c r="BD180" s="998">
        <f>IF($BE$3="４週",BB180/4,IF($BE$3="暦月",(BB180/($BE$8/7)),""))</f>
        <v>0</v>
      </c>
      <c r="BE180" s="997"/>
      <c r="BF180" s="993"/>
      <c r="BG180" s="994"/>
      <c r="BH180" s="994"/>
      <c r="BI180" s="994"/>
      <c r="BJ180" s="995"/>
    </row>
    <row r="181" spans="2:62" ht="20.25" customHeight="1">
      <c r="B181" s="925">
        <f>B179+1</f>
        <v>83</v>
      </c>
      <c r="C181" s="971"/>
      <c r="D181" s="972"/>
      <c r="E181" s="262"/>
      <c r="F181" s="261"/>
      <c r="G181" s="262"/>
      <c r="H181" s="261"/>
      <c r="I181" s="983"/>
      <c r="J181" s="984"/>
      <c r="K181" s="985"/>
      <c r="L181" s="986"/>
      <c r="M181" s="986"/>
      <c r="N181" s="972"/>
      <c r="O181" s="953"/>
      <c r="P181" s="954"/>
      <c r="Q181" s="954"/>
      <c r="R181" s="954"/>
      <c r="S181" s="955"/>
      <c r="T181" s="260" t="s">
        <v>758</v>
      </c>
      <c r="V181" s="259"/>
      <c r="W181" s="244"/>
      <c r="X181" s="243"/>
      <c r="Y181" s="243"/>
      <c r="Z181" s="243"/>
      <c r="AA181" s="243"/>
      <c r="AB181" s="243"/>
      <c r="AC181" s="245"/>
      <c r="AD181" s="244"/>
      <c r="AE181" s="243"/>
      <c r="AF181" s="243"/>
      <c r="AG181" s="243"/>
      <c r="AH181" s="243"/>
      <c r="AI181" s="243"/>
      <c r="AJ181" s="245"/>
      <c r="AK181" s="244"/>
      <c r="AL181" s="243"/>
      <c r="AM181" s="243"/>
      <c r="AN181" s="243"/>
      <c r="AO181" s="243"/>
      <c r="AP181" s="243"/>
      <c r="AQ181" s="245"/>
      <c r="AR181" s="244"/>
      <c r="AS181" s="243"/>
      <c r="AT181" s="243"/>
      <c r="AU181" s="243"/>
      <c r="AV181" s="243"/>
      <c r="AW181" s="243"/>
      <c r="AX181" s="245"/>
      <c r="AY181" s="244"/>
      <c r="AZ181" s="243"/>
      <c r="BA181" s="242"/>
      <c r="BB181" s="960"/>
      <c r="BC181" s="961"/>
      <c r="BD181" s="962"/>
      <c r="BE181" s="963"/>
      <c r="BF181" s="964"/>
      <c r="BG181" s="965"/>
      <c r="BH181" s="965"/>
      <c r="BI181" s="965"/>
      <c r="BJ181" s="966"/>
    </row>
    <row r="182" spans="2:62" ht="20.25" customHeight="1">
      <c r="B182" s="926"/>
      <c r="C182" s="987"/>
      <c r="D182" s="988"/>
      <c r="E182" s="258"/>
      <c r="F182" s="257">
        <f>C181</f>
        <v>0</v>
      </c>
      <c r="G182" s="258"/>
      <c r="H182" s="257">
        <f>I181</f>
        <v>0</v>
      </c>
      <c r="I182" s="989"/>
      <c r="J182" s="990"/>
      <c r="K182" s="991"/>
      <c r="L182" s="992"/>
      <c r="M182" s="992"/>
      <c r="N182" s="988"/>
      <c r="O182" s="953"/>
      <c r="P182" s="954"/>
      <c r="Q182" s="954"/>
      <c r="R182" s="954"/>
      <c r="S182" s="955"/>
      <c r="T182" s="256" t="s">
        <v>757</v>
      </c>
      <c r="U182" s="255"/>
      <c r="V182" s="254"/>
      <c r="W182" s="252" t="str">
        <f>IF(W181="","",VLOOKUP(W181,'シフト記号表（従来型・ユニット型共通）'!$C$6:$L$47,10,FALSE))</f>
        <v/>
      </c>
      <c r="X182" s="251" t="str">
        <f>IF(X181="","",VLOOKUP(X181,'シフト記号表（従来型・ユニット型共通）'!$C$6:$L$47,10,FALSE))</f>
        <v/>
      </c>
      <c r="Y182" s="251" t="str">
        <f>IF(Y181="","",VLOOKUP(Y181,'シフト記号表（従来型・ユニット型共通）'!$C$6:$L$47,10,FALSE))</f>
        <v/>
      </c>
      <c r="Z182" s="251" t="str">
        <f>IF(Z181="","",VLOOKUP(Z181,'シフト記号表（従来型・ユニット型共通）'!$C$6:$L$47,10,FALSE))</f>
        <v/>
      </c>
      <c r="AA182" s="251" t="str">
        <f>IF(AA181="","",VLOOKUP(AA181,'シフト記号表（従来型・ユニット型共通）'!$C$6:$L$47,10,FALSE))</f>
        <v/>
      </c>
      <c r="AB182" s="251" t="str">
        <f>IF(AB181="","",VLOOKUP(AB181,'シフト記号表（従来型・ユニット型共通）'!$C$6:$L$47,10,FALSE))</f>
        <v/>
      </c>
      <c r="AC182" s="253" t="str">
        <f>IF(AC181="","",VLOOKUP(AC181,'シフト記号表（従来型・ユニット型共通）'!$C$6:$L$47,10,FALSE))</f>
        <v/>
      </c>
      <c r="AD182" s="252" t="str">
        <f>IF(AD181="","",VLOOKUP(AD181,'シフト記号表（従来型・ユニット型共通）'!$C$6:$L$47,10,FALSE))</f>
        <v/>
      </c>
      <c r="AE182" s="251" t="str">
        <f>IF(AE181="","",VLOOKUP(AE181,'シフト記号表（従来型・ユニット型共通）'!$C$6:$L$47,10,FALSE))</f>
        <v/>
      </c>
      <c r="AF182" s="251" t="str">
        <f>IF(AF181="","",VLOOKUP(AF181,'シフト記号表（従来型・ユニット型共通）'!$C$6:$L$47,10,FALSE))</f>
        <v/>
      </c>
      <c r="AG182" s="251" t="str">
        <f>IF(AG181="","",VLOOKUP(AG181,'シフト記号表（従来型・ユニット型共通）'!$C$6:$L$47,10,FALSE))</f>
        <v/>
      </c>
      <c r="AH182" s="251" t="str">
        <f>IF(AH181="","",VLOOKUP(AH181,'シフト記号表（従来型・ユニット型共通）'!$C$6:$L$47,10,FALSE))</f>
        <v/>
      </c>
      <c r="AI182" s="251" t="str">
        <f>IF(AI181="","",VLOOKUP(AI181,'シフト記号表（従来型・ユニット型共通）'!$C$6:$L$47,10,FALSE))</f>
        <v/>
      </c>
      <c r="AJ182" s="253" t="str">
        <f>IF(AJ181="","",VLOOKUP(AJ181,'シフト記号表（従来型・ユニット型共通）'!$C$6:$L$47,10,FALSE))</f>
        <v/>
      </c>
      <c r="AK182" s="252" t="str">
        <f>IF(AK181="","",VLOOKUP(AK181,'シフト記号表（従来型・ユニット型共通）'!$C$6:$L$47,10,FALSE))</f>
        <v/>
      </c>
      <c r="AL182" s="251" t="str">
        <f>IF(AL181="","",VLOOKUP(AL181,'シフト記号表（従来型・ユニット型共通）'!$C$6:$L$47,10,FALSE))</f>
        <v/>
      </c>
      <c r="AM182" s="251" t="str">
        <f>IF(AM181="","",VLOOKUP(AM181,'シフト記号表（従来型・ユニット型共通）'!$C$6:$L$47,10,FALSE))</f>
        <v/>
      </c>
      <c r="AN182" s="251" t="str">
        <f>IF(AN181="","",VLOOKUP(AN181,'シフト記号表（従来型・ユニット型共通）'!$C$6:$L$47,10,FALSE))</f>
        <v/>
      </c>
      <c r="AO182" s="251" t="str">
        <f>IF(AO181="","",VLOOKUP(AO181,'シフト記号表（従来型・ユニット型共通）'!$C$6:$L$47,10,FALSE))</f>
        <v/>
      </c>
      <c r="AP182" s="251" t="str">
        <f>IF(AP181="","",VLOOKUP(AP181,'シフト記号表（従来型・ユニット型共通）'!$C$6:$L$47,10,FALSE))</f>
        <v/>
      </c>
      <c r="AQ182" s="253" t="str">
        <f>IF(AQ181="","",VLOOKUP(AQ181,'シフト記号表（従来型・ユニット型共通）'!$C$6:$L$47,10,FALSE))</f>
        <v/>
      </c>
      <c r="AR182" s="252" t="str">
        <f>IF(AR181="","",VLOOKUP(AR181,'シフト記号表（従来型・ユニット型共通）'!$C$6:$L$47,10,FALSE))</f>
        <v/>
      </c>
      <c r="AS182" s="251" t="str">
        <f>IF(AS181="","",VLOOKUP(AS181,'シフト記号表（従来型・ユニット型共通）'!$C$6:$L$47,10,FALSE))</f>
        <v/>
      </c>
      <c r="AT182" s="251" t="str">
        <f>IF(AT181="","",VLOOKUP(AT181,'シフト記号表（従来型・ユニット型共通）'!$C$6:$L$47,10,FALSE))</f>
        <v/>
      </c>
      <c r="AU182" s="251" t="str">
        <f>IF(AU181="","",VLOOKUP(AU181,'シフト記号表（従来型・ユニット型共通）'!$C$6:$L$47,10,FALSE))</f>
        <v/>
      </c>
      <c r="AV182" s="251" t="str">
        <f>IF(AV181="","",VLOOKUP(AV181,'シフト記号表（従来型・ユニット型共通）'!$C$6:$L$47,10,FALSE))</f>
        <v/>
      </c>
      <c r="AW182" s="251" t="str">
        <f>IF(AW181="","",VLOOKUP(AW181,'シフト記号表（従来型・ユニット型共通）'!$C$6:$L$47,10,FALSE))</f>
        <v/>
      </c>
      <c r="AX182" s="253" t="str">
        <f>IF(AX181="","",VLOOKUP(AX181,'シフト記号表（従来型・ユニット型共通）'!$C$6:$L$47,10,FALSE))</f>
        <v/>
      </c>
      <c r="AY182" s="252" t="str">
        <f>IF(AY181="","",VLOOKUP(AY181,'シフト記号表（従来型・ユニット型共通）'!$C$6:$L$47,10,FALSE))</f>
        <v/>
      </c>
      <c r="AZ182" s="251" t="str">
        <f>IF(AZ181="","",VLOOKUP(AZ181,'シフト記号表（従来型・ユニット型共通）'!$C$6:$L$47,10,FALSE))</f>
        <v/>
      </c>
      <c r="BA182" s="251" t="str">
        <f>IF(BA181="","",VLOOKUP(BA181,'シフト記号表（従来型・ユニット型共通）'!$C$6:$L$47,10,FALSE))</f>
        <v/>
      </c>
      <c r="BB182" s="996">
        <f>IF($BE$3="４週",SUM(W182:AX182),IF($BE$3="暦月",SUM(W182:BA182),""))</f>
        <v>0</v>
      </c>
      <c r="BC182" s="997"/>
      <c r="BD182" s="998">
        <f>IF($BE$3="４週",BB182/4,IF($BE$3="暦月",(BB182/($BE$8/7)),""))</f>
        <v>0</v>
      </c>
      <c r="BE182" s="997"/>
      <c r="BF182" s="993"/>
      <c r="BG182" s="994"/>
      <c r="BH182" s="994"/>
      <c r="BI182" s="994"/>
      <c r="BJ182" s="995"/>
    </row>
    <row r="183" spans="2:62" ht="20.25" customHeight="1">
      <c r="B183" s="925">
        <f>B181+1</f>
        <v>84</v>
      </c>
      <c r="C183" s="971"/>
      <c r="D183" s="972"/>
      <c r="E183" s="262"/>
      <c r="F183" s="261"/>
      <c r="G183" s="262"/>
      <c r="H183" s="261"/>
      <c r="I183" s="983"/>
      <c r="J183" s="984"/>
      <c r="K183" s="985"/>
      <c r="L183" s="986"/>
      <c r="M183" s="986"/>
      <c r="N183" s="972"/>
      <c r="O183" s="953"/>
      <c r="P183" s="954"/>
      <c r="Q183" s="954"/>
      <c r="R183" s="954"/>
      <c r="S183" s="955"/>
      <c r="T183" s="260" t="s">
        <v>758</v>
      </c>
      <c r="V183" s="259"/>
      <c r="W183" s="244"/>
      <c r="X183" s="243"/>
      <c r="Y183" s="243"/>
      <c r="Z183" s="243"/>
      <c r="AA183" s="243"/>
      <c r="AB183" s="243"/>
      <c r="AC183" s="245"/>
      <c r="AD183" s="244"/>
      <c r="AE183" s="243"/>
      <c r="AF183" s="243"/>
      <c r="AG183" s="243"/>
      <c r="AH183" s="243"/>
      <c r="AI183" s="243"/>
      <c r="AJ183" s="245"/>
      <c r="AK183" s="244"/>
      <c r="AL183" s="243"/>
      <c r="AM183" s="243"/>
      <c r="AN183" s="243"/>
      <c r="AO183" s="243"/>
      <c r="AP183" s="243"/>
      <c r="AQ183" s="245"/>
      <c r="AR183" s="244"/>
      <c r="AS183" s="243"/>
      <c r="AT183" s="243"/>
      <c r="AU183" s="243"/>
      <c r="AV183" s="243"/>
      <c r="AW183" s="243"/>
      <c r="AX183" s="245"/>
      <c r="AY183" s="244"/>
      <c r="AZ183" s="243"/>
      <c r="BA183" s="242"/>
      <c r="BB183" s="960"/>
      <c r="BC183" s="961"/>
      <c r="BD183" s="962"/>
      <c r="BE183" s="963"/>
      <c r="BF183" s="964"/>
      <c r="BG183" s="965"/>
      <c r="BH183" s="965"/>
      <c r="BI183" s="965"/>
      <c r="BJ183" s="966"/>
    </row>
    <row r="184" spans="2:62" ht="20.25" customHeight="1">
      <c r="B184" s="926"/>
      <c r="C184" s="987"/>
      <c r="D184" s="988"/>
      <c r="E184" s="258"/>
      <c r="F184" s="257">
        <f>C183</f>
        <v>0</v>
      </c>
      <c r="G184" s="258"/>
      <c r="H184" s="257">
        <f>I183</f>
        <v>0</v>
      </c>
      <c r="I184" s="989"/>
      <c r="J184" s="990"/>
      <c r="K184" s="991"/>
      <c r="L184" s="992"/>
      <c r="M184" s="992"/>
      <c r="N184" s="988"/>
      <c r="O184" s="953"/>
      <c r="P184" s="954"/>
      <c r="Q184" s="954"/>
      <c r="R184" s="954"/>
      <c r="S184" s="955"/>
      <c r="T184" s="256" t="s">
        <v>757</v>
      </c>
      <c r="U184" s="255"/>
      <c r="V184" s="254"/>
      <c r="W184" s="252" t="str">
        <f>IF(W183="","",VLOOKUP(W183,'シフト記号表（従来型・ユニット型共通）'!$C$6:$L$47,10,FALSE))</f>
        <v/>
      </c>
      <c r="X184" s="251" t="str">
        <f>IF(X183="","",VLOOKUP(X183,'シフト記号表（従来型・ユニット型共通）'!$C$6:$L$47,10,FALSE))</f>
        <v/>
      </c>
      <c r="Y184" s="251" t="str">
        <f>IF(Y183="","",VLOOKUP(Y183,'シフト記号表（従来型・ユニット型共通）'!$C$6:$L$47,10,FALSE))</f>
        <v/>
      </c>
      <c r="Z184" s="251" t="str">
        <f>IF(Z183="","",VLOOKUP(Z183,'シフト記号表（従来型・ユニット型共通）'!$C$6:$L$47,10,FALSE))</f>
        <v/>
      </c>
      <c r="AA184" s="251" t="str">
        <f>IF(AA183="","",VLOOKUP(AA183,'シフト記号表（従来型・ユニット型共通）'!$C$6:$L$47,10,FALSE))</f>
        <v/>
      </c>
      <c r="AB184" s="251" t="str">
        <f>IF(AB183="","",VLOOKUP(AB183,'シフト記号表（従来型・ユニット型共通）'!$C$6:$L$47,10,FALSE))</f>
        <v/>
      </c>
      <c r="AC184" s="253" t="str">
        <f>IF(AC183="","",VLOOKUP(AC183,'シフト記号表（従来型・ユニット型共通）'!$C$6:$L$47,10,FALSE))</f>
        <v/>
      </c>
      <c r="AD184" s="252" t="str">
        <f>IF(AD183="","",VLOOKUP(AD183,'シフト記号表（従来型・ユニット型共通）'!$C$6:$L$47,10,FALSE))</f>
        <v/>
      </c>
      <c r="AE184" s="251" t="str">
        <f>IF(AE183="","",VLOOKUP(AE183,'シフト記号表（従来型・ユニット型共通）'!$C$6:$L$47,10,FALSE))</f>
        <v/>
      </c>
      <c r="AF184" s="251" t="str">
        <f>IF(AF183="","",VLOOKUP(AF183,'シフト記号表（従来型・ユニット型共通）'!$C$6:$L$47,10,FALSE))</f>
        <v/>
      </c>
      <c r="AG184" s="251" t="str">
        <f>IF(AG183="","",VLOOKUP(AG183,'シフト記号表（従来型・ユニット型共通）'!$C$6:$L$47,10,FALSE))</f>
        <v/>
      </c>
      <c r="AH184" s="251" t="str">
        <f>IF(AH183="","",VLOOKUP(AH183,'シフト記号表（従来型・ユニット型共通）'!$C$6:$L$47,10,FALSE))</f>
        <v/>
      </c>
      <c r="AI184" s="251" t="str">
        <f>IF(AI183="","",VLOOKUP(AI183,'シフト記号表（従来型・ユニット型共通）'!$C$6:$L$47,10,FALSE))</f>
        <v/>
      </c>
      <c r="AJ184" s="253" t="str">
        <f>IF(AJ183="","",VLOOKUP(AJ183,'シフト記号表（従来型・ユニット型共通）'!$C$6:$L$47,10,FALSE))</f>
        <v/>
      </c>
      <c r="AK184" s="252" t="str">
        <f>IF(AK183="","",VLOOKUP(AK183,'シフト記号表（従来型・ユニット型共通）'!$C$6:$L$47,10,FALSE))</f>
        <v/>
      </c>
      <c r="AL184" s="251" t="str">
        <f>IF(AL183="","",VLOOKUP(AL183,'シフト記号表（従来型・ユニット型共通）'!$C$6:$L$47,10,FALSE))</f>
        <v/>
      </c>
      <c r="AM184" s="251" t="str">
        <f>IF(AM183="","",VLOOKUP(AM183,'シフト記号表（従来型・ユニット型共通）'!$C$6:$L$47,10,FALSE))</f>
        <v/>
      </c>
      <c r="AN184" s="251" t="str">
        <f>IF(AN183="","",VLOOKUP(AN183,'シフト記号表（従来型・ユニット型共通）'!$C$6:$L$47,10,FALSE))</f>
        <v/>
      </c>
      <c r="AO184" s="251" t="str">
        <f>IF(AO183="","",VLOOKUP(AO183,'シフト記号表（従来型・ユニット型共通）'!$C$6:$L$47,10,FALSE))</f>
        <v/>
      </c>
      <c r="AP184" s="251" t="str">
        <f>IF(AP183="","",VLOOKUP(AP183,'シフト記号表（従来型・ユニット型共通）'!$C$6:$L$47,10,FALSE))</f>
        <v/>
      </c>
      <c r="AQ184" s="253" t="str">
        <f>IF(AQ183="","",VLOOKUP(AQ183,'シフト記号表（従来型・ユニット型共通）'!$C$6:$L$47,10,FALSE))</f>
        <v/>
      </c>
      <c r="AR184" s="252" t="str">
        <f>IF(AR183="","",VLOOKUP(AR183,'シフト記号表（従来型・ユニット型共通）'!$C$6:$L$47,10,FALSE))</f>
        <v/>
      </c>
      <c r="AS184" s="251" t="str">
        <f>IF(AS183="","",VLOOKUP(AS183,'シフト記号表（従来型・ユニット型共通）'!$C$6:$L$47,10,FALSE))</f>
        <v/>
      </c>
      <c r="AT184" s="251" t="str">
        <f>IF(AT183="","",VLOOKUP(AT183,'シフト記号表（従来型・ユニット型共通）'!$C$6:$L$47,10,FALSE))</f>
        <v/>
      </c>
      <c r="AU184" s="251" t="str">
        <f>IF(AU183="","",VLOOKUP(AU183,'シフト記号表（従来型・ユニット型共通）'!$C$6:$L$47,10,FALSE))</f>
        <v/>
      </c>
      <c r="AV184" s="251" t="str">
        <f>IF(AV183="","",VLOOKUP(AV183,'シフト記号表（従来型・ユニット型共通）'!$C$6:$L$47,10,FALSE))</f>
        <v/>
      </c>
      <c r="AW184" s="251" t="str">
        <f>IF(AW183="","",VLOOKUP(AW183,'シフト記号表（従来型・ユニット型共通）'!$C$6:$L$47,10,FALSE))</f>
        <v/>
      </c>
      <c r="AX184" s="253" t="str">
        <f>IF(AX183="","",VLOOKUP(AX183,'シフト記号表（従来型・ユニット型共通）'!$C$6:$L$47,10,FALSE))</f>
        <v/>
      </c>
      <c r="AY184" s="252" t="str">
        <f>IF(AY183="","",VLOOKUP(AY183,'シフト記号表（従来型・ユニット型共通）'!$C$6:$L$47,10,FALSE))</f>
        <v/>
      </c>
      <c r="AZ184" s="251" t="str">
        <f>IF(AZ183="","",VLOOKUP(AZ183,'シフト記号表（従来型・ユニット型共通）'!$C$6:$L$47,10,FALSE))</f>
        <v/>
      </c>
      <c r="BA184" s="251" t="str">
        <f>IF(BA183="","",VLOOKUP(BA183,'シフト記号表（従来型・ユニット型共通）'!$C$6:$L$47,10,FALSE))</f>
        <v/>
      </c>
      <c r="BB184" s="996">
        <f>IF($BE$3="４週",SUM(W184:AX184),IF($BE$3="暦月",SUM(W184:BA184),""))</f>
        <v>0</v>
      </c>
      <c r="BC184" s="997"/>
      <c r="BD184" s="998">
        <f>IF($BE$3="４週",BB184/4,IF($BE$3="暦月",(BB184/($BE$8/7)),""))</f>
        <v>0</v>
      </c>
      <c r="BE184" s="997"/>
      <c r="BF184" s="993"/>
      <c r="BG184" s="994"/>
      <c r="BH184" s="994"/>
      <c r="BI184" s="994"/>
      <c r="BJ184" s="995"/>
    </row>
    <row r="185" spans="2:62" ht="20.25" customHeight="1">
      <c r="B185" s="925">
        <f>B183+1</f>
        <v>85</v>
      </c>
      <c r="C185" s="971"/>
      <c r="D185" s="972"/>
      <c r="E185" s="262"/>
      <c r="F185" s="261"/>
      <c r="G185" s="262"/>
      <c r="H185" s="261"/>
      <c r="I185" s="983"/>
      <c r="J185" s="984"/>
      <c r="K185" s="985"/>
      <c r="L185" s="986"/>
      <c r="M185" s="986"/>
      <c r="N185" s="972"/>
      <c r="O185" s="953"/>
      <c r="P185" s="954"/>
      <c r="Q185" s="954"/>
      <c r="R185" s="954"/>
      <c r="S185" s="955"/>
      <c r="T185" s="260" t="s">
        <v>758</v>
      </c>
      <c r="V185" s="259"/>
      <c r="W185" s="244"/>
      <c r="X185" s="243"/>
      <c r="Y185" s="243"/>
      <c r="Z185" s="243"/>
      <c r="AA185" s="243"/>
      <c r="AB185" s="243"/>
      <c r="AC185" s="245"/>
      <c r="AD185" s="244"/>
      <c r="AE185" s="243"/>
      <c r="AF185" s="243"/>
      <c r="AG185" s="243"/>
      <c r="AH185" s="243"/>
      <c r="AI185" s="243"/>
      <c r="AJ185" s="245"/>
      <c r="AK185" s="244"/>
      <c r="AL185" s="243"/>
      <c r="AM185" s="243"/>
      <c r="AN185" s="243"/>
      <c r="AO185" s="243"/>
      <c r="AP185" s="243"/>
      <c r="AQ185" s="245"/>
      <c r="AR185" s="244"/>
      <c r="AS185" s="243"/>
      <c r="AT185" s="243"/>
      <c r="AU185" s="243"/>
      <c r="AV185" s="243"/>
      <c r="AW185" s="243"/>
      <c r="AX185" s="245"/>
      <c r="AY185" s="244"/>
      <c r="AZ185" s="243"/>
      <c r="BA185" s="242"/>
      <c r="BB185" s="960"/>
      <c r="BC185" s="961"/>
      <c r="BD185" s="962"/>
      <c r="BE185" s="963"/>
      <c r="BF185" s="964"/>
      <c r="BG185" s="965"/>
      <c r="BH185" s="965"/>
      <c r="BI185" s="965"/>
      <c r="BJ185" s="966"/>
    </row>
    <row r="186" spans="2:62" ht="20.25" customHeight="1">
      <c r="B186" s="926"/>
      <c r="C186" s="987"/>
      <c r="D186" s="988"/>
      <c r="E186" s="258"/>
      <c r="F186" s="257">
        <f>C185</f>
        <v>0</v>
      </c>
      <c r="G186" s="258"/>
      <c r="H186" s="257">
        <f>I185</f>
        <v>0</v>
      </c>
      <c r="I186" s="989"/>
      <c r="J186" s="990"/>
      <c r="K186" s="991"/>
      <c r="L186" s="992"/>
      <c r="M186" s="992"/>
      <c r="N186" s="988"/>
      <c r="O186" s="953"/>
      <c r="P186" s="954"/>
      <c r="Q186" s="954"/>
      <c r="R186" s="954"/>
      <c r="S186" s="955"/>
      <c r="T186" s="256" t="s">
        <v>757</v>
      </c>
      <c r="U186" s="255"/>
      <c r="V186" s="254"/>
      <c r="W186" s="252" t="str">
        <f>IF(W185="","",VLOOKUP(W185,'シフト記号表（従来型・ユニット型共通）'!$C$6:$L$47,10,FALSE))</f>
        <v/>
      </c>
      <c r="X186" s="251" t="str">
        <f>IF(X185="","",VLOOKUP(X185,'シフト記号表（従来型・ユニット型共通）'!$C$6:$L$47,10,FALSE))</f>
        <v/>
      </c>
      <c r="Y186" s="251" t="str">
        <f>IF(Y185="","",VLOOKUP(Y185,'シフト記号表（従来型・ユニット型共通）'!$C$6:$L$47,10,FALSE))</f>
        <v/>
      </c>
      <c r="Z186" s="251" t="str">
        <f>IF(Z185="","",VLOOKUP(Z185,'シフト記号表（従来型・ユニット型共通）'!$C$6:$L$47,10,FALSE))</f>
        <v/>
      </c>
      <c r="AA186" s="251" t="str">
        <f>IF(AA185="","",VLOOKUP(AA185,'シフト記号表（従来型・ユニット型共通）'!$C$6:$L$47,10,FALSE))</f>
        <v/>
      </c>
      <c r="AB186" s="251" t="str">
        <f>IF(AB185="","",VLOOKUP(AB185,'シフト記号表（従来型・ユニット型共通）'!$C$6:$L$47,10,FALSE))</f>
        <v/>
      </c>
      <c r="AC186" s="253" t="str">
        <f>IF(AC185="","",VLOOKUP(AC185,'シフト記号表（従来型・ユニット型共通）'!$C$6:$L$47,10,FALSE))</f>
        <v/>
      </c>
      <c r="AD186" s="252" t="str">
        <f>IF(AD185="","",VLOOKUP(AD185,'シフト記号表（従来型・ユニット型共通）'!$C$6:$L$47,10,FALSE))</f>
        <v/>
      </c>
      <c r="AE186" s="251" t="str">
        <f>IF(AE185="","",VLOOKUP(AE185,'シフト記号表（従来型・ユニット型共通）'!$C$6:$L$47,10,FALSE))</f>
        <v/>
      </c>
      <c r="AF186" s="251" t="str">
        <f>IF(AF185="","",VLOOKUP(AF185,'シフト記号表（従来型・ユニット型共通）'!$C$6:$L$47,10,FALSE))</f>
        <v/>
      </c>
      <c r="AG186" s="251" t="str">
        <f>IF(AG185="","",VLOOKUP(AG185,'シフト記号表（従来型・ユニット型共通）'!$C$6:$L$47,10,FALSE))</f>
        <v/>
      </c>
      <c r="AH186" s="251" t="str">
        <f>IF(AH185="","",VLOOKUP(AH185,'シフト記号表（従来型・ユニット型共通）'!$C$6:$L$47,10,FALSE))</f>
        <v/>
      </c>
      <c r="AI186" s="251" t="str">
        <f>IF(AI185="","",VLOOKUP(AI185,'シフト記号表（従来型・ユニット型共通）'!$C$6:$L$47,10,FALSE))</f>
        <v/>
      </c>
      <c r="AJ186" s="253" t="str">
        <f>IF(AJ185="","",VLOOKUP(AJ185,'シフト記号表（従来型・ユニット型共通）'!$C$6:$L$47,10,FALSE))</f>
        <v/>
      </c>
      <c r="AK186" s="252" t="str">
        <f>IF(AK185="","",VLOOKUP(AK185,'シフト記号表（従来型・ユニット型共通）'!$C$6:$L$47,10,FALSE))</f>
        <v/>
      </c>
      <c r="AL186" s="251" t="str">
        <f>IF(AL185="","",VLOOKUP(AL185,'シフト記号表（従来型・ユニット型共通）'!$C$6:$L$47,10,FALSE))</f>
        <v/>
      </c>
      <c r="AM186" s="251" t="str">
        <f>IF(AM185="","",VLOOKUP(AM185,'シフト記号表（従来型・ユニット型共通）'!$C$6:$L$47,10,FALSE))</f>
        <v/>
      </c>
      <c r="AN186" s="251" t="str">
        <f>IF(AN185="","",VLOOKUP(AN185,'シフト記号表（従来型・ユニット型共通）'!$C$6:$L$47,10,FALSE))</f>
        <v/>
      </c>
      <c r="AO186" s="251" t="str">
        <f>IF(AO185="","",VLOOKUP(AO185,'シフト記号表（従来型・ユニット型共通）'!$C$6:$L$47,10,FALSE))</f>
        <v/>
      </c>
      <c r="AP186" s="251" t="str">
        <f>IF(AP185="","",VLOOKUP(AP185,'シフト記号表（従来型・ユニット型共通）'!$C$6:$L$47,10,FALSE))</f>
        <v/>
      </c>
      <c r="AQ186" s="253" t="str">
        <f>IF(AQ185="","",VLOOKUP(AQ185,'シフト記号表（従来型・ユニット型共通）'!$C$6:$L$47,10,FALSE))</f>
        <v/>
      </c>
      <c r="AR186" s="252" t="str">
        <f>IF(AR185="","",VLOOKUP(AR185,'シフト記号表（従来型・ユニット型共通）'!$C$6:$L$47,10,FALSE))</f>
        <v/>
      </c>
      <c r="AS186" s="251" t="str">
        <f>IF(AS185="","",VLOOKUP(AS185,'シフト記号表（従来型・ユニット型共通）'!$C$6:$L$47,10,FALSE))</f>
        <v/>
      </c>
      <c r="AT186" s="251" t="str">
        <f>IF(AT185="","",VLOOKUP(AT185,'シフト記号表（従来型・ユニット型共通）'!$C$6:$L$47,10,FALSE))</f>
        <v/>
      </c>
      <c r="AU186" s="251" t="str">
        <f>IF(AU185="","",VLOOKUP(AU185,'シフト記号表（従来型・ユニット型共通）'!$C$6:$L$47,10,FALSE))</f>
        <v/>
      </c>
      <c r="AV186" s="251" t="str">
        <f>IF(AV185="","",VLOOKUP(AV185,'シフト記号表（従来型・ユニット型共通）'!$C$6:$L$47,10,FALSE))</f>
        <v/>
      </c>
      <c r="AW186" s="251" t="str">
        <f>IF(AW185="","",VLOOKUP(AW185,'シフト記号表（従来型・ユニット型共通）'!$C$6:$L$47,10,FALSE))</f>
        <v/>
      </c>
      <c r="AX186" s="253" t="str">
        <f>IF(AX185="","",VLOOKUP(AX185,'シフト記号表（従来型・ユニット型共通）'!$C$6:$L$47,10,FALSE))</f>
        <v/>
      </c>
      <c r="AY186" s="252" t="str">
        <f>IF(AY185="","",VLOOKUP(AY185,'シフト記号表（従来型・ユニット型共通）'!$C$6:$L$47,10,FALSE))</f>
        <v/>
      </c>
      <c r="AZ186" s="251" t="str">
        <f>IF(AZ185="","",VLOOKUP(AZ185,'シフト記号表（従来型・ユニット型共通）'!$C$6:$L$47,10,FALSE))</f>
        <v/>
      </c>
      <c r="BA186" s="251" t="str">
        <f>IF(BA185="","",VLOOKUP(BA185,'シフト記号表（従来型・ユニット型共通）'!$C$6:$L$47,10,FALSE))</f>
        <v/>
      </c>
      <c r="BB186" s="996">
        <f>IF($BE$3="４週",SUM(W186:AX186),IF($BE$3="暦月",SUM(W186:BA186),""))</f>
        <v>0</v>
      </c>
      <c r="BC186" s="997"/>
      <c r="BD186" s="998">
        <f>IF($BE$3="４週",BB186/4,IF($BE$3="暦月",(BB186/($BE$8/7)),""))</f>
        <v>0</v>
      </c>
      <c r="BE186" s="997"/>
      <c r="BF186" s="993"/>
      <c r="BG186" s="994"/>
      <c r="BH186" s="994"/>
      <c r="BI186" s="994"/>
      <c r="BJ186" s="995"/>
    </row>
    <row r="187" spans="2:62" ht="20.25" customHeight="1">
      <c r="B187" s="925">
        <f>B185+1</f>
        <v>86</v>
      </c>
      <c r="C187" s="971"/>
      <c r="D187" s="972"/>
      <c r="E187" s="262"/>
      <c r="F187" s="261"/>
      <c r="G187" s="262"/>
      <c r="H187" s="261"/>
      <c r="I187" s="983"/>
      <c r="J187" s="984"/>
      <c r="K187" s="985"/>
      <c r="L187" s="986"/>
      <c r="M187" s="986"/>
      <c r="N187" s="972"/>
      <c r="O187" s="953"/>
      <c r="P187" s="954"/>
      <c r="Q187" s="954"/>
      <c r="R187" s="954"/>
      <c r="S187" s="955"/>
      <c r="T187" s="260" t="s">
        <v>758</v>
      </c>
      <c r="V187" s="259"/>
      <c r="W187" s="244"/>
      <c r="X187" s="243"/>
      <c r="Y187" s="243"/>
      <c r="Z187" s="243"/>
      <c r="AA187" s="243"/>
      <c r="AB187" s="243"/>
      <c r="AC187" s="245"/>
      <c r="AD187" s="244"/>
      <c r="AE187" s="243"/>
      <c r="AF187" s="243"/>
      <c r="AG187" s="243"/>
      <c r="AH187" s="243"/>
      <c r="AI187" s="243"/>
      <c r="AJ187" s="245"/>
      <c r="AK187" s="244"/>
      <c r="AL187" s="243"/>
      <c r="AM187" s="243"/>
      <c r="AN187" s="243"/>
      <c r="AO187" s="243"/>
      <c r="AP187" s="243"/>
      <c r="AQ187" s="245"/>
      <c r="AR187" s="244"/>
      <c r="AS187" s="243"/>
      <c r="AT187" s="243"/>
      <c r="AU187" s="243"/>
      <c r="AV187" s="243"/>
      <c r="AW187" s="243"/>
      <c r="AX187" s="245"/>
      <c r="AY187" s="244"/>
      <c r="AZ187" s="243"/>
      <c r="BA187" s="242"/>
      <c r="BB187" s="960"/>
      <c r="BC187" s="961"/>
      <c r="BD187" s="962"/>
      <c r="BE187" s="963"/>
      <c r="BF187" s="964"/>
      <c r="BG187" s="965"/>
      <c r="BH187" s="965"/>
      <c r="BI187" s="965"/>
      <c r="BJ187" s="966"/>
    </row>
    <row r="188" spans="2:62" ht="20.25" customHeight="1">
      <c r="B188" s="926"/>
      <c r="C188" s="987"/>
      <c r="D188" s="988"/>
      <c r="E188" s="258"/>
      <c r="F188" s="257">
        <f>C187</f>
        <v>0</v>
      </c>
      <c r="G188" s="258"/>
      <c r="H188" s="257">
        <f>I187</f>
        <v>0</v>
      </c>
      <c r="I188" s="989"/>
      <c r="J188" s="990"/>
      <c r="K188" s="991"/>
      <c r="L188" s="992"/>
      <c r="M188" s="992"/>
      <c r="N188" s="988"/>
      <c r="O188" s="953"/>
      <c r="P188" s="954"/>
      <c r="Q188" s="954"/>
      <c r="R188" s="954"/>
      <c r="S188" s="955"/>
      <c r="T188" s="256" t="s">
        <v>757</v>
      </c>
      <c r="U188" s="255"/>
      <c r="V188" s="254"/>
      <c r="W188" s="252" t="str">
        <f>IF(W187="","",VLOOKUP(W187,'シフト記号表（従来型・ユニット型共通）'!$C$6:$L$47,10,FALSE))</f>
        <v/>
      </c>
      <c r="X188" s="251" t="str">
        <f>IF(X187="","",VLOOKUP(X187,'シフト記号表（従来型・ユニット型共通）'!$C$6:$L$47,10,FALSE))</f>
        <v/>
      </c>
      <c r="Y188" s="251" t="str">
        <f>IF(Y187="","",VLOOKUP(Y187,'シフト記号表（従来型・ユニット型共通）'!$C$6:$L$47,10,FALSE))</f>
        <v/>
      </c>
      <c r="Z188" s="251" t="str">
        <f>IF(Z187="","",VLOOKUP(Z187,'シフト記号表（従来型・ユニット型共通）'!$C$6:$L$47,10,FALSE))</f>
        <v/>
      </c>
      <c r="AA188" s="251" t="str">
        <f>IF(AA187="","",VLOOKUP(AA187,'シフト記号表（従来型・ユニット型共通）'!$C$6:$L$47,10,FALSE))</f>
        <v/>
      </c>
      <c r="AB188" s="251" t="str">
        <f>IF(AB187="","",VLOOKUP(AB187,'シフト記号表（従来型・ユニット型共通）'!$C$6:$L$47,10,FALSE))</f>
        <v/>
      </c>
      <c r="AC188" s="253" t="str">
        <f>IF(AC187="","",VLOOKUP(AC187,'シフト記号表（従来型・ユニット型共通）'!$C$6:$L$47,10,FALSE))</f>
        <v/>
      </c>
      <c r="AD188" s="252" t="str">
        <f>IF(AD187="","",VLOOKUP(AD187,'シフト記号表（従来型・ユニット型共通）'!$C$6:$L$47,10,FALSE))</f>
        <v/>
      </c>
      <c r="AE188" s="251" t="str">
        <f>IF(AE187="","",VLOOKUP(AE187,'シフト記号表（従来型・ユニット型共通）'!$C$6:$L$47,10,FALSE))</f>
        <v/>
      </c>
      <c r="AF188" s="251" t="str">
        <f>IF(AF187="","",VLOOKUP(AF187,'シフト記号表（従来型・ユニット型共通）'!$C$6:$L$47,10,FALSE))</f>
        <v/>
      </c>
      <c r="AG188" s="251" t="str">
        <f>IF(AG187="","",VLOOKUP(AG187,'シフト記号表（従来型・ユニット型共通）'!$C$6:$L$47,10,FALSE))</f>
        <v/>
      </c>
      <c r="AH188" s="251" t="str">
        <f>IF(AH187="","",VLOOKUP(AH187,'シフト記号表（従来型・ユニット型共通）'!$C$6:$L$47,10,FALSE))</f>
        <v/>
      </c>
      <c r="AI188" s="251" t="str">
        <f>IF(AI187="","",VLOOKUP(AI187,'シフト記号表（従来型・ユニット型共通）'!$C$6:$L$47,10,FALSE))</f>
        <v/>
      </c>
      <c r="AJ188" s="253" t="str">
        <f>IF(AJ187="","",VLOOKUP(AJ187,'シフト記号表（従来型・ユニット型共通）'!$C$6:$L$47,10,FALSE))</f>
        <v/>
      </c>
      <c r="AK188" s="252" t="str">
        <f>IF(AK187="","",VLOOKUP(AK187,'シフト記号表（従来型・ユニット型共通）'!$C$6:$L$47,10,FALSE))</f>
        <v/>
      </c>
      <c r="AL188" s="251" t="str">
        <f>IF(AL187="","",VLOOKUP(AL187,'シフト記号表（従来型・ユニット型共通）'!$C$6:$L$47,10,FALSE))</f>
        <v/>
      </c>
      <c r="AM188" s="251" t="str">
        <f>IF(AM187="","",VLOOKUP(AM187,'シフト記号表（従来型・ユニット型共通）'!$C$6:$L$47,10,FALSE))</f>
        <v/>
      </c>
      <c r="AN188" s="251" t="str">
        <f>IF(AN187="","",VLOOKUP(AN187,'シフト記号表（従来型・ユニット型共通）'!$C$6:$L$47,10,FALSE))</f>
        <v/>
      </c>
      <c r="AO188" s="251" t="str">
        <f>IF(AO187="","",VLOOKUP(AO187,'シフト記号表（従来型・ユニット型共通）'!$C$6:$L$47,10,FALSE))</f>
        <v/>
      </c>
      <c r="AP188" s="251" t="str">
        <f>IF(AP187="","",VLOOKUP(AP187,'シフト記号表（従来型・ユニット型共通）'!$C$6:$L$47,10,FALSE))</f>
        <v/>
      </c>
      <c r="AQ188" s="253" t="str">
        <f>IF(AQ187="","",VLOOKUP(AQ187,'シフト記号表（従来型・ユニット型共通）'!$C$6:$L$47,10,FALSE))</f>
        <v/>
      </c>
      <c r="AR188" s="252" t="str">
        <f>IF(AR187="","",VLOOKUP(AR187,'シフト記号表（従来型・ユニット型共通）'!$C$6:$L$47,10,FALSE))</f>
        <v/>
      </c>
      <c r="AS188" s="251" t="str">
        <f>IF(AS187="","",VLOOKUP(AS187,'シフト記号表（従来型・ユニット型共通）'!$C$6:$L$47,10,FALSE))</f>
        <v/>
      </c>
      <c r="AT188" s="251" t="str">
        <f>IF(AT187="","",VLOOKUP(AT187,'シフト記号表（従来型・ユニット型共通）'!$C$6:$L$47,10,FALSE))</f>
        <v/>
      </c>
      <c r="AU188" s="251" t="str">
        <f>IF(AU187="","",VLOOKUP(AU187,'シフト記号表（従来型・ユニット型共通）'!$C$6:$L$47,10,FALSE))</f>
        <v/>
      </c>
      <c r="AV188" s="251" t="str">
        <f>IF(AV187="","",VLOOKUP(AV187,'シフト記号表（従来型・ユニット型共通）'!$C$6:$L$47,10,FALSE))</f>
        <v/>
      </c>
      <c r="AW188" s="251" t="str">
        <f>IF(AW187="","",VLOOKUP(AW187,'シフト記号表（従来型・ユニット型共通）'!$C$6:$L$47,10,FALSE))</f>
        <v/>
      </c>
      <c r="AX188" s="253" t="str">
        <f>IF(AX187="","",VLOOKUP(AX187,'シフト記号表（従来型・ユニット型共通）'!$C$6:$L$47,10,FALSE))</f>
        <v/>
      </c>
      <c r="AY188" s="252" t="str">
        <f>IF(AY187="","",VLOOKUP(AY187,'シフト記号表（従来型・ユニット型共通）'!$C$6:$L$47,10,FALSE))</f>
        <v/>
      </c>
      <c r="AZ188" s="251" t="str">
        <f>IF(AZ187="","",VLOOKUP(AZ187,'シフト記号表（従来型・ユニット型共通）'!$C$6:$L$47,10,FALSE))</f>
        <v/>
      </c>
      <c r="BA188" s="251" t="str">
        <f>IF(BA187="","",VLOOKUP(BA187,'シフト記号表（従来型・ユニット型共通）'!$C$6:$L$47,10,FALSE))</f>
        <v/>
      </c>
      <c r="BB188" s="996">
        <f>IF($BE$3="４週",SUM(W188:AX188),IF($BE$3="暦月",SUM(W188:BA188),""))</f>
        <v>0</v>
      </c>
      <c r="BC188" s="997"/>
      <c r="BD188" s="998">
        <f>IF($BE$3="４週",BB188/4,IF($BE$3="暦月",(BB188/($BE$8/7)),""))</f>
        <v>0</v>
      </c>
      <c r="BE188" s="997"/>
      <c r="BF188" s="993"/>
      <c r="BG188" s="994"/>
      <c r="BH188" s="994"/>
      <c r="BI188" s="994"/>
      <c r="BJ188" s="995"/>
    </row>
    <row r="189" spans="2:62" ht="20.25" customHeight="1">
      <c r="B189" s="925">
        <f>B187+1</f>
        <v>87</v>
      </c>
      <c r="C189" s="971"/>
      <c r="D189" s="972"/>
      <c r="E189" s="262"/>
      <c r="F189" s="261"/>
      <c r="G189" s="262"/>
      <c r="H189" s="261"/>
      <c r="I189" s="983"/>
      <c r="J189" s="984"/>
      <c r="K189" s="985"/>
      <c r="L189" s="986"/>
      <c r="M189" s="986"/>
      <c r="N189" s="972"/>
      <c r="O189" s="953"/>
      <c r="P189" s="954"/>
      <c r="Q189" s="954"/>
      <c r="R189" s="954"/>
      <c r="S189" s="955"/>
      <c r="T189" s="260" t="s">
        <v>758</v>
      </c>
      <c r="V189" s="259"/>
      <c r="W189" s="244"/>
      <c r="X189" s="243"/>
      <c r="Y189" s="243"/>
      <c r="Z189" s="243"/>
      <c r="AA189" s="243"/>
      <c r="AB189" s="243"/>
      <c r="AC189" s="245"/>
      <c r="AD189" s="244"/>
      <c r="AE189" s="243"/>
      <c r="AF189" s="243"/>
      <c r="AG189" s="243"/>
      <c r="AH189" s="243"/>
      <c r="AI189" s="243"/>
      <c r="AJ189" s="245"/>
      <c r="AK189" s="244"/>
      <c r="AL189" s="243"/>
      <c r="AM189" s="243"/>
      <c r="AN189" s="243"/>
      <c r="AO189" s="243"/>
      <c r="AP189" s="243"/>
      <c r="AQ189" s="245"/>
      <c r="AR189" s="244"/>
      <c r="AS189" s="243"/>
      <c r="AT189" s="243"/>
      <c r="AU189" s="243"/>
      <c r="AV189" s="243"/>
      <c r="AW189" s="243"/>
      <c r="AX189" s="245"/>
      <c r="AY189" s="244"/>
      <c r="AZ189" s="243"/>
      <c r="BA189" s="242"/>
      <c r="BB189" s="960"/>
      <c r="BC189" s="961"/>
      <c r="BD189" s="962"/>
      <c r="BE189" s="963"/>
      <c r="BF189" s="964"/>
      <c r="BG189" s="965"/>
      <c r="BH189" s="965"/>
      <c r="BI189" s="965"/>
      <c r="BJ189" s="966"/>
    </row>
    <row r="190" spans="2:62" ht="20.25" customHeight="1">
      <c r="B190" s="926"/>
      <c r="C190" s="987"/>
      <c r="D190" s="988"/>
      <c r="E190" s="258"/>
      <c r="F190" s="257">
        <f>C189</f>
        <v>0</v>
      </c>
      <c r="G190" s="258"/>
      <c r="H190" s="257">
        <f>I189</f>
        <v>0</v>
      </c>
      <c r="I190" s="989"/>
      <c r="J190" s="990"/>
      <c r="K190" s="991"/>
      <c r="L190" s="992"/>
      <c r="M190" s="992"/>
      <c r="N190" s="988"/>
      <c r="O190" s="953"/>
      <c r="P190" s="954"/>
      <c r="Q190" s="954"/>
      <c r="R190" s="954"/>
      <c r="S190" s="955"/>
      <c r="T190" s="256" t="s">
        <v>757</v>
      </c>
      <c r="U190" s="255"/>
      <c r="V190" s="254"/>
      <c r="W190" s="252" t="str">
        <f>IF(W189="","",VLOOKUP(W189,'シフト記号表（従来型・ユニット型共通）'!$C$6:$L$47,10,FALSE))</f>
        <v/>
      </c>
      <c r="X190" s="251" t="str">
        <f>IF(X189="","",VLOOKUP(X189,'シフト記号表（従来型・ユニット型共通）'!$C$6:$L$47,10,FALSE))</f>
        <v/>
      </c>
      <c r="Y190" s="251" t="str">
        <f>IF(Y189="","",VLOOKUP(Y189,'シフト記号表（従来型・ユニット型共通）'!$C$6:$L$47,10,FALSE))</f>
        <v/>
      </c>
      <c r="Z190" s="251" t="str">
        <f>IF(Z189="","",VLOOKUP(Z189,'シフト記号表（従来型・ユニット型共通）'!$C$6:$L$47,10,FALSE))</f>
        <v/>
      </c>
      <c r="AA190" s="251" t="str">
        <f>IF(AA189="","",VLOOKUP(AA189,'シフト記号表（従来型・ユニット型共通）'!$C$6:$L$47,10,FALSE))</f>
        <v/>
      </c>
      <c r="AB190" s="251" t="str">
        <f>IF(AB189="","",VLOOKUP(AB189,'シフト記号表（従来型・ユニット型共通）'!$C$6:$L$47,10,FALSE))</f>
        <v/>
      </c>
      <c r="AC190" s="253" t="str">
        <f>IF(AC189="","",VLOOKUP(AC189,'シフト記号表（従来型・ユニット型共通）'!$C$6:$L$47,10,FALSE))</f>
        <v/>
      </c>
      <c r="AD190" s="252" t="str">
        <f>IF(AD189="","",VLOOKUP(AD189,'シフト記号表（従来型・ユニット型共通）'!$C$6:$L$47,10,FALSE))</f>
        <v/>
      </c>
      <c r="AE190" s="251" t="str">
        <f>IF(AE189="","",VLOOKUP(AE189,'シフト記号表（従来型・ユニット型共通）'!$C$6:$L$47,10,FALSE))</f>
        <v/>
      </c>
      <c r="AF190" s="251" t="str">
        <f>IF(AF189="","",VLOOKUP(AF189,'シフト記号表（従来型・ユニット型共通）'!$C$6:$L$47,10,FALSE))</f>
        <v/>
      </c>
      <c r="AG190" s="251" t="str">
        <f>IF(AG189="","",VLOOKUP(AG189,'シフト記号表（従来型・ユニット型共通）'!$C$6:$L$47,10,FALSE))</f>
        <v/>
      </c>
      <c r="AH190" s="251" t="str">
        <f>IF(AH189="","",VLOOKUP(AH189,'シフト記号表（従来型・ユニット型共通）'!$C$6:$L$47,10,FALSE))</f>
        <v/>
      </c>
      <c r="AI190" s="251" t="str">
        <f>IF(AI189="","",VLOOKUP(AI189,'シフト記号表（従来型・ユニット型共通）'!$C$6:$L$47,10,FALSE))</f>
        <v/>
      </c>
      <c r="AJ190" s="253" t="str">
        <f>IF(AJ189="","",VLOOKUP(AJ189,'シフト記号表（従来型・ユニット型共通）'!$C$6:$L$47,10,FALSE))</f>
        <v/>
      </c>
      <c r="AK190" s="252" t="str">
        <f>IF(AK189="","",VLOOKUP(AK189,'シフト記号表（従来型・ユニット型共通）'!$C$6:$L$47,10,FALSE))</f>
        <v/>
      </c>
      <c r="AL190" s="251" t="str">
        <f>IF(AL189="","",VLOOKUP(AL189,'シフト記号表（従来型・ユニット型共通）'!$C$6:$L$47,10,FALSE))</f>
        <v/>
      </c>
      <c r="AM190" s="251" t="str">
        <f>IF(AM189="","",VLOOKUP(AM189,'シフト記号表（従来型・ユニット型共通）'!$C$6:$L$47,10,FALSE))</f>
        <v/>
      </c>
      <c r="AN190" s="251" t="str">
        <f>IF(AN189="","",VLOOKUP(AN189,'シフト記号表（従来型・ユニット型共通）'!$C$6:$L$47,10,FALSE))</f>
        <v/>
      </c>
      <c r="AO190" s="251" t="str">
        <f>IF(AO189="","",VLOOKUP(AO189,'シフト記号表（従来型・ユニット型共通）'!$C$6:$L$47,10,FALSE))</f>
        <v/>
      </c>
      <c r="AP190" s="251" t="str">
        <f>IF(AP189="","",VLOOKUP(AP189,'シフト記号表（従来型・ユニット型共通）'!$C$6:$L$47,10,FALSE))</f>
        <v/>
      </c>
      <c r="AQ190" s="253" t="str">
        <f>IF(AQ189="","",VLOOKUP(AQ189,'シフト記号表（従来型・ユニット型共通）'!$C$6:$L$47,10,FALSE))</f>
        <v/>
      </c>
      <c r="AR190" s="252" t="str">
        <f>IF(AR189="","",VLOOKUP(AR189,'シフト記号表（従来型・ユニット型共通）'!$C$6:$L$47,10,FALSE))</f>
        <v/>
      </c>
      <c r="AS190" s="251" t="str">
        <f>IF(AS189="","",VLOOKUP(AS189,'シフト記号表（従来型・ユニット型共通）'!$C$6:$L$47,10,FALSE))</f>
        <v/>
      </c>
      <c r="AT190" s="251" t="str">
        <f>IF(AT189="","",VLOOKUP(AT189,'シフト記号表（従来型・ユニット型共通）'!$C$6:$L$47,10,FALSE))</f>
        <v/>
      </c>
      <c r="AU190" s="251" t="str">
        <f>IF(AU189="","",VLOOKUP(AU189,'シフト記号表（従来型・ユニット型共通）'!$C$6:$L$47,10,FALSE))</f>
        <v/>
      </c>
      <c r="AV190" s="251" t="str">
        <f>IF(AV189="","",VLOOKUP(AV189,'シフト記号表（従来型・ユニット型共通）'!$C$6:$L$47,10,FALSE))</f>
        <v/>
      </c>
      <c r="AW190" s="251" t="str">
        <f>IF(AW189="","",VLOOKUP(AW189,'シフト記号表（従来型・ユニット型共通）'!$C$6:$L$47,10,FALSE))</f>
        <v/>
      </c>
      <c r="AX190" s="253" t="str">
        <f>IF(AX189="","",VLOOKUP(AX189,'シフト記号表（従来型・ユニット型共通）'!$C$6:$L$47,10,FALSE))</f>
        <v/>
      </c>
      <c r="AY190" s="252" t="str">
        <f>IF(AY189="","",VLOOKUP(AY189,'シフト記号表（従来型・ユニット型共通）'!$C$6:$L$47,10,FALSE))</f>
        <v/>
      </c>
      <c r="AZ190" s="251" t="str">
        <f>IF(AZ189="","",VLOOKUP(AZ189,'シフト記号表（従来型・ユニット型共通）'!$C$6:$L$47,10,FALSE))</f>
        <v/>
      </c>
      <c r="BA190" s="251" t="str">
        <f>IF(BA189="","",VLOOKUP(BA189,'シフト記号表（従来型・ユニット型共通）'!$C$6:$L$47,10,FALSE))</f>
        <v/>
      </c>
      <c r="BB190" s="996">
        <f>IF($BE$3="４週",SUM(W190:AX190),IF($BE$3="暦月",SUM(W190:BA190),""))</f>
        <v>0</v>
      </c>
      <c r="BC190" s="997"/>
      <c r="BD190" s="998">
        <f>IF($BE$3="４週",BB190/4,IF($BE$3="暦月",(BB190/($BE$8/7)),""))</f>
        <v>0</v>
      </c>
      <c r="BE190" s="997"/>
      <c r="BF190" s="993"/>
      <c r="BG190" s="994"/>
      <c r="BH190" s="994"/>
      <c r="BI190" s="994"/>
      <c r="BJ190" s="995"/>
    </row>
    <row r="191" spans="2:62" ht="20.25" customHeight="1">
      <c r="B191" s="925">
        <f>B189+1</f>
        <v>88</v>
      </c>
      <c r="C191" s="971"/>
      <c r="D191" s="972"/>
      <c r="E191" s="262"/>
      <c r="F191" s="261"/>
      <c r="G191" s="262"/>
      <c r="H191" s="261"/>
      <c r="I191" s="983"/>
      <c r="J191" s="984"/>
      <c r="K191" s="985"/>
      <c r="L191" s="986"/>
      <c r="M191" s="986"/>
      <c r="N191" s="972"/>
      <c r="O191" s="953"/>
      <c r="P191" s="954"/>
      <c r="Q191" s="954"/>
      <c r="R191" s="954"/>
      <c r="S191" s="955"/>
      <c r="T191" s="260" t="s">
        <v>758</v>
      </c>
      <c r="V191" s="259"/>
      <c r="W191" s="244"/>
      <c r="X191" s="243"/>
      <c r="Y191" s="243"/>
      <c r="Z191" s="243"/>
      <c r="AA191" s="243"/>
      <c r="AB191" s="243"/>
      <c r="AC191" s="245"/>
      <c r="AD191" s="244"/>
      <c r="AE191" s="243"/>
      <c r="AF191" s="243"/>
      <c r="AG191" s="243"/>
      <c r="AH191" s="243"/>
      <c r="AI191" s="243"/>
      <c r="AJ191" s="245"/>
      <c r="AK191" s="244"/>
      <c r="AL191" s="243"/>
      <c r="AM191" s="243"/>
      <c r="AN191" s="243"/>
      <c r="AO191" s="243"/>
      <c r="AP191" s="243"/>
      <c r="AQ191" s="245"/>
      <c r="AR191" s="244"/>
      <c r="AS191" s="243"/>
      <c r="AT191" s="243"/>
      <c r="AU191" s="243"/>
      <c r="AV191" s="243"/>
      <c r="AW191" s="243"/>
      <c r="AX191" s="245"/>
      <c r="AY191" s="244"/>
      <c r="AZ191" s="243"/>
      <c r="BA191" s="242"/>
      <c r="BB191" s="960"/>
      <c r="BC191" s="961"/>
      <c r="BD191" s="962"/>
      <c r="BE191" s="963"/>
      <c r="BF191" s="964"/>
      <c r="BG191" s="965"/>
      <c r="BH191" s="965"/>
      <c r="BI191" s="965"/>
      <c r="BJ191" s="966"/>
    </row>
    <row r="192" spans="2:62" ht="20.25" customHeight="1">
      <c r="B192" s="926"/>
      <c r="C192" s="987"/>
      <c r="D192" s="988"/>
      <c r="E192" s="258"/>
      <c r="F192" s="257">
        <f>C191</f>
        <v>0</v>
      </c>
      <c r="G192" s="258"/>
      <c r="H192" s="257">
        <f>I191</f>
        <v>0</v>
      </c>
      <c r="I192" s="989"/>
      <c r="J192" s="990"/>
      <c r="K192" s="991"/>
      <c r="L192" s="992"/>
      <c r="M192" s="992"/>
      <c r="N192" s="988"/>
      <c r="O192" s="953"/>
      <c r="P192" s="954"/>
      <c r="Q192" s="954"/>
      <c r="R192" s="954"/>
      <c r="S192" s="955"/>
      <c r="T192" s="256" t="s">
        <v>757</v>
      </c>
      <c r="U192" s="255"/>
      <c r="V192" s="254"/>
      <c r="W192" s="252" t="str">
        <f>IF(W191="","",VLOOKUP(W191,'シフト記号表（従来型・ユニット型共通）'!$C$6:$L$47,10,FALSE))</f>
        <v/>
      </c>
      <c r="X192" s="251" t="str">
        <f>IF(X191="","",VLOOKUP(X191,'シフト記号表（従来型・ユニット型共通）'!$C$6:$L$47,10,FALSE))</f>
        <v/>
      </c>
      <c r="Y192" s="251" t="str">
        <f>IF(Y191="","",VLOOKUP(Y191,'シフト記号表（従来型・ユニット型共通）'!$C$6:$L$47,10,FALSE))</f>
        <v/>
      </c>
      <c r="Z192" s="251" t="str">
        <f>IF(Z191="","",VLOOKUP(Z191,'シフト記号表（従来型・ユニット型共通）'!$C$6:$L$47,10,FALSE))</f>
        <v/>
      </c>
      <c r="AA192" s="251" t="str">
        <f>IF(AA191="","",VLOOKUP(AA191,'シフト記号表（従来型・ユニット型共通）'!$C$6:$L$47,10,FALSE))</f>
        <v/>
      </c>
      <c r="AB192" s="251" t="str">
        <f>IF(AB191="","",VLOOKUP(AB191,'シフト記号表（従来型・ユニット型共通）'!$C$6:$L$47,10,FALSE))</f>
        <v/>
      </c>
      <c r="AC192" s="253" t="str">
        <f>IF(AC191="","",VLOOKUP(AC191,'シフト記号表（従来型・ユニット型共通）'!$C$6:$L$47,10,FALSE))</f>
        <v/>
      </c>
      <c r="AD192" s="252" t="str">
        <f>IF(AD191="","",VLOOKUP(AD191,'シフト記号表（従来型・ユニット型共通）'!$C$6:$L$47,10,FALSE))</f>
        <v/>
      </c>
      <c r="AE192" s="251" t="str">
        <f>IF(AE191="","",VLOOKUP(AE191,'シフト記号表（従来型・ユニット型共通）'!$C$6:$L$47,10,FALSE))</f>
        <v/>
      </c>
      <c r="AF192" s="251" t="str">
        <f>IF(AF191="","",VLOOKUP(AF191,'シフト記号表（従来型・ユニット型共通）'!$C$6:$L$47,10,FALSE))</f>
        <v/>
      </c>
      <c r="AG192" s="251" t="str">
        <f>IF(AG191="","",VLOOKUP(AG191,'シフト記号表（従来型・ユニット型共通）'!$C$6:$L$47,10,FALSE))</f>
        <v/>
      </c>
      <c r="AH192" s="251" t="str">
        <f>IF(AH191="","",VLOOKUP(AH191,'シフト記号表（従来型・ユニット型共通）'!$C$6:$L$47,10,FALSE))</f>
        <v/>
      </c>
      <c r="AI192" s="251" t="str">
        <f>IF(AI191="","",VLOOKUP(AI191,'シフト記号表（従来型・ユニット型共通）'!$C$6:$L$47,10,FALSE))</f>
        <v/>
      </c>
      <c r="AJ192" s="253" t="str">
        <f>IF(AJ191="","",VLOOKUP(AJ191,'シフト記号表（従来型・ユニット型共通）'!$C$6:$L$47,10,FALSE))</f>
        <v/>
      </c>
      <c r="AK192" s="252" t="str">
        <f>IF(AK191="","",VLOOKUP(AK191,'シフト記号表（従来型・ユニット型共通）'!$C$6:$L$47,10,FALSE))</f>
        <v/>
      </c>
      <c r="AL192" s="251" t="str">
        <f>IF(AL191="","",VLOOKUP(AL191,'シフト記号表（従来型・ユニット型共通）'!$C$6:$L$47,10,FALSE))</f>
        <v/>
      </c>
      <c r="AM192" s="251" t="str">
        <f>IF(AM191="","",VLOOKUP(AM191,'シフト記号表（従来型・ユニット型共通）'!$C$6:$L$47,10,FALSE))</f>
        <v/>
      </c>
      <c r="AN192" s="251" t="str">
        <f>IF(AN191="","",VLOOKUP(AN191,'シフト記号表（従来型・ユニット型共通）'!$C$6:$L$47,10,FALSE))</f>
        <v/>
      </c>
      <c r="AO192" s="251" t="str">
        <f>IF(AO191="","",VLOOKUP(AO191,'シフト記号表（従来型・ユニット型共通）'!$C$6:$L$47,10,FALSE))</f>
        <v/>
      </c>
      <c r="AP192" s="251" t="str">
        <f>IF(AP191="","",VLOOKUP(AP191,'シフト記号表（従来型・ユニット型共通）'!$C$6:$L$47,10,FALSE))</f>
        <v/>
      </c>
      <c r="AQ192" s="253" t="str">
        <f>IF(AQ191="","",VLOOKUP(AQ191,'シフト記号表（従来型・ユニット型共通）'!$C$6:$L$47,10,FALSE))</f>
        <v/>
      </c>
      <c r="AR192" s="252" t="str">
        <f>IF(AR191="","",VLOOKUP(AR191,'シフト記号表（従来型・ユニット型共通）'!$C$6:$L$47,10,FALSE))</f>
        <v/>
      </c>
      <c r="AS192" s="251" t="str">
        <f>IF(AS191="","",VLOOKUP(AS191,'シフト記号表（従来型・ユニット型共通）'!$C$6:$L$47,10,FALSE))</f>
        <v/>
      </c>
      <c r="AT192" s="251" t="str">
        <f>IF(AT191="","",VLOOKUP(AT191,'シフト記号表（従来型・ユニット型共通）'!$C$6:$L$47,10,FALSE))</f>
        <v/>
      </c>
      <c r="AU192" s="251" t="str">
        <f>IF(AU191="","",VLOOKUP(AU191,'シフト記号表（従来型・ユニット型共通）'!$C$6:$L$47,10,FALSE))</f>
        <v/>
      </c>
      <c r="AV192" s="251" t="str">
        <f>IF(AV191="","",VLOOKUP(AV191,'シフト記号表（従来型・ユニット型共通）'!$C$6:$L$47,10,FALSE))</f>
        <v/>
      </c>
      <c r="AW192" s="251" t="str">
        <f>IF(AW191="","",VLOOKUP(AW191,'シフト記号表（従来型・ユニット型共通）'!$C$6:$L$47,10,FALSE))</f>
        <v/>
      </c>
      <c r="AX192" s="253" t="str">
        <f>IF(AX191="","",VLOOKUP(AX191,'シフト記号表（従来型・ユニット型共通）'!$C$6:$L$47,10,FALSE))</f>
        <v/>
      </c>
      <c r="AY192" s="252" t="str">
        <f>IF(AY191="","",VLOOKUP(AY191,'シフト記号表（従来型・ユニット型共通）'!$C$6:$L$47,10,FALSE))</f>
        <v/>
      </c>
      <c r="AZ192" s="251" t="str">
        <f>IF(AZ191="","",VLOOKUP(AZ191,'シフト記号表（従来型・ユニット型共通）'!$C$6:$L$47,10,FALSE))</f>
        <v/>
      </c>
      <c r="BA192" s="251" t="str">
        <f>IF(BA191="","",VLOOKUP(BA191,'シフト記号表（従来型・ユニット型共通）'!$C$6:$L$47,10,FALSE))</f>
        <v/>
      </c>
      <c r="BB192" s="996">
        <f>IF($BE$3="４週",SUM(W192:AX192),IF($BE$3="暦月",SUM(W192:BA192),""))</f>
        <v>0</v>
      </c>
      <c r="BC192" s="997"/>
      <c r="BD192" s="998">
        <f>IF($BE$3="４週",BB192/4,IF($BE$3="暦月",(BB192/($BE$8/7)),""))</f>
        <v>0</v>
      </c>
      <c r="BE192" s="997"/>
      <c r="BF192" s="993"/>
      <c r="BG192" s="994"/>
      <c r="BH192" s="994"/>
      <c r="BI192" s="994"/>
      <c r="BJ192" s="995"/>
    </row>
    <row r="193" spans="2:62" ht="20.25" customHeight="1">
      <c r="B193" s="925">
        <f>B191+1</f>
        <v>89</v>
      </c>
      <c r="C193" s="971"/>
      <c r="D193" s="972"/>
      <c r="E193" s="262"/>
      <c r="F193" s="261"/>
      <c r="G193" s="262"/>
      <c r="H193" s="261"/>
      <c r="I193" s="983"/>
      <c r="J193" s="984"/>
      <c r="K193" s="985"/>
      <c r="L193" s="986"/>
      <c r="M193" s="986"/>
      <c r="N193" s="972"/>
      <c r="O193" s="953"/>
      <c r="P193" s="954"/>
      <c r="Q193" s="954"/>
      <c r="R193" s="954"/>
      <c r="S193" s="955"/>
      <c r="T193" s="260" t="s">
        <v>758</v>
      </c>
      <c r="V193" s="259"/>
      <c r="W193" s="244"/>
      <c r="X193" s="243"/>
      <c r="Y193" s="243"/>
      <c r="Z193" s="243"/>
      <c r="AA193" s="243"/>
      <c r="AB193" s="243"/>
      <c r="AC193" s="245"/>
      <c r="AD193" s="244"/>
      <c r="AE193" s="243"/>
      <c r="AF193" s="243"/>
      <c r="AG193" s="243"/>
      <c r="AH193" s="243"/>
      <c r="AI193" s="243"/>
      <c r="AJ193" s="245"/>
      <c r="AK193" s="244"/>
      <c r="AL193" s="243"/>
      <c r="AM193" s="243"/>
      <c r="AN193" s="243"/>
      <c r="AO193" s="243"/>
      <c r="AP193" s="243"/>
      <c r="AQ193" s="245"/>
      <c r="AR193" s="244"/>
      <c r="AS193" s="243"/>
      <c r="AT193" s="243"/>
      <c r="AU193" s="243"/>
      <c r="AV193" s="243"/>
      <c r="AW193" s="243"/>
      <c r="AX193" s="245"/>
      <c r="AY193" s="244"/>
      <c r="AZ193" s="243"/>
      <c r="BA193" s="242"/>
      <c r="BB193" s="960"/>
      <c r="BC193" s="961"/>
      <c r="BD193" s="962"/>
      <c r="BE193" s="963"/>
      <c r="BF193" s="964"/>
      <c r="BG193" s="965"/>
      <c r="BH193" s="965"/>
      <c r="BI193" s="965"/>
      <c r="BJ193" s="966"/>
    </row>
    <row r="194" spans="2:62" ht="20.25" customHeight="1">
      <c r="B194" s="926"/>
      <c r="C194" s="987"/>
      <c r="D194" s="988"/>
      <c r="E194" s="258"/>
      <c r="F194" s="257">
        <f>C193</f>
        <v>0</v>
      </c>
      <c r="G194" s="258"/>
      <c r="H194" s="257">
        <f>I193</f>
        <v>0</v>
      </c>
      <c r="I194" s="989"/>
      <c r="J194" s="990"/>
      <c r="K194" s="991"/>
      <c r="L194" s="992"/>
      <c r="M194" s="992"/>
      <c r="N194" s="988"/>
      <c r="O194" s="953"/>
      <c r="P194" s="954"/>
      <c r="Q194" s="954"/>
      <c r="R194" s="954"/>
      <c r="S194" s="955"/>
      <c r="T194" s="256" t="s">
        <v>757</v>
      </c>
      <c r="U194" s="255"/>
      <c r="V194" s="254"/>
      <c r="W194" s="252" t="str">
        <f>IF(W193="","",VLOOKUP(W193,'シフト記号表（従来型・ユニット型共通）'!$C$6:$L$47,10,FALSE))</f>
        <v/>
      </c>
      <c r="X194" s="251" t="str">
        <f>IF(X193="","",VLOOKUP(X193,'シフト記号表（従来型・ユニット型共通）'!$C$6:$L$47,10,FALSE))</f>
        <v/>
      </c>
      <c r="Y194" s="251" t="str">
        <f>IF(Y193="","",VLOOKUP(Y193,'シフト記号表（従来型・ユニット型共通）'!$C$6:$L$47,10,FALSE))</f>
        <v/>
      </c>
      <c r="Z194" s="251" t="str">
        <f>IF(Z193="","",VLOOKUP(Z193,'シフト記号表（従来型・ユニット型共通）'!$C$6:$L$47,10,FALSE))</f>
        <v/>
      </c>
      <c r="AA194" s="251" t="str">
        <f>IF(AA193="","",VLOOKUP(AA193,'シフト記号表（従来型・ユニット型共通）'!$C$6:$L$47,10,FALSE))</f>
        <v/>
      </c>
      <c r="AB194" s="251" t="str">
        <f>IF(AB193="","",VLOOKUP(AB193,'シフト記号表（従来型・ユニット型共通）'!$C$6:$L$47,10,FALSE))</f>
        <v/>
      </c>
      <c r="AC194" s="253" t="str">
        <f>IF(AC193="","",VLOOKUP(AC193,'シフト記号表（従来型・ユニット型共通）'!$C$6:$L$47,10,FALSE))</f>
        <v/>
      </c>
      <c r="AD194" s="252" t="str">
        <f>IF(AD193="","",VLOOKUP(AD193,'シフト記号表（従来型・ユニット型共通）'!$C$6:$L$47,10,FALSE))</f>
        <v/>
      </c>
      <c r="AE194" s="251" t="str">
        <f>IF(AE193="","",VLOOKUP(AE193,'シフト記号表（従来型・ユニット型共通）'!$C$6:$L$47,10,FALSE))</f>
        <v/>
      </c>
      <c r="AF194" s="251" t="str">
        <f>IF(AF193="","",VLOOKUP(AF193,'シフト記号表（従来型・ユニット型共通）'!$C$6:$L$47,10,FALSE))</f>
        <v/>
      </c>
      <c r="AG194" s="251" t="str">
        <f>IF(AG193="","",VLOOKUP(AG193,'シフト記号表（従来型・ユニット型共通）'!$C$6:$L$47,10,FALSE))</f>
        <v/>
      </c>
      <c r="AH194" s="251" t="str">
        <f>IF(AH193="","",VLOOKUP(AH193,'シフト記号表（従来型・ユニット型共通）'!$C$6:$L$47,10,FALSE))</f>
        <v/>
      </c>
      <c r="AI194" s="251" t="str">
        <f>IF(AI193="","",VLOOKUP(AI193,'シフト記号表（従来型・ユニット型共通）'!$C$6:$L$47,10,FALSE))</f>
        <v/>
      </c>
      <c r="AJ194" s="253" t="str">
        <f>IF(AJ193="","",VLOOKUP(AJ193,'シフト記号表（従来型・ユニット型共通）'!$C$6:$L$47,10,FALSE))</f>
        <v/>
      </c>
      <c r="AK194" s="252" t="str">
        <f>IF(AK193="","",VLOOKUP(AK193,'シフト記号表（従来型・ユニット型共通）'!$C$6:$L$47,10,FALSE))</f>
        <v/>
      </c>
      <c r="AL194" s="251" t="str">
        <f>IF(AL193="","",VLOOKUP(AL193,'シフト記号表（従来型・ユニット型共通）'!$C$6:$L$47,10,FALSE))</f>
        <v/>
      </c>
      <c r="AM194" s="251" t="str">
        <f>IF(AM193="","",VLOOKUP(AM193,'シフト記号表（従来型・ユニット型共通）'!$C$6:$L$47,10,FALSE))</f>
        <v/>
      </c>
      <c r="AN194" s="251" t="str">
        <f>IF(AN193="","",VLOOKUP(AN193,'シフト記号表（従来型・ユニット型共通）'!$C$6:$L$47,10,FALSE))</f>
        <v/>
      </c>
      <c r="AO194" s="251" t="str">
        <f>IF(AO193="","",VLOOKUP(AO193,'シフト記号表（従来型・ユニット型共通）'!$C$6:$L$47,10,FALSE))</f>
        <v/>
      </c>
      <c r="AP194" s="251" t="str">
        <f>IF(AP193="","",VLOOKUP(AP193,'シフト記号表（従来型・ユニット型共通）'!$C$6:$L$47,10,FALSE))</f>
        <v/>
      </c>
      <c r="AQ194" s="253" t="str">
        <f>IF(AQ193="","",VLOOKUP(AQ193,'シフト記号表（従来型・ユニット型共通）'!$C$6:$L$47,10,FALSE))</f>
        <v/>
      </c>
      <c r="AR194" s="252" t="str">
        <f>IF(AR193="","",VLOOKUP(AR193,'シフト記号表（従来型・ユニット型共通）'!$C$6:$L$47,10,FALSE))</f>
        <v/>
      </c>
      <c r="AS194" s="251" t="str">
        <f>IF(AS193="","",VLOOKUP(AS193,'シフト記号表（従来型・ユニット型共通）'!$C$6:$L$47,10,FALSE))</f>
        <v/>
      </c>
      <c r="AT194" s="251" t="str">
        <f>IF(AT193="","",VLOOKUP(AT193,'シフト記号表（従来型・ユニット型共通）'!$C$6:$L$47,10,FALSE))</f>
        <v/>
      </c>
      <c r="AU194" s="251" t="str">
        <f>IF(AU193="","",VLOOKUP(AU193,'シフト記号表（従来型・ユニット型共通）'!$C$6:$L$47,10,FALSE))</f>
        <v/>
      </c>
      <c r="AV194" s="251" t="str">
        <f>IF(AV193="","",VLOOKUP(AV193,'シフト記号表（従来型・ユニット型共通）'!$C$6:$L$47,10,FALSE))</f>
        <v/>
      </c>
      <c r="AW194" s="251" t="str">
        <f>IF(AW193="","",VLOOKUP(AW193,'シフト記号表（従来型・ユニット型共通）'!$C$6:$L$47,10,FALSE))</f>
        <v/>
      </c>
      <c r="AX194" s="253" t="str">
        <f>IF(AX193="","",VLOOKUP(AX193,'シフト記号表（従来型・ユニット型共通）'!$C$6:$L$47,10,FALSE))</f>
        <v/>
      </c>
      <c r="AY194" s="252" t="str">
        <f>IF(AY193="","",VLOOKUP(AY193,'シフト記号表（従来型・ユニット型共通）'!$C$6:$L$47,10,FALSE))</f>
        <v/>
      </c>
      <c r="AZ194" s="251" t="str">
        <f>IF(AZ193="","",VLOOKUP(AZ193,'シフト記号表（従来型・ユニット型共通）'!$C$6:$L$47,10,FALSE))</f>
        <v/>
      </c>
      <c r="BA194" s="251" t="str">
        <f>IF(BA193="","",VLOOKUP(BA193,'シフト記号表（従来型・ユニット型共通）'!$C$6:$L$47,10,FALSE))</f>
        <v/>
      </c>
      <c r="BB194" s="996">
        <f>IF($BE$3="４週",SUM(W194:AX194),IF($BE$3="暦月",SUM(W194:BA194),""))</f>
        <v>0</v>
      </c>
      <c r="BC194" s="997"/>
      <c r="BD194" s="998">
        <f>IF($BE$3="４週",BB194/4,IF($BE$3="暦月",(BB194/($BE$8/7)),""))</f>
        <v>0</v>
      </c>
      <c r="BE194" s="997"/>
      <c r="BF194" s="993"/>
      <c r="BG194" s="994"/>
      <c r="BH194" s="994"/>
      <c r="BI194" s="994"/>
      <c r="BJ194" s="995"/>
    </row>
    <row r="195" spans="2:62" ht="20.25" customHeight="1">
      <c r="B195" s="925">
        <f>B193+1</f>
        <v>90</v>
      </c>
      <c r="C195" s="971"/>
      <c r="D195" s="972"/>
      <c r="E195" s="262"/>
      <c r="F195" s="261"/>
      <c r="G195" s="262"/>
      <c r="H195" s="261"/>
      <c r="I195" s="983"/>
      <c r="J195" s="984"/>
      <c r="K195" s="985"/>
      <c r="L195" s="986"/>
      <c r="M195" s="986"/>
      <c r="N195" s="972"/>
      <c r="O195" s="953"/>
      <c r="P195" s="954"/>
      <c r="Q195" s="954"/>
      <c r="R195" s="954"/>
      <c r="S195" s="955"/>
      <c r="T195" s="260" t="s">
        <v>758</v>
      </c>
      <c r="V195" s="259"/>
      <c r="W195" s="244"/>
      <c r="X195" s="243"/>
      <c r="Y195" s="243"/>
      <c r="Z195" s="243"/>
      <c r="AA195" s="243"/>
      <c r="AB195" s="243"/>
      <c r="AC195" s="245"/>
      <c r="AD195" s="244"/>
      <c r="AE195" s="243"/>
      <c r="AF195" s="243"/>
      <c r="AG195" s="243"/>
      <c r="AH195" s="243"/>
      <c r="AI195" s="243"/>
      <c r="AJ195" s="245"/>
      <c r="AK195" s="244"/>
      <c r="AL195" s="243"/>
      <c r="AM195" s="243"/>
      <c r="AN195" s="243"/>
      <c r="AO195" s="243"/>
      <c r="AP195" s="243"/>
      <c r="AQ195" s="245"/>
      <c r="AR195" s="244"/>
      <c r="AS195" s="243"/>
      <c r="AT195" s="243"/>
      <c r="AU195" s="243"/>
      <c r="AV195" s="243"/>
      <c r="AW195" s="243"/>
      <c r="AX195" s="245"/>
      <c r="AY195" s="244"/>
      <c r="AZ195" s="243"/>
      <c r="BA195" s="242"/>
      <c r="BB195" s="960"/>
      <c r="BC195" s="961"/>
      <c r="BD195" s="962"/>
      <c r="BE195" s="963"/>
      <c r="BF195" s="964"/>
      <c r="BG195" s="965"/>
      <c r="BH195" s="965"/>
      <c r="BI195" s="965"/>
      <c r="BJ195" s="966"/>
    </row>
    <row r="196" spans="2:62" ht="20.25" customHeight="1">
      <c r="B196" s="926"/>
      <c r="C196" s="987"/>
      <c r="D196" s="988"/>
      <c r="E196" s="258"/>
      <c r="F196" s="257">
        <f>C195</f>
        <v>0</v>
      </c>
      <c r="G196" s="258"/>
      <c r="H196" s="257">
        <f>I195</f>
        <v>0</v>
      </c>
      <c r="I196" s="989"/>
      <c r="J196" s="990"/>
      <c r="K196" s="991"/>
      <c r="L196" s="992"/>
      <c r="M196" s="992"/>
      <c r="N196" s="988"/>
      <c r="O196" s="953"/>
      <c r="P196" s="954"/>
      <c r="Q196" s="954"/>
      <c r="R196" s="954"/>
      <c r="S196" s="955"/>
      <c r="T196" s="256" t="s">
        <v>757</v>
      </c>
      <c r="U196" s="255"/>
      <c r="V196" s="254"/>
      <c r="W196" s="252" t="str">
        <f>IF(W195="","",VLOOKUP(W195,'シフト記号表（従来型・ユニット型共通）'!$C$6:$L$47,10,FALSE))</f>
        <v/>
      </c>
      <c r="X196" s="251" t="str">
        <f>IF(X195="","",VLOOKUP(X195,'シフト記号表（従来型・ユニット型共通）'!$C$6:$L$47,10,FALSE))</f>
        <v/>
      </c>
      <c r="Y196" s="251" t="str">
        <f>IF(Y195="","",VLOOKUP(Y195,'シフト記号表（従来型・ユニット型共通）'!$C$6:$L$47,10,FALSE))</f>
        <v/>
      </c>
      <c r="Z196" s="251" t="str">
        <f>IF(Z195="","",VLOOKUP(Z195,'シフト記号表（従来型・ユニット型共通）'!$C$6:$L$47,10,FALSE))</f>
        <v/>
      </c>
      <c r="AA196" s="251" t="str">
        <f>IF(AA195="","",VLOOKUP(AA195,'シフト記号表（従来型・ユニット型共通）'!$C$6:$L$47,10,FALSE))</f>
        <v/>
      </c>
      <c r="AB196" s="251" t="str">
        <f>IF(AB195="","",VLOOKUP(AB195,'シフト記号表（従来型・ユニット型共通）'!$C$6:$L$47,10,FALSE))</f>
        <v/>
      </c>
      <c r="AC196" s="253" t="str">
        <f>IF(AC195="","",VLOOKUP(AC195,'シフト記号表（従来型・ユニット型共通）'!$C$6:$L$47,10,FALSE))</f>
        <v/>
      </c>
      <c r="AD196" s="252" t="str">
        <f>IF(AD195="","",VLOOKUP(AD195,'シフト記号表（従来型・ユニット型共通）'!$C$6:$L$47,10,FALSE))</f>
        <v/>
      </c>
      <c r="AE196" s="251" t="str">
        <f>IF(AE195="","",VLOOKUP(AE195,'シフト記号表（従来型・ユニット型共通）'!$C$6:$L$47,10,FALSE))</f>
        <v/>
      </c>
      <c r="AF196" s="251" t="str">
        <f>IF(AF195="","",VLOOKUP(AF195,'シフト記号表（従来型・ユニット型共通）'!$C$6:$L$47,10,FALSE))</f>
        <v/>
      </c>
      <c r="AG196" s="251" t="str">
        <f>IF(AG195="","",VLOOKUP(AG195,'シフト記号表（従来型・ユニット型共通）'!$C$6:$L$47,10,FALSE))</f>
        <v/>
      </c>
      <c r="AH196" s="251" t="str">
        <f>IF(AH195="","",VLOOKUP(AH195,'シフト記号表（従来型・ユニット型共通）'!$C$6:$L$47,10,FALSE))</f>
        <v/>
      </c>
      <c r="AI196" s="251" t="str">
        <f>IF(AI195="","",VLOOKUP(AI195,'シフト記号表（従来型・ユニット型共通）'!$C$6:$L$47,10,FALSE))</f>
        <v/>
      </c>
      <c r="AJ196" s="253" t="str">
        <f>IF(AJ195="","",VLOOKUP(AJ195,'シフト記号表（従来型・ユニット型共通）'!$C$6:$L$47,10,FALSE))</f>
        <v/>
      </c>
      <c r="AK196" s="252" t="str">
        <f>IF(AK195="","",VLOOKUP(AK195,'シフト記号表（従来型・ユニット型共通）'!$C$6:$L$47,10,FALSE))</f>
        <v/>
      </c>
      <c r="AL196" s="251" t="str">
        <f>IF(AL195="","",VLOOKUP(AL195,'シフト記号表（従来型・ユニット型共通）'!$C$6:$L$47,10,FALSE))</f>
        <v/>
      </c>
      <c r="AM196" s="251" t="str">
        <f>IF(AM195="","",VLOOKUP(AM195,'シフト記号表（従来型・ユニット型共通）'!$C$6:$L$47,10,FALSE))</f>
        <v/>
      </c>
      <c r="AN196" s="251" t="str">
        <f>IF(AN195="","",VLOOKUP(AN195,'シフト記号表（従来型・ユニット型共通）'!$C$6:$L$47,10,FALSE))</f>
        <v/>
      </c>
      <c r="AO196" s="251" t="str">
        <f>IF(AO195="","",VLOOKUP(AO195,'シフト記号表（従来型・ユニット型共通）'!$C$6:$L$47,10,FALSE))</f>
        <v/>
      </c>
      <c r="AP196" s="251" t="str">
        <f>IF(AP195="","",VLOOKUP(AP195,'シフト記号表（従来型・ユニット型共通）'!$C$6:$L$47,10,FALSE))</f>
        <v/>
      </c>
      <c r="AQ196" s="253" t="str">
        <f>IF(AQ195="","",VLOOKUP(AQ195,'シフト記号表（従来型・ユニット型共通）'!$C$6:$L$47,10,FALSE))</f>
        <v/>
      </c>
      <c r="AR196" s="252" t="str">
        <f>IF(AR195="","",VLOOKUP(AR195,'シフト記号表（従来型・ユニット型共通）'!$C$6:$L$47,10,FALSE))</f>
        <v/>
      </c>
      <c r="AS196" s="251" t="str">
        <f>IF(AS195="","",VLOOKUP(AS195,'シフト記号表（従来型・ユニット型共通）'!$C$6:$L$47,10,FALSE))</f>
        <v/>
      </c>
      <c r="AT196" s="251" t="str">
        <f>IF(AT195="","",VLOOKUP(AT195,'シフト記号表（従来型・ユニット型共通）'!$C$6:$L$47,10,FALSE))</f>
        <v/>
      </c>
      <c r="AU196" s="251" t="str">
        <f>IF(AU195="","",VLOOKUP(AU195,'シフト記号表（従来型・ユニット型共通）'!$C$6:$L$47,10,FALSE))</f>
        <v/>
      </c>
      <c r="AV196" s="251" t="str">
        <f>IF(AV195="","",VLOOKUP(AV195,'シフト記号表（従来型・ユニット型共通）'!$C$6:$L$47,10,FALSE))</f>
        <v/>
      </c>
      <c r="AW196" s="251" t="str">
        <f>IF(AW195="","",VLOOKUP(AW195,'シフト記号表（従来型・ユニット型共通）'!$C$6:$L$47,10,FALSE))</f>
        <v/>
      </c>
      <c r="AX196" s="253" t="str">
        <f>IF(AX195="","",VLOOKUP(AX195,'シフト記号表（従来型・ユニット型共通）'!$C$6:$L$47,10,FALSE))</f>
        <v/>
      </c>
      <c r="AY196" s="252" t="str">
        <f>IF(AY195="","",VLOOKUP(AY195,'シフト記号表（従来型・ユニット型共通）'!$C$6:$L$47,10,FALSE))</f>
        <v/>
      </c>
      <c r="AZ196" s="251" t="str">
        <f>IF(AZ195="","",VLOOKUP(AZ195,'シフト記号表（従来型・ユニット型共通）'!$C$6:$L$47,10,FALSE))</f>
        <v/>
      </c>
      <c r="BA196" s="251" t="str">
        <f>IF(BA195="","",VLOOKUP(BA195,'シフト記号表（従来型・ユニット型共通）'!$C$6:$L$47,10,FALSE))</f>
        <v/>
      </c>
      <c r="BB196" s="996">
        <f>IF($BE$3="４週",SUM(W196:AX196),IF($BE$3="暦月",SUM(W196:BA196),""))</f>
        <v>0</v>
      </c>
      <c r="BC196" s="997"/>
      <c r="BD196" s="998">
        <f>IF($BE$3="４週",BB196/4,IF($BE$3="暦月",(BB196/($BE$8/7)),""))</f>
        <v>0</v>
      </c>
      <c r="BE196" s="997"/>
      <c r="BF196" s="993"/>
      <c r="BG196" s="994"/>
      <c r="BH196" s="994"/>
      <c r="BI196" s="994"/>
      <c r="BJ196" s="995"/>
    </row>
    <row r="197" spans="2:62" ht="20.25" customHeight="1">
      <c r="B197" s="925">
        <f>B195+1</f>
        <v>91</v>
      </c>
      <c r="C197" s="971"/>
      <c r="D197" s="972"/>
      <c r="E197" s="262"/>
      <c r="F197" s="261"/>
      <c r="G197" s="262"/>
      <c r="H197" s="261"/>
      <c r="I197" s="983"/>
      <c r="J197" s="984"/>
      <c r="K197" s="985"/>
      <c r="L197" s="986"/>
      <c r="M197" s="986"/>
      <c r="N197" s="972"/>
      <c r="O197" s="953"/>
      <c r="P197" s="954"/>
      <c r="Q197" s="954"/>
      <c r="R197" s="954"/>
      <c r="S197" s="955"/>
      <c r="T197" s="260" t="s">
        <v>758</v>
      </c>
      <c r="V197" s="259"/>
      <c r="W197" s="244"/>
      <c r="X197" s="243"/>
      <c r="Y197" s="243"/>
      <c r="Z197" s="243"/>
      <c r="AA197" s="243"/>
      <c r="AB197" s="243"/>
      <c r="AC197" s="245"/>
      <c r="AD197" s="244"/>
      <c r="AE197" s="243"/>
      <c r="AF197" s="243"/>
      <c r="AG197" s="243"/>
      <c r="AH197" s="243"/>
      <c r="AI197" s="243"/>
      <c r="AJ197" s="245"/>
      <c r="AK197" s="244"/>
      <c r="AL197" s="243"/>
      <c r="AM197" s="243"/>
      <c r="AN197" s="243"/>
      <c r="AO197" s="243"/>
      <c r="AP197" s="243"/>
      <c r="AQ197" s="245"/>
      <c r="AR197" s="244"/>
      <c r="AS197" s="243"/>
      <c r="AT197" s="243"/>
      <c r="AU197" s="243"/>
      <c r="AV197" s="243"/>
      <c r="AW197" s="243"/>
      <c r="AX197" s="245"/>
      <c r="AY197" s="244"/>
      <c r="AZ197" s="243"/>
      <c r="BA197" s="242"/>
      <c r="BB197" s="960"/>
      <c r="BC197" s="961"/>
      <c r="BD197" s="962"/>
      <c r="BE197" s="963"/>
      <c r="BF197" s="964"/>
      <c r="BG197" s="965"/>
      <c r="BH197" s="965"/>
      <c r="BI197" s="965"/>
      <c r="BJ197" s="966"/>
    </row>
    <row r="198" spans="2:62" ht="20.25" customHeight="1">
      <c r="B198" s="926"/>
      <c r="C198" s="987"/>
      <c r="D198" s="988"/>
      <c r="E198" s="258"/>
      <c r="F198" s="257">
        <f>C197</f>
        <v>0</v>
      </c>
      <c r="G198" s="258"/>
      <c r="H198" s="257">
        <f>I197</f>
        <v>0</v>
      </c>
      <c r="I198" s="989"/>
      <c r="J198" s="990"/>
      <c r="K198" s="991"/>
      <c r="L198" s="992"/>
      <c r="M198" s="992"/>
      <c r="N198" s="988"/>
      <c r="O198" s="953"/>
      <c r="P198" s="954"/>
      <c r="Q198" s="954"/>
      <c r="R198" s="954"/>
      <c r="S198" s="955"/>
      <c r="T198" s="256" t="s">
        <v>757</v>
      </c>
      <c r="U198" s="255"/>
      <c r="V198" s="254"/>
      <c r="W198" s="252" t="str">
        <f>IF(W197="","",VLOOKUP(W197,'シフト記号表（従来型・ユニット型共通）'!$C$6:$L$47,10,FALSE))</f>
        <v/>
      </c>
      <c r="X198" s="251" t="str">
        <f>IF(X197="","",VLOOKUP(X197,'シフト記号表（従来型・ユニット型共通）'!$C$6:$L$47,10,FALSE))</f>
        <v/>
      </c>
      <c r="Y198" s="251" t="str">
        <f>IF(Y197="","",VLOOKUP(Y197,'シフト記号表（従来型・ユニット型共通）'!$C$6:$L$47,10,FALSE))</f>
        <v/>
      </c>
      <c r="Z198" s="251" t="str">
        <f>IF(Z197="","",VLOOKUP(Z197,'シフト記号表（従来型・ユニット型共通）'!$C$6:$L$47,10,FALSE))</f>
        <v/>
      </c>
      <c r="AA198" s="251" t="str">
        <f>IF(AA197="","",VLOOKUP(AA197,'シフト記号表（従来型・ユニット型共通）'!$C$6:$L$47,10,FALSE))</f>
        <v/>
      </c>
      <c r="AB198" s="251" t="str">
        <f>IF(AB197="","",VLOOKUP(AB197,'シフト記号表（従来型・ユニット型共通）'!$C$6:$L$47,10,FALSE))</f>
        <v/>
      </c>
      <c r="AC198" s="253" t="str">
        <f>IF(AC197="","",VLOOKUP(AC197,'シフト記号表（従来型・ユニット型共通）'!$C$6:$L$47,10,FALSE))</f>
        <v/>
      </c>
      <c r="AD198" s="252" t="str">
        <f>IF(AD197="","",VLOOKUP(AD197,'シフト記号表（従来型・ユニット型共通）'!$C$6:$L$47,10,FALSE))</f>
        <v/>
      </c>
      <c r="AE198" s="251" t="str">
        <f>IF(AE197="","",VLOOKUP(AE197,'シフト記号表（従来型・ユニット型共通）'!$C$6:$L$47,10,FALSE))</f>
        <v/>
      </c>
      <c r="AF198" s="251" t="str">
        <f>IF(AF197="","",VLOOKUP(AF197,'シフト記号表（従来型・ユニット型共通）'!$C$6:$L$47,10,FALSE))</f>
        <v/>
      </c>
      <c r="AG198" s="251" t="str">
        <f>IF(AG197="","",VLOOKUP(AG197,'シフト記号表（従来型・ユニット型共通）'!$C$6:$L$47,10,FALSE))</f>
        <v/>
      </c>
      <c r="AH198" s="251" t="str">
        <f>IF(AH197="","",VLOOKUP(AH197,'シフト記号表（従来型・ユニット型共通）'!$C$6:$L$47,10,FALSE))</f>
        <v/>
      </c>
      <c r="AI198" s="251" t="str">
        <f>IF(AI197="","",VLOOKUP(AI197,'シフト記号表（従来型・ユニット型共通）'!$C$6:$L$47,10,FALSE))</f>
        <v/>
      </c>
      <c r="AJ198" s="253" t="str">
        <f>IF(AJ197="","",VLOOKUP(AJ197,'シフト記号表（従来型・ユニット型共通）'!$C$6:$L$47,10,FALSE))</f>
        <v/>
      </c>
      <c r="AK198" s="252" t="str">
        <f>IF(AK197="","",VLOOKUP(AK197,'シフト記号表（従来型・ユニット型共通）'!$C$6:$L$47,10,FALSE))</f>
        <v/>
      </c>
      <c r="AL198" s="251" t="str">
        <f>IF(AL197="","",VLOOKUP(AL197,'シフト記号表（従来型・ユニット型共通）'!$C$6:$L$47,10,FALSE))</f>
        <v/>
      </c>
      <c r="AM198" s="251" t="str">
        <f>IF(AM197="","",VLOOKUP(AM197,'シフト記号表（従来型・ユニット型共通）'!$C$6:$L$47,10,FALSE))</f>
        <v/>
      </c>
      <c r="AN198" s="251" t="str">
        <f>IF(AN197="","",VLOOKUP(AN197,'シフト記号表（従来型・ユニット型共通）'!$C$6:$L$47,10,FALSE))</f>
        <v/>
      </c>
      <c r="AO198" s="251" t="str">
        <f>IF(AO197="","",VLOOKUP(AO197,'シフト記号表（従来型・ユニット型共通）'!$C$6:$L$47,10,FALSE))</f>
        <v/>
      </c>
      <c r="AP198" s="251" t="str">
        <f>IF(AP197="","",VLOOKUP(AP197,'シフト記号表（従来型・ユニット型共通）'!$C$6:$L$47,10,FALSE))</f>
        <v/>
      </c>
      <c r="AQ198" s="253" t="str">
        <f>IF(AQ197="","",VLOOKUP(AQ197,'シフト記号表（従来型・ユニット型共通）'!$C$6:$L$47,10,FALSE))</f>
        <v/>
      </c>
      <c r="AR198" s="252" t="str">
        <f>IF(AR197="","",VLOOKUP(AR197,'シフト記号表（従来型・ユニット型共通）'!$C$6:$L$47,10,FALSE))</f>
        <v/>
      </c>
      <c r="AS198" s="251" t="str">
        <f>IF(AS197="","",VLOOKUP(AS197,'シフト記号表（従来型・ユニット型共通）'!$C$6:$L$47,10,FALSE))</f>
        <v/>
      </c>
      <c r="AT198" s="251" t="str">
        <f>IF(AT197="","",VLOOKUP(AT197,'シフト記号表（従来型・ユニット型共通）'!$C$6:$L$47,10,FALSE))</f>
        <v/>
      </c>
      <c r="AU198" s="251" t="str">
        <f>IF(AU197="","",VLOOKUP(AU197,'シフト記号表（従来型・ユニット型共通）'!$C$6:$L$47,10,FALSE))</f>
        <v/>
      </c>
      <c r="AV198" s="251" t="str">
        <f>IF(AV197="","",VLOOKUP(AV197,'シフト記号表（従来型・ユニット型共通）'!$C$6:$L$47,10,FALSE))</f>
        <v/>
      </c>
      <c r="AW198" s="251" t="str">
        <f>IF(AW197="","",VLOOKUP(AW197,'シフト記号表（従来型・ユニット型共通）'!$C$6:$L$47,10,FALSE))</f>
        <v/>
      </c>
      <c r="AX198" s="253" t="str">
        <f>IF(AX197="","",VLOOKUP(AX197,'シフト記号表（従来型・ユニット型共通）'!$C$6:$L$47,10,FALSE))</f>
        <v/>
      </c>
      <c r="AY198" s="252" t="str">
        <f>IF(AY197="","",VLOOKUP(AY197,'シフト記号表（従来型・ユニット型共通）'!$C$6:$L$47,10,FALSE))</f>
        <v/>
      </c>
      <c r="AZ198" s="251" t="str">
        <f>IF(AZ197="","",VLOOKUP(AZ197,'シフト記号表（従来型・ユニット型共通）'!$C$6:$L$47,10,FALSE))</f>
        <v/>
      </c>
      <c r="BA198" s="251" t="str">
        <f>IF(BA197="","",VLOOKUP(BA197,'シフト記号表（従来型・ユニット型共通）'!$C$6:$L$47,10,FALSE))</f>
        <v/>
      </c>
      <c r="BB198" s="996">
        <f>IF($BE$3="４週",SUM(W198:AX198),IF($BE$3="暦月",SUM(W198:BA198),""))</f>
        <v>0</v>
      </c>
      <c r="BC198" s="997"/>
      <c r="BD198" s="998">
        <f>IF($BE$3="４週",BB198/4,IF($BE$3="暦月",(BB198/($BE$8/7)),""))</f>
        <v>0</v>
      </c>
      <c r="BE198" s="997"/>
      <c r="BF198" s="993"/>
      <c r="BG198" s="994"/>
      <c r="BH198" s="994"/>
      <c r="BI198" s="994"/>
      <c r="BJ198" s="995"/>
    </row>
    <row r="199" spans="2:62" ht="20.25" customHeight="1">
      <c r="B199" s="925">
        <f>B197+1</f>
        <v>92</v>
      </c>
      <c r="C199" s="971"/>
      <c r="D199" s="972"/>
      <c r="E199" s="262"/>
      <c r="F199" s="261"/>
      <c r="G199" s="262"/>
      <c r="H199" s="261"/>
      <c r="I199" s="983"/>
      <c r="J199" s="984"/>
      <c r="K199" s="985"/>
      <c r="L199" s="986"/>
      <c r="M199" s="986"/>
      <c r="N199" s="972"/>
      <c r="O199" s="953"/>
      <c r="P199" s="954"/>
      <c r="Q199" s="954"/>
      <c r="R199" s="954"/>
      <c r="S199" s="955"/>
      <c r="T199" s="260" t="s">
        <v>758</v>
      </c>
      <c r="V199" s="259"/>
      <c r="W199" s="244"/>
      <c r="X199" s="243"/>
      <c r="Y199" s="243"/>
      <c r="Z199" s="243"/>
      <c r="AA199" s="243"/>
      <c r="AB199" s="243"/>
      <c r="AC199" s="245"/>
      <c r="AD199" s="244"/>
      <c r="AE199" s="243"/>
      <c r="AF199" s="243"/>
      <c r="AG199" s="243"/>
      <c r="AH199" s="243"/>
      <c r="AI199" s="243"/>
      <c r="AJ199" s="245"/>
      <c r="AK199" s="244"/>
      <c r="AL199" s="243"/>
      <c r="AM199" s="243"/>
      <c r="AN199" s="243"/>
      <c r="AO199" s="243"/>
      <c r="AP199" s="243"/>
      <c r="AQ199" s="245"/>
      <c r="AR199" s="244"/>
      <c r="AS199" s="243"/>
      <c r="AT199" s="243"/>
      <c r="AU199" s="243"/>
      <c r="AV199" s="243"/>
      <c r="AW199" s="243"/>
      <c r="AX199" s="245"/>
      <c r="AY199" s="244"/>
      <c r="AZ199" s="243"/>
      <c r="BA199" s="242"/>
      <c r="BB199" s="960"/>
      <c r="BC199" s="961"/>
      <c r="BD199" s="962"/>
      <c r="BE199" s="963"/>
      <c r="BF199" s="964"/>
      <c r="BG199" s="965"/>
      <c r="BH199" s="965"/>
      <c r="BI199" s="965"/>
      <c r="BJ199" s="966"/>
    </row>
    <row r="200" spans="2:62" ht="20.25" customHeight="1">
      <c r="B200" s="926"/>
      <c r="C200" s="987"/>
      <c r="D200" s="988"/>
      <c r="E200" s="258"/>
      <c r="F200" s="257">
        <f>C199</f>
        <v>0</v>
      </c>
      <c r="G200" s="258"/>
      <c r="H200" s="257">
        <f>I199</f>
        <v>0</v>
      </c>
      <c r="I200" s="989"/>
      <c r="J200" s="990"/>
      <c r="K200" s="991"/>
      <c r="L200" s="992"/>
      <c r="M200" s="992"/>
      <c r="N200" s="988"/>
      <c r="O200" s="953"/>
      <c r="P200" s="954"/>
      <c r="Q200" s="954"/>
      <c r="R200" s="954"/>
      <c r="S200" s="955"/>
      <c r="T200" s="256" t="s">
        <v>757</v>
      </c>
      <c r="U200" s="255"/>
      <c r="V200" s="254"/>
      <c r="W200" s="252" t="str">
        <f>IF(W199="","",VLOOKUP(W199,'シフト記号表（従来型・ユニット型共通）'!$C$6:$L$47,10,FALSE))</f>
        <v/>
      </c>
      <c r="X200" s="251" t="str">
        <f>IF(X199="","",VLOOKUP(X199,'シフト記号表（従来型・ユニット型共通）'!$C$6:$L$47,10,FALSE))</f>
        <v/>
      </c>
      <c r="Y200" s="251" t="str">
        <f>IF(Y199="","",VLOOKUP(Y199,'シフト記号表（従来型・ユニット型共通）'!$C$6:$L$47,10,FALSE))</f>
        <v/>
      </c>
      <c r="Z200" s="251" t="str">
        <f>IF(Z199="","",VLOOKUP(Z199,'シフト記号表（従来型・ユニット型共通）'!$C$6:$L$47,10,FALSE))</f>
        <v/>
      </c>
      <c r="AA200" s="251" t="str">
        <f>IF(AA199="","",VLOOKUP(AA199,'シフト記号表（従来型・ユニット型共通）'!$C$6:$L$47,10,FALSE))</f>
        <v/>
      </c>
      <c r="AB200" s="251" t="str">
        <f>IF(AB199="","",VLOOKUP(AB199,'シフト記号表（従来型・ユニット型共通）'!$C$6:$L$47,10,FALSE))</f>
        <v/>
      </c>
      <c r="AC200" s="253" t="str">
        <f>IF(AC199="","",VLOOKUP(AC199,'シフト記号表（従来型・ユニット型共通）'!$C$6:$L$47,10,FALSE))</f>
        <v/>
      </c>
      <c r="AD200" s="252" t="str">
        <f>IF(AD199="","",VLOOKUP(AD199,'シフト記号表（従来型・ユニット型共通）'!$C$6:$L$47,10,FALSE))</f>
        <v/>
      </c>
      <c r="AE200" s="251" t="str">
        <f>IF(AE199="","",VLOOKUP(AE199,'シフト記号表（従来型・ユニット型共通）'!$C$6:$L$47,10,FALSE))</f>
        <v/>
      </c>
      <c r="AF200" s="251" t="str">
        <f>IF(AF199="","",VLOOKUP(AF199,'シフト記号表（従来型・ユニット型共通）'!$C$6:$L$47,10,FALSE))</f>
        <v/>
      </c>
      <c r="AG200" s="251" t="str">
        <f>IF(AG199="","",VLOOKUP(AG199,'シフト記号表（従来型・ユニット型共通）'!$C$6:$L$47,10,FALSE))</f>
        <v/>
      </c>
      <c r="AH200" s="251" t="str">
        <f>IF(AH199="","",VLOOKUP(AH199,'シフト記号表（従来型・ユニット型共通）'!$C$6:$L$47,10,FALSE))</f>
        <v/>
      </c>
      <c r="AI200" s="251" t="str">
        <f>IF(AI199="","",VLOOKUP(AI199,'シフト記号表（従来型・ユニット型共通）'!$C$6:$L$47,10,FALSE))</f>
        <v/>
      </c>
      <c r="AJ200" s="253" t="str">
        <f>IF(AJ199="","",VLOOKUP(AJ199,'シフト記号表（従来型・ユニット型共通）'!$C$6:$L$47,10,FALSE))</f>
        <v/>
      </c>
      <c r="AK200" s="252" t="str">
        <f>IF(AK199="","",VLOOKUP(AK199,'シフト記号表（従来型・ユニット型共通）'!$C$6:$L$47,10,FALSE))</f>
        <v/>
      </c>
      <c r="AL200" s="251" t="str">
        <f>IF(AL199="","",VLOOKUP(AL199,'シフト記号表（従来型・ユニット型共通）'!$C$6:$L$47,10,FALSE))</f>
        <v/>
      </c>
      <c r="AM200" s="251" t="str">
        <f>IF(AM199="","",VLOOKUP(AM199,'シフト記号表（従来型・ユニット型共通）'!$C$6:$L$47,10,FALSE))</f>
        <v/>
      </c>
      <c r="AN200" s="251" t="str">
        <f>IF(AN199="","",VLOOKUP(AN199,'シフト記号表（従来型・ユニット型共通）'!$C$6:$L$47,10,FALSE))</f>
        <v/>
      </c>
      <c r="AO200" s="251" t="str">
        <f>IF(AO199="","",VLOOKUP(AO199,'シフト記号表（従来型・ユニット型共通）'!$C$6:$L$47,10,FALSE))</f>
        <v/>
      </c>
      <c r="AP200" s="251" t="str">
        <f>IF(AP199="","",VLOOKUP(AP199,'シフト記号表（従来型・ユニット型共通）'!$C$6:$L$47,10,FALSE))</f>
        <v/>
      </c>
      <c r="AQ200" s="253" t="str">
        <f>IF(AQ199="","",VLOOKUP(AQ199,'シフト記号表（従来型・ユニット型共通）'!$C$6:$L$47,10,FALSE))</f>
        <v/>
      </c>
      <c r="AR200" s="252" t="str">
        <f>IF(AR199="","",VLOOKUP(AR199,'シフト記号表（従来型・ユニット型共通）'!$C$6:$L$47,10,FALSE))</f>
        <v/>
      </c>
      <c r="AS200" s="251" t="str">
        <f>IF(AS199="","",VLOOKUP(AS199,'シフト記号表（従来型・ユニット型共通）'!$C$6:$L$47,10,FALSE))</f>
        <v/>
      </c>
      <c r="AT200" s="251" t="str">
        <f>IF(AT199="","",VLOOKUP(AT199,'シフト記号表（従来型・ユニット型共通）'!$C$6:$L$47,10,FALSE))</f>
        <v/>
      </c>
      <c r="AU200" s="251" t="str">
        <f>IF(AU199="","",VLOOKUP(AU199,'シフト記号表（従来型・ユニット型共通）'!$C$6:$L$47,10,FALSE))</f>
        <v/>
      </c>
      <c r="AV200" s="251" t="str">
        <f>IF(AV199="","",VLOOKUP(AV199,'シフト記号表（従来型・ユニット型共通）'!$C$6:$L$47,10,FALSE))</f>
        <v/>
      </c>
      <c r="AW200" s="251" t="str">
        <f>IF(AW199="","",VLOOKUP(AW199,'シフト記号表（従来型・ユニット型共通）'!$C$6:$L$47,10,FALSE))</f>
        <v/>
      </c>
      <c r="AX200" s="253" t="str">
        <f>IF(AX199="","",VLOOKUP(AX199,'シフト記号表（従来型・ユニット型共通）'!$C$6:$L$47,10,FALSE))</f>
        <v/>
      </c>
      <c r="AY200" s="252" t="str">
        <f>IF(AY199="","",VLOOKUP(AY199,'シフト記号表（従来型・ユニット型共通）'!$C$6:$L$47,10,FALSE))</f>
        <v/>
      </c>
      <c r="AZ200" s="251" t="str">
        <f>IF(AZ199="","",VLOOKUP(AZ199,'シフト記号表（従来型・ユニット型共通）'!$C$6:$L$47,10,FALSE))</f>
        <v/>
      </c>
      <c r="BA200" s="251" t="str">
        <f>IF(BA199="","",VLOOKUP(BA199,'シフト記号表（従来型・ユニット型共通）'!$C$6:$L$47,10,FALSE))</f>
        <v/>
      </c>
      <c r="BB200" s="996">
        <f>IF($BE$3="４週",SUM(W200:AX200),IF($BE$3="暦月",SUM(W200:BA200),""))</f>
        <v>0</v>
      </c>
      <c r="BC200" s="997"/>
      <c r="BD200" s="998">
        <f>IF($BE$3="４週",BB200/4,IF($BE$3="暦月",(BB200/($BE$8/7)),""))</f>
        <v>0</v>
      </c>
      <c r="BE200" s="997"/>
      <c r="BF200" s="993"/>
      <c r="BG200" s="994"/>
      <c r="BH200" s="994"/>
      <c r="BI200" s="994"/>
      <c r="BJ200" s="995"/>
    </row>
    <row r="201" spans="2:62" ht="20.25" customHeight="1">
      <c r="B201" s="925">
        <f>B199+1</f>
        <v>93</v>
      </c>
      <c r="C201" s="971"/>
      <c r="D201" s="972"/>
      <c r="E201" s="262"/>
      <c r="F201" s="261"/>
      <c r="G201" s="262"/>
      <c r="H201" s="261"/>
      <c r="I201" s="983"/>
      <c r="J201" s="984"/>
      <c r="K201" s="985"/>
      <c r="L201" s="986"/>
      <c r="M201" s="986"/>
      <c r="N201" s="972"/>
      <c r="O201" s="953"/>
      <c r="P201" s="954"/>
      <c r="Q201" s="954"/>
      <c r="R201" s="954"/>
      <c r="S201" s="955"/>
      <c r="T201" s="260" t="s">
        <v>758</v>
      </c>
      <c r="V201" s="259"/>
      <c r="W201" s="244"/>
      <c r="X201" s="243"/>
      <c r="Y201" s="243"/>
      <c r="Z201" s="243"/>
      <c r="AA201" s="243"/>
      <c r="AB201" s="243"/>
      <c r="AC201" s="245"/>
      <c r="AD201" s="244"/>
      <c r="AE201" s="243"/>
      <c r="AF201" s="243"/>
      <c r="AG201" s="243"/>
      <c r="AH201" s="243"/>
      <c r="AI201" s="243"/>
      <c r="AJ201" s="245"/>
      <c r="AK201" s="244"/>
      <c r="AL201" s="243"/>
      <c r="AM201" s="243"/>
      <c r="AN201" s="243"/>
      <c r="AO201" s="243"/>
      <c r="AP201" s="243"/>
      <c r="AQ201" s="245"/>
      <c r="AR201" s="244"/>
      <c r="AS201" s="243"/>
      <c r="AT201" s="243"/>
      <c r="AU201" s="243"/>
      <c r="AV201" s="243"/>
      <c r="AW201" s="243"/>
      <c r="AX201" s="245"/>
      <c r="AY201" s="244"/>
      <c r="AZ201" s="243"/>
      <c r="BA201" s="242"/>
      <c r="BB201" s="960"/>
      <c r="BC201" s="961"/>
      <c r="BD201" s="962"/>
      <c r="BE201" s="963"/>
      <c r="BF201" s="964"/>
      <c r="BG201" s="965"/>
      <c r="BH201" s="965"/>
      <c r="BI201" s="965"/>
      <c r="BJ201" s="966"/>
    </row>
    <row r="202" spans="2:62" ht="20.25" customHeight="1">
      <c r="B202" s="926"/>
      <c r="C202" s="987"/>
      <c r="D202" s="988"/>
      <c r="E202" s="258"/>
      <c r="F202" s="257">
        <f>C201</f>
        <v>0</v>
      </c>
      <c r="G202" s="258"/>
      <c r="H202" s="257">
        <f>I201</f>
        <v>0</v>
      </c>
      <c r="I202" s="989"/>
      <c r="J202" s="990"/>
      <c r="K202" s="991"/>
      <c r="L202" s="992"/>
      <c r="M202" s="992"/>
      <c r="N202" s="988"/>
      <c r="O202" s="953"/>
      <c r="P202" s="954"/>
      <c r="Q202" s="954"/>
      <c r="R202" s="954"/>
      <c r="S202" s="955"/>
      <c r="T202" s="256" t="s">
        <v>757</v>
      </c>
      <c r="U202" s="255"/>
      <c r="V202" s="254"/>
      <c r="W202" s="252" t="str">
        <f>IF(W201="","",VLOOKUP(W201,'シフト記号表（従来型・ユニット型共通）'!$C$6:$L$47,10,FALSE))</f>
        <v/>
      </c>
      <c r="X202" s="251" t="str">
        <f>IF(X201="","",VLOOKUP(X201,'シフト記号表（従来型・ユニット型共通）'!$C$6:$L$47,10,FALSE))</f>
        <v/>
      </c>
      <c r="Y202" s="251" t="str">
        <f>IF(Y201="","",VLOOKUP(Y201,'シフト記号表（従来型・ユニット型共通）'!$C$6:$L$47,10,FALSE))</f>
        <v/>
      </c>
      <c r="Z202" s="251" t="str">
        <f>IF(Z201="","",VLOOKUP(Z201,'シフト記号表（従来型・ユニット型共通）'!$C$6:$L$47,10,FALSE))</f>
        <v/>
      </c>
      <c r="AA202" s="251" t="str">
        <f>IF(AA201="","",VLOOKUP(AA201,'シフト記号表（従来型・ユニット型共通）'!$C$6:$L$47,10,FALSE))</f>
        <v/>
      </c>
      <c r="AB202" s="251" t="str">
        <f>IF(AB201="","",VLOOKUP(AB201,'シフト記号表（従来型・ユニット型共通）'!$C$6:$L$47,10,FALSE))</f>
        <v/>
      </c>
      <c r="AC202" s="253" t="str">
        <f>IF(AC201="","",VLOOKUP(AC201,'シフト記号表（従来型・ユニット型共通）'!$C$6:$L$47,10,FALSE))</f>
        <v/>
      </c>
      <c r="AD202" s="252" t="str">
        <f>IF(AD201="","",VLOOKUP(AD201,'シフト記号表（従来型・ユニット型共通）'!$C$6:$L$47,10,FALSE))</f>
        <v/>
      </c>
      <c r="AE202" s="251" t="str">
        <f>IF(AE201="","",VLOOKUP(AE201,'シフト記号表（従来型・ユニット型共通）'!$C$6:$L$47,10,FALSE))</f>
        <v/>
      </c>
      <c r="AF202" s="251" t="str">
        <f>IF(AF201="","",VLOOKUP(AF201,'シフト記号表（従来型・ユニット型共通）'!$C$6:$L$47,10,FALSE))</f>
        <v/>
      </c>
      <c r="AG202" s="251" t="str">
        <f>IF(AG201="","",VLOOKUP(AG201,'シフト記号表（従来型・ユニット型共通）'!$C$6:$L$47,10,FALSE))</f>
        <v/>
      </c>
      <c r="AH202" s="251" t="str">
        <f>IF(AH201="","",VLOOKUP(AH201,'シフト記号表（従来型・ユニット型共通）'!$C$6:$L$47,10,FALSE))</f>
        <v/>
      </c>
      <c r="AI202" s="251" t="str">
        <f>IF(AI201="","",VLOOKUP(AI201,'シフト記号表（従来型・ユニット型共通）'!$C$6:$L$47,10,FALSE))</f>
        <v/>
      </c>
      <c r="AJ202" s="253" t="str">
        <f>IF(AJ201="","",VLOOKUP(AJ201,'シフト記号表（従来型・ユニット型共通）'!$C$6:$L$47,10,FALSE))</f>
        <v/>
      </c>
      <c r="AK202" s="252" t="str">
        <f>IF(AK201="","",VLOOKUP(AK201,'シフト記号表（従来型・ユニット型共通）'!$C$6:$L$47,10,FALSE))</f>
        <v/>
      </c>
      <c r="AL202" s="251" t="str">
        <f>IF(AL201="","",VLOOKUP(AL201,'シフト記号表（従来型・ユニット型共通）'!$C$6:$L$47,10,FALSE))</f>
        <v/>
      </c>
      <c r="AM202" s="251" t="str">
        <f>IF(AM201="","",VLOOKUP(AM201,'シフト記号表（従来型・ユニット型共通）'!$C$6:$L$47,10,FALSE))</f>
        <v/>
      </c>
      <c r="AN202" s="251" t="str">
        <f>IF(AN201="","",VLOOKUP(AN201,'シフト記号表（従来型・ユニット型共通）'!$C$6:$L$47,10,FALSE))</f>
        <v/>
      </c>
      <c r="AO202" s="251" t="str">
        <f>IF(AO201="","",VLOOKUP(AO201,'シフト記号表（従来型・ユニット型共通）'!$C$6:$L$47,10,FALSE))</f>
        <v/>
      </c>
      <c r="AP202" s="251" t="str">
        <f>IF(AP201="","",VLOOKUP(AP201,'シフト記号表（従来型・ユニット型共通）'!$C$6:$L$47,10,FALSE))</f>
        <v/>
      </c>
      <c r="AQ202" s="253" t="str">
        <f>IF(AQ201="","",VLOOKUP(AQ201,'シフト記号表（従来型・ユニット型共通）'!$C$6:$L$47,10,FALSE))</f>
        <v/>
      </c>
      <c r="AR202" s="252" t="str">
        <f>IF(AR201="","",VLOOKUP(AR201,'シフト記号表（従来型・ユニット型共通）'!$C$6:$L$47,10,FALSE))</f>
        <v/>
      </c>
      <c r="AS202" s="251" t="str">
        <f>IF(AS201="","",VLOOKUP(AS201,'シフト記号表（従来型・ユニット型共通）'!$C$6:$L$47,10,FALSE))</f>
        <v/>
      </c>
      <c r="AT202" s="251" t="str">
        <f>IF(AT201="","",VLOOKUP(AT201,'シフト記号表（従来型・ユニット型共通）'!$C$6:$L$47,10,FALSE))</f>
        <v/>
      </c>
      <c r="AU202" s="251" t="str">
        <f>IF(AU201="","",VLOOKUP(AU201,'シフト記号表（従来型・ユニット型共通）'!$C$6:$L$47,10,FALSE))</f>
        <v/>
      </c>
      <c r="AV202" s="251" t="str">
        <f>IF(AV201="","",VLOOKUP(AV201,'シフト記号表（従来型・ユニット型共通）'!$C$6:$L$47,10,FALSE))</f>
        <v/>
      </c>
      <c r="AW202" s="251" t="str">
        <f>IF(AW201="","",VLOOKUP(AW201,'シフト記号表（従来型・ユニット型共通）'!$C$6:$L$47,10,FALSE))</f>
        <v/>
      </c>
      <c r="AX202" s="253" t="str">
        <f>IF(AX201="","",VLOOKUP(AX201,'シフト記号表（従来型・ユニット型共通）'!$C$6:$L$47,10,FALSE))</f>
        <v/>
      </c>
      <c r="AY202" s="252" t="str">
        <f>IF(AY201="","",VLOOKUP(AY201,'シフト記号表（従来型・ユニット型共通）'!$C$6:$L$47,10,FALSE))</f>
        <v/>
      </c>
      <c r="AZ202" s="251" t="str">
        <f>IF(AZ201="","",VLOOKUP(AZ201,'シフト記号表（従来型・ユニット型共通）'!$C$6:$L$47,10,FALSE))</f>
        <v/>
      </c>
      <c r="BA202" s="251" t="str">
        <f>IF(BA201="","",VLOOKUP(BA201,'シフト記号表（従来型・ユニット型共通）'!$C$6:$L$47,10,FALSE))</f>
        <v/>
      </c>
      <c r="BB202" s="996">
        <f>IF($BE$3="４週",SUM(W202:AX202),IF($BE$3="暦月",SUM(W202:BA202),""))</f>
        <v>0</v>
      </c>
      <c r="BC202" s="997"/>
      <c r="BD202" s="998">
        <f>IF($BE$3="４週",BB202/4,IF($BE$3="暦月",(BB202/($BE$8/7)),""))</f>
        <v>0</v>
      </c>
      <c r="BE202" s="997"/>
      <c r="BF202" s="993"/>
      <c r="BG202" s="994"/>
      <c r="BH202" s="994"/>
      <c r="BI202" s="994"/>
      <c r="BJ202" s="995"/>
    </row>
    <row r="203" spans="2:62" ht="20.25" customHeight="1">
      <c r="B203" s="925">
        <f>B201+1</f>
        <v>94</v>
      </c>
      <c r="C203" s="971"/>
      <c r="D203" s="972"/>
      <c r="E203" s="262"/>
      <c r="F203" s="261"/>
      <c r="G203" s="262"/>
      <c r="H203" s="261"/>
      <c r="I203" s="983"/>
      <c r="J203" s="984"/>
      <c r="K203" s="985"/>
      <c r="L203" s="986"/>
      <c r="M203" s="986"/>
      <c r="N203" s="972"/>
      <c r="O203" s="953"/>
      <c r="P203" s="954"/>
      <c r="Q203" s="954"/>
      <c r="R203" s="954"/>
      <c r="S203" s="955"/>
      <c r="T203" s="260" t="s">
        <v>758</v>
      </c>
      <c r="V203" s="259"/>
      <c r="W203" s="244"/>
      <c r="X203" s="243"/>
      <c r="Y203" s="243"/>
      <c r="Z203" s="243"/>
      <c r="AA203" s="243"/>
      <c r="AB203" s="243"/>
      <c r="AC203" s="245"/>
      <c r="AD203" s="244"/>
      <c r="AE203" s="243"/>
      <c r="AF203" s="243"/>
      <c r="AG203" s="243"/>
      <c r="AH203" s="243"/>
      <c r="AI203" s="243"/>
      <c r="AJ203" s="245"/>
      <c r="AK203" s="244"/>
      <c r="AL203" s="243"/>
      <c r="AM203" s="243"/>
      <c r="AN203" s="243"/>
      <c r="AO203" s="243"/>
      <c r="AP203" s="243"/>
      <c r="AQ203" s="245"/>
      <c r="AR203" s="244"/>
      <c r="AS203" s="243"/>
      <c r="AT203" s="243"/>
      <c r="AU203" s="243"/>
      <c r="AV203" s="243"/>
      <c r="AW203" s="243"/>
      <c r="AX203" s="245"/>
      <c r="AY203" s="244"/>
      <c r="AZ203" s="243"/>
      <c r="BA203" s="242"/>
      <c r="BB203" s="960"/>
      <c r="BC203" s="961"/>
      <c r="BD203" s="962"/>
      <c r="BE203" s="963"/>
      <c r="BF203" s="964"/>
      <c r="BG203" s="965"/>
      <c r="BH203" s="965"/>
      <c r="BI203" s="965"/>
      <c r="BJ203" s="966"/>
    </row>
    <row r="204" spans="2:62" ht="20.25" customHeight="1">
      <c r="B204" s="926"/>
      <c r="C204" s="987"/>
      <c r="D204" s="988"/>
      <c r="E204" s="258"/>
      <c r="F204" s="257">
        <f>C203</f>
        <v>0</v>
      </c>
      <c r="G204" s="258"/>
      <c r="H204" s="257">
        <f>I203</f>
        <v>0</v>
      </c>
      <c r="I204" s="989"/>
      <c r="J204" s="990"/>
      <c r="K204" s="991"/>
      <c r="L204" s="992"/>
      <c r="M204" s="992"/>
      <c r="N204" s="988"/>
      <c r="O204" s="953"/>
      <c r="P204" s="954"/>
      <c r="Q204" s="954"/>
      <c r="R204" s="954"/>
      <c r="S204" s="955"/>
      <c r="T204" s="256" t="s">
        <v>757</v>
      </c>
      <c r="U204" s="255"/>
      <c r="V204" s="254"/>
      <c r="W204" s="252" t="str">
        <f>IF(W203="","",VLOOKUP(W203,'シフト記号表（従来型・ユニット型共通）'!$C$6:$L$47,10,FALSE))</f>
        <v/>
      </c>
      <c r="X204" s="251" t="str">
        <f>IF(X203="","",VLOOKUP(X203,'シフト記号表（従来型・ユニット型共通）'!$C$6:$L$47,10,FALSE))</f>
        <v/>
      </c>
      <c r="Y204" s="251" t="str">
        <f>IF(Y203="","",VLOOKUP(Y203,'シフト記号表（従来型・ユニット型共通）'!$C$6:$L$47,10,FALSE))</f>
        <v/>
      </c>
      <c r="Z204" s="251" t="str">
        <f>IF(Z203="","",VLOOKUP(Z203,'シフト記号表（従来型・ユニット型共通）'!$C$6:$L$47,10,FALSE))</f>
        <v/>
      </c>
      <c r="AA204" s="251" t="str">
        <f>IF(AA203="","",VLOOKUP(AA203,'シフト記号表（従来型・ユニット型共通）'!$C$6:$L$47,10,FALSE))</f>
        <v/>
      </c>
      <c r="AB204" s="251" t="str">
        <f>IF(AB203="","",VLOOKUP(AB203,'シフト記号表（従来型・ユニット型共通）'!$C$6:$L$47,10,FALSE))</f>
        <v/>
      </c>
      <c r="AC204" s="253" t="str">
        <f>IF(AC203="","",VLOOKUP(AC203,'シフト記号表（従来型・ユニット型共通）'!$C$6:$L$47,10,FALSE))</f>
        <v/>
      </c>
      <c r="AD204" s="252" t="str">
        <f>IF(AD203="","",VLOOKUP(AD203,'シフト記号表（従来型・ユニット型共通）'!$C$6:$L$47,10,FALSE))</f>
        <v/>
      </c>
      <c r="AE204" s="251" t="str">
        <f>IF(AE203="","",VLOOKUP(AE203,'シフト記号表（従来型・ユニット型共通）'!$C$6:$L$47,10,FALSE))</f>
        <v/>
      </c>
      <c r="AF204" s="251" t="str">
        <f>IF(AF203="","",VLOOKUP(AF203,'シフト記号表（従来型・ユニット型共通）'!$C$6:$L$47,10,FALSE))</f>
        <v/>
      </c>
      <c r="AG204" s="251" t="str">
        <f>IF(AG203="","",VLOOKUP(AG203,'シフト記号表（従来型・ユニット型共通）'!$C$6:$L$47,10,FALSE))</f>
        <v/>
      </c>
      <c r="AH204" s="251" t="str">
        <f>IF(AH203="","",VLOOKUP(AH203,'シフト記号表（従来型・ユニット型共通）'!$C$6:$L$47,10,FALSE))</f>
        <v/>
      </c>
      <c r="AI204" s="251" t="str">
        <f>IF(AI203="","",VLOOKUP(AI203,'シフト記号表（従来型・ユニット型共通）'!$C$6:$L$47,10,FALSE))</f>
        <v/>
      </c>
      <c r="AJ204" s="253" t="str">
        <f>IF(AJ203="","",VLOOKUP(AJ203,'シフト記号表（従来型・ユニット型共通）'!$C$6:$L$47,10,FALSE))</f>
        <v/>
      </c>
      <c r="AK204" s="252" t="str">
        <f>IF(AK203="","",VLOOKUP(AK203,'シフト記号表（従来型・ユニット型共通）'!$C$6:$L$47,10,FALSE))</f>
        <v/>
      </c>
      <c r="AL204" s="251" t="str">
        <f>IF(AL203="","",VLOOKUP(AL203,'シフト記号表（従来型・ユニット型共通）'!$C$6:$L$47,10,FALSE))</f>
        <v/>
      </c>
      <c r="AM204" s="251" t="str">
        <f>IF(AM203="","",VLOOKUP(AM203,'シフト記号表（従来型・ユニット型共通）'!$C$6:$L$47,10,FALSE))</f>
        <v/>
      </c>
      <c r="AN204" s="251" t="str">
        <f>IF(AN203="","",VLOOKUP(AN203,'シフト記号表（従来型・ユニット型共通）'!$C$6:$L$47,10,FALSE))</f>
        <v/>
      </c>
      <c r="AO204" s="251" t="str">
        <f>IF(AO203="","",VLOOKUP(AO203,'シフト記号表（従来型・ユニット型共通）'!$C$6:$L$47,10,FALSE))</f>
        <v/>
      </c>
      <c r="AP204" s="251" t="str">
        <f>IF(AP203="","",VLOOKUP(AP203,'シフト記号表（従来型・ユニット型共通）'!$C$6:$L$47,10,FALSE))</f>
        <v/>
      </c>
      <c r="AQ204" s="253" t="str">
        <f>IF(AQ203="","",VLOOKUP(AQ203,'シフト記号表（従来型・ユニット型共通）'!$C$6:$L$47,10,FALSE))</f>
        <v/>
      </c>
      <c r="AR204" s="252" t="str">
        <f>IF(AR203="","",VLOOKUP(AR203,'シフト記号表（従来型・ユニット型共通）'!$C$6:$L$47,10,FALSE))</f>
        <v/>
      </c>
      <c r="AS204" s="251" t="str">
        <f>IF(AS203="","",VLOOKUP(AS203,'シフト記号表（従来型・ユニット型共通）'!$C$6:$L$47,10,FALSE))</f>
        <v/>
      </c>
      <c r="AT204" s="251" t="str">
        <f>IF(AT203="","",VLOOKUP(AT203,'シフト記号表（従来型・ユニット型共通）'!$C$6:$L$47,10,FALSE))</f>
        <v/>
      </c>
      <c r="AU204" s="251" t="str">
        <f>IF(AU203="","",VLOOKUP(AU203,'シフト記号表（従来型・ユニット型共通）'!$C$6:$L$47,10,FALSE))</f>
        <v/>
      </c>
      <c r="AV204" s="251" t="str">
        <f>IF(AV203="","",VLOOKUP(AV203,'シフト記号表（従来型・ユニット型共通）'!$C$6:$L$47,10,FALSE))</f>
        <v/>
      </c>
      <c r="AW204" s="251" t="str">
        <f>IF(AW203="","",VLOOKUP(AW203,'シフト記号表（従来型・ユニット型共通）'!$C$6:$L$47,10,FALSE))</f>
        <v/>
      </c>
      <c r="AX204" s="253" t="str">
        <f>IF(AX203="","",VLOOKUP(AX203,'シフト記号表（従来型・ユニット型共通）'!$C$6:$L$47,10,FALSE))</f>
        <v/>
      </c>
      <c r="AY204" s="252" t="str">
        <f>IF(AY203="","",VLOOKUP(AY203,'シフト記号表（従来型・ユニット型共通）'!$C$6:$L$47,10,FALSE))</f>
        <v/>
      </c>
      <c r="AZ204" s="251" t="str">
        <f>IF(AZ203="","",VLOOKUP(AZ203,'シフト記号表（従来型・ユニット型共通）'!$C$6:$L$47,10,FALSE))</f>
        <v/>
      </c>
      <c r="BA204" s="251" t="str">
        <f>IF(BA203="","",VLOOKUP(BA203,'シフト記号表（従来型・ユニット型共通）'!$C$6:$L$47,10,FALSE))</f>
        <v/>
      </c>
      <c r="BB204" s="996">
        <f>IF($BE$3="４週",SUM(W204:AX204),IF($BE$3="暦月",SUM(W204:BA204),""))</f>
        <v>0</v>
      </c>
      <c r="BC204" s="997"/>
      <c r="BD204" s="998">
        <f>IF($BE$3="４週",BB204/4,IF($BE$3="暦月",(BB204/($BE$8/7)),""))</f>
        <v>0</v>
      </c>
      <c r="BE204" s="997"/>
      <c r="BF204" s="993"/>
      <c r="BG204" s="994"/>
      <c r="BH204" s="994"/>
      <c r="BI204" s="994"/>
      <c r="BJ204" s="995"/>
    </row>
    <row r="205" spans="2:62" ht="20.25" customHeight="1">
      <c r="B205" s="925">
        <f>B203+1</f>
        <v>95</v>
      </c>
      <c r="C205" s="971"/>
      <c r="D205" s="972"/>
      <c r="E205" s="262"/>
      <c r="F205" s="261"/>
      <c r="G205" s="262"/>
      <c r="H205" s="261"/>
      <c r="I205" s="983"/>
      <c r="J205" s="984"/>
      <c r="K205" s="985"/>
      <c r="L205" s="986"/>
      <c r="M205" s="986"/>
      <c r="N205" s="972"/>
      <c r="O205" s="953"/>
      <c r="P205" s="954"/>
      <c r="Q205" s="954"/>
      <c r="R205" s="954"/>
      <c r="S205" s="955"/>
      <c r="T205" s="260" t="s">
        <v>758</v>
      </c>
      <c r="V205" s="259"/>
      <c r="W205" s="244"/>
      <c r="X205" s="243"/>
      <c r="Y205" s="243"/>
      <c r="Z205" s="243"/>
      <c r="AA205" s="243"/>
      <c r="AB205" s="243"/>
      <c r="AC205" s="245"/>
      <c r="AD205" s="244"/>
      <c r="AE205" s="243"/>
      <c r="AF205" s="243"/>
      <c r="AG205" s="243"/>
      <c r="AH205" s="243"/>
      <c r="AI205" s="243"/>
      <c r="AJ205" s="245"/>
      <c r="AK205" s="244"/>
      <c r="AL205" s="243"/>
      <c r="AM205" s="243"/>
      <c r="AN205" s="243"/>
      <c r="AO205" s="243"/>
      <c r="AP205" s="243"/>
      <c r="AQ205" s="245"/>
      <c r="AR205" s="244"/>
      <c r="AS205" s="243"/>
      <c r="AT205" s="243"/>
      <c r="AU205" s="243"/>
      <c r="AV205" s="243"/>
      <c r="AW205" s="243"/>
      <c r="AX205" s="245"/>
      <c r="AY205" s="244"/>
      <c r="AZ205" s="243"/>
      <c r="BA205" s="242"/>
      <c r="BB205" s="960"/>
      <c r="BC205" s="961"/>
      <c r="BD205" s="962"/>
      <c r="BE205" s="963"/>
      <c r="BF205" s="964"/>
      <c r="BG205" s="965"/>
      <c r="BH205" s="965"/>
      <c r="BI205" s="965"/>
      <c r="BJ205" s="966"/>
    </row>
    <row r="206" spans="2:62" ht="20.25" customHeight="1">
      <c r="B206" s="926"/>
      <c r="C206" s="987"/>
      <c r="D206" s="988"/>
      <c r="E206" s="258"/>
      <c r="F206" s="257">
        <f>C205</f>
        <v>0</v>
      </c>
      <c r="G206" s="258"/>
      <c r="H206" s="257">
        <f>I205</f>
        <v>0</v>
      </c>
      <c r="I206" s="989"/>
      <c r="J206" s="990"/>
      <c r="K206" s="991"/>
      <c r="L206" s="992"/>
      <c r="M206" s="992"/>
      <c r="N206" s="988"/>
      <c r="O206" s="953"/>
      <c r="P206" s="954"/>
      <c r="Q206" s="954"/>
      <c r="R206" s="954"/>
      <c r="S206" s="955"/>
      <c r="T206" s="256" t="s">
        <v>757</v>
      </c>
      <c r="U206" s="255"/>
      <c r="V206" s="254"/>
      <c r="W206" s="252" t="str">
        <f>IF(W205="","",VLOOKUP(W205,'シフト記号表（従来型・ユニット型共通）'!$C$6:$L$47,10,FALSE))</f>
        <v/>
      </c>
      <c r="X206" s="251" t="str">
        <f>IF(X205="","",VLOOKUP(X205,'シフト記号表（従来型・ユニット型共通）'!$C$6:$L$47,10,FALSE))</f>
        <v/>
      </c>
      <c r="Y206" s="251" t="str">
        <f>IF(Y205="","",VLOOKUP(Y205,'シフト記号表（従来型・ユニット型共通）'!$C$6:$L$47,10,FALSE))</f>
        <v/>
      </c>
      <c r="Z206" s="251" t="str">
        <f>IF(Z205="","",VLOOKUP(Z205,'シフト記号表（従来型・ユニット型共通）'!$C$6:$L$47,10,FALSE))</f>
        <v/>
      </c>
      <c r="AA206" s="251" t="str">
        <f>IF(AA205="","",VLOOKUP(AA205,'シフト記号表（従来型・ユニット型共通）'!$C$6:$L$47,10,FALSE))</f>
        <v/>
      </c>
      <c r="AB206" s="251" t="str">
        <f>IF(AB205="","",VLOOKUP(AB205,'シフト記号表（従来型・ユニット型共通）'!$C$6:$L$47,10,FALSE))</f>
        <v/>
      </c>
      <c r="AC206" s="253" t="str">
        <f>IF(AC205="","",VLOOKUP(AC205,'シフト記号表（従来型・ユニット型共通）'!$C$6:$L$47,10,FALSE))</f>
        <v/>
      </c>
      <c r="AD206" s="252" t="str">
        <f>IF(AD205="","",VLOOKUP(AD205,'シフト記号表（従来型・ユニット型共通）'!$C$6:$L$47,10,FALSE))</f>
        <v/>
      </c>
      <c r="AE206" s="251" t="str">
        <f>IF(AE205="","",VLOOKUP(AE205,'シフト記号表（従来型・ユニット型共通）'!$C$6:$L$47,10,FALSE))</f>
        <v/>
      </c>
      <c r="AF206" s="251" t="str">
        <f>IF(AF205="","",VLOOKUP(AF205,'シフト記号表（従来型・ユニット型共通）'!$C$6:$L$47,10,FALSE))</f>
        <v/>
      </c>
      <c r="AG206" s="251" t="str">
        <f>IF(AG205="","",VLOOKUP(AG205,'シフト記号表（従来型・ユニット型共通）'!$C$6:$L$47,10,FALSE))</f>
        <v/>
      </c>
      <c r="AH206" s="251" t="str">
        <f>IF(AH205="","",VLOOKUP(AH205,'シフト記号表（従来型・ユニット型共通）'!$C$6:$L$47,10,FALSE))</f>
        <v/>
      </c>
      <c r="AI206" s="251" t="str">
        <f>IF(AI205="","",VLOOKUP(AI205,'シフト記号表（従来型・ユニット型共通）'!$C$6:$L$47,10,FALSE))</f>
        <v/>
      </c>
      <c r="AJ206" s="253" t="str">
        <f>IF(AJ205="","",VLOOKUP(AJ205,'シフト記号表（従来型・ユニット型共通）'!$C$6:$L$47,10,FALSE))</f>
        <v/>
      </c>
      <c r="AK206" s="252" t="str">
        <f>IF(AK205="","",VLOOKUP(AK205,'シフト記号表（従来型・ユニット型共通）'!$C$6:$L$47,10,FALSE))</f>
        <v/>
      </c>
      <c r="AL206" s="251" t="str">
        <f>IF(AL205="","",VLOOKUP(AL205,'シフト記号表（従来型・ユニット型共通）'!$C$6:$L$47,10,FALSE))</f>
        <v/>
      </c>
      <c r="AM206" s="251" t="str">
        <f>IF(AM205="","",VLOOKUP(AM205,'シフト記号表（従来型・ユニット型共通）'!$C$6:$L$47,10,FALSE))</f>
        <v/>
      </c>
      <c r="AN206" s="251" t="str">
        <f>IF(AN205="","",VLOOKUP(AN205,'シフト記号表（従来型・ユニット型共通）'!$C$6:$L$47,10,FALSE))</f>
        <v/>
      </c>
      <c r="AO206" s="251" t="str">
        <f>IF(AO205="","",VLOOKUP(AO205,'シフト記号表（従来型・ユニット型共通）'!$C$6:$L$47,10,FALSE))</f>
        <v/>
      </c>
      <c r="AP206" s="251" t="str">
        <f>IF(AP205="","",VLOOKUP(AP205,'シフト記号表（従来型・ユニット型共通）'!$C$6:$L$47,10,FALSE))</f>
        <v/>
      </c>
      <c r="AQ206" s="253" t="str">
        <f>IF(AQ205="","",VLOOKUP(AQ205,'シフト記号表（従来型・ユニット型共通）'!$C$6:$L$47,10,FALSE))</f>
        <v/>
      </c>
      <c r="AR206" s="252" t="str">
        <f>IF(AR205="","",VLOOKUP(AR205,'シフト記号表（従来型・ユニット型共通）'!$C$6:$L$47,10,FALSE))</f>
        <v/>
      </c>
      <c r="AS206" s="251" t="str">
        <f>IF(AS205="","",VLOOKUP(AS205,'シフト記号表（従来型・ユニット型共通）'!$C$6:$L$47,10,FALSE))</f>
        <v/>
      </c>
      <c r="AT206" s="251" t="str">
        <f>IF(AT205="","",VLOOKUP(AT205,'シフト記号表（従来型・ユニット型共通）'!$C$6:$L$47,10,FALSE))</f>
        <v/>
      </c>
      <c r="AU206" s="251" t="str">
        <f>IF(AU205="","",VLOOKUP(AU205,'シフト記号表（従来型・ユニット型共通）'!$C$6:$L$47,10,FALSE))</f>
        <v/>
      </c>
      <c r="AV206" s="251" t="str">
        <f>IF(AV205="","",VLOOKUP(AV205,'シフト記号表（従来型・ユニット型共通）'!$C$6:$L$47,10,FALSE))</f>
        <v/>
      </c>
      <c r="AW206" s="251" t="str">
        <f>IF(AW205="","",VLOOKUP(AW205,'シフト記号表（従来型・ユニット型共通）'!$C$6:$L$47,10,FALSE))</f>
        <v/>
      </c>
      <c r="AX206" s="253" t="str">
        <f>IF(AX205="","",VLOOKUP(AX205,'シフト記号表（従来型・ユニット型共通）'!$C$6:$L$47,10,FALSE))</f>
        <v/>
      </c>
      <c r="AY206" s="252" t="str">
        <f>IF(AY205="","",VLOOKUP(AY205,'シフト記号表（従来型・ユニット型共通）'!$C$6:$L$47,10,FALSE))</f>
        <v/>
      </c>
      <c r="AZ206" s="251" t="str">
        <f>IF(AZ205="","",VLOOKUP(AZ205,'シフト記号表（従来型・ユニット型共通）'!$C$6:$L$47,10,FALSE))</f>
        <v/>
      </c>
      <c r="BA206" s="251" t="str">
        <f>IF(BA205="","",VLOOKUP(BA205,'シフト記号表（従来型・ユニット型共通）'!$C$6:$L$47,10,FALSE))</f>
        <v/>
      </c>
      <c r="BB206" s="996">
        <f>IF($BE$3="４週",SUM(W206:AX206),IF($BE$3="暦月",SUM(W206:BA206),""))</f>
        <v>0</v>
      </c>
      <c r="BC206" s="997"/>
      <c r="BD206" s="998">
        <f>IF($BE$3="４週",BB206/4,IF($BE$3="暦月",(BB206/($BE$8/7)),""))</f>
        <v>0</v>
      </c>
      <c r="BE206" s="997"/>
      <c r="BF206" s="993"/>
      <c r="BG206" s="994"/>
      <c r="BH206" s="994"/>
      <c r="BI206" s="994"/>
      <c r="BJ206" s="995"/>
    </row>
    <row r="207" spans="2:62" ht="20.25" customHeight="1">
      <c r="B207" s="925">
        <f>B205+1</f>
        <v>96</v>
      </c>
      <c r="C207" s="971"/>
      <c r="D207" s="972"/>
      <c r="E207" s="262"/>
      <c r="F207" s="261"/>
      <c r="G207" s="262"/>
      <c r="H207" s="261"/>
      <c r="I207" s="983"/>
      <c r="J207" s="984"/>
      <c r="K207" s="985"/>
      <c r="L207" s="986"/>
      <c r="M207" s="986"/>
      <c r="N207" s="972"/>
      <c r="O207" s="953"/>
      <c r="P207" s="954"/>
      <c r="Q207" s="954"/>
      <c r="R207" s="954"/>
      <c r="S207" s="955"/>
      <c r="T207" s="260" t="s">
        <v>758</v>
      </c>
      <c r="V207" s="259"/>
      <c r="W207" s="244"/>
      <c r="X207" s="243"/>
      <c r="Y207" s="243"/>
      <c r="Z207" s="243"/>
      <c r="AA207" s="243"/>
      <c r="AB207" s="243"/>
      <c r="AC207" s="245"/>
      <c r="AD207" s="244"/>
      <c r="AE207" s="243"/>
      <c r="AF207" s="243"/>
      <c r="AG207" s="243"/>
      <c r="AH207" s="243"/>
      <c r="AI207" s="243"/>
      <c r="AJ207" s="245"/>
      <c r="AK207" s="244"/>
      <c r="AL207" s="243"/>
      <c r="AM207" s="243"/>
      <c r="AN207" s="243"/>
      <c r="AO207" s="243"/>
      <c r="AP207" s="243"/>
      <c r="AQ207" s="245"/>
      <c r="AR207" s="244"/>
      <c r="AS207" s="243"/>
      <c r="AT207" s="243"/>
      <c r="AU207" s="243"/>
      <c r="AV207" s="243"/>
      <c r="AW207" s="243"/>
      <c r="AX207" s="245"/>
      <c r="AY207" s="244"/>
      <c r="AZ207" s="243"/>
      <c r="BA207" s="242"/>
      <c r="BB207" s="960"/>
      <c r="BC207" s="961"/>
      <c r="BD207" s="962"/>
      <c r="BE207" s="963"/>
      <c r="BF207" s="964"/>
      <c r="BG207" s="965"/>
      <c r="BH207" s="965"/>
      <c r="BI207" s="965"/>
      <c r="BJ207" s="966"/>
    </row>
    <row r="208" spans="2:62" ht="20.25" customHeight="1">
      <c r="B208" s="926"/>
      <c r="C208" s="987"/>
      <c r="D208" s="988"/>
      <c r="E208" s="258"/>
      <c r="F208" s="257">
        <f>C207</f>
        <v>0</v>
      </c>
      <c r="G208" s="258"/>
      <c r="H208" s="257">
        <f>I207</f>
        <v>0</v>
      </c>
      <c r="I208" s="989"/>
      <c r="J208" s="990"/>
      <c r="K208" s="991"/>
      <c r="L208" s="992"/>
      <c r="M208" s="992"/>
      <c r="N208" s="988"/>
      <c r="O208" s="953"/>
      <c r="P208" s="954"/>
      <c r="Q208" s="954"/>
      <c r="R208" s="954"/>
      <c r="S208" s="955"/>
      <c r="T208" s="256" t="s">
        <v>757</v>
      </c>
      <c r="U208" s="255"/>
      <c r="V208" s="254"/>
      <c r="W208" s="252" t="str">
        <f>IF(W207="","",VLOOKUP(W207,'シフト記号表（従来型・ユニット型共通）'!$C$6:$L$47,10,FALSE))</f>
        <v/>
      </c>
      <c r="X208" s="251" t="str">
        <f>IF(X207="","",VLOOKUP(X207,'シフト記号表（従来型・ユニット型共通）'!$C$6:$L$47,10,FALSE))</f>
        <v/>
      </c>
      <c r="Y208" s="251" t="str">
        <f>IF(Y207="","",VLOOKUP(Y207,'シフト記号表（従来型・ユニット型共通）'!$C$6:$L$47,10,FALSE))</f>
        <v/>
      </c>
      <c r="Z208" s="251" t="str">
        <f>IF(Z207="","",VLOOKUP(Z207,'シフト記号表（従来型・ユニット型共通）'!$C$6:$L$47,10,FALSE))</f>
        <v/>
      </c>
      <c r="AA208" s="251" t="str">
        <f>IF(AA207="","",VLOOKUP(AA207,'シフト記号表（従来型・ユニット型共通）'!$C$6:$L$47,10,FALSE))</f>
        <v/>
      </c>
      <c r="AB208" s="251" t="str">
        <f>IF(AB207="","",VLOOKUP(AB207,'シフト記号表（従来型・ユニット型共通）'!$C$6:$L$47,10,FALSE))</f>
        <v/>
      </c>
      <c r="AC208" s="253" t="str">
        <f>IF(AC207="","",VLOOKUP(AC207,'シフト記号表（従来型・ユニット型共通）'!$C$6:$L$47,10,FALSE))</f>
        <v/>
      </c>
      <c r="AD208" s="252" t="str">
        <f>IF(AD207="","",VLOOKUP(AD207,'シフト記号表（従来型・ユニット型共通）'!$C$6:$L$47,10,FALSE))</f>
        <v/>
      </c>
      <c r="AE208" s="251" t="str">
        <f>IF(AE207="","",VLOOKUP(AE207,'シフト記号表（従来型・ユニット型共通）'!$C$6:$L$47,10,FALSE))</f>
        <v/>
      </c>
      <c r="AF208" s="251" t="str">
        <f>IF(AF207="","",VLOOKUP(AF207,'シフト記号表（従来型・ユニット型共通）'!$C$6:$L$47,10,FALSE))</f>
        <v/>
      </c>
      <c r="AG208" s="251" t="str">
        <f>IF(AG207="","",VLOOKUP(AG207,'シフト記号表（従来型・ユニット型共通）'!$C$6:$L$47,10,FALSE))</f>
        <v/>
      </c>
      <c r="AH208" s="251" t="str">
        <f>IF(AH207="","",VLOOKUP(AH207,'シフト記号表（従来型・ユニット型共通）'!$C$6:$L$47,10,FALSE))</f>
        <v/>
      </c>
      <c r="AI208" s="251" t="str">
        <f>IF(AI207="","",VLOOKUP(AI207,'シフト記号表（従来型・ユニット型共通）'!$C$6:$L$47,10,FALSE))</f>
        <v/>
      </c>
      <c r="AJ208" s="253" t="str">
        <f>IF(AJ207="","",VLOOKUP(AJ207,'シフト記号表（従来型・ユニット型共通）'!$C$6:$L$47,10,FALSE))</f>
        <v/>
      </c>
      <c r="AK208" s="252" t="str">
        <f>IF(AK207="","",VLOOKUP(AK207,'シフト記号表（従来型・ユニット型共通）'!$C$6:$L$47,10,FALSE))</f>
        <v/>
      </c>
      <c r="AL208" s="251" t="str">
        <f>IF(AL207="","",VLOOKUP(AL207,'シフト記号表（従来型・ユニット型共通）'!$C$6:$L$47,10,FALSE))</f>
        <v/>
      </c>
      <c r="AM208" s="251" t="str">
        <f>IF(AM207="","",VLOOKUP(AM207,'シフト記号表（従来型・ユニット型共通）'!$C$6:$L$47,10,FALSE))</f>
        <v/>
      </c>
      <c r="AN208" s="251" t="str">
        <f>IF(AN207="","",VLOOKUP(AN207,'シフト記号表（従来型・ユニット型共通）'!$C$6:$L$47,10,FALSE))</f>
        <v/>
      </c>
      <c r="AO208" s="251" t="str">
        <f>IF(AO207="","",VLOOKUP(AO207,'シフト記号表（従来型・ユニット型共通）'!$C$6:$L$47,10,FALSE))</f>
        <v/>
      </c>
      <c r="AP208" s="251" t="str">
        <f>IF(AP207="","",VLOOKUP(AP207,'シフト記号表（従来型・ユニット型共通）'!$C$6:$L$47,10,FALSE))</f>
        <v/>
      </c>
      <c r="AQ208" s="253" t="str">
        <f>IF(AQ207="","",VLOOKUP(AQ207,'シフト記号表（従来型・ユニット型共通）'!$C$6:$L$47,10,FALSE))</f>
        <v/>
      </c>
      <c r="AR208" s="252" t="str">
        <f>IF(AR207="","",VLOOKUP(AR207,'シフト記号表（従来型・ユニット型共通）'!$C$6:$L$47,10,FALSE))</f>
        <v/>
      </c>
      <c r="AS208" s="251" t="str">
        <f>IF(AS207="","",VLOOKUP(AS207,'シフト記号表（従来型・ユニット型共通）'!$C$6:$L$47,10,FALSE))</f>
        <v/>
      </c>
      <c r="AT208" s="251" t="str">
        <f>IF(AT207="","",VLOOKUP(AT207,'シフト記号表（従来型・ユニット型共通）'!$C$6:$L$47,10,FALSE))</f>
        <v/>
      </c>
      <c r="AU208" s="251" t="str">
        <f>IF(AU207="","",VLOOKUP(AU207,'シフト記号表（従来型・ユニット型共通）'!$C$6:$L$47,10,FALSE))</f>
        <v/>
      </c>
      <c r="AV208" s="251" t="str">
        <f>IF(AV207="","",VLOOKUP(AV207,'シフト記号表（従来型・ユニット型共通）'!$C$6:$L$47,10,FALSE))</f>
        <v/>
      </c>
      <c r="AW208" s="251" t="str">
        <f>IF(AW207="","",VLOOKUP(AW207,'シフト記号表（従来型・ユニット型共通）'!$C$6:$L$47,10,FALSE))</f>
        <v/>
      </c>
      <c r="AX208" s="253" t="str">
        <f>IF(AX207="","",VLOOKUP(AX207,'シフト記号表（従来型・ユニット型共通）'!$C$6:$L$47,10,FALSE))</f>
        <v/>
      </c>
      <c r="AY208" s="252" t="str">
        <f>IF(AY207="","",VLOOKUP(AY207,'シフト記号表（従来型・ユニット型共通）'!$C$6:$L$47,10,FALSE))</f>
        <v/>
      </c>
      <c r="AZ208" s="251" t="str">
        <f>IF(AZ207="","",VLOOKUP(AZ207,'シフト記号表（従来型・ユニット型共通）'!$C$6:$L$47,10,FALSE))</f>
        <v/>
      </c>
      <c r="BA208" s="251" t="str">
        <f>IF(BA207="","",VLOOKUP(BA207,'シフト記号表（従来型・ユニット型共通）'!$C$6:$L$47,10,FALSE))</f>
        <v/>
      </c>
      <c r="BB208" s="996">
        <f>IF($BE$3="４週",SUM(W208:AX208),IF($BE$3="暦月",SUM(W208:BA208),""))</f>
        <v>0</v>
      </c>
      <c r="BC208" s="997"/>
      <c r="BD208" s="998">
        <f>IF($BE$3="４週",BB208/4,IF($BE$3="暦月",(BB208/($BE$8/7)),""))</f>
        <v>0</v>
      </c>
      <c r="BE208" s="997"/>
      <c r="BF208" s="993"/>
      <c r="BG208" s="994"/>
      <c r="BH208" s="994"/>
      <c r="BI208" s="994"/>
      <c r="BJ208" s="995"/>
    </row>
    <row r="209" spans="2:62" ht="20.25" customHeight="1">
      <c r="B209" s="925">
        <f>B207+1</f>
        <v>97</v>
      </c>
      <c r="C209" s="971"/>
      <c r="D209" s="972"/>
      <c r="E209" s="262"/>
      <c r="F209" s="261"/>
      <c r="G209" s="262"/>
      <c r="H209" s="261"/>
      <c r="I209" s="983"/>
      <c r="J209" s="984"/>
      <c r="K209" s="985"/>
      <c r="L209" s="986"/>
      <c r="M209" s="986"/>
      <c r="N209" s="972"/>
      <c r="O209" s="953"/>
      <c r="P209" s="954"/>
      <c r="Q209" s="954"/>
      <c r="R209" s="954"/>
      <c r="S209" s="955"/>
      <c r="T209" s="260" t="s">
        <v>758</v>
      </c>
      <c r="V209" s="259"/>
      <c r="W209" s="244"/>
      <c r="X209" s="243"/>
      <c r="Y209" s="243"/>
      <c r="Z209" s="243"/>
      <c r="AA209" s="243"/>
      <c r="AB209" s="243"/>
      <c r="AC209" s="245"/>
      <c r="AD209" s="244"/>
      <c r="AE209" s="243"/>
      <c r="AF209" s="243"/>
      <c r="AG209" s="243"/>
      <c r="AH209" s="243"/>
      <c r="AI209" s="243"/>
      <c r="AJ209" s="245"/>
      <c r="AK209" s="244"/>
      <c r="AL209" s="243"/>
      <c r="AM209" s="243"/>
      <c r="AN209" s="243"/>
      <c r="AO209" s="243"/>
      <c r="AP209" s="243"/>
      <c r="AQ209" s="245"/>
      <c r="AR209" s="244"/>
      <c r="AS209" s="243"/>
      <c r="AT209" s="243"/>
      <c r="AU209" s="243"/>
      <c r="AV209" s="243"/>
      <c r="AW209" s="243"/>
      <c r="AX209" s="245"/>
      <c r="AY209" s="244"/>
      <c r="AZ209" s="243"/>
      <c r="BA209" s="242"/>
      <c r="BB209" s="960"/>
      <c r="BC209" s="961"/>
      <c r="BD209" s="962"/>
      <c r="BE209" s="963"/>
      <c r="BF209" s="964"/>
      <c r="BG209" s="965"/>
      <c r="BH209" s="965"/>
      <c r="BI209" s="965"/>
      <c r="BJ209" s="966"/>
    </row>
    <row r="210" spans="2:62" ht="20.25" customHeight="1">
      <c r="B210" s="926"/>
      <c r="C210" s="987"/>
      <c r="D210" s="988"/>
      <c r="E210" s="258"/>
      <c r="F210" s="257">
        <f>C209</f>
        <v>0</v>
      </c>
      <c r="G210" s="258"/>
      <c r="H210" s="257">
        <f>I209</f>
        <v>0</v>
      </c>
      <c r="I210" s="989"/>
      <c r="J210" s="990"/>
      <c r="K210" s="991"/>
      <c r="L210" s="992"/>
      <c r="M210" s="992"/>
      <c r="N210" s="988"/>
      <c r="O210" s="953"/>
      <c r="P210" s="954"/>
      <c r="Q210" s="954"/>
      <c r="R210" s="954"/>
      <c r="S210" s="955"/>
      <c r="T210" s="256" t="s">
        <v>757</v>
      </c>
      <c r="U210" s="255"/>
      <c r="V210" s="254"/>
      <c r="W210" s="252" t="str">
        <f>IF(W209="","",VLOOKUP(W209,'シフト記号表（従来型・ユニット型共通）'!$C$6:$L$47,10,FALSE))</f>
        <v/>
      </c>
      <c r="X210" s="251" t="str">
        <f>IF(X209="","",VLOOKUP(X209,'シフト記号表（従来型・ユニット型共通）'!$C$6:$L$47,10,FALSE))</f>
        <v/>
      </c>
      <c r="Y210" s="251" t="str">
        <f>IF(Y209="","",VLOOKUP(Y209,'シフト記号表（従来型・ユニット型共通）'!$C$6:$L$47,10,FALSE))</f>
        <v/>
      </c>
      <c r="Z210" s="251" t="str">
        <f>IF(Z209="","",VLOOKUP(Z209,'シフト記号表（従来型・ユニット型共通）'!$C$6:$L$47,10,FALSE))</f>
        <v/>
      </c>
      <c r="AA210" s="251" t="str">
        <f>IF(AA209="","",VLOOKUP(AA209,'シフト記号表（従来型・ユニット型共通）'!$C$6:$L$47,10,FALSE))</f>
        <v/>
      </c>
      <c r="AB210" s="251" t="str">
        <f>IF(AB209="","",VLOOKUP(AB209,'シフト記号表（従来型・ユニット型共通）'!$C$6:$L$47,10,FALSE))</f>
        <v/>
      </c>
      <c r="AC210" s="253" t="str">
        <f>IF(AC209="","",VLOOKUP(AC209,'シフト記号表（従来型・ユニット型共通）'!$C$6:$L$47,10,FALSE))</f>
        <v/>
      </c>
      <c r="AD210" s="252" t="str">
        <f>IF(AD209="","",VLOOKUP(AD209,'シフト記号表（従来型・ユニット型共通）'!$C$6:$L$47,10,FALSE))</f>
        <v/>
      </c>
      <c r="AE210" s="251" t="str">
        <f>IF(AE209="","",VLOOKUP(AE209,'シフト記号表（従来型・ユニット型共通）'!$C$6:$L$47,10,FALSE))</f>
        <v/>
      </c>
      <c r="AF210" s="251" t="str">
        <f>IF(AF209="","",VLOOKUP(AF209,'シフト記号表（従来型・ユニット型共通）'!$C$6:$L$47,10,FALSE))</f>
        <v/>
      </c>
      <c r="AG210" s="251" t="str">
        <f>IF(AG209="","",VLOOKUP(AG209,'シフト記号表（従来型・ユニット型共通）'!$C$6:$L$47,10,FALSE))</f>
        <v/>
      </c>
      <c r="AH210" s="251" t="str">
        <f>IF(AH209="","",VLOOKUP(AH209,'シフト記号表（従来型・ユニット型共通）'!$C$6:$L$47,10,FALSE))</f>
        <v/>
      </c>
      <c r="AI210" s="251" t="str">
        <f>IF(AI209="","",VLOOKUP(AI209,'シフト記号表（従来型・ユニット型共通）'!$C$6:$L$47,10,FALSE))</f>
        <v/>
      </c>
      <c r="AJ210" s="253" t="str">
        <f>IF(AJ209="","",VLOOKUP(AJ209,'シフト記号表（従来型・ユニット型共通）'!$C$6:$L$47,10,FALSE))</f>
        <v/>
      </c>
      <c r="AK210" s="252" t="str">
        <f>IF(AK209="","",VLOOKUP(AK209,'シフト記号表（従来型・ユニット型共通）'!$C$6:$L$47,10,FALSE))</f>
        <v/>
      </c>
      <c r="AL210" s="251" t="str">
        <f>IF(AL209="","",VLOOKUP(AL209,'シフト記号表（従来型・ユニット型共通）'!$C$6:$L$47,10,FALSE))</f>
        <v/>
      </c>
      <c r="AM210" s="251" t="str">
        <f>IF(AM209="","",VLOOKUP(AM209,'シフト記号表（従来型・ユニット型共通）'!$C$6:$L$47,10,FALSE))</f>
        <v/>
      </c>
      <c r="AN210" s="251" t="str">
        <f>IF(AN209="","",VLOOKUP(AN209,'シフト記号表（従来型・ユニット型共通）'!$C$6:$L$47,10,FALSE))</f>
        <v/>
      </c>
      <c r="AO210" s="251" t="str">
        <f>IF(AO209="","",VLOOKUP(AO209,'シフト記号表（従来型・ユニット型共通）'!$C$6:$L$47,10,FALSE))</f>
        <v/>
      </c>
      <c r="AP210" s="251" t="str">
        <f>IF(AP209="","",VLOOKUP(AP209,'シフト記号表（従来型・ユニット型共通）'!$C$6:$L$47,10,FALSE))</f>
        <v/>
      </c>
      <c r="AQ210" s="253" t="str">
        <f>IF(AQ209="","",VLOOKUP(AQ209,'シフト記号表（従来型・ユニット型共通）'!$C$6:$L$47,10,FALSE))</f>
        <v/>
      </c>
      <c r="AR210" s="252" t="str">
        <f>IF(AR209="","",VLOOKUP(AR209,'シフト記号表（従来型・ユニット型共通）'!$C$6:$L$47,10,FALSE))</f>
        <v/>
      </c>
      <c r="AS210" s="251" t="str">
        <f>IF(AS209="","",VLOOKUP(AS209,'シフト記号表（従来型・ユニット型共通）'!$C$6:$L$47,10,FALSE))</f>
        <v/>
      </c>
      <c r="AT210" s="251" t="str">
        <f>IF(AT209="","",VLOOKUP(AT209,'シフト記号表（従来型・ユニット型共通）'!$C$6:$L$47,10,FALSE))</f>
        <v/>
      </c>
      <c r="AU210" s="251" t="str">
        <f>IF(AU209="","",VLOOKUP(AU209,'シフト記号表（従来型・ユニット型共通）'!$C$6:$L$47,10,FALSE))</f>
        <v/>
      </c>
      <c r="AV210" s="251" t="str">
        <f>IF(AV209="","",VLOOKUP(AV209,'シフト記号表（従来型・ユニット型共通）'!$C$6:$L$47,10,FALSE))</f>
        <v/>
      </c>
      <c r="AW210" s="251" t="str">
        <f>IF(AW209="","",VLOOKUP(AW209,'シフト記号表（従来型・ユニット型共通）'!$C$6:$L$47,10,FALSE))</f>
        <v/>
      </c>
      <c r="AX210" s="253" t="str">
        <f>IF(AX209="","",VLOOKUP(AX209,'シフト記号表（従来型・ユニット型共通）'!$C$6:$L$47,10,FALSE))</f>
        <v/>
      </c>
      <c r="AY210" s="252" t="str">
        <f>IF(AY209="","",VLOOKUP(AY209,'シフト記号表（従来型・ユニット型共通）'!$C$6:$L$47,10,FALSE))</f>
        <v/>
      </c>
      <c r="AZ210" s="251" t="str">
        <f>IF(AZ209="","",VLOOKUP(AZ209,'シフト記号表（従来型・ユニット型共通）'!$C$6:$L$47,10,FALSE))</f>
        <v/>
      </c>
      <c r="BA210" s="251" t="str">
        <f>IF(BA209="","",VLOOKUP(BA209,'シフト記号表（従来型・ユニット型共通）'!$C$6:$L$47,10,FALSE))</f>
        <v/>
      </c>
      <c r="BB210" s="996">
        <f>IF($BE$3="４週",SUM(W210:AX210),IF($BE$3="暦月",SUM(W210:BA210),""))</f>
        <v>0</v>
      </c>
      <c r="BC210" s="997"/>
      <c r="BD210" s="998">
        <f>IF($BE$3="４週",BB210/4,IF($BE$3="暦月",(BB210/($BE$8/7)),""))</f>
        <v>0</v>
      </c>
      <c r="BE210" s="997"/>
      <c r="BF210" s="993"/>
      <c r="BG210" s="994"/>
      <c r="BH210" s="994"/>
      <c r="BI210" s="994"/>
      <c r="BJ210" s="995"/>
    </row>
    <row r="211" spans="2:62" ht="20.25" customHeight="1">
      <c r="B211" s="925">
        <f>B209+1</f>
        <v>98</v>
      </c>
      <c r="C211" s="971"/>
      <c r="D211" s="972"/>
      <c r="E211" s="262"/>
      <c r="F211" s="261"/>
      <c r="G211" s="262"/>
      <c r="H211" s="261"/>
      <c r="I211" s="983"/>
      <c r="J211" s="984"/>
      <c r="K211" s="985"/>
      <c r="L211" s="986"/>
      <c r="M211" s="986"/>
      <c r="N211" s="972"/>
      <c r="O211" s="953"/>
      <c r="P211" s="954"/>
      <c r="Q211" s="954"/>
      <c r="R211" s="954"/>
      <c r="S211" s="955"/>
      <c r="T211" s="260" t="s">
        <v>758</v>
      </c>
      <c r="V211" s="259"/>
      <c r="W211" s="244"/>
      <c r="X211" s="243"/>
      <c r="Y211" s="243"/>
      <c r="Z211" s="243"/>
      <c r="AA211" s="243"/>
      <c r="AB211" s="243"/>
      <c r="AC211" s="245"/>
      <c r="AD211" s="244"/>
      <c r="AE211" s="243"/>
      <c r="AF211" s="243"/>
      <c r="AG211" s="243"/>
      <c r="AH211" s="243"/>
      <c r="AI211" s="243"/>
      <c r="AJ211" s="245"/>
      <c r="AK211" s="244"/>
      <c r="AL211" s="243"/>
      <c r="AM211" s="243"/>
      <c r="AN211" s="243"/>
      <c r="AO211" s="243"/>
      <c r="AP211" s="243"/>
      <c r="AQ211" s="245"/>
      <c r="AR211" s="244"/>
      <c r="AS211" s="243"/>
      <c r="AT211" s="243"/>
      <c r="AU211" s="243"/>
      <c r="AV211" s="243"/>
      <c r="AW211" s="243"/>
      <c r="AX211" s="245"/>
      <c r="AY211" s="244"/>
      <c r="AZ211" s="243"/>
      <c r="BA211" s="242"/>
      <c r="BB211" s="960"/>
      <c r="BC211" s="961"/>
      <c r="BD211" s="962"/>
      <c r="BE211" s="963"/>
      <c r="BF211" s="964"/>
      <c r="BG211" s="965"/>
      <c r="BH211" s="965"/>
      <c r="BI211" s="965"/>
      <c r="BJ211" s="966"/>
    </row>
    <row r="212" spans="2:62" ht="20.25" customHeight="1">
      <c r="B212" s="926"/>
      <c r="C212" s="987"/>
      <c r="D212" s="988"/>
      <c r="E212" s="258"/>
      <c r="F212" s="257">
        <f>C211</f>
        <v>0</v>
      </c>
      <c r="G212" s="258"/>
      <c r="H212" s="257">
        <f>I211</f>
        <v>0</v>
      </c>
      <c r="I212" s="989"/>
      <c r="J212" s="990"/>
      <c r="K212" s="991"/>
      <c r="L212" s="992"/>
      <c r="M212" s="992"/>
      <c r="N212" s="988"/>
      <c r="O212" s="953"/>
      <c r="P212" s="954"/>
      <c r="Q212" s="954"/>
      <c r="R212" s="954"/>
      <c r="S212" s="955"/>
      <c r="T212" s="256" t="s">
        <v>757</v>
      </c>
      <c r="U212" s="255"/>
      <c r="V212" s="254"/>
      <c r="W212" s="252" t="str">
        <f>IF(W211="","",VLOOKUP(W211,'シフト記号表（従来型・ユニット型共通）'!$C$6:$L$47,10,FALSE))</f>
        <v/>
      </c>
      <c r="X212" s="251" t="str">
        <f>IF(X211="","",VLOOKUP(X211,'シフト記号表（従来型・ユニット型共通）'!$C$6:$L$47,10,FALSE))</f>
        <v/>
      </c>
      <c r="Y212" s="251" t="str">
        <f>IF(Y211="","",VLOOKUP(Y211,'シフト記号表（従来型・ユニット型共通）'!$C$6:$L$47,10,FALSE))</f>
        <v/>
      </c>
      <c r="Z212" s="251" t="str">
        <f>IF(Z211="","",VLOOKUP(Z211,'シフト記号表（従来型・ユニット型共通）'!$C$6:$L$47,10,FALSE))</f>
        <v/>
      </c>
      <c r="AA212" s="251" t="str">
        <f>IF(AA211="","",VLOOKUP(AA211,'シフト記号表（従来型・ユニット型共通）'!$C$6:$L$47,10,FALSE))</f>
        <v/>
      </c>
      <c r="AB212" s="251" t="str">
        <f>IF(AB211="","",VLOOKUP(AB211,'シフト記号表（従来型・ユニット型共通）'!$C$6:$L$47,10,FALSE))</f>
        <v/>
      </c>
      <c r="AC212" s="253" t="str">
        <f>IF(AC211="","",VLOOKUP(AC211,'シフト記号表（従来型・ユニット型共通）'!$C$6:$L$47,10,FALSE))</f>
        <v/>
      </c>
      <c r="AD212" s="252" t="str">
        <f>IF(AD211="","",VLOOKUP(AD211,'シフト記号表（従来型・ユニット型共通）'!$C$6:$L$47,10,FALSE))</f>
        <v/>
      </c>
      <c r="AE212" s="251" t="str">
        <f>IF(AE211="","",VLOOKUP(AE211,'シフト記号表（従来型・ユニット型共通）'!$C$6:$L$47,10,FALSE))</f>
        <v/>
      </c>
      <c r="AF212" s="251" t="str">
        <f>IF(AF211="","",VLOOKUP(AF211,'シフト記号表（従来型・ユニット型共通）'!$C$6:$L$47,10,FALSE))</f>
        <v/>
      </c>
      <c r="AG212" s="251" t="str">
        <f>IF(AG211="","",VLOOKUP(AG211,'シフト記号表（従来型・ユニット型共通）'!$C$6:$L$47,10,FALSE))</f>
        <v/>
      </c>
      <c r="AH212" s="251" t="str">
        <f>IF(AH211="","",VLOOKUP(AH211,'シフト記号表（従来型・ユニット型共通）'!$C$6:$L$47,10,FALSE))</f>
        <v/>
      </c>
      <c r="AI212" s="251" t="str">
        <f>IF(AI211="","",VLOOKUP(AI211,'シフト記号表（従来型・ユニット型共通）'!$C$6:$L$47,10,FALSE))</f>
        <v/>
      </c>
      <c r="AJ212" s="253" t="str">
        <f>IF(AJ211="","",VLOOKUP(AJ211,'シフト記号表（従来型・ユニット型共通）'!$C$6:$L$47,10,FALSE))</f>
        <v/>
      </c>
      <c r="AK212" s="252" t="str">
        <f>IF(AK211="","",VLOOKUP(AK211,'シフト記号表（従来型・ユニット型共通）'!$C$6:$L$47,10,FALSE))</f>
        <v/>
      </c>
      <c r="AL212" s="251" t="str">
        <f>IF(AL211="","",VLOOKUP(AL211,'シフト記号表（従来型・ユニット型共通）'!$C$6:$L$47,10,FALSE))</f>
        <v/>
      </c>
      <c r="AM212" s="251" t="str">
        <f>IF(AM211="","",VLOOKUP(AM211,'シフト記号表（従来型・ユニット型共通）'!$C$6:$L$47,10,FALSE))</f>
        <v/>
      </c>
      <c r="AN212" s="251" t="str">
        <f>IF(AN211="","",VLOOKUP(AN211,'シフト記号表（従来型・ユニット型共通）'!$C$6:$L$47,10,FALSE))</f>
        <v/>
      </c>
      <c r="AO212" s="251" t="str">
        <f>IF(AO211="","",VLOOKUP(AO211,'シフト記号表（従来型・ユニット型共通）'!$C$6:$L$47,10,FALSE))</f>
        <v/>
      </c>
      <c r="AP212" s="251" t="str">
        <f>IF(AP211="","",VLOOKUP(AP211,'シフト記号表（従来型・ユニット型共通）'!$C$6:$L$47,10,FALSE))</f>
        <v/>
      </c>
      <c r="AQ212" s="253" t="str">
        <f>IF(AQ211="","",VLOOKUP(AQ211,'シフト記号表（従来型・ユニット型共通）'!$C$6:$L$47,10,FALSE))</f>
        <v/>
      </c>
      <c r="AR212" s="252" t="str">
        <f>IF(AR211="","",VLOOKUP(AR211,'シフト記号表（従来型・ユニット型共通）'!$C$6:$L$47,10,FALSE))</f>
        <v/>
      </c>
      <c r="AS212" s="251" t="str">
        <f>IF(AS211="","",VLOOKUP(AS211,'シフト記号表（従来型・ユニット型共通）'!$C$6:$L$47,10,FALSE))</f>
        <v/>
      </c>
      <c r="AT212" s="251" t="str">
        <f>IF(AT211="","",VLOOKUP(AT211,'シフト記号表（従来型・ユニット型共通）'!$C$6:$L$47,10,FALSE))</f>
        <v/>
      </c>
      <c r="AU212" s="251" t="str">
        <f>IF(AU211="","",VLOOKUP(AU211,'シフト記号表（従来型・ユニット型共通）'!$C$6:$L$47,10,FALSE))</f>
        <v/>
      </c>
      <c r="AV212" s="251" t="str">
        <f>IF(AV211="","",VLOOKUP(AV211,'シフト記号表（従来型・ユニット型共通）'!$C$6:$L$47,10,FALSE))</f>
        <v/>
      </c>
      <c r="AW212" s="251" t="str">
        <f>IF(AW211="","",VLOOKUP(AW211,'シフト記号表（従来型・ユニット型共通）'!$C$6:$L$47,10,FALSE))</f>
        <v/>
      </c>
      <c r="AX212" s="253" t="str">
        <f>IF(AX211="","",VLOOKUP(AX211,'シフト記号表（従来型・ユニット型共通）'!$C$6:$L$47,10,FALSE))</f>
        <v/>
      </c>
      <c r="AY212" s="252" t="str">
        <f>IF(AY211="","",VLOOKUP(AY211,'シフト記号表（従来型・ユニット型共通）'!$C$6:$L$47,10,FALSE))</f>
        <v/>
      </c>
      <c r="AZ212" s="251" t="str">
        <f>IF(AZ211="","",VLOOKUP(AZ211,'シフト記号表（従来型・ユニット型共通）'!$C$6:$L$47,10,FALSE))</f>
        <v/>
      </c>
      <c r="BA212" s="251" t="str">
        <f>IF(BA211="","",VLOOKUP(BA211,'シフト記号表（従来型・ユニット型共通）'!$C$6:$L$47,10,FALSE))</f>
        <v/>
      </c>
      <c r="BB212" s="996">
        <f>IF($BE$3="４週",SUM(W212:AX212),IF($BE$3="暦月",SUM(W212:BA212),""))</f>
        <v>0</v>
      </c>
      <c r="BC212" s="997"/>
      <c r="BD212" s="998">
        <f>IF($BE$3="４週",BB212/4,IF($BE$3="暦月",(BB212/($BE$8/7)),""))</f>
        <v>0</v>
      </c>
      <c r="BE212" s="997"/>
      <c r="BF212" s="993"/>
      <c r="BG212" s="994"/>
      <c r="BH212" s="994"/>
      <c r="BI212" s="994"/>
      <c r="BJ212" s="995"/>
    </row>
    <row r="213" spans="2:62" ht="20.25" customHeight="1">
      <c r="B213" s="925">
        <f>B211+1</f>
        <v>99</v>
      </c>
      <c r="C213" s="971"/>
      <c r="D213" s="972"/>
      <c r="E213" s="262"/>
      <c r="F213" s="261"/>
      <c r="G213" s="262"/>
      <c r="H213" s="261"/>
      <c r="I213" s="983"/>
      <c r="J213" s="984"/>
      <c r="K213" s="985"/>
      <c r="L213" s="986"/>
      <c r="M213" s="986"/>
      <c r="N213" s="972"/>
      <c r="O213" s="953"/>
      <c r="P213" s="954"/>
      <c r="Q213" s="954"/>
      <c r="R213" s="954"/>
      <c r="S213" s="955"/>
      <c r="T213" s="260" t="s">
        <v>758</v>
      </c>
      <c r="V213" s="259"/>
      <c r="W213" s="244"/>
      <c r="X213" s="243"/>
      <c r="Y213" s="243"/>
      <c r="Z213" s="243"/>
      <c r="AA213" s="243"/>
      <c r="AB213" s="243"/>
      <c r="AC213" s="245"/>
      <c r="AD213" s="244"/>
      <c r="AE213" s="243"/>
      <c r="AF213" s="243"/>
      <c r="AG213" s="243"/>
      <c r="AH213" s="243"/>
      <c r="AI213" s="243"/>
      <c r="AJ213" s="245"/>
      <c r="AK213" s="244"/>
      <c r="AL213" s="243"/>
      <c r="AM213" s="243"/>
      <c r="AN213" s="243"/>
      <c r="AO213" s="243"/>
      <c r="AP213" s="243"/>
      <c r="AQ213" s="245"/>
      <c r="AR213" s="244"/>
      <c r="AS213" s="243"/>
      <c r="AT213" s="243"/>
      <c r="AU213" s="243"/>
      <c r="AV213" s="243"/>
      <c r="AW213" s="243"/>
      <c r="AX213" s="245"/>
      <c r="AY213" s="244"/>
      <c r="AZ213" s="243"/>
      <c r="BA213" s="242"/>
      <c r="BB213" s="960"/>
      <c r="BC213" s="961"/>
      <c r="BD213" s="962"/>
      <c r="BE213" s="963"/>
      <c r="BF213" s="964"/>
      <c r="BG213" s="965"/>
      <c r="BH213" s="965"/>
      <c r="BI213" s="965"/>
      <c r="BJ213" s="966"/>
    </row>
    <row r="214" spans="2:62" ht="20.25" customHeight="1">
      <c r="B214" s="926"/>
      <c r="C214" s="987"/>
      <c r="D214" s="988"/>
      <c r="E214" s="258"/>
      <c r="F214" s="257">
        <f>C213</f>
        <v>0</v>
      </c>
      <c r="G214" s="258"/>
      <c r="H214" s="257">
        <f>I213</f>
        <v>0</v>
      </c>
      <c r="I214" s="989"/>
      <c r="J214" s="990"/>
      <c r="K214" s="991"/>
      <c r="L214" s="992"/>
      <c r="M214" s="992"/>
      <c r="N214" s="988"/>
      <c r="O214" s="953"/>
      <c r="P214" s="954"/>
      <c r="Q214" s="954"/>
      <c r="R214" s="954"/>
      <c r="S214" s="955"/>
      <c r="T214" s="256" t="s">
        <v>757</v>
      </c>
      <c r="U214" s="255"/>
      <c r="V214" s="254"/>
      <c r="W214" s="252" t="str">
        <f>IF(W213="","",VLOOKUP(W213,'シフト記号表（従来型・ユニット型共通）'!$C$6:$L$47,10,FALSE))</f>
        <v/>
      </c>
      <c r="X214" s="251" t="str">
        <f>IF(X213="","",VLOOKUP(X213,'シフト記号表（従来型・ユニット型共通）'!$C$6:$L$47,10,FALSE))</f>
        <v/>
      </c>
      <c r="Y214" s="251" t="str">
        <f>IF(Y213="","",VLOOKUP(Y213,'シフト記号表（従来型・ユニット型共通）'!$C$6:$L$47,10,FALSE))</f>
        <v/>
      </c>
      <c r="Z214" s="251" t="str">
        <f>IF(Z213="","",VLOOKUP(Z213,'シフト記号表（従来型・ユニット型共通）'!$C$6:$L$47,10,FALSE))</f>
        <v/>
      </c>
      <c r="AA214" s="251" t="str">
        <f>IF(AA213="","",VLOOKUP(AA213,'シフト記号表（従来型・ユニット型共通）'!$C$6:$L$47,10,FALSE))</f>
        <v/>
      </c>
      <c r="AB214" s="251" t="str">
        <f>IF(AB213="","",VLOOKUP(AB213,'シフト記号表（従来型・ユニット型共通）'!$C$6:$L$47,10,FALSE))</f>
        <v/>
      </c>
      <c r="AC214" s="253" t="str">
        <f>IF(AC213="","",VLOOKUP(AC213,'シフト記号表（従来型・ユニット型共通）'!$C$6:$L$47,10,FALSE))</f>
        <v/>
      </c>
      <c r="AD214" s="252" t="str">
        <f>IF(AD213="","",VLOOKUP(AD213,'シフト記号表（従来型・ユニット型共通）'!$C$6:$L$47,10,FALSE))</f>
        <v/>
      </c>
      <c r="AE214" s="251" t="str">
        <f>IF(AE213="","",VLOOKUP(AE213,'シフト記号表（従来型・ユニット型共通）'!$C$6:$L$47,10,FALSE))</f>
        <v/>
      </c>
      <c r="AF214" s="251" t="str">
        <f>IF(AF213="","",VLOOKUP(AF213,'シフト記号表（従来型・ユニット型共通）'!$C$6:$L$47,10,FALSE))</f>
        <v/>
      </c>
      <c r="AG214" s="251" t="str">
        <f>IF(AG213="","",VLOOKUP(AG213,'シフト記号表（従来型・ユニット型共通）'!$C$6:$L$47,10,FALSE))</f>
        <v/>
      </c>
      <c r="AH214" s="251" t="str">
        <f>IF(AH213="","",VLOOKUP(AH213,'シフト記号表（従来型・ユニット型共通）'!$C$6:$L$47,10,FALSE))</f>
        <v/>
      </c>
      <c r="AI214" s="251" t="str">
        <f>IF(AI213="","",VLOOKUP(AI213,'シフト記号表（従来型・ユニット型共通）'!$C$6:$L$47,10,FALSE))</f>
        <v/>
      </c>
      <c r="AJ214" s="253" t="str">
        <f>IF(AJ213="","",VLOOKUP(AJ213,'シフト記号表（従来型・ユニット型共通）'!$C$6:$L$47,10,FALSE))</f>
        <v/>
      </c>
      <c r="AK214" s="252" t="str">
        <f>IF(AK213="","",VLOOKUP(AK213,'シフト記号表（従来型・ユニット型共通）'!$C$6:$L$47,10,FALSE))</f>
        <v/>
      </c>
      <c r="AL214" s="251" t="str">
        <f>IF(AL213="","",VLOOKUP(AL213,'シフト記号表（従来型・ユニット型共通）'!$C$6:$L$47,10,FALSE))</f>
        <v/>
      </c>
      <c r="AM214" s="251" t="str">
        <f>IF(AM213="","",VLOOKUP(AM213,'シフト記号表（従来型・ユニット型共通）'!$C$6:$L$47,10,FALSE))</f>
        <v/>
      </c>
      <c r="AN214" s="251" t="str">
        <f>IF(AN213="","",VLOOKUP(AN213,'シフト記号表（従来型・ユニット型共通）'!$C$6:$L$47,10,FALSE))</f>
        <v/>
      </c>
      <c r="AO214" s="251" t="str">
        <f>IF(AO213="","",VLOOKUP(AO213,'シフト記号表（従来型・ユニット型共通）'!$C$6:$L$47,10,FALSE))</f>
        <v/>
      </c>
      <c r="AP214" s="251" t="str">
        <f>IF(AP213="","",VLOOKUP(AP213,'シフト記号表（従来型・ユニット型共通）'!$C$6:$L$47,10,FALSE))</f>
        <v/>
      </c>
      <c r="AQ214" s="253" t="str">
        <f>IF(AQ213="","",VLOOKUP(AQ213,'シフト記号表（従来型・ユニット型共通）'!$C$6:$L$47,10,FALSE))</f>
        <v/>
      </c>
      <c r="AR214" s="252" t="str">
        <f>IF(AR213="","",VLOOKUP(AR213,'シフト記号表（従来型・ユニット型共通）'!$C$6:$L$47,10,FALSE))</f>
        <v/>
      </c>
      <c r="AS214" s="251" t="str">
        <f>IF(AS213="","",VLOOKUP(AS213,'シフト記号表（従来型・ユニット型共通）'!$C$6:$L$47,10,FALSE))</f>
        <v/>
      </c>
      <c r="AT214" s="251" t="str">
        <f>IF(AT213="","",VLOOKUP(AT213,'シフト記号表（従来型・ユニット型共通）'!$C$6:$L$47,10,FALSE))</f>
        <v/>
      </c>
      <c r="AU214" s="251" t="str">
        <f>IF(AU213="","",VLOOKUP(AU213,'シフト記号表（従来型・ユニット型共通）'!$C$6:$L$47,10,FALSE))</f>
        <v/>
      </c>
      <c r="AV214" s="251" t="str">
        <f>IF(AV213="","",VLOOKUP(AV213,'シフト記号表（従来型・ユニット型共通）'!$C$6:$L$47,10,FALSE))</f>
        <v/>
      </c>
      <c r="AW214" s="251" t="str">
        <f>IF(AW213="","",VLOOKUP(AW213,'シフト記号表（従来型・ユニット型共通）'!$C$6:$L$47,10,FALSE))</f>
        <v/>
      </c>
      <c r="AX214" s="253" t="str">
        <f>IF(AX213="","",VLOOKUP(AX213,'シフト記号表（従来型・ユニット型共通）'!$C$6:$L$47,10,FALSE))</f>
        <v/>
      </c>
      <c r="AY214" s="252" t="str">
        <f>IF(AY213="","",VLOOKUP(AY213,'シフト記号表（従来型・ユニット型共通）'!$C$6:$L$47,10,FALSE))</f>
        <v/>
      </c>
      <c r="AZ214" s="251" t="str">
        <f>IF(AZ213="","",VLOOKUP(AZ213,'シフト記号表（従来型・ユニット型共通）'!$C$6:$L$47,10,FALSE))</f>
        <v/>
      </c>
      <c r="BA214" s="251" t="str">
        <f>IF(BA213="","",VLOOKUP(BA213,'シフト記号表（従来型・ユニット型共通）'!$C$6:$L$47,10,FALSE))</f>
        <v/>
      </c>
      <c r="BB214" s="996">
        <f>IF($BE$3="４週",SUM(W214:AX214),IF($BE$3="暦月",SUM(W214:BA214),""))</f>
        <v>0</v>
      </c>
      <c r="BC214" s="997"/>
      <c r="BD214" s="998">
        <f>IF($BE$3="４週",BB214/4,IF($BE$3="暦月",(BB214/($BE$8/7)),""))</f>
        <v>0</v>
      </c>
      <c r="BE214" s="997"/>
      <c r="BF214" s="993"/>
      <c r="BG214" s="994"/>
      <c r="BH214" s="994"/>
      <c r="BI214" s="994"/>
      <c r="BJ214" s="995"/>
    </row>
    <row r="215" spans="2:62" ht="20.25" customHeight="1">
      <c r="B215" s="925">
        <f>B213+1</f>
        <v>100</v>
      </c>
      <c r="C215" s="971"/>
      <c r="D215" s="972"/>
      <c r="E215" s="250"/>
      <c r="F215" s="249"/>
      <c r="G215" s="250"/>
      <c r="H215" s="249"/>
      <c r="I215" s="983"/>
      <c r="J215" s="984"/>
      <c r="K215" s="985"/>
      <c r="L215" s="986"/>
      <c r="M215" s="986"/>
      <c r="N215" s="972"/>
      <c r="O215" s="953"/>
      <c r="P215" s="954"/>
      <c r="Q215" s="954"/>
      <c r="R215" s="954"/>
      <c r="S215" s="955"/>
      <c r="T215" s="265" t="s">
        <v>758</v>
      </c>
      <c r="U215" s="264"/>
      <c r="V215" s="263"/>
      <c r="W215" s="244"/>
      <c r="X215" s="243"/>
      <c r="Y215" s="243"/>
      <c r="Z215" s="243"/>
      <c r="AA215" s="243"/>
      <c r="AB215" s="243"/>
      <c r="AC215" s="245"/>
      <c r="AD215" s="244"/>
      <c r="AE215" s="243"/>
      <c r="AF215" s="243"/>
      <c r="AG215" s="243"/>
      <c r="AH215" s="243"/>
      <c r="AI215" s="243"/>
      <c r="AJ215" s="245"/>
      <c r="AK215" s="244"/>
      <c r="AL215" s="243"/>
      <c r="AM215" s="243"/>
      <c r="AN215" s="243"/>
      <c r="AO215" s="243"/>
      <c r="AP215" s="243"/>
      <c r="AQ215" s="245"/>
      <c r="AR215" s="244"/>
      <c r="AS215" s="243"/>
      <c r="AT215" s="243"/>
      <c r="AU215" s="243"/>
      <c r="AV215" s="243"/>
      <c r="AW215" s="243"/>
      <c r="AX215" s="245"/>
      <c r="AY215" s="244"/>
      <c r="AZ215" s="243"/>
      <c r="BA215" s="242"/>
      <c r="BB215" s="960"/>
      <c r="BC215" s="961"/>
      <c r="BD215" s="962"/>
      <c r="BE215" s="963"/>
      <c r="BF215" s="964"/>
      <c r="BG215" s="965"/>
      <c r="BH215" s="965"/>
      <c r="BI215" s="965"/>
      <c r="BJ215" s="966"/>
    </row>
    <row r="216" spans="2:62" ht="20.25" customHeight="1" thickBot="1">
      <c r="B216" s="999"/>
      <c r="C216" s="1000"/>
      <c r="D216" s="1001"/>
      <c r="E216" s="241"/>
      <c r="F216" s="240">
        <f>C215</f>
        <v>0</v>
      </c>
      <c r="G216" s="241"/>
      <c r="H216" s="240">
        <f>I215</f>
        <v>0</v>
      </c>
      <c r="I216" s="1002"/>
      <c r="J216" s="1003"/>
      <c r="K216" s="1004"/>
      <c r="L216" s="1005"/>
      <c r="M216" s="1005"/>
      <c r="N216" s="1001"/>
      <c r="O216" s="1010"/>
      <c r="P216" s="1011"/>
      <c r="Q216" s="1011"/>
      <c r="R216" s="1011"/>
      <c r="S216" s="1012"/>
      <c r="T216" s="239" t="s">
        <v>757</v>
      </c>
      <c r="U216" s="238"/>
      <c r="V216" s="237"/>
      <c r="W216" s="235" t="str">
        <f>IF(W215="","",VLOOKUP(W215,'シフト記号表（従来型・ユニット型共通）'!$C$6:$L$47,10,FALSE))</f>
        <v/>
      </c>
      <c r="X216" s="234" t="str">
        <f>IF(X215="","",VLOOKUP(X215,'シフト記号表（従来型・ユニット型共通）'!$C$6:$L$47,10,FALSE))</f>
        <v/>
      </c>
      <c r="Y216" s="234" t="str">
        <f>IF(Y215="","",VLOOKUP(Y215,'シフト記号表（従来型・ユニット型共通）'!$C$6:$L$47,10,FALSE))</f>
        <v/>
      </c>
      <c r="Z216" s="234" t="str">
        <f>IF(Z215="","",VLOOKUP(Z215,'シフト記号表（従来型・ユニット型共通）'!$C$6:$L$47,10,FALSE))</f>
        <v/>
      </c>
      <c r="AA216" s="234" t="str">
        <f>IF(AA215="","",VLOOKUP(AA215,'シフト記号表（従来型・ユニット型共通）'!$C$6:$L$47,10,FALSE))</f>
        <v/>
      </c>
      <c r="AB216" s="234" t="str">
        <f>IF(AB215="","",VLOOKUP(AB215,'シフト記号表（従来型・ユニット型共通）'!$C$6:$L$47,10,FALSE))</f>
        <v/>
      </c>
      <c r="AC216" s="236" t="str">
        <f>IF(AC215="","",VLOOKUP(AC215,'シフト記号表（従来型・ユニット型共通）'!$C$6:$L$47,10,FALSE))</f>
        <v/>
      </c>
      <c r="AD216" s="235" t="str">
        <f>IF(AD215="","",VLOOKUP(AD215,'シフト記号表（従来型・ユニット型共通）'!$C$6:$L$47,10,FALSE))</f>
        <v/>
      </c>
      <c r="AE216" s="234" t="str">
        <f>IF(AE215="","",VLOOKUP(AE215,'シフト記号表（従来型・ユニット型共通）'!$C$6:$L$47,10,FALSE))</f>
        <v/>
      </c>
      <c r="AF216" s="234" t="str">
        <f>IF(AF215="","",VLOOKUP(AF215,'シフト記号表（従来型・ユニット型共通）'!$C$6:$L$47,10,FALSE))</f>
        <v/>
      </c>
      <c r="AG216" s="234" t="str">
        <f>IF(AG215="","",VLOOKUP(AG215,'シフト記号表（従来型・ユニット型共通）'!$C$6:$L$47,10,FALSE))</f>
        <v/>
      </c>
      <c r="AH216" s="234" t="str">
        <f>IF(AH215="","",VLOOKUP(AH215,'シフト記号表（従来型・ユニット型共通）'!$C$6:$L$47,10,FALSE))</f>
        <v/>
      </c>
      <c r="AI216" s="234" t="str">
        <f>IF(AI215="","",VLOOKUP(AI215,'シフト記号表（従来型・ユニット型共通）'!$C$6:$L$47,10,FALSE))</f>
        <v/>
      </c>
      <c r="AJ216" s="236" t="str">
        <f>IF(AJ215="","",VLOOKUP(AJ215,'シフト記号表（従来型・ユニット型共通）'!$C$6:$L$47,10,FALSE))</f>
        <v/>
      </c>
      <c r="AK216" s="235" t="str">
        <f>IF(AK215="","",VLOOKUP(AK215,'シフト記号表（従来型・ユニット型共通）'!$C$6:$L$47,10,FALSE))</f>
        <v/>
      </c>
      <c r="AL216" s="234" t="str">
        <f>IF(AL215="","",VLOOKUP(AL215,'シフト記号表（従来型・ユニット型共通）'!$C$6:$L$47,10,FALSE))</f>
        <v/>
      </c>
      <c r="AM216" s="234" t="str">
        <f>IF(AM215="","",VLOOKUP(AM215,'シフト記号表（従来型・ユニット型共通）'!$C$6:$L$47,10,FALSE))</f>
        <v/>
      </c>
      <c r="AN216" s="234" t="str">
        <f>IF(AN215="","",VLOOKUP(AN215,'シフト記号表（従来型・ユニット型共通）'!$C$6:$L$47,10,FALSE))</f>
        <v/>
      </c>
      <c r="AO216" s="234" t="str">
        <f>IF(AO215="","",VLOOKUP(AO215,'シフト記号表（従来型・ユニット型共通）'!$C$6:$L$47,10,FALSE))</f>
        <v/>
      </c>
      <c r="AP216" s="234" t="str">
        <f>IF(AP215="","",VLOOKUP(AP215,'シフト記号表（従来型・ユニット型共通）'!$C$6:$L$47,10,FALSE))</f>
        <v/>
      </c>
      <c r="AQ216" s="236" t="str">
        <f>IF(AQ215="","",VLOOKUP(AQ215,'シフト記号表（従来型・ユニット型共通）'!$C$6:$L$47,10,FALSE))</f>
        <v/>
      </c>
      <c r="AR216" s="235" t="str">
        <f>IF(AR215="","",VLOOKUP(AR215,'シフト記号表（従来型・ユニット型共通）'!$C$6:$L$47,10,FALSE))</f>
        <v/>
      </c>
      <c r="AS216" s="234" t="str">
        <f>IF(AS215="","",VLOOKUP(AS215,'シフト記号表（従来型・ユニット型共通）'!$C$6:$L$47,10,FALSE))</f>
        <v/>
      </c>
      <c r="AT216" s="234" t="str">
        <f>IF(AT215="","",VLOOKUP(AT215,'シフト記号表（従来型・ユニット型共通）'!$C$6:$L$47,10,FALSE))</f>
        <v/>
      </c>
      <c r="AU216" s="234" t="str">
        <f>IF(AU215="","",VLOOKUP(AU215,'シフト記号表（従来型・ユニット型共通）'!$C$6:$L$47,10,FALSE))</f>
        <v/>
      </c>
      <c r="AV216" s="234" t="str">
        <f>IF(AV215="","",VLOOKUP(AV215,'シフト記号表（従来型・ユニット型共通）'!$C$6:$L$47,10,FALSE))</f>
        <v/>
      </c>
      <c r="AW216" s="234" t="str">
        <f>IF(AW215="","",VLOOKUP(AW215,'シフト記号表（従来型・ユニット型共通）'!$C$6:$L$47,10,FALSE))</f>
        <v/>
      </c>
      <c r="AX216" s="236" t="str">
        <f>IF(AX215="","",VLOOKUP(AX215,'シフト記号表（従来型・ユニット型共通）'!$C$6:$L$47,10,FALSE))</f>
        <v/>
      </c>
      <c r="AY216" s="235" t="str">
        <f>IF(AY215="","",VLOOKUP(AY215,'シフト記号表（従来型・ユニット型共通）'!$C$6:$L$47,10,FALSE))</f>
        <v/>
      </c>
      <c r="AZ216" s="234" t="str">
        <f>IF(AZ215="","",VLOOKUP(AZ215,'シフト記号表（従来型・ユニット型共通）'!$C$6:$L$47,10,FALSE))</f>
        <v/>
      </c>
      <c r="BA216" s="234" t="str">
        <f>IF(BA215="","",VLOOKUP(BA215,'シフト記号表（従来型・ユニット型共通）'!$C$6:$L$47,10,FALSE))</f>
        <v/>
      </c>
      <c r="BB216" s="1016">
        <f>IF($BE$3="４週",SUM(W216:AX216),IF($BE$3="暦月",SUM(W216:BA216),""))</f>
        <v>0</v>
      </c>
      <c r="BC216" s="1017"/>
      <c r="BD216" s="1028">
        <f>IF($BE$3="４週",BB216/4,IF($BE$3="暦月",(BB216/($BE$8/7)),""))</f>
        <v>0</v>
      </c>
      <c r="BE216" s="1017"/>
      <c r="BF216" s="1013"/>
      <c r="BG216" s="1014"/>
      <c r="BH216" s="1014"/>
      <c r="BI216" s="1014"/>
      <c r="BJ216" s="1015"/>
    </row>
    <row r="217" spans="2:62" ht="20.25" customHeight="1">
      <c r="B217" s="221"/>
      <c r="C217" s="220"/>
      <c r="D217" s="220"/>
      <c r="E217" s="220"/>
      <c r="F217" s="220"/>
      <c r="G217" s="220"/>
      <c r="H217" s="220"/>
      <c r="I217" s="232"/>
      <c r="J217" s="232"/>
      <c r="K217" s="220"/>
      <c r="L217" s="220"/>
      <c r="M217" s="220"/>
      <c r="N217" s="220"/>
      <c r="O217" s="215"/>
      <c r="P217" s="215"/>
      <c r="Q217" s="215"/>
      <c r="R217" s="231"/>
      <c r="S217" s="231"/>
      <c r="T217" s="231"/>
      <c r="U217" s="230"/>
      <c r="V217" s="229"/>
      <c r="W217" s="228"/>
      <c r="X217" s="228"/>
      <c r="Y217" s="228"/>
      <c r="Z217" s="228"/>
      <c r="AA217" s="228"/>
      <c r="AB217" s="228"/>
      <c r="AC217" s="228"/>
      <c r="AD217" s="228"/>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16"/>
      <c r="BE217" s="216"/>
      <c r="BF217" s="215"/>
      <c r="BG217" s="215"/>
      <c r="BH217" s="215"/>
      <c r="BI217" s="215"/>
      <c r="BJ217" s="215"/>
    </row>
    <row r="218" spans="2:62" ht="20.25" customHeight="1">
      <c r="B218" s="221"/>
      <c r="C218" s="220"/>
      <c r="D218" s="220"/>
      <c r="E218" s="220"/>
      <c r="F218" s="220"/>
      <c r="G218" s="220"/>
      <c r="H218" s="220"/>
      <c r="I218" s="219"/>
      <c r="J218" s="210" t="s">
        <v>918</v>
      </c>
      <c r="K218" s="210"/>
      <c r="L218" s="210"/>
      <c r="M218" s="210"/>
      <c r="N218" s="210"/>
      <c r="O218" s="210"/>
      <c r="P218" s="210"/>
      <c r="Q218" s="210"/>
      <c r="R218" s="210"/>
      <c r="S218" s="210"/>
      <c r="T218" s="214"/>
      <c r="U218" s="210"/>
      <c r="V218" s="210"/>
      <c r="W218" s="210"/>
      <c r="X218" s="210"/>
      <c r="Y218" s="210"/>
      <c r="Z218" s="218"/>
      <c r="AA218" s="218"/>
      <c r="AB218" s="218"/>
      <c r="AC218" s="218"/>
      <c r="AD218" s="218"/>
      <c r="AE218" s="218"/>
      <c r="AF218" s="218"/>
      <c r="AG218" s="218"/>
      <c r="AH218" s="218"/>
      <c r="AI218" s="218"/>
      <c r="AJ218" s="218"/>
      <c r="AK218" s="218"/>
      <c r="AL218" s="218"/>
      <c r="AM218" s="218"/>
      <c r="AN218" s="218"/>
      <c r="AO218" s="218"/>
      <c r="AP218" s="218"/>
      <c r="AQ218" s="218"/>
      <c r="AR218" s="218"/>
      <c r="AS218" s="218"/>
      <c r="AT218" s="218"/>
      <c r="AU218" s="218"/>
      <c r="AV218" s="218"/>
      <c r="AW218" s="218"/>
      <c r="AX218" s="218"/>
      <c r="AY218" s="218"/>
      <c r="AZ218" s="218"/>
      <c r="BA218" s="218"/>
      <c r="BB218" s="218"/>
      <c r="BC218" s="218"/>
      <c r="BD218" s="217"/>
      <c r="BE218" s="216"/>
      <c r="BF218" s="215"/>
      <c r="BG218" s="215"/>
      <c r="BH218" s="215"/>
      <c r="BI218" s="215"/>
      <c r="BJ218" s="215"/>
    </row>
    <row r="219" spans="2:62" ht="20.25" customHeight="1">
      <c r="B219" s="221"/>
      <c r="C219" s="220"/>
      <c r="D219" s="220"/>
      <c r="E219" s="220"/>
      <c r="F219" s="220"/>
      <c r="G219" s="220"/>
      <c r="H219" s="220"/>
      <c r="I219" s="219"/>
      <c r="J219" s="210"/>
      <c r="K219" s="210" t="s">
        <v>755</v>
      </c>
      <c r="L219" s="210"/>
      <c r="M219" s="210"/>
      <c r="N219" s="210"/>
      <c r="O219" s="210"/>
      <c r="P219" s="210"/>
      <c r="Q219" s="210"/>
      <c r="R219" s="210"/>
      <c r="S219" s="210"/>
      <c r="T219" s="214"/>
      <c r="U219" s="210"/>
      <c r="V219" s="210"/>
      <c r="W219" s="210"/>
      <c r="X219" s="210"/>
      <c r="Y219" s="210"/>
      <c r="Z219" s="218"/>
      <c r="AA219" s="210" t="s">
        <v>754</v>
      </c>
      <c r="AB219" s="210"/>
      <c r="AC219" s="210"/>
      <c r="AD219" s="210"/>
      <c r="AE219" s="210"/>
      <c r="AF219" s="210"/>
      <c r="AG219" s="210"/>
      <c r="AH219" s="210"/>
      <c r="AI219" s="210"/>
      <c r="AJ219" s="214"/>
      <c r="AK219" s="210"/>
      <c r="AL219" s="210"/>
      <c r="AM219" s="210"/>
      <c r="AN219" s="210"/>
      <c r="AO219" s="218"/>
      <c r="AP219" s="218"/>
      <c r="AQ219" s="210" t="s">
        <v>753</v>
      </c>
      <c r="AR219" s="218"/>
      <c r="AS219" s="218"/>
      <c r="AT219" s="218"/>
      <c r="AU219" s="218"/>
      <c r="AV219" s="218"/>
      <c r="AW219" s="218"/>
      <c r="AX219" s="218"/>
      <c r="AY219" s="218"/>
      <c r="AZ219" s="218"/>
      <c r="BA219" s="218"/>
      <c r="BB219" s="218"/>
      <c r="BC219" s="218"/>
      <c r="BD219" s="217"/>
      <c r="BE219" s="216"/>
      <c r="BF219" s="1022"/>
      <c r="BG219" s="1022"/>
      <c r="BH219" s="1022"/>
      <c r="BI219" s="1022"/>
      <c r="BJ219" s="215"/>
    </row>
    <row r="220" spans="2:62" ht="20.25" customHeight="1">
      <c r="B220" s="221"/>
      <c r="C220" s="220"/>
      <c r="D220" s="220"/>
      <c r="E220" s="220"/>
      <c r="F220" s="220"/>
      <c r="G220" s="220"/>
      <c r="H220" s="220"/>
      <c r="I220" s="219"/>
      <c r="J220" s="210"/>
      <c r="K220" s="1023" t="s">
        <v>752</v>
      </c>
      <c r="L220" s="1023"/>
      <c r="M220" s="1023" t="s">
        <v>751</v>
      </c>
      <c r="N220" s="1023"/>
      <c r="O220" s="1023"/>
      <c r="P220" s="1023"/>
      <c r="Q220" s="210"/>
      <c r="R220" s="1024" t="s">
        <v>750</v>
      </c>
      <c r="S220" s="1024"/>
      <c r="T220" s="1024"/>
      <c r="U220" s="1024"/>
      <c r="V220" s="210"/>
      <c r="W220" s="227" t="s">
        <v>710</v>
      </c>
      <c r="X220" s="227"/>
      <c r="Y220" s="210"/>
      <c r="Z220" s="218"/>
      <c r="AA220" s="1023" t="s">
        <v>752</v>
      </c>
      <c r="AB220" s="1023"/>
      <c r="AC220" s="1023" t="s">
        <v>751</v>
      </c>
      <c r="AD220" s="1023"/>
      <c r="AE220" s="1023"/>
      <c r="AF220" s="1023"/>
      <c r="AG220" s="210"/>
      <c r="AH220" s="1024" t="s">
        <v>750</v>
      </c>
      <c r="AI220" s="1024"/>
      <c r="AJ220" s="1024"/>
      <c r="AK220" s="1024"/>
      <c r="AL220" s="210"/>
      <c r="AM220" s="227" t="s">
        <v>710</v>
      </c>
      <c r="AN220" s="227"/>
      <c r="AO220" s="218"/>
      <c r="AP220" s="218"/>
      <c r="AQ220" s="218"/>
      <c r="AR220" s="218"/>
      <c r="AS220" s="218"/>
      <c r="AT220" s="218"/>
      <c r="AU220" s="218"/>
      <c r="AV220" s="218"/>
      <c r="AW220" s="218"/>
      <c r="AX220" s="218"/>
      <c r="AY220" s="218"/>
      <c r="AZ220" s="218"/>
      <c r="BA220" s="218"/>
      <c r="BB220" s="218"/>
      <c r="BC220" s="218"/>
      <c r="BD220" s="217"/>
      <c r="BE220" s="216"/>
      <c r="BF220" s="1008"/>
      <c r="BG220" s="1008"/>
      <c r="BH220" s="1008"/>
      <c r="BI220" s="1008"/>
      <c r="BJ220" s="215"/>
    </row>
    <row r="221" spans="2:62" ht="20.25" customHeight="1">
      <c r="B221" s="221"/>
      <c r="C221" s="220"/>
      <c r="D221" s="220"/>
      <c r="E221" s="220"/>
      <c r="F221" s="220"/>
      <c r="G221" s="220"/>
      <c r="H221" s="220"/>
      <c r="I221" s="219"/>
      <c r="J221" s="210"/>
      <c r="K221" s="1007"/>
      <c r="L221" s="1007"/>
      <c r="M221" s="1007" t="s">
        <v>749</v>
      </c>
      <c r="N221" s="1007"/>
      <c r="O221" s="1007" t="s">
        <v>748</v>
      </c>
      <c r="P221" s="1007"/>
      <c r="Q221" s="210"/>
      <c r="R221" s="1007" t="s">
        <v>749</v>
      </c>
      <c r="S221" s="1007"/>
      <c r="T221" s="1007" t="s">
        <v>748</v>
      </c>
      <c r="U221" s="1007"/>
      <c r="V221" s="210"/>
      <c r="W221" s="227" t="s">
        <v>747</v>
      </c>
      <c r="X221" s="227"/>
      <c r="Y221" s="210"/>
      <c r="Z221" s="218"/>
      <c r="AA221" s="1007"/>
      <c r="AB221" s="1007"/>
      <c r="AC221" s="1007" t="s">
        <v>749</v>
      </c>
      <c r="AD221" s="1007"/>
      <c r="AE221" s="1007" t="s">
        <v>748</v>
      </c>
      <c r="AF221" s="1007"/>
      <c r="AG221" s="210"/>
      <c r="AH221" s="1007" t="s">
        <v>749</v>
      </c>
      <c r="AI221" s="1007"/>
      <c r="AJ221" s="1007" t="s">
        <v>748</v>
      </c>
      <c r="AK221" s="1007"/>
      <c r="AL221" s="210"/>
      <c r="AM221" s="227" t="s">
        <v>747</v>
      </c>
      <c r="AN221" s="227"/>
      <c r="AO221" s="218"/>
      <c r="AP221" s="218"/>
      <c r="AQ221" s="227" t="s">
        <v>272</v>
      </c>
      <c r="AR221" s="227"/>
      <c r="AS221" s="227"/>
      <c r="AT221" s="227"/>
      <c r="AU221" s="210"/>
      <c r="AV221" s="227" t="s">
        <v>274</v>
      </c>
      <c r="AW221" s="227"/>
      <c r="AX221" s="227"/>
      <c r="AY221" s="227"/>
      <c r="AZ221" s="210"/>
      <c r="BA221" s="1007" t="s">
        <v>707</v>
      </c>
      <c r="BB221" s="1007"/>
      <c r="BC221" s="1007"/>
      <c r="BD221" s="1007"/>
      <c r="BE221" s="216"/>
      <c r="BF221" s="1006"/>
      <c r="BG221" s="1006"/>
      <c r="BH221" s="1006"/>
      <c r="BI221" s="1006"/>
      <c r="BJ221" s="215"/>
    </row>
    <row r="222" spans="2:62" ht="20.25" customHeight="1">
      <c r="B222" s="221"/>
      <c r="C222" s="220"/>
      <c r="D222" s="220"/>
      <c r="E222" s="220"/>
      <c r="F222" s="220"/>
      <c r="G222" s="220"/>
      <c r="H222" s="220"/>
      <c r="I222" s="219"/>
      <c r="J222" s="210"/>
      <c r="K222" s="1018" t="s">
        <v>745</v>
      </c>
      <c r="L222" s="1018"/>
      <c r="M222" s="1019">
        <f>SUMIFS($BB$17:$BB$216,$F$17:$F$216,"看護職員",$H$17:$H$216,"A")</f>
        <v>0</v>
      </c>
      <c r="N222" s="1019"/>
      <c r="O222" s="1029">
        <f>SUMIFS($BD$17:$BD$216,$F$17:$F$216,"看護職員",$H$17:$H$216,"A")</f>
        <v>0</v>
      </c>
      <c r="P222" s="1029"/>
      <c r="Q222" s="225"/>
      <c r="R222" s="1030">
        <v>0</v>
      </c>
      <c r="S222" s="1030"/>
      <c r="T222" s="1030">
        <v>0</v>
      </c>
      <c r="U222" s="1030"/>
      <c r="V222" s="225"/>
      <c r="W222" s="1020">
        <v>0</v>
      </c>
      <c r="X222" s="1021"/>
      <c r="Y222" s="210"/>
      <c r="Z222" s="218"/>
      <c r="AA222" s="1018" t="s">
        <v>731</v>
      </c>
      <c r="AB222" s="1018"/>
      <c r="AC222" s="1019">
        <f>SUMIFS($BB$17:$BB$216,$F$17:$F$216,"介護職員",$H$17:$H$216,"A")</f>
        <v>0</v>
      </c>
      <c r="AD222" s="1019"/>
      <c r="AE222" s="1029">
        <f>SUMIFS($BD$17:$BD$216,$F$17:$F$216,"介護職員",$H$17:$H$216,"A")</f>
        <v>0</v>
      </c>
      <c r="AF222" s="1029"/>
      <c r="AG222" s="225"/>
      <c r="AH222" s="1030">
        <v>0</v>
      </c>
      <c r="AI222" s="1030"/>
      <c r="AJ222" s="1030">
        <v>0</v>
      </c>
      <c r="AK222" s="1030"/>
      <c r="AL222" s="225"/>
      <c r="AM222" s="1020">
        <v>0</v>
      </c>
      <c r="AN222" s="1021"/>
      <c r="AO222" s="218"/>
      <c r="AP222" s="218"/>
      <c r="AQ222" s="1031">
        <f>U236</f>
        <v>0</v>
      </c>
      <c r="AR222" s="1018"/>
      <c r="AS222" s="1018"/>
      <c r="AT222" s="1018"/>
      <c r="AU222" s="213" t="s">
        <v>704</v>
      </c>
      <c r="AV222" s="1031">
        <f>AK236</f>
        <v>0</v>
      </c>
      <c r="AW222" s="1018"/>
      <c r="AX222" s="1018"/>
      <c r="AY222" s="1018"/>
      <c r="AZ222" s="213" t="s">
        <v>743</v>
      </c>
      <c r="BA222" s="1009">
        <f>ROUNDDOWN(AQ222+AV222,1)</f>
        <v>0</v>
      </c>
      <c r="BB222" s="1009"/>
      <c r="BC222" s="1009"/>
      <c r="BD222" s="1009"/>
      <c r="BE222" s="216"/>
      <c r="BF222" s="226"/>
      <c r="BG222" s="226"/>
      <c r="BH222" s="226"/>
      <c r="BI222" s="226"/>
      <c r="BJ222" s="215"/>
    </row>
    <row r="223" spans="2:62" ht="20.25" customHeight="1">
      <c r="B223" s="221"/>
      <c r="C223" s="220"/>
      <c r="D223" s="220"/>
      <c r="E223" s="220"/>
      <c r="F223" s="220"/>
      <c r="G223" s="220"/>
      <c r="H223" s="220"/>
      <c r="I223" s="219"/>
      <c r="J223" s="210"/>
      <c r="K223" s="1018" t="s">
        <v>917</v>
      </c>
      <c r="L223" s="1018"/>
      <c r="M223" s="1019">
        <f>SUMIFS($BB$17:$BB$216,$F$17:$F$216,"看護職員",$H$17:$H$216,"B")</f>
        <v>0</v>
      </c>
      <c r="N223" s="1019"/>
      <c r="O223" s="1029">
        <f>SUMIFS($BD$17:$BD$216,$F$17:$F$216,"看護職員",$H$17:$H$216,"B")</f>
        <v>0</v>
      </c>
      <c r="P223" s="1029"/>
      <c r="Q223" s="225"/>
      <c r="R223" s="1030">
        <v>0</v>
      </c>
      <c r="S223" s="1030"/>
      <c r="T223" s="1030">
        <v>0</v>
      </c>
      <c r="U223" s="1030"/>
      <c r="V223" s="225"/>
      <c r="W223" s="1020">
        <v>0</v>
      </c>
      <c r="X223" s="1021"/>
      <c r="Y223" s="210"/>
      <c r="Z223" s="218"/>
      <c r="AA223" s="1018" t="s">
        <v>742</v>
      </c>
      <c r="AB223" s="1018"/>
      <c r="AC223" s="1019">
        <f>SUMIFS($BB$17:$BB$216,$F$17:$F$216,"介護職員",$H$17:$H$216,"B")</f>
        <v>0</v>
      </c>
      <c r="AD223" s="1019"/>
      <c r="AE223" s="1029">
        <f>SUMIFS($BD$17:$BD$216,$F$17:$F$216,"介護職員",$H$17:$H$216,"B")</f>
        <v>0</v>
      </c>
      <c r="AF223" s="1029"/>
      <c r="AG223" s="225"/>
      <c r="AH223" s="1030">
        <v>0</v>
      </c>
      <c r="AI223" s="1030"/>
      <c r="AJ223" s="1030">
        <v>0</v>
      </c>
      <c r="AK223" s="1030"/>
      <c r="AL223" s="225"/>
      <c r="AM223" s="1020">
        <v>0</v>
      </c>
      <c r="AN223" s="1021"/>
      <c r="AO223" s="218"/>
      <c r="AP223" s="218"/>
      <c r="AQ223" s="218"/>
      <c r="AR223" s="218"/>
      <c r="AS223" s="218"/>
      <c r="AT223" s="218"/>
      <c r="AU223" s="218"/>
      <c r="AV223" s="218"/>
      <c r="AW223" s="218"/>
      <c r="AX223" s="218"/>
      <c r="AY223" s="218"/>
      <c r="AZ223" s="218"/>
      <c r="BA223" s="218"/>
      <c r="BB223" s="218"/>
      <c r="BC223" s="218"/>
      <c r="BD223" s="217"/>
      <c r="BE223" s="216"/>
      <c r="BF223" s="215"/>
      <c r="BG223" s="215"/>
      <c r="BH223" s="215"/>
      <c r="BI223" s="215"/>
      <c r="BJ223" s="215"/>
    </row>
    <row r="224" spans="2:62" ht="20.25" customHeight="1">
      <c r="B224" s="221"/>
      <c r="C224" s="220"/>
      <c r="D224" s="220"/>
      <c r="E224" s="220"/>
      <c r="F224" s="220"/>
      <c r="G224" s="220"/>
      <c r="H224" s="220"/>
      <c r="I224" s="219"/>
      <c r="J224" s="210"/>
      <c r="K224" s="1018" t="s">
        <v>916</v>
      </c>
      <c r="L224" s="1018"/>
      <c r="M224" s="1019">
        <f>SUMIFS($BB$17:$BB$216,$F$17:$F$216,"看護職員",$H$17:$H$216,"C")</f>
        <v>0</v>
      </c>
      <c r="N224" s="1019"/>
      <c r="O224" s="1029">
        <f>SUMIFS($BD$17:$BD$216,$F$17:$F$216,"看護職員",$H$17:$H$216,"C")</f>
        <v>0</v>
      </c>
      <c r="P224" s="1029"/>
      <c r="Q224" s="225"/>
      <c r="R224" s="1030">
        <v>0</v>
      </c>
      <c r="S224" s="1030"/>
      <c r="T224" s="1032">
        <v>0</v>
      </c>
      <c r="U224" s="1032"/>
      <c r="V224" s="225"/>
      <c r="W224" s="1033" t="s">
        <v>739</v>
      </c>
      <c r="X224" s="1034"/>
      <c r="Y224" s="210"/>
      <c r="Z224" s="218"/>
      <c r="AA224" s="1018" t="s">
        <v>916</v>
      </c>
      <c r="AB224" s="1018"/>
      <c r="AC224" s="1019">
        <f>SUMIFS($BB$17:$BB$216,$F$17:$F$216,"介護職員",$H$17:$H$216,"C")</f>
        <v>0</v>
      </c>
      <c r="AD224" s="1019"/>
      <c r="AE224" s="1029">
        <f>SUMIFS($BD$17:$BD$216,$F$17:$F$216,"介護職員",$H$17:$H$216,"C")</f>
        <v>0</v>
      </c>
      <c r="AF224" s="1029"/>
      <c r="AG224" s="225"/>
      <c r="AH224" s="1030">
        <v>0</v>
      </c>
      <c r="AI224" s="1030"/>
      <c r="AJ224" s="1032">
        <v>0</v>
      </c>
      <c r="AK224" s="1032"/>
      <c r="AL224" s="225"/>
      <c r="AM224" s="1033" t="s">
        <v>735</v>
      </c>
      <c r="AN224" s="1034"/>
      <c r="AO224" s="218"/>
      <c r="AP224" s="218"/>
      <c r="AQ224" s="218"/>
      <c r="AR224" s="218"/>
      <c r="AS224" s="218"/>
      <c r="AT224" s="218"/>
      <c r="AU224" s="218"/>
      <c r="AV224" s="218"/>
      <c r="AW224" s="218"/>
      <c r="AX224" s="218"/>
      <c r="AY224" s="218"/>
      <c r="AZ224" s="218"/>
      <c r="BA224" s="218"/>
      <c r="BB224" s="218"/>
      <c r="BC224" s="218"/>
      <c r="BD224" s="217"/>
      <c r="BE224" s="216"/>
      <c r="BF224" s="215"/>
      <c r="BG224" s="215"/>
      <c r="BH224" s="215"/>
      <c r="BI224" s="215"/>
      <c r="BJ224" s="215"/>
    </row>
    <row r="225" spans="2:62" ht="20.25" customHeight="1">
      <c r="B225" s="221"/>
      <c r="C225" s="220"/>
      <c r="D225" s="220"/>
      <c r="E225" s="220"/>
      <c r="F225" s="220"/>
      <c r="G225" s="220"/>
      <c r="H225" s="220"/>
      <c r="I225" s="219"/>
      <c r="J225" s="210"/>
      <c r="K225" s="1018" t="s">
        <v>912</v>
      </c>
      <c r="L225" s="1018"/>
      <c r="M225" s="1019">
        <f>SUMIFS($BB$17:$BB$216,$F$17:$F$216,"看護職員",$H$17:$H$216,"D")</f>
        <v>0</v>
      </c>
      <c r="N225" s="1019"/>
      <c r="O225" s="1029">
        <f>SUMIFS($BD$17:$BD$216,$F$17:$F$216,"看護職員",$H$17:$H$216,"D")</f>
        <v>0</v>
      </c>
      <c r="P225" s="1029"/>
      <c r="Q225" s="225"/>
      <c r="R225" s="1030">
        <v>0</v>
      </c>
      <c r="S225" s="1030"/>
      <c r="T225" s="1032">
        <v>0</v>
      </c>
      <c r="U225" s="1032"/>
      <c r="V225" s="225"/>
      <c r="W225" s="1033" t="s">
        <v>735</v>
      </c>
      <c r="X225" s="1034"/>
      <c r="Y225" s="210"/>
      <c r="Z225" s="218"/>
      <c r="AA225" s="1018" t="s">
        <v>915</v>
      </c>
      <c r="AB225" s="1018"/>
      <c r="AC225" s="1019">
        <f>SUMIFS($BB$17:$BB$216,$F$17:$F$216,"介護職員",$H$17:$H$216,"D")</f>
        <v>0</v>
      </c>
      <c r="AD225" s="1019"/>
      <c r="AE225" s="1029">
        <f>SUMIFS($BD$17:$BD$216,$F$17:$F$216,"介護職員",$H$17:$H$216,"D")</f>
        <v>0</v>
      </c>
      <c r="AF225" s="1029"/>
      <c r="AG225" s="225"/>
      <c r="AH225" s="1030">
        <v>0</v>
      </c>
      <c r="AI225" s="1030"/>
      <c r="AJ225" s="1032">
        <v>0</v>
      </c>
      <c r="AK225" s="1032"/>
      <c r="AL225" s="225"/>
      <c r="AM225" s="1033" t="s">
        <v>735</v>
      </c>
      <c r="AN225" s="1034"/>
      <c r="AO225" s="218"/>
      <c r="AP225" s="218"/>
      <c r="AQ225" s="210" t="s">
        <v>734</v>
      </c>
      <c r="AR225" s="210"/>
      <c r="AS225" s="210"/>
      <c r="AT225" s="210"/>
      <c r="AU225" s="210"/>
      <c r="AV225" s="210"/>
      <c r="AW225" s="218"/>
      <c r="AX225" s="218"/>
      <c r="AY225" s="218"/>
      <c r="AZ225" s="218"/>
      <c r="BA225" s="218"/>
      <c r="BB225" s="218"/>
      <c r="BC225" s="218"/>
      <c r="BD225" s="217"/>
      <c r="BE225" s="216"/>
      <c r="BF225" s="215"/>
      <c r="BG225" s="215"/>
      <c r="BH225" s="215"/>
      <c r="BI225" s="215"/>
      <c r="BJ225" s="215"/>
    </row>
    <row r="226" spans="2:62" ht="20.25" customHeight="1">
      <c r="B226" s="221"/>
      <c r="C226" s="220"/>
      <c r="D226" s="220"/>
      <c r="E226" s="220"/>
      <c r="F226" s="220"/>
      <c r="G226" s="220"/>
      <c r="H226" s="220"/>
      <c r="I226" s="219"/>
      <c r="J226" s="210"/>
      <c r="K226" s="1018" t="s">
        <v>707</v>
      </c>
      <c r="L226" s="1018"/>
      <c r="M226" s="1019">
        <f>SUM(M222:N225)</f>
        <v>0</v>
      </c>
      <c r="N226" s="1019"/>
      <c r="O226" s="1029">
        <f>SUM(O222:P225)</f>
        <v>0</v>
      </c>
      <c r="P226" s="1029"/>
      <c r="Q226" s="225"/>
      <c r="R226" s="1019">
        <f>SUM(R222:S225)</f>
        <v>0</v>
      </c>
      <c r="S226" s="1019"/>
      <c r="T226" s="1029">
        <f>SUM(T222:U225)</f>
        <v>0</v>
      </c>
      <c r="U226" s="1029"/>
      <c r="V226" s="225"/>
      <c r="W226" s="1036">
        <f>SUM(W222:X223)</f>
        <v>0</v>
      </c>
      <c r="X226" s="1037"/>
      <c r="Y226" s="210"/>
      <c r="Z226" s="218"/>
      <c r="AA226" s="1018" t="s">
        <v>707</v>
      </c>
      <c r="AB226" s="1018"/>
      <c r="AC226" s="1019">
        <f>SUM(AC222:AD225)</f>
        <v>0</v>
      </c>
      <c r="AD226" s="1019"/>
      <c r="AE226" s="1029">
        <f>SUM(AE222:AF225)</f>
        <v>0</v>
      </c>
      <c r="AF226" s="1029"/>
      <c r="AG226" s="225"/>
      <c r="AH226" s="1019">
        <f>SUM(AH222:AI225)</f>
        <v>0</v>
      </c>
      <c r="AI226" s="1019"/>
      <c r="AJ226" s="1029">
        <f>SUM(AJ222:AK225)</f>
        <v>0</v>
      </c>
      <c r="AK226" s="1029"/>
      <c r="AL226" s="225"/>
      <c r="AM226" s="1036">
        <f>SUM(AM222:AN223)</f>
        <v>0</v>
      </c>
      <c r="AN226" s="1037"/>
      <c r="AO226" s="218"/>
      <c r="AP226" s="218"/>
      <c r="AQ226" s="1018" t="s">
        <v>733</v>
      </c>
      <c r="AR226" s="1018"/>
      <c r="AS226" s="1018" t="s">
        <v>732</v>
      </c>
      <c r="AT226" s="1018"/>
      <c r="AU226" s="1018"/>
      <c r="AV226" s="1018"/>
      <c r="AW226" s="218"/>
      <c r="AX226" s="218"/>
      <c r="AY226" s="218"/>
      <c r="AZ226" s="218"/>
      <c r="BA226" s="218"/>
      <c r="BB226" s="218"/>
      <c r="BC226" s="218"/>
      <c r="BD226" s="217"/>
      <c r="BE226" s="216"/>
      <c r="BF226" s="215"/>
      <c r="BG226" s="215"/>
      <c r="BH226" s="215"/>
      <c r="BI226" s="215"/>
      <c r="BJ226" s="215"/>
    </row>
    <row r="227" spans="2:62" ht="20.25" customHeight="1">
      <c r="B227" s="221"/>
      <c r="C227" s="220"/>
      <c r="D227" s="220"/>
      <c r="E227" s="220"/>
      <c r="F227" s="220"/>
      <c r="G227" s="220"/>
      <c r="H227" s="220"/>
      <c r="I227" s="219"/>
      <c r="J227" s="219"/>
      <c r="K227" s="224"/>
      <c r="L227" s="224"/>
      <c r="M227" s="224"/>
      <c r="N227" s="224"/>
      <c r="O227" s="223"/>
      <c r="P227" s="223"/>
      <c r="Q227" s="223"/>
      <c r="R227" s="212"/>
      <c r="S227" s="212"/>
      <c r="T227" s="212"/>
      <c r="U227" s="212"/>
      <c r="V227" s="211"/>
      <c r="W227" s="218"/>
      <c r="X227" s="218"/>
      <c r="Y227" s="218"/>
      <c r="Z227" s="218"/>
      <c r="AA227" s="224"/>
      <c r="AB227" s="224"/>
      <c r="AC227" s="224"/>
      <c r="AD227" s="224"/>
      <c r="AE227" s="223"/>
      <c r="AF227" s="223"/>
      <c r="AG227" s="223"/>
      <c r="AH227" s="212"/>
      <c r="AI227" s="212"/>
      <c r="AJ227" s="212"/>
      <c r="AK227" s="212"/>
      <c r="AL227" s="211"/>
      <c r="AM227" s="218"/>
      <c r="AN227" s="218"/>
      <c r="AO227" s="218"/>
      <c r="AP227" s="218"/>
      <c r="AQ227" s="1018" t="s">
        <v>914</v>
      </c>
      <c r="AR227" s="1018"/>
      <c r="AS227" s="1018" t="s">
        <v>730</v>
      </c>
      <c r="AT227" s="1018"/>
      <c r="AU227" s="1018"/>
      <c r="AV227" s="1018"/>
      <c r="AW227" s="218"/>
      <c r="AX227" s="218"/>
      <c r="AY227" s="218"/>
      <c r="AZ227" s="218"/>
      <c r="BA227" s="218"/>
      <c r="BB227" s="218"/>
      <c r="BC227" s="218"/>
      <c r="BD227" s="217"/>
      <c r="BE227" s="216"/>
      <c r="BF227" s="215"/>
      <c r="BG227" s="215"/>
      <c r="BH227" s="215"/>
      <c r="BI227" s="215"/>
      <c r="BJ227" s="215"/>
    </row>
    <row r="228" spans="2:62" ht="20.25" customHeight="1">
      <c r="B228" s="221"/>
      <c r="C228" s="220"/>
      <c r="D228" s="220"/>
      <c r="E228" s="220"/>
      <c r="F228" s="220"/>
      <c r="G228" s="220"/>
      <c r="H228" s="220"/>
      <c r="I228" s="219"/>
      <c r="J228" s="219"/>
      <c r="K228" s="214" t="s">
        <v>728</v>
      </c>
      <c r="L228" s="210"/>
      <c r="M228" s="210"/>
      <c r="N228" s="210"/>
      <c r="O228" s="210"/>
      <c r="P228" s="210"/>
      <c r="Q228" s="222" t="s">
        <v>727</v>
      </c>
      <c r="R228" s="1038" t="s">
        <v>729</v>
      </c>
      <c r="S228" s="1039"/>
      <c r="T228" s="222"/>
      <c r="U228" s="222"/>
      <c r="V228" s="210"/>
      <c r="W228" s="210"/>
      <c r="X228" s="210"/>
      <c r="Y228" s="218"/>
      <c r="Z228" s="218"/>
      <c r="AA228" s="214" t="s">
        <v>728</v>
      </c>
      <c r="AB228" s="210"/>
      <c r="AC228" s="210"/>
      <c r="AD228" s="210"/>
      <c r="AE228" s="210"/>
      <c r="AF228" s="210"/>
      <c r="AG228" s="222" t="s">
        <v>727</v>
      </c>
      <c r="AH228" s="1040" t="str">
        <f>R228</f>
        <v>週</v>
      </c>
      <c r="AI228" s="1041"/>
      <c r="AJ228" s="222"/>
      <c r="AK228" s="222"/>
      <c r="AL228" s="210"/>
      <c r="AM228" s="210"/>
      <c r="AN228" s="210"/>
      <c r="AO228" s="218"/>
      <c r="AP228" s="218"/>
      <c r="AQ228" s="1018" t="s">
        <v>726</v>
      </c>
      <c r="AR228" s="1018"/>
      <c r="AS228" s="1018" t="s">
        <v>725</v>
      </c>
      <c r="AT228" s="1018"/>
      <c r="AU228" s="1018"/>
      <c r="AV228" s="1018"/>
      <c r="AW228" s="218"/>
      <c r="AX228" s="218"/>
      <c r="AY228" s="218"/>
      <c r="AZ228" s="218"/>
      <c r="BA228" s="218"/>
      <c r="BB228" s="218"/>
      <c r="BC228" s="218"/>
      <c r="BD228" s="217"/>
      <c r="BE228" s="216"/>
      <c r="BF228" s="215"/>
      <c r="BG228" s="215"/>
      <c r="BH228" s="215"/>
      <c r="BI228" s="215"/>
      <c r="BJ228" s="215"/>
    </row>
    <row r="229" spans="2:62" ht="20.25" customHeight="1">
      <c r="B229" s="221"/>
      <c r="C229" s="220"/>
      <c r="D229" s="220"/>
      <c r="E229" s="220"/>
      <c r="F229" s="220"/>
      <c r="G229" s="220"/>
      <c r="H229" s="220"/>
      <c r="I229" s="219"/>
      <c r="J229" s="219"/>
      <c r="K229" s="210" t="s">
        <v>724</v>
      </c>
      <c r="L229" s="210"/>
      <c r="M229" s="210"/>
      <c r="N229" s="210"/>
      <c r="O229" s="210"/>
      <c r="P229" s="210" t="s">
        <v>723</v>
      </c>
      <c r="Q229" s="210"/>
      <c r="R229" s="210"/>
      <c r="S229" s="210"/>
      <c r="T229" s="214"/>
      <c r="U229" s="210"/>
      <c r="V229" s="210"/>
      <c r="W229" s="210"/>
      <c r="X229" s="210"/>
      <c r="Y229" s="218"/>
      <c r="Z229" s="218"/>
      <c r="AA229" s="210" t="s">
        <v>724</v>
      </c>
      <c r="AB229" s="210"/>
      <c r="AC229" s="210"/>
      <c r="AD229" s="210"/>
      <c r="AE229" s="210"/>
      <c r="AF229" s="210" t="s">
        <v>723</v>
      </c>
      <c r="AG229" s="210"/>
      <c r="AH229" s="210"/>
      <c r="AI229" s="210"/>
      <c r="AJ229" s="214"/>
      <c r="AK229" s="210"/>
      <c r="AL229" s="210"/>
      <c r="AM229" s="210"/>
      <c r="AN229" s="210"/>
      <c r="AO229" s="218"/>
      <c r="AP229" s="218"/>
      <c r="AQ229" s="1018" t="s">
        <v>913</v>
      </c>
      <c r="AR229" s="1018"/>
      <c r="AS229" s="1018" t="s">
        <v>721</v>
      </c>
      <c r="AT229" s="1018"/>
      <c r="AU229" s="1018"/>
      <c r="AV229" s="1018"/>
      <c r="AW229" s="218"/>
      <c r="AX229" s="218"/>
      <c r="AY229" s="218"/>
      <c r="AZ229" s="218"/>
      <c r="BA229" s="218"/>
      <c r="BB229" s="218"/>
      <c r="BC229" s="218"/>
      <c r="BD229" s="217"/>
      <c r="BE229" s="216"/>
      <c r="BF229" s="215"/>
      <c r="BG229" s="215"/>
      <c r="BH229" s="215"/>
      <c r="BI229" s="215"/>
      <c r="BJ229" s="215"/>
    </row>
    <row r="230" spans="2:62" ht="20.25" customHeight="1">
      <c r="B230" s="221"/>
      <c r="C230" s="220"/>
      <c r="D230" s="220"/>
      <c r="E230" s="220"/>
      <c r="F230" s="220"/>
      <c r="G230" s="220"/>
      <c r="H230" s="220"/>
      <c r="I230" s="219"/>
      <c r="J230" s="219"/>
      <c r="K230" s="210" t="str">
        <f>IF($R$228="週","対象時間数（週平均）","対象時間数（当月合計）")</f>
        <v>対象時間数（週平均）</v>
      </c>
      <c r="L230" s="210"/>
      <c r="M230" s="210"/>
      <c r="N230" s="210"/>
      <c r="O230" s="210"/>
      <c r="P230" s="210" t="str">
        <f>IF($R$228="週","週に勤務すべき時間数","当月に勤務すべき時間数")</f>
        <v>週に勤務すべき時間数</v>
      </c>
      <c r="Q230" s="210"/>
      <c r="R230" s="210"/>
      <c r="S230" s="210"/>
      <c r="T230" s="214"/>
      <c r="U230" s="210" t="s">
        <v>720</v>
      </c>
      <c r="V230" s="210"/>
      <c r="W230" s="210"/>
      <c r="X230" s="210"/>
      <c r="Y230" s="218"/>
      <c r="Z230" s="218"/>
      <c r="AA230" s="210" t="str">
        <f>IF(AH228="週","対象時間数（週平均）","対象時間数（当月合計）")</f>
        <v>対象時間数（週平均）</v>
      </c>
      <c r="AB230" s="210"/>
      <c r="AC230" s="210"/>
      <c r="AD230" s="210"/>
      <c r="AE230" s="210"/>
      <c r="AF230" s="210" t="str">
        <f>IF($AH$228="週","週に勤務すべき時間数","当月に勤務すべき時間数")</f>
        <v>週に勤務すべき時間数</v>
      </c>
      <c r="AG230" s="210"/>
      <c r="AH230" s="210"/>
      <c r="AI230" s="210"/>
      <c r="AJ230" s="214"/>
      <c r="AK230" s="210" t="s">
        <v>720</v>
      </c>
      <c r="AL230" s="210"/>
      <c r="AM230" s="210"/>
      <c r="AN230" s="210"/>
      <c r="AO230" s="218"/>
      <c r="AP230" s="218"/>
      <c r="AQ230" s="1018" t="s">
        <v>912</v>
      </c>
      <c r="AR230" s="1018"/>
      <c r="AS230" s="1018" t="s">
        <v>718</v>
      </c>
      <c r="AT230" s="1018"/>
      <c r="AU230" s="1018"/>
      <c r="AV230" s="1018"/>
      <c r="AW230" s="218"/>
      <c r="AX230" s="218"/>
      <c r="AY230" s="218"/>
      <c r="AZ230" s="218"/>
      <c r="BA230" s="218"/>
      <c r="BB230" s="218"/>
      <c r="BC230" s="218"/>
      <c r="BD230" s="217"/>
      <c r="BE230" s="216"/>
      <c r="BF230" s="215"/>
      <c r="BG230" s="215"/>
      <c r="BH230" s="215"/>
      <c r="BI230" s="215"/>
      <c r="BJ230" s="215"/>
    </row>
    <row r="231" spans="2:62" ht="20.25" customHeight="1">
      <c r="I231" s="210"/>
      <c r="J231" s="210"/>
      <c r="K231" s="1035">
        <f>IF($R$228="週",T226,R226)</f>
        <v>0</v>
      </c>
      <c r="L231" s="1035"/>
      <c r="M231" s="1035"/>
      <c r="N231" s="1035"/>
      <c r="O231" s="213" t="s">
        <v>715</v>
      </c>
      <c r="P231" s="1018">
        <f>IF($R$228="週",$BA$6,$BE$6)</f>
        <v>40</v>
      </c>
      <c r="Q231" s="1018"/>
      <c r="R231" s="1018"/>
      <c r="S231" s="1018"/>
      <c r="T231" s="213" t="s">
        <v>714</v>
      </c>
      <c r="U231" s="1025">
        <f>ROUNDDOWN(K231/P231,1)</f>
        <v>0</v>
      </c>
      <c r="V231" s="1025"/>
      <c r="W231" s="1025"/>
      <c r="X231" s="1025"/>
      <c r="Y231" s="210"/>
      <c r="Z231" s="210"/>
      <c r="AA231" s="1035">
        <f>IF($AH$228="週",AJ226,AH226)</f>
        <v>0</v>
      </c>
      <c r="AB231" s="1035"/>
      <c r="AC231" s="1035"/>
      <c r="AD231" s="1035"/>
      <c r="AE231" s="213" t="s">
        <v>715</v>
      </c>
      <c r="AF231" s="1018">
        <f>IF($AH$228="週",$BA$6,$BE$6)</f>
        <v>40</v>
      </c>
      <c r="AG231" s="1018"/>
      <c r="AH231" s="1018"/>
      <c r="AI231" s="1018"/>
      <c r="AJ231" s="213" t="s">
        <v>911</v>
      </c>
      <c r="AK231" s="1025">
        <f>ROUNDDOWN(AA231/AF231,1)</f>
        <v>0</v>
      </c>
      <c r="AL231" s="1025"/>
      <c r="AM231" s="1025"/>
      <c r="AN231" s="1025"/>
      <c r="AO231" s="210"/>
      <c r="AP231" s="210"/>
      <c r="AQ231" s="210"/>
      <c r="AR231" s="210"/>
      <c r="AS231" s="210"/>
      <c r="AT231" s="210"/>
      <c r="AU231" s="210"/>
      <c r="AV231" s="210"/>
      <c r="AW231" s="210"/>
      <c r="AX231" s="210"/>
      <c r="AY231" s="210"/>
      <c r="AZ231" s="210"/>
      <c r="BA231" s="210"/>
      <c r="BB231" s="210"/>
      <c r="BC231" s="210"/>
      <c r="BD231" s="210"/>
    </row>
    <row r="232" spans="2:62" ht="20.25" customHeight="1">
      <c r="I232" s="210"/>
      <c r="J232" s="210"/>
      <c r="K232" s="210"/>
      <c r="L232" s="210"/>
      <c r="M232" s="210"/>
      <c r="N232" s="210"/>
      <c r="O232" s="210"/>
      <c r="P232" s="210"/>
      <c r="Q232" s="210"/>
      <c r="R232" s="210"/>
      <c r="S232" s="210"/>
      <c r="T232" s="214"/>
      <c r="U232" s="210" t="s">
        <v>713</v>
      </c>
      <c r="V232" s="210"/>
      <c r="W232" s="210"/>
      <c r="X232" s="210"/>
      <c r="Y232" s="210"/>
      <c r="Z232" s="210"/>
      <c r="AA232" s="210"/>
      <c r="AB232" s="210"/>
      <c r="AC232" s="210"/>
      <c r="AD232" s="210"/>
      <c r="AE232" s="210"/>
      <c r="AF232" s="210"/>
      <c r="AG232" s="210"/>
      <c r="AH232" s="210"/>
      <c r="AI232" s="210"/>
      <c r="AJ232" s="214"/>
      <c r="AK232" s="210" t="s">
        <v>713</v>
      </c>
      <c r="AL232" s="210"/>
      <c r="AM232" s="210"/>
      <c r="AN232" s="210"/>
      <c r="AO232" s="210"/>
      <c r="AP232" s="210"/>
      <c r="AQ232" s="210"/>
      <c r="AR232" s="210"/>
      <c r="AS232" s="210"/>
      <c r="AT232" s="210"/>
      <c r="AU232" s="210"/>
      <c r="AV232" s="210"/>
      <c r="AW232" s="210"/>
      <c r="AX232" s="210"/>
      <c r="AY232" s="210"/>
      <c r="AZ232" s="210"/>
      <c r="BA232" s="210"/>
      <c r="BB232" s="210"/>
      <c r="BC232" s="210"/>
      <c r="BD232" s="210"/>
    </row>
    <row r="233" spans="2:62" ht="20.25" customHeight="1">
      <c r="I233" s="210"/>
      <c r="J233" s="210"/>
      <c r="K233" s="210" t="s">
        <v>712</v>
      </c>
      <c r="L233" s="210"/>
      <c r="M233" s="210"/>
      <c r="N233" s="210"/>
      <c r="O233" s="210"/>
      <c r="P233" s="210"/>
      <c r="Q233" s="210"/>
      <c r="R233" s="210"/>
      <c r="S233" s="210"/>
      <c r="T233" s="214"/>
      <c r="U233" s="210"/>
      <c r="V233" s="210"/>
      <c r="W233" s="210"/>
      <c r="X233" s="210"/>
      <c r="Y233" s="210"/>
      <c r="Z233" s="210"/>
      <c r="AA233" s="210" t="s">
        <v>711</v>
      </c>
      <c r="AB233" s="210"/>
      <c r="AC233" s="210"/>
      <c r="AD233" s="210"/>
      <c r="AE233" s="210"/>
      <c r="AF233" s="210"/>
      <c r="AG233" s="210"/>
      <c r="AH233" s="210"/>
      <c r="AI233" s="210"/>
      <c r="AJ233" s="214"/>
      <c r="AK233" s="210"/>
      <c r="AL233" s="210"/>
      <c r="AM233" s="210"/>
      <c r="AN233" s="210"/>
      <c r="AO233" s="210"/>
      <c r="AP233" s="210"/>
      <c r="AQ233" s="210"/>
      <c r="AR233" s="210"/>
      <c r="AS233" s="210"/>
      <c r="AT233" s="210"/>
      <c r="AU233" s="210"/>
      <c r="AV233" s="210"/>
      <c r="AW233" s="210"/>
      <c r="AX233" s="210"/>
      <c r="AY233" s="210"/>
      <c r="AZ233" s="210"/>
      <c r="BA233" s="210"/>
      <c r="BB233" s="210"/>
      <c r="BC233" s="210"/>
      <c r="BD233" s="210"/>
    </row>
    <row r="234" spans="2:62" ht="20.25" customHeight="1">
      <c r="I234" s="210"/>
      <c r="J234" s="210"/>
      <c r="K234" s="210" t="s">
        <v>710</v>
      </c>
      <c r="L234" s="210"/>
      <c r="M234" s="210"/>
      <c r="N234" s="210"/>
      <c r="O234" s="210"/>
      <c r="P234" s="210"/>
      <c r="Q234" s="210"/>
      <c r="R234" s="210"/>
      <c r="S234" s="210"/>
      <c r="T234" s="214"/>
      <c r="U234" s="1023"/>
      <c r="V234" s="1023"/>
      <c r="W234" s="1023"/>
      <c r="X234" s="1023"/>
      <c r="Y234" s="210"/>
      <c r="Z234" s="210"/>
      <c r="AA234" s="210" t="s">
        <v>710</v>
      </c>
      <c r="AB234" s="210"/>
      <c r="AC234" s="210"/>
      <c r="AD234" s="210"/>
      <c r="AE234" s="210"/>
      <c r="AF234" s="210"/>
      <c r="AG234" s="210"/>
      <c r="AH234" s="210"/>
      <c r="AI234" s="210"/>
      <c r="AJ234" s="214"/>
      <c r="AK234" s="1023"/>
      <c r="AL234" s="1023"/>
      <c r="AM234" s="1023"/>
      <c r="AN234" s="1023"/>
      <c r="AO234" s="210"/>
      <c r="AP234" s="210"/>
      <c r="AQ234" s="210"/>
      <c r="AR234" s="210"/>
      <c r="AS234" s="210"/>
      <c r="AT234" s="210"/>
      <c r="AU234" s="210"/>
      <c r="AV234" s="210"/>
      <c r="AW234" s="210"/>
      <c r="AX234" s="210"/>
      <c r="AY234" s="210"/>
      <c r="AZ234" s="210"/>
      <c r="BA234" s="210"/>
      <c r="BB234" s="210"/>
      <c r="BC234" s="210"/>
      <c r="BD234" s="210"/>
    </row>
    <row r="235" spans="2:62" ht="20.25" customHeight="1">
      <c r="I235" s="210"/>
      <c r="J235" s="210"/>
      <c r="K235" s="210" t="s">
        <v>709</v>
      </c>
      <c r="L235" s="210"/>
      <c r="M235" s="210"/>
      <c r="N235" s="210"/>
      <c r="O235" s="210"/>
      <c r="P235" s="210" t="s">
        <v>708</v>
      </c>
      <c r="Q235" s="210"/>
      <c r="R235" s="210"/>
      <c r="S235" s="210"/>
      <c r="T235" s="210"/>
      <c r="U235" s="1007" t="s">
        <v>707</v>
      </c>
      <c r="V235" s="1007"/>
      <c r="W235" s="1007"/>
      <c r="X235" s="1007"/>
      <c r="Y235" s="210"/>
      <c r="Z235" s="210"/>
      <c r="AA235" s="210" t="s">
        <v>709</v>
      </c>
      <c r="AB235" s="210"/>
      <c r="AC235" s="210"/>
      <c r="AD235" s="210"/>
      <c r="AE235" s="210"/>
      <c r="AF235" s="210" t="s">
        <v>708</v>
      </c>
      <c r="AG235" s="210"/>
      <c r="AH235" s="210"/>
      <c r="AI235" s="210"/>
      <c r="AJ235" s="210"/>
      <c r="AK235" s="1007" t="s">
        <v>707</v>
      </c>
      <c r="AL235" s="1007"/>
      <c r="AM235" s="1007"/>
      <c r="AN235" s="1007"/>
      <c r="AO235" s="210"/>
      <c r="AP235" s="210"/>
      <c r="AQ235" s="210"/>
      <c r="AR235" s="210"/>
      <c r="AS235" s="210"/>
      <c r="AT235" s="210"/>
      <c r="AU235" s="210"/>
      <c r="AV235" s="210"/>
      <c r="AW235" s="210"/>
      <c r="AX235" s="210"/>
      <c r="AY235" s="210"/>
      <c r="AZ235" s="210"/>
      <c r="BA235" s="210"/>
      <c r="BB235" s="210"/>
      <c r="BC235" s="210"/>
      <c r="BD235" s="210"/>
    </row>
    <row r="236" spans="2:62" ht="20.25" customHeight="1">
      <c r="I236" s="210"/>
      <c r="J236" s="210"/>
      <c r="K236" s="1018">
        <f>W226</f>
        <v>0</v>
      </c>
      <c r="L236" s="1018"/>
      <c r="M236" s="1018"/>
      <c r="N236" s="1018"/>
      <c r="O236" s="213" t="s">
        <v>910</v>
      </c>
      <c r="P236" s="1025">
        <f>U231</f>
        <v>0</v>
      </c>
      <c r="Q236" s="1025"/>
      <c r="R236" s="1025"/>
      <c r="S236" s="1025"/>
      <c r="T236" s="213" t="s">
        <v>714</v>
      </c>
      <c r="U236" s="1009">
        <f>ROUNDDOWN(K236+P236,1)</f>
        <v>0</v>
      </c>
      <c r="V236" s="1009"/>
      <c r="W236" s="1009"/>
      <c r="X236" s="1009"/>
      <c r="Y236" s="212"/>
      <c r="Z236" s="212"/>
      <c r="AA236" s="1026">
        <f>AM226</f>
        <v>0</v>
      </c>
      <c r="AB236" s="1026"/>
      <c r="AC236" s="1026"/>
      <c r="AD236" s="1026"/>
      <c r="AE236" s="211" t="s">
        <v>909</v>
      </c>
      <c r="AF236" s="1027">
        <f>AK231</f>
        <v>0</v>
      </c>
      <c r="AG236" s="1027"/>
      <c r="AH236" s="1027"/>
      <c r="AI236" s="1027"/>
      <c r="AJ236" s="211" t="s">
        <v>714</v>
      </c>
      <c r="AK236" s="1009">
        <f>ROUNDDOWN(AA236+AF236,1)</f>
        <v>0</v>
      </c>
      <c r="AL236" s="1009"/>
      <c r="AM236" s="1009"/>
      <c r="AN236" s="1009"/>
      <c r="AO236" s="210"/>
      <c r="AP236" s="210"/>
      <c r="AQ236" s="210"/>
      <c r="AR236" s="210"/>
      <c r="AS236" s="210"/>
      <c r="AT236" s="210"/>
      <c r="AU236" s="210"/>
      <c r="AV236" s="210"/>
      <c r="AW236" s="210"/>
      <c r="AX236" s="210"/>
      <c r="AY236" s="210"/>
      <c r="AZ236" s="210"/>
      <c r="BA236" s="210"/>
      <c r="BB236" s="210"/>
      <c r="BC236" s="210"/>
      <c r="BD236" s="210"/>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3:59">
      <c r="C283" s="207"/>
      <c r="D283" s="207"/>
      <c r="E283" s="207"/>
      <c r="F283" s="207"/>
      <c r="G283" s="207"/>
      <c r="H283" s="207"/>
      <c r="I283" s="207"/>
      <c r="J283" s="207"/>
      <c r="K283" s="209"/>
      <c r="L283" s="209"/>
      <c r="M283" s="209"/>
      <c r="N283" s="209"/>
      <c r="O283" s="209"/>
      <c r="P283" s="209"/>
      <c r="Q283" s="209"/>
      <c r="R283" s="209"/>
      <c r="S283" s="209"/>
      <c r="T283" s="209"/>
      <c r="U283" s="209"/>
      <c r="V283" s="209"/>
      <c r="W283" s="209"/>
      <c r="X283" s="209"/>
      <c r="Y283" s="209"/>
      <c r="Z283" s="209"/>
      <c r="AA283" s="209"/>
      <c r="AB283" s="209"/>
      <c r="AC283" s="209"/>
      <c r="AD283" s="209"/>
      <c r="AE283" s="209"/>
      <c r="AF283" s="209"/>
      <c r="AG283" s="209"/>
      <c r="AH283" s="209"/>
      <c r="AI283" s="209"/>
      <c r="AJ283" s="209"/>
      <c r="AK283" s="209"/>
      <c r="AL283" s="209"/>
      <c r="AM283" s="209"/>
      <c r="AN283" s="209"/>
      <c r="AO283" s="209"/>
      <c r="AP283" s="209"/>
      <c r="AQ283" s="209"/>
      <c r="AR283" s="209"/>
      <c r="AS283" s="209"/>
      <c r="AT283" s="209"/>
      <c r="AU283" s="209"/>
      <c r="AV283" s="209"/>
      <c r="AW283" s="209"/>
      <c r="AX283" s="209"/>
      <c r="AY283" s="209"/>
      <c r="AZ283" s="209"/>
      <c r="BA283" s="209"/>
      <c r="BB283" s="209"/>
      <c r="BC283" s="209"/>
      <c r="BD283" s="209"/>
      <c r="BE283" s="209"/>
      <c r="BF283" s="209"/>
      <c r="BG283" s="209"/>
    </row>
    <row r="284" spans="3:59">
      <c r="C284" s="207"/>
      <c r="D284" s="207"/>
      <c r="E284" s="207"/>
      <c r="F284" s="207"/>
      <c r="G284" s="207"/>
      <c r="H284" s="207"/>
      <c r="I284" s="207"/>
      <c r="J284" s="207"/>
      <c r="K284" s="209"/>
      <c r="L284" s="209"/>
      <c r="M284" s="209"/>
      <c r="N284" s="209"/>
      <c r="O284" s="209"/>
      <c r="P284" s="209"/>
      <c r="Q284" s="209"/>
      <c r="R284" s="209"/>
      <c r="S284" s="209"/>
      <c r="T284" s="209"/>
      <c r="U284" s="209"/>
      <c r="V284" s="209"/>
      <c r="W284" s="209"/>
      <c r="X284" s="209"/>
      <c r="Y284" s="209"/>
      <c r="Z284" s="209"/>
      <c r="AA284" s="209"/>
      <c r="AB284" s="209"/>
      <c r="AC284" s="209"/>
      <c r="AD284" s="209"/>
      <c r="AE284" s="209"/>
      <c r="AF284" s="209"/>
      <c r="AG284" s="209"/>
      <c r="AH284" s="209"/>
      <c r="AI284" s="209"/>
      <c r="AJ284" s="209"/>
      <c r="AK284" s="209"/>
      <c r="AL284" s="209"/>
      <c r="AM284" s="209"/>
      <c r="AN284" s="209"/>
      <c r="AO284" s="209"/>
      <c r="AP284" s="209"/>
      <c r="AQ284" s="209"/>
      <c r="AR284" s="209"/>
      <c r="AS284" s="209"/>
      <c r="AT284" s="209"/>
      <c r="AU284" s="209"/>
      <c r="AV284" s="209"/>
      <c r="AW284" s="209"/>
      <c r="AX284" s="209"/>
      <c r="AY284" s="209"/>
      <c r="AZ284" s="209"/>
      <c r="BA284" s="209"/>
      <c r="BB284" s="209"/>
      <c r="BC284" s="209"/>
      <c r="BD284" s="209"/>
      <c r="BE284" s="209"/>
      <c r="BF284" s="209"/>
      <c r="BG284" s="209"/>
    </row>
    <row r="285" spans="3:59">
      <c r="C285" s="208"/>
      <c r="D285" s="208"/>
      <c r="E285" s="208"/>
      <c r="F285" s="208"/>
      <c r="G285" s="208"/>
      <c r="H285" s="208"/>
      <c r="I285" s="208"/>
      <c r="J285" s="208"/>
      <c r="K285" s="207"/>
      <c r="L285" s="207"/>
    </row>
    <row r="286" spans="3:59">
      <c r="C286" s="208"/>
      <c r="D286" s="208"/>
      <c r="E286" s="208"/>
      <c r="F286" s="208"/>
      <c r="G286" s="208"/>
      <c r="H286" s="208"/>
      <c r="I286" s="208"/>
      <c r="J286" s="208"/>
      <c r="K286" s="207"/>
      <c r="L286" s="207"/>
    </row>
    <row r="287" spans="3:59">
      <c r="C287" s="207"/>
      <c r="D287" s="207"/>
      <c r="E287" s="207"/>
      <c r="F287" s="207"/>
      <c r="G287" s="207"/>
      <c r="H287" s="207"/>
      <c r="I287" s="207"/>
      <c r="J287" s="207"/>
    </row>
    <row r="288" spans="3:59">
      <c r="C288" s="207"/>
      <c r="D288" s="207"/>
      <c r="E288" s="207"/>
      <c r="F288" s="207"/>
      <c r="G288" s="207"/>
      <c r="H288" s="207"/>
      <c r="I288" s="207"/>
      <c r="J288" s="207"/>
    </row>
    <row r="289" spans="3:10">
      <c r="C289" s="207"/>
      <c r="D289" s="207"/>
      <c r="E289" s="207"/>
      <c r="F289" s="207"/>
      <c r="G289" s="207"/>
      <c r="H289" s="207"/>
      <c r="I289" s="207"/>
      <c r="J289" s="207"/>
    </row>
    <row r="290" spans="3:10">
      <c r="C290" s="207"/>
      <c r="D290" s="207"/>
      <c r="E290" s="207"/>
      <c r="F290" s="207"/>
      <c r="G290" s="207"/>
      <c r="H290" s="207"/>
      <c r="I290" s="207"/>
      <c r="J290" s="207"/>
    </row>
  </sheetData>
  <sheetProtection insertRows="0" deleteRows="0"/>
  <mergeCells count="1134">
    <mergeCell ref="AS230:AV230"/>
    <mergeCell ref="K231:N231"/>
    <mergeCell ref="P231:S231"/>
    <mergeCell ref="U231:X231"/>
    <mergeCell ref="AA231:AD231"/>
    <mergeCell ref="AF231:AI231"/>
    <mergeCell ref="AK231:AN231"/>
    <mergeCell ref="AS228:AV228"/>
    <mergeCell ref="AH226:AI226"/>
    <mergeCell ref="AJ226:AK226"/>
    <mergeCell ref="AM226:AN226"/>
    <mergeCell ref="AM225:AN225"/>
    <mergeCell ref="K226:L226"/>
    <mergeCell ref="M226:N226"/>
    <mergeCell ref="O226:P226"/>
    <mergeCell ref="R226:S226"/>
    <mergeCell ref="T226:U226"/>
    <mergeCell ref="W226:X226"/>
    <mergeCell ref="R228:S228"/>
    <mergeCell ref="AH228:AI228"/>
    <mergeCell ref="AQ229:AR229"/>
    <mergeCell ref="AS229:AV229"/>
    <mergeCell ref="AS226:AV226"/>
    <mergeCell ref="AS227:AV227"/>
    <mergeCell ref="AQ228:AR228"/>
    <mergeCell ref="AC226:AD226"/>
    <mergeCell ref="AE226:AF226"/>
    <mergeCell ref="W225:X225"/>
    <mergeCell ref="AA225:AB225"/>
    <mergeCell ref="AC225:AD225"/>
    <mergeCell ref="AE225:AF225"/>
    <mergeCell ref="AH225:AI225"/>
    <mergeCell ref="AJ225:AK225"/>
    <mergeCell ref="AA226:AB226"/>
    <mergeCell ref="AQ230:AR230"/>
    <mergeCell ref="AQ226:AR226"/>
    <mergeCell ref="AQ227:AR227"/>
    <mergeCell ref="K225:L225"/>
    <mergeCell ref="M225:N225"/>
    <mergeCell ref="O225:P225"/>
    <mergeCell ref="R225:S225"/>
    <mergeCell ref="T225:U225"/>
    <mergeCell ref="W222:X222"/>
    <mergeCell ref="AC224:AD224"/>
    <mergeCell ref="AE224:AF224"/>
    <mergeCell ref="AH224:AI224"/>
    <mergeCell ref="AJ221:AK221"/>
    <mergeCell ref="AH223:AI223"/>
    <mergeCell ref="AJ223:AK223"/>
    <mergeCell ref="O224:P224"/>
    <mergeCell ref="R224:S224"/>
    <mergeCell ref="T224:U224"/>
    <mergeCell ref="W224:X224"/>
    <mergeCell ref="AA224:AB224"/>
    <mergeCell ref="K222:L222"/>
    <mergeCell ref="M222:N222"/>
    <mergeCell ref="O222:P222"/>
    <mergeCell ref="R222:S222"/>
    <mergeCell ref="T222:U222"/>
    <mergeCell ref="U234:X234"/>
    <mergeCell ref="AK234:AN234"/>
    <mergeCell ref="U235:X235"/>
    <mergeCell ref="AK235:AN235"/>
    <mergeCell ref="K236:N236"/>
    <mergeCell ref="P236:S236"/>
    <mergeCell ref="U236:X236"/>
    <mergeCell ref="AA236:AD236"/>
    <mergeCell ref="AF236:AI236"/>
    <mergeCell ref="AK236:AN236"/>
    <mergeCell ref="BD216:BE216"/>
    <mergeCell ref="AE222:AF222"/>
    <mergeCell ref="AH222:AI222"/>
    <mergeCell ref="AJ222:AK222"/>
    <mergeCell ref="AM222:AN222"/>
    <mergeCell ref="AQ222:AT222"/>
    <mergeCell ref="AV222:AY222"/>
    <mergeCell ref="BA221:BD221"/>
    <mergeCell ref="AH220:AK220"/>
    <mergeCell ref="AJ224:AK224"/>
    <mergeCell ref="AM224:AN224"/>
    <mergeCell ref="K223:L223"/>
    <mergeCell ref="M223:N223"/>
    <mergeCell ref="O223:P223"/>
    <mergeCell ref="R223:S223"/>
    <mergeCell ref="T223:U223"/>
    <mergeCell ref="W223:X223"/>
    <mergeCell ref="AA223:AB223"/>
    <mergeCell ref="AC223:AD223"/>
    <mergeCell ref="AE223:AF223"/>
    <mergeCell ref="K224:L224"/>
    <mergeCell ref="M224:N224"/>
    <mergeCell ref="BF220:BI220"/>
    <mergeCell ref="M221:N221"/>
    <mergeCell ref="O221:P221"/>
    <mergeCell ref="BA222:BD222"/>
    <mergeCell ref="O215:S216"/>
    <mergeCell ref="BB215:BC215"/>
    <mergeCell ref="BD215:BE215"/>
    <mergeCell ref="BF215:BJ216"/>
    <mergeCell ref="BB216:BC216"/>
    <mergeCell ref="AA222:AB222"/>
    <mergeCell ref="AC222:AD222"/>
    <mergeCell ref="R221:S221"/>
    <mergeCell ref="T221:U221"/>
    <mergeCell ref="AC221:AD221"/>
    <mergeCell ref="AE221:AF221"/>
    <mergeCell ref="AM223:AN223"/>
    <mergeCell ref="B211:B212"/>
    <mergeCell ref="C211:D212"/>
    <mergeCell ref="I211:J212"/>
    <mergeCell ref="K211:N212"/>
    <mergeCell ref="BF219:BI219"/>
    <mergeCell ref="K220:L221"/>
    <mergeCell ref="M220:P220"/>
    <mergeCell ref="R220:U220"/>
    <mergeCell ref="AA220:AB221"/>
    <mergeCell ref="AC220:AF220"/>
    <mergeCell ref="O211:S212"/>
    <mergeCell ref="BB211:BC211"/>
    <mergeCell ref="BD211:BE211"/>
    <mergeCell ref="BF211:BJ212"/>
    <mergeCell ref="BB212:BC212"/>
    <mergeCell ref="BD212:BE212"/>
    <mergeCell ref="BD213:BE213"/>
    <mergeCell ref="BF213:BJ214"/>
    <mergeCell ref="BB214:BC214"/>
    <mergeCell ref="BD214:BE214"/>
    <mergeCell ref="B213:B214"/>
    <mergeCell ref="C213:D214"/>
    <mergeCell ref="I213:J214"/>
    <mergeCell ref="K213:N214"/>
    <mergeCell ref="B215:B216"/>
    <mergeCell ref="C215:D216"/>
    <mergeCell ref="I215:J216"/>
    <mergeCell ref="K215:N216"/>
    <mergeCell ref="O213:S214"/>
    <mergeCell ref="BB213:BC213"/>
    <mergeCell ref="BF221:BI221"/>
    <mergeCell ref="AH221:AI221"/>
    <mergeCell ref="BD207:BE207"/>
    <mergeCell ref="BF207:BJ208"/>
    <mergeCell ref="BB208:BC208"/>
    <mergeCell ref="BD208:BE208"/>
    <mergeCell ref="B207:B208"/>
    <mergeCell ref="C207:D208"/>
    <mergeCell ref="I207:J208"/>
    <mergeCell ref="K207:N208"/>
    <mergeCell ref="B209:B210"/>
    <mergeCell ref="C209:D210"/>
    <mergeCell ref="I209:J210"/>
    <mergeCell ref="K209:N210"/>
    <mergeCell ref="O207:S208"/>
    <mergeCell ref="BB207:BC207"/>
    <mergeCell ref="O209:S210"/>
    <mergeCell ref="BB209:BC209"/>
    <mergeCell ref="BD209:BE209"/>
    <mergeCell ref="BF209:BJ210"/>
    <mergeCell ref="BB210:BC210"/>
    <mergeCell ref="BD210:BE210"/>
    <mergeCell ref="BD203:BE203"/>
    <mergeCell ref="BF203:BJ204"/>
    <mergeCell ref="BB204:BC204"/>
    <mergeCell ref="BD204:BE204"/>
    <mergeCell ref="B203:B204"/>
    <mergeCell ref="C203:D204"/>
    <mergeCell ref="I203:J204"/>
    <mergeCell ref="K203:N204"/>
    <mergeCell ref="B205:B206"/>
    <mergeCell ref="C205:D206"/>
    <mergeCell ref="I205:J206"/>
    <mergeCell ref="K205:N206"/>
    <mergeCell ref="O203:S204"/>
    <mergeCell ref="BB203:BC203"/>
    <mergeCell ref="O205:S206"/>
    <mergeCell ref="BB205:BC205"/>
    <mergeCell ref="BD205:BE205"/>
    <mergeCell ref="BF205:BJ206"/>
    <mergeCell ref="BB206:BC206"/>
    <mergeCell ref="BD206:BE206"/>
    <mergeCell ref="BD199:BE199"/>
    <mergeCell ref="BF199:BJ200"/>
    <mergeCell ref="BB200:BC200"/>
    <mergeCell ref="BD200:BE200"/>
    <mergeCell ref="B199:B200"/>
    <mergeCell ref="C199:D200"/>
    <mergeCell ref="I199:J200"/>
    <mergeCell ref="K199:N200"/>
    <mergeCell ref="B201:B202"/>
    <mergeCell ref="C201:D202"/>
    <mergeCell ref="I201:J202"/>
    <mergeCell ref="K201:N202"/>
    <mergeCell ref="O199:S200"/>
    <mergeCell ref="BB199:BC199"/>
    <mergeCell ref="O201:S202"/>
    <mergeCell ref="BB201:BC201"/>
    <mergeCell ref="BD201:BE201"/>
    <mergeCell ref="BF201:BJ202"/>
    <mergeCell ref="BB202:BC202"/>
    <mergeCell ref="BD202:BE202"/>
    <mergeCell ref="BD195:BE195"/>
    <mergeCell ref="BF195:BJ196"/>
    <mergeCell ref="BB196:BC196"/>
    <mergeCell ref="BD196:BE196"/>
    <mergeCell ref="B195:B196"/>
    <mergeCell ref="C195:D196"/>
    <mergeCell ref="I195:J196"/>
    <mergeCell ref="K195:N196"/>
    <mergeCell ref="B197:B198"/>
    <mergeCell ref="C197:D198"/>
    <mergeCell ref="I197:J198"/>
    <mergeCell ref="K197:N198"/>
    <mergeCell ref="O195:S196"/>
    <mergeCell ref="BB195:BC195"/>
    <mergeCell ref="O197:S198"/>
    <mergeCell ref="BB197:BC197"/>
    <mergeCell ref="BD197:BE197"/>
    <mergeCell ref="BF197:BJ198"/>
    <mergeCell ref="BB198:BC198"/>
    <mergeCell ref="BD198:BE198"/>
    <mergeCell ref="BD191:BE191"/>
    <mergeCell ref="BF191:BJ192"/>
    <mergeCell ref="BB192:BC192"/>
    <mergeCell ref="BD192:BE192"/>
    <mergeCell ref="B191:B192"/>
    <mergeCell ref="C191:D192"/>
    <mergeCell ref="I191:J192"/>
    <mergeCell ref="K191:N192"/>
    <mergeCell ref="B193:B194"/>
    <mergeCell ref="C193:D194"/>
    <mergeCell ref="I193:J194"/>
    <mergeCell ref="K193:N194"/>
    <mergeCell ref="O191:S192"/>
    <mergeCell ref="BB191:BC191"/>
    <mergeCell ref="O193:S194"/>
    <mergeCell ref="BB193:BC193"/>
    <mergeCell ref="BD193:BE193"/>
    <mergeCell ref="BF193:BJ194"/>
    <mergeCell ref="BB194:BC194"/>
    <mergeCell ref="BD194:BE194"/>
    <mergeCell ref="BD187:BE187"/>
    <mergeCell ref="BF187:BJ188"/>
    <mergeCell ref="BB188:BC188"/>
    <mergeCell ref="BD188:BE188"/>
    <mergeCell ref="B187:B188"/>
    <mergeCell ref="C187:D188"/>
    <mergeCell ref="I187:J188"/>
    <mergeCell ref="K187:N188"/>
    <mergeCell ref="B189:B190"/>
    <mergeCell ref="C189:D190"/>
    <mergeCell ref="I189:J190"/>
    <mergeCell ref="K189:N190"/>
    <mergeCell ref="O187:S188"/>
    <mergeCell ref="BB187:BC187"/>
    <mergeCell ref="O189:S190"/>
    <mergeCell ref="BB189:BC189"/>
    <mergeCell ref="BD189:BE189"/>
    <mergeCell ref="BF189:BJ190"/>
    <mergeCell ref="BB190:BC190"/>
    <mergeCell ref="BD190:BE190"/>
    <mergeCell ref="BD183:BE183"/>
    <mergeCell ref="BF183:BJ184"/>
    <mergeCell ref="BB184:BC184"/>
    <mergeCell ref="BD184:BE184"/>
    <mergeCell ref="B183:B184"/>
    <mergeCell ref="C183:D184"/>
    <mergeCell ref="I183:J184"/>
    <mergeCell ref="K183:N184"/>
    <mergeCell ref="B185:B186"/>
    <mergeCell ref="C185:D186"/>
    <mergeCell ref="I185:J186"/>
    <mergeCell ref="K185:N186"/>
    <mergeCell ref="O183:S184"/>
    <mergeCell ref="BB183:BC183"/>
    <mergeCell ref="O185:S186"/>
    <mergeCell ref="BB185:BC185"/>
    <mergeCell ref="BD185:BE185"/>
    <mergeCell ref="BF185:BJ186"/>
    <mergeCell ref="BB186:BC186"/>
    <mergeCell ref="BD186:BE186"/>
    <mergeCell ref="BD179:BE179"/>
    <mergeCell ref="BF179:BJ180"/>
    <mergeCell ref="BB180:BC180"/>
    <mergeCell ref="BD180:BE180"/>
    <mergeCell ref="B179:B180"/>
    <mergeCell ref="C179:D180"/>
    <mergeCell ref="I179:J180"/>
    <mergeCell ref="K179:N180"/>
    <mergeCell ref="B181:B182"/>
    <mergeCell ref="C181:D182"/>
    <mergeCell ref="I181:J182"/>
    <mergeCell ref="K181:N182"/>
    <mergeCell ref="O179:S180"/>
    <mergeCell ref="BB179:BC179"/>
    <mergeCell ref="O181:S182"/>
    <mergeCell ref="BB181:BC181"/>
    <mergeCell ref="BD181:BE181"/>
    <mergeCell ref="BF181:BJ182"/>
    <mergeCell ref="BB182:BC182"/>
    <mergeCell ref="BD182:BE182"/>
    <mergeCell ref="BD175:BE175"/>
    <mergeCell ref="BF175:BJ176"/>
    <mergeCell ref="BB176:BC176"/>
    <mergeCell ref="BD176:BE176"/>
    <mergeCell ref="B175:B176"/>
    <mergeCell ref="C175:D176"/>
    <mergeCell ref="I175:J176"/>
    <mergeCell ref="K175:N176"/>
    <mergeCell ref="B177:B178"/>
    <mergeCell ref="C177:D178"/>
    <mergeCell ref="I177:J178"/>
    <mergeCell ref="K177:N178"/>
    <mergeCell ref="O175:S176"/>
    <mergeCell ref="BB175:BC175"/>
    <mergeCell ref="O177:S178"/>
    <mergeCell ref="BB177:BC177"/>
    <mergeCell ref="BD177:BE177"/>
    <mergeCell ref="BF177:BJ178"/>
    <mergeCell ref="BB178:BC178"/>
    <mergeCell ref="BD178:BE178"/>
    <mergeCell ref="BD171:BE171"/>
    <mergeCell ref="BF171:BJ172"/>
    <mergeCell ref="BB172:BC172"/>
    <mergeCell ref="BD172:BE172"/>
    <mergeCell ref="B171:B172"/>
    <mergeCell ref="C171:D172"/>
    <mergeCell ref="I171:J172"/>
    <mergeCell ref="K171:N172"/>
    <mergeCell ref="B173:B174"/>
    <mergeCell ref="C173:D174"/>
    <mergeCell ref="I173:J174"/>
    <mergeCell ref="K173:N174"/>
    <mergeCell ref="O171:S172"/>
    <mergeCell ref="BB171:BC171"/>
    <mergeCell ref="O173:S174"/>
    <mergeCell ref="BB173:BC173"/>
    <mergeCell ref="BD173:BE173"/>
    <mergeCell ref="BF173:BJ174"/>
    <mergeCell ref="BB174:BC174"/>
    <mergeCell ref="BD174:BE174"/>
    <mergeCell ref="BD167:BE167"/>
    <mergeCell ref="BF167:BJ168"/>
    <mergeCell ref="BB168:BC168"/>
    <mergeCell ref="BD168:BE168"/>
    <mergeCell ref="B167:B168"/>
    <mergeCell ref="C167:D168"/>
    <mergeCell ref="I167:J168"/>
    <mergeCell ref="K167:N168"/>
    <mergeCell ref="B169:B170"/>
    <mergeCell ref="C169:D170"/>
    <mergeCell ref="I169:J170"/>
    <mergeCell ref="K169:N170"/>
    <mergeCell ref="O167:S168"/>
    <mergeCell ref="BB167:BC167"/>
    <mergeCell ref="O169:S170"/>
    <mergeCell ref="BB169:BC169"/>
    <mergeCell ref="BD169:BE169"/>
    <mergeCell ref="BF169:BJ170"/>
    <mergeCell ref="BB170:BC170"/>
    <mergeCell ref="BD170:BE170"/>
    <mergeCell ref="BD163:BE163"/>
    <mergeCell ref="BF163:BJ164"/>
    <mergeCell ref="BB164:BC164"/>
    <mergeCell ref="BD164:BE164"/>
    <mergeCell ref="B163:B164"/>
    <mergeCell ref="C163:D164"/>
    <mergeCell ref="I163:J164"/>
    <mergeCell ref="K163:N164"/>
    <mergeCell ref="B165:B166"/>
    <mergeCell ref="C165:D166"/>
    <mergeCell ref="I165:J166"/>
    <mergeCell ref="K165:N166"/>
    <mergeCell ref="O163:S164"/>
    <mergeCell ref="BB163:BC163"/>
    <mergeCell ref="O165:S166"/>
    <mergeCell ref="BB165:BC165"/>
    <mergeCell ref="BD165:BE165"/>
    <mergeCell ref="BF165:BJ166"/>
    <mergeCell ref="BB166:BC166"/>
    <mergeCell ref="BD166:BE166"/>
    <mergeCell ref="BD159:BE159"/>
    <mergeCell ref="BF159:BJ160"/>
    <mergeCell ref="BB160:BC160"/>
    <mergeCell ref="BD160:BE160"/>
    <mergeCell ref="B159:B160"/>
    <mergeCell ref="C159:D160"/>
    <mergeCell ref="I159:J160"/>
    <mergeCell ref="K159:N160"/>
    <mergeCell ref="B161:B162"/>
    <mergeCell ref="C161:D162"/>
    <mergeCell ref="I161:J162"/>
    <mergeCell ref="K161:N162"/>
    <mergeCell ref="O159:S160"/>
    <mergeCell ref="BB159:BC159"/>
    <mergeCell ref="O161:S162"/>
    <mergeCell ref="BB161:BC161"/>
    <mergeCell ref="BD161:BE161"/>
    <mergeCell ref="BF161:BJ162"/>
    <mergeCell ref="BB162:BC162"/>
    <mergeCell ref="BD162:BE162"/>
    <mergeCell ref="BD155:BE155"/>
    <mergeCell ref="BF155:BJ156"/>
    <mergeCell ref="BB156:BC156"/>
    <mergeCell ref="BD156:BE156"/>
    <mergeCell ref="B155:B156"/>
    <mergeCell ref="C155:D156"/>
    <mergeCell ref="I155:J156"/>
    <mergeCell ref="K155:N156"/>
    <mergeCell ref="B157:B158"/>
    <mergeCell ref="C157:D158"/>
    <mergeCell ref="I157:J158"/>
    <mergeCell ref="K157:N158"/>
    <mergeCell ref="O155:S156"/>
    <mergeCell ref="BB155:BC155"/>
    <mergeCell ref="O157:S158"/>
    <mergeCell ref="BB157:BC157"/>
    <mergeCell ref="BD157:BE157"/>
    <mergeCell ref="BF157:BJ158"/>
    <mergeCell ref="BB158:BC158"/>
    <mergeCell ref="BD158:BE158"/>
    <mergeCell ref="BD151:BE151"/>
    <mergeCell ref="BF151:BJ152"/>
    <mergeCell ref="BB152:BC152"/>
    <mergeCell ref="BD152:BE152"/>
    <mergeCell ref="B151:B152"/>
    <mergeCell ref="C151:D152"/>
    <mergeCell ref="I151:J152"/>
    <mergeCell ref="K151:N152"/>
    <mergeCell ref="B153:B154"/>
    <mergeCell ref="C153:D154"/>
    <mergeCell ref="I153:J154"/>
    <mergeCell ref="K153:N154"/>
    <mergeCell ref="O151:S152"/>
    <mergeCell ref="BB151:BC151"/>
    <mergeCell ref="O153:S154"/>
    <mergeCell ref="BB153:BC153"/>
    <mergeCell ref="BD153:BE153"/>
    <mergeCell ref="BF153:BJ154"/>
    <mergeCell ref="BB154:BC154"/>
    <mergeCell ref="BD154:BE154"/>
    <mergeCell ref="BD147:BE147"/>
    <mergeCell ref="BF147:BJ148"/>
    <mergeCell ref="BB148:BC148"/>
    <mergeCell ref="BD148:BE148"/>
    <mergeCell ref="B147:B148"/>
    <mergeCell ref="C147:D148"/>
    <mergeCell ref="I147:J148"/>
    <mergeCell ref="K147:N148"/>
    <mergeCell ref="B149:B150"/>
    <mergeCell ref="C149:D150"/>
    <mergeCell ref="I149:J150"/>
    <mergeCell ref="K149:N150"/>
    <mergeCell ref="O147:S148"/>
    <mergeCell ref="BB147:BC147"/>
    <mergeCell ref="O149:S150"/>
    <mergeCell ref="BB149:BC149"/>
    <mergeCell ref="BD149:BE149"/>
    <mergeCell ref="BF149:BJ150"/>
    <mergeCell ref="BB150:BC150"/>
    <mergeCell ref="BD150:BE150"/>
    <mergeCell ref="BD143:BE143"/>
    <mergeCell ref="BF143:BJ144"/>
    <mergeCell ref="BB144:BC144"/>
    <mergeCell ref="BD144:BE144"/>
    <mergeCell ref="B143:B144"/>
    <mergeCell ref="C143:D144"/>
    <mergeCell ref="I143:J144"/>
    <mergeCell ref="K143:N144"/>
    <mergeCell ref="B145:B146"/>
    <mergeCell ref="C145:D146"/>
    <mergeCell ref="I145:J146"/>
    <mergeCell ref="K145:N146"/>
    <mergeCell ref="O143:S144"/>
    <mergeCell ref="BB143:BC143"/>
    <mergeCell ref="O145:S146"/>
    <mergeCell ref="BB145:BC145"/>
    <mergeCell ref="BD145:BE145"/>
    <mergeCell ref="BF145:BJ146"/>
    <mergeCell ref="BB146:BC146"/>
    <mergeCell ref="BD146:BE146"/>
    <mergeCell ref="BD139:BE139"/>
    <mergeCell ref="BF139:BJ140"/>
    <mergeCell ref="BB140:BC140"/>
    <mergeCell ref="BD140:BE140"/>
    <mergeCell ref="B139:B140"/>
    <mergeCell ref="C139:D140"/>
    <mergeCell ref="I139:J140"/>
    <mergeCell ref="K139:N140"/>
    <mergeCell ref="B141:B142"/>
    <mergeCell ref="C141:D142"/>
    <mergeCell ref="I141:J142"/>
    <mergeCell ref="K141:N142"/>
    <mergeCell ref="O139:S140"/>
    <mergeCell ref="BB139:BC139"/>
    <mergeCell ref="O141:S142"/>
    <mergeCell ref="BB141:BC141"/>
    <mergeCell ref="BD141:BE141"/>
    <mergeCell ref="BF141:BJ142"/>
    <mergeCell ref="BB142:BC142"/>
    <mergeCell ref="BD142:BE142"/>
    <mergeCell ref="BD135:BE135"/>
    <mergeCell ref="BF135:BJ136"/>
    <mergeCell ref="BB136:BC136"/>
    <mergeCell ref="BD136:BE136"/>
    <mergeCell ref="B135:B136"/>
    <mergeCell ref="C135:D136"/>
    <mergeCell ref="I135:J136"/>
    <mergeCell ref="K135:N136"/>
    <mergeCell ref="B137:B138"/>
    <mergeCell ref="C137:D138"/>
    <mergeCell ref="I137:J138"/>
    <mergeCell ref="K137:N138"/>
    <mergeCell ref="O135:S136"/>
    <mergeCell ref="BB135:BC135"/>
    <mergeCell ref="O137:S138"/>
    <mergeCell ref="BB137:BC137"/>
    <mergeCell ref="BD137:BE137"/>
    <mergeCell ref="BF137:BJ138"/>
    <mergeCell ref="BB138:BC138"/>
    <mergeCell ref="BD138:BE138"/>
    <mergeCell ref="BD131:BE131"/>
    <mergeCell ref="BF131:BJ132"/>
    <mergeCell ref="BB132:BC132"/>
    <mergeCell ref="BD132:BE132"/>
    <mergeCell ref="B131:B132"/>
    <mergeCell ref="C131:D132"/>
    <mergeCell ref="I131:J132"/>
    <mergeCell ref="K131:N132"/>
    <mergeCell ref="B133:B134"/>
    <mergeCell ref="C133:D134"/>
    <mergeCell ref="I133:J134"/>
    <mergeCell ref="K133:N134"/>
    <mergeCell ref="O131:S132"/>
    <mergeCell ref="BB131:BC131"/>
    <mergeCell ref="O133:S134"/>
    <mergeCell ref="BB133:BC133"/>
    <mergeCell ref="BD133:BE133"/>
    <mergeCell ref="BF133:BJ134"/>
    <mergeCell ref="BB134:BC134"/>
    <mergeCell ref="BD134:BE134"/>
    <mergeCell ref="BD127:BE127"/>
    <mergeCell ref="BF127:BJ128"/>
    <mergeCell ref="BB128:BC128"/>
    <mergeCell ref="BD128:BE128"/>
    <mergeCell ref="B127:B128"/>
    <mergeCell ref="C127:D128"/>
    <mergeCell ref="I127:J128"/>
    <mergeCell ref="K127:N128"/>
    <mergeCell ref="B129:B130"/>
    <mergeCell ref="C129:D130"/>
    <mergeCell ref="I129:J130"/>
    <mergeCell ref="K129:N130"/>
    <mergeCell ref="O127:S128"/>
    <mergeCell ref="BB127:BC127"/>
    <mergeCell ref="O129:S130"/>
    <mergeCell ref="BB129:BC129"/>
    <mergeCell ref="BD129:BE129"/>
    <mergeCell ref="BF129:BJ130"/>
    <mergeCell ref="BB130:BC130"/>
    <mergeCell ref="BD130:BE130"/>
    <mergeCell ref="BD123:BE123"/>
    <mergeCell ref="BF123:BJ124"/>
    <mergeCell ref="BB124:BC124"/>
    <mergeCell ref="BD124:BE124"/>
    <mergeCell ref="B123:B124"/>
    <mergeCell ref="C123:D124"/>
    <mergeCell ref="I123:J124"/>
    <mergeCell ref="K123:N124"/>
    <mergeCell ref="B125:B126"/>
    <mergeCell ref="C125:D126"/>
    <mergeCell ref="I125:J126"/>
    <mergeCell ref="K125:N126"/>
    <mergeCell ref="O123:S124"/>
    <mergeCell ref="BB123:BC123"/>
    <mergeCell ref="O125:S126"/>
    <mergeCell ref="BB125:BC125"/>
    <mergeCell ref="BD125:BE125"/>
    <mergeCell ref="BF125:BJ126"/>
    <mergeCell ref="BB126:BC126"/>
    <mergeCell ref="BD126:BE126"/>
    <mergeCell ref="BD119:BE119"/>
    <mergeCell ref="BF119:BJ120"/>
    <mergeCell ref="BB120:BC120"/>
    <mergeCell ref="BD120:BE120"/>
    <mergeCell ref="B119:B120"/>
    <mergeCell ref="C119:D120"/>
    <mergeCell ref="I119:J120"/>
    <mergeCell ref="K119:N120"/>
    <mergeCell ref="B121:B122"/>
    <mergeCell ref="C121:D122"/>
    <mergeCell ref="I121:J122"/>
    <mergeCell ref="K121:N122"/>
    <mergeCell ref="O119:S120"/>
    <mergeCell ref="BB119:BC119"/>
    <mergeCell ref="O121:S122"/>
    <mergeCell ref="BB121:BC121"/>
    <mergeCell ref="BD121:BE121"/>
    <mergeCell ref="BF121:BJ122"/>
    <mergeCell ref="BB122:BC122"/>
    <mergeCell ref="BD122:BE122"/>
    <mergeCell ref="BD115:BE115"/>
    <mergeCell ref="BF115:BJ116"/>
    <mergeCell ref="BB116:BC116"/>
    <mergeCell ref="BD116:BE116"/>
    <mergeCell ref="B115:B116"/>
    <mergeCell ref="C115:D116"/>
    <mergeCell ref="I115:J116"/>
    <mergeCell ref="K115:N116"/>
    <mergeCell ref="B117:B118"/>
    <mergeCell ref="C117:D118"/>
    <mergeCell ref="I117:J118"/>
    <mergeCell ref="K117:N118"/>
    <mergeCell ref="O115:S116"/>
    <mergeCell ref="BB115:BC115"/>
    <mergeCell ref="O117:S118"/>
    <mergeCell ref="BB117:BC117"/>
    <mergeCell ref="BD117:BE117"/>
    <mergeCell ref="BF117:BJ118"/>
    <mergeCell ref="BB118:BC118"/>
    <mergeCell ref="BD118:BE118"/>
    <mergeCell ref="BD111:BE111"/>
    <mergeCell ref="BF111:BJ112"/>
    <mergeCell ref="BB112:BC112"/>
    <mergeCell ref="BD112:BE112"/>
    <mergeCell ref="B111:B112"/>
    <mergeCell ref="C111:D112"/>
    <mergeCell ref="I111:J112"/>
    <mergeCell ref="K111:N112"/>
    <mergeCell ref="B113:B114"/>
    <mergeCell ref="C113:D114"/>
    <mergeCell ref="I113:J114"/>
    <mergeCell ref="K113:N114"/>
    <mergeCell ref="O111:S112"/>
    <mergeCell ref="BB111:BC111"/>
    <mergeCell ref="O113:S114"/>
    <mergeCell ref="BB113:BC113"/>
    <mergeCell ref="BD113:BE113"/>
    <mergeCell ref="BF113:BJ114"/>
    <mergeCell ref="BB114:BC114"/>
    <mergeCell ref="BD114:BE114"/>
    <mergeCell ref="BD107:BE107"/>
    <mergeCell ref="BF107:BJ108"/>
    <mergeCell ref="BB108:BC108"/>
    <mergeCell ref="BD108:BE108"/>
    <mergeCell ref="B107:B108"/>
    <mergeCell ref="C107:D108"/>
    <mergeCell ref="I107:J108"/>
    <mergeCell ref="K107:N108"/>
    <mergeCell ref="B109:B110"/>
    <mergeCell ref="C109:D110"/>
    <mergeCell ref="I109:J110"/>
    <mergeCell ref="K109:N110"/>
    <mergeCell ref="O107:S108"/>
    <mergeCell ref="BB107:BC107"/>
    <mergeCell ref="O109:S110"/>
    <mergeCell ref="BB109:BC109"/>
    <mergeCell ref="BD109:BE109"/>
    <mergeCell ref="BF109:BJ110"/>
    <mergeCell ref="BB110:BC110"/>
    <mergeCell ref="BD110:BE110"/>
    <mergeCell ref="BD103:BE103"/>
    <mergeCell ref="BF103:BJ104"/>
    <mergeCell ref="BB104:BC104"/>
    <mergeCell ref="BD104:BE104"/>
    <mergeCell ref="B103:B104"/>
    <mergeCell ref="C103:D104"/>
    <mergeCell ref="I103:J104"/>
    <mergeCell ref="K103:N104"/>
    <mergeCell ref="B105:B106"/>
    <mergeCell ref="C105:D106"/>
    <mergeCell ref="I105:J106"/>
    <mergeCell ref="K105:N106"/>
    <mergeCell ref="O103:S104"/>
    <mergeCell ref="BB103:BC103"/>
    <mergeCell ref="O105:S106"/>
    <mergeCell ref="BB105:BC105"/>
    <mergeCell ref="BD105:BE105"/>
    <mergeCell ref="BF105:BJ106"/>
    <mergeCell ref="BB106:BC106"/>
    <mergeCell ref="BD106:BE106"/>
    <mergeCell ref="BD99:BE99"/>
    <mergeCell ref="BF99:BJ100"/>
    <mergeCell ref="BB100:BC100"/>
    <mergeCell ref="BD100:BE100"/>
    <mergeCell ref="B99:B100"/>
    <mergeCell ref="C99:D100"/>
    <mergeCell ref="I99:J100"/>
    <mergeCell ref="K99:N100"/>
    <mergeCell ref="B101:B102"/>
    <mergeCell ref="C101:D102"/>
    <mergeCell ref="I101:J102"/>
    <mergeCell ref="K101:N102"/>
    <mergeCell ref="O99:S100"/>
    <mergeCell ref="BB99:BC99"/>
    <mergeCell ref="O101:S102"/>
    <mergeCell ref="BB101:BC101"/>
    <mergeCell ref="BD101:BE101"/>
    <mergeCell ref="BF101:BJ102"/>
    <mergeCell ref="BB102:BC102"/>
    <mergeCell ref="BD102:BE102"/>
    <mergeCell ref="BD95:BE95"/>
    <mergeCell ref="BF95:BJ96"/>
    <mergeCell ref="BB96:BC96"/>
    <mergeCell ref="BD96:BE96"/>
    <mergeCell ref="B95:B96"/>
    <mergeCell ref="C95:D96"/>
    <mergeCell ref="I95:J96"/>
    <mergeCell ref="K95:N96"/>
    <mergeCell ref="B97:B98"/>
    <mergeCell ref="C97:D98"/>
    <mergeCell ref="I97:J98"/>
    <mergeCell ref="K97:N98"/>
    <mergeCell ref="O95:S96"/>
    <mergeCell ref="BB95:BC95"/>
    <mergeCell ref="O97:S98"/>
    <mergeCell ref="BB97:BC97"/>
    <mergeCell ref="BD97:BE97"/>
    <mergeCell ref="BF97:BJ98"/>
    <mergeCell ref="BB98:BC98"/>
    <mergeCell ref="BD98:BE98"/>
    <mergeCell ref="BD91:BE91"/>
    <mergeCell ref="BF91:BJ92"/>
    <mergeCell ref="BB92:BC92"/>
    <mergeCell ref="BD92:BE92"/>
    <mergeCell ref="B91:B92"/>
    <mergeCell ref="C91:D92"/>
    <mergeCell ref="I91:J92"/>
    <mergeCell ref="K91:N92"/>
    <mergeCell ref="B93:B94"/>
    <mergeCell ref="C93:D94"/>
    <mergeCell ref="I93:J94"/>
    <mergeCell ref="K93:N94"/>
    <mergeCell ref="O91:S92"/>
    <mergeCell ref="BB91:BC91"/>
    <mergeCell ref="O93:S94"/>
    <mergeCell ref="BB93:BC93"/>
    <mergeCell ref="BD93:BE93"/>
    <mergeCell ref="BF93:BJ94"/>
    <mergeCell ref="BB94:BC94"/>
    <mergeCell ref="BD94:BE94"/>
    <mergeCell ref="BD87:BE87"/>
    <mergeCell ref="BF87:BJ88"/>
    <mergeCell ref="BB88:BC88"/>
    <mergeCell ref="BD88:BE88"/>
    <mergeCell ref="B87:B88"/>
    <mergeCell ref="C87:D88"/>
    <mergeCell ref="I87:J88"/>
    <mergeCell ref="K87:N88"/>
    <mergeCell ref="B89:B90"/>
    <mergeCell ref="C89:D90"/>
    <mergeCell ref="I89:J90"/>
    <mergeCell ref="K89:N90"/>
    <mergeCell ref="O87:S88"/>
    <mergeCell ref="BB87:BC87"/>
    <mergeCell ref="O89:S90"/>
    <mergeCell ref="BB89:BC89"/>
    <mergeCell ref="BD89:BE89"/>
    <mergeCell ref="BF89:BJ90"/>
    <mergeCell ref="BB90:BC90"/>
    <mergeCell ref="BD90:BE90"/>
    <mergeCell ref="BD83:BE83"/>
    <mergeCell ref="BF83:BJ84"/>
    <mergeCell ref="BB84:BC84"/>
    <mergeCell ref="BD84:BE84"/>
    <mergeCell ref="B83:B84"/>
    <mergeCell ref="C83:D84"/>
    <mergeCell ref="I83:J84"/>
    <mergeCell ref="K83:N84"/>
    <mergeCell ref="B85:B86"/>
    <mergeCell ref="C85:D86"/>
    <mergeCell ref="I85:J86"/>
    <mergeCell ref="K85:N86"/>
    <mergeCell ref="O83:S84"/>
    <mergeCell ref="BB83:BC83"/>
    <mergeCell ref="O85:S86"/>
    <mergeCell ref="BB85:BC85"/>
    <mergeCell ref="BD85:BE85"/>
    <mergeCell ref="BF85:BJ86"/>
    <mergeCell ref="BB86:BC86"/>
    <mergeCell ref="BD86:BE86"/>
    <mergeCell ref="BD79:BE79"/>
    <mergeCell ref="BF79:BJ80"/>
    <mergeCell ref="BB80:BC80"/>
    <mergeCell ref="BD80:BE80"/>
    <mergeCell ref="B79:B80"/>
    <mergeCell ref="C79:D80"/>
    <mergeCell ref="I79:J80"/>
    <mergeCell ref="K79:N80"/>
    <mergeCell ref="B81:B82"/>
    <mergeCell ref="C81:D82"/>
    <mergeCell ref="I81:J82"/>
    <mergeCell ref="K81:N82"/>
    <mergeCell ref="O79:S80"/>
    <mergeCell ref="BB79:BC79"/>
    <mergeCell ref="O81:S82"/>
    <mergeCell ref="BB81:BC81"/>
    <mergeCell ref="BD81:BE81"/>
    <mergeCell ref="BF81:BJ82"/>
    <mergeCell ref="BB82:BC82"/>
    <mergeCell ref="BD82:BE82"/>
    <mergeCell ref="BD75:BE75"/>
    <mergeCell ref="BF75:BJ76"/>
    <mergeCell ref="BB76:BC76"/>
    <mergeCell ref="BD76:BE76"/>
    <mergeCell ref="B75:B76"/>
    <mergeCell ref="C75:D76"/>
    <mergeCell ref="I75:J76"/>
    <mergeCell ref="K75:N76"/>
    <mergeCell ref="B77:B78"/>
    <mergeCell ref="C77:D78"/>
    <mergeCell ref="I77:J78"/>
    <mergeCell ref="K77:N78"/>
    <mergeCell ref="O75:S76"/>
    <mergeCell ref="BB75:BC75"/>
    <mergeCell ref="O77:S78"/>
    <mergeCell ref="BB77:BC77"/>
    <mergeCell ref="BD77:BE77"/>
    <mergeCell ref="BF77:BJ78"/>
    <mergeCell ref="BB78:BC78"/>
    <mergeCell ref="BD78:BE78"/>
    <mergeCell ref="BD71:BE71"/>
    <mergeCell ref="BF71:BJ72"/>
    <mergeCell ref="BB72:BC72"/>
    <mergeCell ref="BD72:BE72"/>
    <mergeCell ref="B71:B72"/>
    <mergeCell ref="C71:D72"/>
    <mergeCell ref="I71:J72"/>
    <mergeCell ref="K71:N72"/>
    <mergeCell ref="B73:B74"/>
    <mergeCell ref="C73:D74"/>
    <mergeCell ref="I73:J74"/>
    <mergeCell ref="K73:N74"/>
    <mergeCell ref="O71:S72"/>
    <mergeCell ref="BB71:BC71"/>
    <mergeCell ref="O73:S74"/>
    <mergeCell ref="BB73:BC73"/>
    <mergeCell ref="BD73:BE73"/>
    <mergeCell ref="BF73:BJ74"/>
    <mergeCell ref="BB74:BC74"/>
    <mergeCell ref="BD74:BE74"/>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27:BE27"/>
    <mergeCell ref="BF27:BJ28"/>
    <mergeCell ref="BB28:BC28"/>
    <mergeCell ref="BD28:BE28"/>
    <mergeCell ref="B27:B28"/>
    <mergeCell ref="C27:D28"/>
    <mergeCell ref="I27:J28"/>
    <mergeCell ref="K27:N28"/>
    <mergeCell ref="BD29:BE29"/>
    <mergeCell ref="BF29:BJ30"/>
    <mergeCell ref="BB30:BC30"/>
    <mergeCell ref="BD30:BE30"/>
    <mergeCell ref="B29:B30"/>
    <mergeCell ref="C29:D30"/>
    <mergeCell ref="I29:J30"/>
    <mergeCell ref="K29:N30"/>
    <mergeCell ref="B23:B24"/>
    <mergeCell ref="C23:D24"/>
    <mergeCell ref="I23:J24"/>
    <mergeCell ref="K23:N24"/>
    <mergeCell ref="O29:S30"/>
    <mergeCell ref="BB29:BC29"/>
    <mergeCell ref="O27:S28"/>
    <mergeCell ref="BB27:BC27"/>
    <mergeCell ref="I25:J26"/>
    <mergeCell ref="K25:N26"/>
    <mergeCell ref="O23:S24"/>
    <mergeCell ref="BB23:BC23"/>
    <mergeCell ref="BD23:BE23"/>
    <mergeCell ref="BF23:BJ24"/>
    <mergeCell ref="BB24:BC24"/>
    <mergeCell ref="BD24:BE24"/>
    <mergeCell ref="O25:S26"/>
    <mergeCell ref="BB25:BC25"/>
    <mergeCell ref="BD25:BE25"/>
    <mergeCell ref="BF25:BJ26"/>
    <mergeCell ref="BB26:BC26"/>
    <mergeCell ref="BD26:BE26"/>
    <mergeCell ref="B25:B26"/>
    <mergeCell ref="C25:D26"/>
    <mergeCell ref="O17:S18"/>
    <mergeCell ref="BB17:BC17"/>
    <mergeCell ref="BD17:BE17"/>
    <mergeCell ref="BF17:BJ18"/>
    <mergeCell ref="BB18:BC18"/>
    <mergeCell ref="BD18:BE18"/>
    <mergeCell ref="BB19:BC19"/>
    <mergeCell ref="BD19:BE19"/>
    <mergeCell ref="BF19:BJ20"/>
    <mergeCell ref="BB20:BC20"/>
    <mergeCell ref="BD20:BE20"/>
    <mergeCell ref="B19:B20"/>
    <mergeCell ref="C19:D20"/>
    <mergeCell ref="I19:J20"/>
    <mergeCell ref="K19:N20"/>
    <mergeCell ref="BD22:BE22"/>
    <mergeCell ref="B21:B22"/>
    <mergeCell ref="C21:D22"/>
    <mergeCell ref="I21:J22"/>
    <mergeCell ref="K21:N22"/>
    <mergeCell ref="O21:S22"/>
    <mergeCell ref="BB21:BC21"/>
    <mergeCell ref="BD21:BE21"/>
    <mergeCell ref="BF21:BJ22"/>
    <mergeCell ref="BB22:BC22"/>
    <mergeCell ref="BB12:BC16"/>
    <mergeCell ref="BD12:BE16"/>
    <mergeCell ref="BF12:BJ16"/>
    <mergeCell ref="W13:AC13"/>
    <mergeCell ref="AD13:AJ13"/>
    <mergeCell ref="AK13:AQ13"/>
    <mergeCell ref="AR13:AX13"/>
    <mergeCell ref="AY13:BA13"/>
    <mergeCell ref="I17:J18"/>
    <mergeCell ref="K17:N18"/>
    <mergeCell ref="B17:B18"/>
    <mergeCell ref="C17:D18"/>
    <mergeCell ref="AT1:BI1"/>
    <mergeCell ref="AC2:AD2"/>
    <mergeCell ref="AF2:AG2"/>
    <mergeCell ref="AJ2:AK2"/>
    <mergeCell ref="AT2:BI2"/>
    <mergeCell ref="BE3:BH3"/>
    <mergeCell ref="O12:S16"/>
    <mergeCell ref="W12:BA12"/>
    <mergeCell ref="B12:B16"/>
    <mergeCell ref="C12:D16"/>
    <mergeCell ref="I12:J16"/>
    <mergeCell ref="K12:N16"/>
    <mergeCell ref="O19:S20"/>
    <mergeCell ref="BE4:BH4"/>
    <mergeCell ref="BA6:BB6"/>
    <mergeCell ref="BE6:BF6"/>
    <mergeCell ref="BE8:BF8"/>
    <mergeCell ref="BE10:BF10"/>
  </mergeCells>
  <phoneticPr fontId="12"/>
  <conditionalFormatting sqref="K231:N231">
    <cfRule type="expression" dxfId="253" priority="174">
      <formula>INDIRECT(ADDRESS(ROW(),COLUMN()))=TRUNC(INDIRECT(ADDRESS(ROW(),COLUMN())))</formula>
    </cfRule>
  </conditionalFormatting>
  <conditionalFormatting sqref="M222:X226">
    <cfRule type="expression" dxfId="252" priority="176">
      <formula>INDIRECT(ADDRESS(ROW(),COLUMN()))=TRUNC(INDIRECT(ADDRESS(ROW(),COLUMN())))</formula>
    </cfRule>
  </conditionalFormatting>
  <conditionalFormatting sqref="W220:X220 Z220 W229:Z229">
    <cfRule type="expression" dxfId="251" priority="209">
      <formula>OR(#REF!=$B218,#REF!=$B218)</formula>
    </cfRule>
  </conditionalFormatting>
  <conditionalFormatting sqref="W230:Z230">
    <cfRule type="expression" dxfId="250" priority="208">
      <formula>OR(#REF!=$B217,#REF!=$B217)</formula>
    </cfRule>
  </conditionalFormatting>
  <conditionalFormatting sqref="W18:BE18">
    <cfRule type="expression" dxfId="249" priority="170">
      <formula>INDIRECT(ADDRESS(ROW(),COLUMN()))=TRUNC(INDIRECT(ADDRESS(ROW(),COLUMN())))</formula>
    </cfRule>
  </conditionalFormatting>
  <conditionalFormatting sqref="W20:BE20">
    <cfRule type="expression" dxfId="248" priority="171">
      <formula>INDIRECT(ADDRESS(ROW(),COLUMN()))=TRUNC(INDIRECT(ADDRESS(ROW(),COLUMN())))</formula>
    </cfRule>
  </conditionalFormatting>
  <conditionalFormatting sqref="W22:BE22">
    <cfRule type="expression" dxfId="247" priority="169">
      <formula>INDIRECT(ADDRESS(ROW(),COLUMN()))=TRUNC(INDIRECT(ADDRESS(ROW(),COLUMN())))</formula>
    </cfRule>
  </conditionalFormatting>
  <conditionalFormatting sqref="W24:BE24">
    <cfRule type="expression" dxfId="246" priority="168">
      <formula>INDIRECT(ADDRESS(ROW(),COLUMN()))=TRUNC(INDIRECT(ADDRESS(ROW(),COLUMN())))</formula>
    </cfRule>
  </conditionalFormatting>
  <conditionalFormatting sqref="W26:BE26">
    <cfRule type="expression" dxfId="245" priority="167">
      <formula>INDIRECT(ADDRESS(ROW(),COLUMN()))=TRUNC(INDIRECT(ADDRESS(ROW(),COLUMN())))</formula>
    </cfRule>
  </conditionalFormatting>
  <conditionalFormatting sqref="W28:BE28">
    <cfRule type="expression" dxfId="244" priority="166">
      <formula>INDIRECT(ADDRESS(ROW(),COLUMN()))=TRUNC(INDIRECT(ADDRESS(ROW(),COLUMN())))</formula>
    </cfRule>
  </conditionalFormatting>
  <conditionalFormatting sqref="W30:BE30">
    <cfRule type="expression" dxfId="243" priority="165">
      <formula>INDIRECT(ADDRESS(ROW(),COLUMN()))=TRUNC(INDIRECT(ADDRESS(ROW(),COLUMN())))</formula>
    </cfRule>
  </conditionalFormatting>
  <conditionalFormatting sqref="W32:BE32">
    <cfRule type="expression" dxfId="242" priority="164">
      <formula>INDIRECT(ADDRESS(ROW(),COLUMN()))=TRUNC(INDIRECT(ADDRESS(ROW(),COLUMN())))</formula>
    </cfRule>
  </conditionalFormatting>
  <conditionalFormatting sqref="W34:BE34">
    <cfRule type="expression" dxfId="241" priority="163">
      <formula>INDIRECT(ADDRESS(ROW(),COLUMN()))=TRUNC(INDIRECT(ADDRESS(ROW(),COLUMN())))</formula>
    </cfRule>
  </conditionalFormatting>
  <conditionalFormatting sqref="W36:BE36">
    <cfRule type="expression" dxfId="240" priority="162">
      <formula>INDIRECT(ADDRESS(ROW(),COLUMN()))=TRUNC(INDIRECT(ADDRESS(ROW(),COLUMN())))</formula>
    </cfRule>
  </conditionalFormatting>
  <conditionalFormatting sqref="W38:BE38">
    <cfRule type="expression" dxfId="239" priority="161">
      <formula>INDIRECT(ADDRESS(ROW(),COLUMN()))=TRUNC(INDIRECT(ADDRESS(ROW(),COLUMN())))</formula>
    </cfRule>
  </conditionalFormatting>
  <conditionalFormatting sqref="W40:BE40">
    <cfRule type="expression" dxfId="238" priority="160">
      <formula>INDIRECT(ADDRESS(ROW(),COLUMN()))=TRUNC(INDIRECT(ADDRESS(ROW(),COLUMN())))</formula>
    </cfRule>
  </conditionalFormatting>
  <conditionalFormatting sqref="W42:BE42">
    <cfRule type="expression" dxfId="237" priority="159">
      <formula>INDIRECT(ADDRESS(ROW(),COLUMN()))=TRUNC(INDIRECT(ADDRESS(ROW(),COLUMN())))</formula>
    </cfRule>
  </conditionalFormatting>
  <conditionalFormatting sqref="W44:BE44">
    <cfRule type="expression" dxfId="236" priority="158">
      <formula>INDIRECT(ADDRESS(ROW(),COLUMN()))=TRUNC(INDIRECT(ADDRESS(ROW(),COLUMN())))</formula>
    </cfRule>
  </conditionalFormatting>
  <conditionalFormatting sqref="W46:BE46">
    <cfRule type="expression" dxfId="235" priority="157">
      <formula>INDIRECT(ADDRESS(ROW(),COLUMN()))=TRUNC(INDIRECT(ADDRESS(ROW(),COLUMN())))</formula>
    </cfRule>
  </conditionalFormatting>
  <conditionalFormatting sqref="W48:BE48">
    <cfRule type="expression" dxfId="234" priority="156">
      <formula>INDIRECT(ADDRESS(ROW(),COLUMN()))=TRUNC(INDIRECT(ADDRESS(ROW(),COLUMN())))</formula>
    </cfRule>
  </conditionalFormatting>
  <conditionalFormatting sqref="W50:BE50">
    <cfRule type="expression" dxfId="233" priority="155">
      <formula>INDIRECT(ADDRESS(ROW(),COLUMN()))=TRUNC(INDIRECT(ADDRESS(ROW(),COLUMN())))</formula>
    </cfRule>
  </conditionalFormatting>
  <conditionalFormatting sqref="W52:BE52">
    <cfRule type="expression" dxfId="232" priority="154">
      <formula>INDIRECT(ADDRESS(ROW(),COLUMN()))=TRUNC(INDIRECT(ADDRESS(ROW(),COLUMN())))</formula>
    </cfRule>
  </conditionalFormatting>
  <conditionalFormatting sqref="W54:BE54">
    <cfRule type="expression" dxfId="231" priority="153">
      <formula>INDIRECT(ADDRESS(ROW(),COLUMN()))=TRUNC(INDIRECT(ADDRESS(ROW(),COLUMN())))</formula>
    </cfRule>
  </conditionalFormatting>
  <conditionalFormatting sqref="W56:BE56">
    <cfRule type="expression" dxfId="230" priority="152">
      <formula>INDIRECT(ADDRESS(ROW(),COLUMN()))=TRUNC(INDIRECT(ADDRESS(ROW(),COLUMN())))</formula>
    </cfRule>
  </conditionalFormatting>
  <conditionalFormatting sqref="W58:BE58">
    <cfRule type="expression" dxfId="229" priority="151">
      <formula>INDIRECT(ADDRESS(ROW(),COLUMN()))=TRUNC(INDIRECT(ADDRESS(ROW(),COLUMN())))</formula>
    </cfRule>
  </conditionalFormatting>
  <conditionalFormatting sqref="W60:BE60">
    <cfRule type="expression" dxfId="228" priority="150">
      <formula>INDIRECT(ADDRESS(ROW(),COLUMN()))=TRUNC(INDIRECT(ADDRESS(ROW(),COLUMN())))</formula>
    </cfRule>
  </conditionalFormatting>
  <conditionalFormatting sqref="W62:BE62">
    <cfRule type="expression" dxfId="227" priority="149">
      <formula>INDIRECT(ADDRESS(ROW(),COLUMN()))=TRUNC(INDIRECT(ADDRESS(ROW(),COLUMN())))</formula>
    </cfRule>
  </conditionalFormatting>
  <conditionalFormatting sqref="W64:BE64">
    <cfRule type="expression" dxfId="226" priority="148">
      <formula>INDIRECT(ADDRESS(ROW(),COLUMN()))=TRUNC(INDIRECT(ADDRESS(ROW(),COLUMN())))</formula>
    </cfRule>
  </conditionalFormatting>
  <conditionalFormatting sqref="W66:BE66">
    <cfRule type="expression" dxfId="225" priority="147">
      <formula>INDIRECT(ADDRESS(ROW(),COLUMN()))=TRUNC(INDIRECT(ADDRESS(ROW(),COLUMN())))</formula>
    </cfRule>
  </conditionalFormatting>
  <conditionalFormatting sqref="W68:BE68">
    <cfRule type="expression" dxfId="224" priority="146">
      <formula>INDIRECT(ADDRESS(ROW(),COLUMN()))=TRUNC(INDIRECT(ADDRESS(ROW(),COLUMN())))</formula>
    </cfRule>
  </conditionalFormatting>
  <conditionalFormatting sqref="W70:BE70">
    <cfRule type="expression" dxfId="223" priority="145">
      <formula>INDIRECT(ADDRESS(ROW(),COLUMN()))=TRUNC(INDIRECT(ADDRESS(ROW(),COLUMN())))</formula>
    </cfRule>
  </conditionalFormatting>
  <conditionalFormatting sqref="W72:BE72">
    <cfRule type="expression" dxfId="222" priority="144">
      <formula>INDIRECT(ADDRESS(ROW(),COLUMN()))=TRUNC(INDIRECT(ADDRESS(ROW(),COLUMN())))</formula>
    </cfRule>
  </conditionalFormatting>
  <conditionalFormatting sqref="W74:BE74">
    <cfRule type="expression" dxfId="221" priority="143">
      <formula>INDIRECT(ADDRESS(ROW(),COLUMN()))=TRUNC(INDIRECT(ADDRESS(ROW(),COLUMN())))</formula>
    </cfRule>
  </conditionalFormatting>
  <conditionalFormatting sqref="W76:BE76">
    <cfRule type="expression" dxfId="220" priority="141">
      <formula>INDIRECT(ADDRESS(ROW(),COLUMN()))=TRUNC(INDIRECT(ADDRESS(ROW(),COLUMN())))</formula>
    </cfRule>
  </conditionalFormatting>
  <conditionalFormatting sqref="W78:BE78">
    <cfRule type="expression" dxfId="219" priority="139">
      <formula>INDIRECT(ADDRESS(ROW(),COLUMN()))=TRUNC(INDIRECT(ADDRESS(ROW(),COLUMN())))</formula>
    </cfRule>
  </conditionalFormatting>
  <conditionalFormatting sqref="W80:BE80">
    <cfRule type="expression" dxfId="218" priority="137">
      <formula>INDIRECT(ADDRESS(ROW(),COLUMN()))=TRUNC(INDIRECT(ADDRESS(ROW(),COLUMN())))</formula>
    </cfRule>
  </conditionalFormatting>
  <conditionalFormatting sqref="W82:BE82">
    <cfRule type="expression" dxfId="217" priority="135">
      <formula>INDIRECT(ADDRESS(ROW(),COLUMN()))=TRUNC(INDIRECT(ADDRESS(ROW(),COLUMN())))</formula>
    </cfRule>
  </conditionalFormatting>
  <conditionalFormatting sqref="W84:BE84">
    <cfRule type="expression" dxfId="216" priority="133">
      <formula>INDIRECT(ADDRESS(ROW(),COLUMN()))=TRUNC(INDIRECT(ADDRESS(ROW(),COLUMN())))</formula>
    </cfRule>
  </conditionalFormatting>
  <conditionalFormatting sqref="W86:BE86">
    <cfRule type="expression" dxfId="215" priority="131">
      <formula>INDIRECT(ADDRESS(ROW(),COLUMN()))=TRUNC(INDIRECT(ADDRESS(ROW(),COLUMN())))</formula>
    </cfRule>
  </conditionalFormatting>
  <conditionalFormatting sqref="W88:BE88">
    <cfRule type="expression" dxfId="214" priority="129">
      <formula>INDIRECT(ADDRESS(ROW(),COLUMN()))=TRUNC(INDIRECT(ADDRESS(ROW(),COLUMN())))</formula>
    </cfRule>
  </conditionalFormatting>
  <conditionalFormatting sqref="W90:BE90">
    <cfRule type="expression" dxfId="213" priority="127">
      <formula>INDIRECT(ADDRESS(ROW(),COLUMN()))=TRUNC(INDIRECT(ADDRESS(ROW(),COLUMN())))</formula>
    </cfRule>
  </conditionalFormatting>
  <conditionalFormatting sqref="W92:BE92">
    <cfRule type="expression" dxfId="212" priority="125">
      <formula>INDIRECT(ADDRESS(ROW(),COLUMN()))=TRUNC(INDIRECT(ADDRESS(ROW(),COLUMN())))</formula>
    </cfRule>
  </conditionalFormatting>
  <conditionalFormatting sqref="W94:BE94">
    <cfRule type="expression" dxfId="211" priority="123">
      <formula>INDIRECT(ADDRESS(ROW(),COLUMN()))=TRUNC(INDIRECT(ADDRESS(ROW(),COLUMN())))</formula>
    </cfRule>
  </conditionalFormatting>
  <conditionalFormatting sqref="W96:BE96">
    <cfRule type="expression" dxfId="210" priority="121">
      <formula>INDIRECT(ADDRESS(ROW(),COLUMN()))=TRUNC(INDIRECT(ADDRESS(ROW(),COLUMN())))</formula>
    </cfRule>
  </conditionalFormatting>
  <conditionalFormatting sqref="W98:BE98">
    <cfRule type="expression" dxfId="209" priority="119">
      <formula>INDIRECT(ADDRESS(ROW(),COLUMN()))=TRUNC(INDIRECT(ADDRESS(ROW(),COLUMN())))</formula>
    </cfRule>
  </conditionalFormatting>
  <conditionalFormatting sqref="W100:BE100">
    <cfRule type="expression" dxfId="208" priority="117">
      <formula>INDIRECT(ADDRESS(ROW(),COLUMN()))=TRUNC(INDIRECT(ADDRESS(ROW(),COLUMN())))</formula>
    </cfRule>
  </conditionalFormatting>
  <conditionalFormatting sqref="W102:BE102">
    <cfRule type="expression" dxfId="207" priority="115">
      <formula>INDIRECT(ADDRESS(ROW(),COLUMN()))=TRUNC(INDIRECT(ADDRESS(ROW(),COLUMN())))</formula>
    </cfRule>
  </conditionalFormatting>
  <conditionalFormatting sqref="W104:BE104">
    <cfRule type="expression" dxfId="206" priority="113">
      <formula>INDIRECT(ADDRESS(ROW(),COLUMN()))=TRUNC(INDIRECT(ADDRESS(ROW(),COLUMN())))</formula>
    </cfRule>
  </conditionalFormatting>
  <conditionalFormatting sqref="W106:BE106">
    <cfRule type="expression" dxfId="205" priority="111">
      <formula>INDIRECT(ADDRESS(ROW(),COLUMN()))=TRUNC(INDIRECT(ADDRESS(ROW(),COLUMN())))</formula>
    </cfRule>
  </conditionalFormatting>
  <conditionalFormatting sqref="W108:BE108">
    <cfRule type="expression" dxfId="204" priority="109">
      <formula>INDIRECT(ADDRESS(ROW(),COLUMN()))=TRUNC(INDIRECT(ADDRESS(ROW(),COLUMN())))</formula>
    </cfRule>
  </conditionalFormatting>
  <conditionalFormatting sqref="W110:BE110">
    <cfRule type="expression" dxfId="203" priority="107">
      <formula>INDIRECT(ADDRESS(ROW(),COLUMN()))=TRUNC(INDIRECT(ADDRESS(ROW(),COLUMN())))</formula>
    </cfRule>
  </conditionalFormatting>
  <conditionalFormatting sqref="W112:BE112">
    <cfRule type="expression" dxfId="202" priority="105">
      <formula>INDIRECT(ADDRESS(ROW(),COLUMN()))=TRUNC(INDIRECT(ADDRESS(ROW(),COLUMN())))</formula>
    </cfRule>
  </conditionalFormatting>
  <conditionalFormatting sqref="W114:BE114">
    <cfRule type="expression" dxfId="201" priority="103">
      <formula>INDIRECT(ADDRESS(ROW(),COLUMN()))=TRUNC(INDIRECT(ADDRESS(ROW(),COLUMN())))</formula>
    </cfRule>
  </conditionalFormatting>
  <conditionalFormatting sqref="W116:BE116">
    <cfRule type="expression" dxfId="200" priority="101">
      <formula>INDIRECT(ADDRESS(ROW(),COLUMN()))=TRUNC(INDIRECT(ADDRESS(ROW(),COLUMN())))</formula>
    </cfRule>
  </conditionalFormatting>
  <conditionalFormatting sqref="W118:BE118">
    <cfRule type="expression" dxfId="199" priority="99">
      <formula>INDIRECT(ADDRESS(ROW(),COLUMN()))=TRUNC(INDIRECT(ADDRESS(ROW(),COLUMN())))</formula>
    </cfRule>
  </conditionalFormatting>
  <conditionalFormatting sqref="W120:BE120">
    <cfRule type="expression" dxfId="198" priority="97">
      <formula>INDIRECT(ADDRESS(ROW(),COLUMN()))=TRUNC(INDIRECT(ADDRESS(ROW(),COLUMN())))</formula>
    </cfRule>
  </conditionalFormatting>
  <conditionalFormatting sqref="W122:BE122">
    <cfRule type="expression" dxfId="197" priority="95">
      <formula>INDIRECT(ADDRESS(ROW(),COLUMN()))=TRUNC(INDIRECT(ADDRESS(ROW(),COLUMN())))</formula>
    </cfRule>
  </conditionalFormatting>
  <conditionalFormatting sqref="W124:BE124">
    <cfRule type="expression" dxfId="196" priority="93">
      <formula>INDIRECT(ADDRESS(ROW(),COLUMN()))=TRUNC(INDIRECT(ADDRESS(ROW(),COLUMN())))</formula>
    </cfRule>
  </conditionalFormatting>
  <conditionalFormatting sqref="W126:BE126">
    <cfRule type="expression" dxfId="195" priority="91">
      <formula>INDIRECT(ADDRESS(ROW(),COLUMN()))=TRUNC(INDIRECT(ADDRESS(ROW(),COLUMN())))</formula>
    </cfRule>
  </conditionalFormatting>
  <conditionalFormatting sqref="W128:BE128">
    <cfRule type="expression" dxfId="194" priority="89">
      <formula>INDIRECT(ADDRESS(ROW(),COLUMN()))=TRUNC(INDIRECT(ADDRESS(ROW(),COLUMN())))</formula>
    </cfRule>
  </conditionalFormatting>
  <conditionalFormatting sqref="W130:BE130">
    <cfRule type="expression" dxfId="193" priority="87">
      <formula>INDIRECT(ADDRESS(ROW(),COLUMN()))=TRUNC(INDIRECT(ADDRESS(ROW(),COLUMN())))</formula>
    </cfRule>
  </conditionalFormatting>
  <conditionalFormatting sqref="W132:BE132">
    <cfRule type="expression" dxfId="192" priority="85">
      <formula>INDIRECT(ADDRESS(ROW(),COLUMN()))=TRUNC(INDIRECT(ADDRESS(ROW(),COLUMN())))</formula>
    </cfRule>
  </conditionalFormatting>
  <conditionalFormatting sqref="W134:BE134">
    <cfRule type="expression" dxfId="191" priority="83">
      <formula>INDIRECT(ADDRESS(ROW(),COLUMN()))=TRUNC(INDIRECT(ADDRESS(ROW(),COLUMN())))</formula>
    </cfRule>
  </conditionalFormatting>
  <conditionalFormatting sqref="W136:BE136">
    <cfRule type="expression" dxfId="190" priority="81">
      <formula>INDIRECT(ADDRESS(ROW(),COLUMN()))=TRUNC(INDIRECT(ADDRESS(ROW(),COLUMN())))</formula>
    </cfRule>
  </conditionalFormatting>
  <conditionalFormatting sqref="W138:BE138">
    <cfRule type="expression" dxfId="189" priority="79">
      <formula>INDIRECT(ADDRESS(ROW(),COLUMN()))=TRUNC(INDIRECT(ADDRESS(ROW(),COLUMN())))</formula>
    </cfRule>
  </conditionalFormatting>
  <conditionalFormatting sqref="W140:BE140">
    <cfRule type="expression" dxfId="188" priority="77">
      <formula>INDIRECT(ADDRESS(ROW(),COLUMN()))=TRUNC(INDIRECT(ADDRESS(ROW(),COLUMN())))</formula>
    </cfRule>
  </conditionalFormatting>
  <conditionalFormatting sqref="W142:BE142">
    <cfRule type="expression" dxfId="187" priority="75">
      <formula>INDIRECT(ADDRESS(ROW(),COLUMN()))=TRUNC(INDIRECT(ADDRESS(ROW(),COLUMN())))</formula>
    </cfRule>
  </conditionalFormatting>
  <conditionalFormatting sqref="W144:BE144">
    <cfRule type="expression" dxfId="186" priority="73">
      <formula>INDIRECT(ADDRESS(ROW(),COLUMN()))=TRUNC(INDIRECT(ADDRESS(ROW(),COLUMN())))</formula>
    </cfRule>
  </conditionalFormatting>
  <conditionalFormatting sqref="W146:BE146">
    <cfRule type="expression" dxfId="185" priority="71">
      <formula>INDIRECT(ADDRESS(ROW(),COLUMN()))=TRUNC(INDIRECT(ADDRESS(ROW(),COLUMN())))</formula>
    </cfRule>
  </conditionalFormatting>
  <conditionalFormatting sqref="W148:BE148">
    <cfRule type="expression" dxfId="184" priority="69">
      <formula>INDIRECT(ADDRESS(ROW(),COLUMN()))=TRUNC(INDIRECT(ADDRESS(ROW(),COLUMN())))</formula>
    </cfRule>
  </conditionalFormatting>
  <conditionalFormatting sqref="W150:BE150">
    <cfRule type="expression" dxfId="183" priority="67">
      <formula>INDIRECT(ADDRESS(ROW(),COLUMN()))=TRUNC(INDIRECT(ADDRESS(ROW(),COLUMN())))</formula>
    </cfRule>
  </conditionalFormatting>
  <conditionalFormatting sqref="W152:BE152">
    <cfRule type="expression" dxfId="182" priority="65">
      <formula>INDIRECT(ADDRESS(ROW(),COLUMN()))=TRUNC(INDIRECT(ADDRESS(ROW(),COLUMN())))</formula>
    </cfRule>
  </conditionalFormatting>
  <conditionalFormatting sqref="W154:BE154">
    <cfRule type="expression" dxfId="181" priority="63">
      <formula>INDIRECT(ADDRESS(ROW(),COLUMN()))=TRUNC(INDIRECT(ADDRESS(ROW(),COLUMN())))</formula>
    </cfRule>
  </conditionalFormatting>
  <conditionalFormatting sqref="W156:BE156">
    <cfRule type="expression" dxfId="180" priority="61">
      <formula>INDIRECT(ADDRESS(ROW(),COLUMN()))=TRUNC(INDIRECT(ADDRESS(ROW(),COLUMN())))</formula>
    </cfRule>
  </conditionalFormatting>
  <conditionalFormatting sqref="W158:BE158">
    <cfRule type="expression" dxfId="179" priority="59">
      <formula>INDIRECT(ADDRESS(ROW(),COLUMN()))=TRUNC(INDIRECT(ADDRESS(ROW(),COLUMN())))</formula>
    </cfRule>
  </conditionalFormatting>
  <conditionalFormatting sqref="W160:BE160">
    <cfRule type="expression" dxfId="178" priority="57">
      <formula>INDIRECT(ADDRESS(ROW(),COLUMN()))=TRUNC(INDIRECT(ADDRESS(ROW(),COLUMN())))</formula>
    </cfRule>
  </conditionalFormatting>
  <conditionalFormatting sqref="W162:BE162">
    <cfRule type="expression" dxfId="177" priority="55">
      <formula>INDIRECT(ADDRESS(ROW(),COLUMN()))=TRUNC(INDIRECT(ADDRESS(ROW(),COLUMN())))</formula>
    </cfRule>
  </conditionalFormatting>
  <conditionalFormatting sqref="W164:BE164">
    <cfRule type="expression" dxfId="176" priority="53">
      <formula>INDIRECT(ADDRESS(ROW(),COLUMN()))=TRUNC(INDIRECT(ADDRESS(ROW(),COLUMN())))</formula>
    </cfRule>
  </conditionalFormatting>
  <conditionalFormatting sqref="W166:BE166">
    <cfRule type="expression" dxfId="175" priority="51">
      <formula>INDIRECT(ADDRESS(ROW(),COLUMN()))=TRUNC(INDIRECT(ADDRESS(ROW(),COLUMN())))</formula>
    </cfRule>
  </conditionalFormatting>
  <conditionalFormatting sqref="W168:BE168">
    <cfRule type="expression" dxfId="174" priority="49">
      <formula>INDIRECT(ADDRESS(ROW(),COLUMN()))=TRUNC(INDIRECT(ADDRESS(ROW(),COLUMN())))</formula>
    </cfRule>
  </conditionalFormatting>
  <conditionalFormatting sqref="W170:BE170">
    <cfRule type="expression" dxfId="173" priority="47">
      <formula>INDIRECT(ADDRESS(ROW(),COLUMN()))=TRUNC(INDIRECT(ADDRESS(ROW(),COLUMN())))</formula>
    </cfRule>
  </conditionalFormatting>
  <conditionalFormatting sqref="W172:BE172">
    <cfRule type="expression" dxfId="172" priority="45">
      <formula>INDIRECT(ADDRESS(ROW(),COLUMN()))=TRUNC(INDIRECT(ADDRESS(ROW(),COLUMN())))</formula>
    </cfRule>
  </conditionalFormatting>
  <conditionalFormatting sqref="W174:BE174">
    <cfRule type="expression" dxfId="171" priority="43">
      <formula>INDIRECT(ADDRESS(ROW(),COLUMN()))=TRUNC(INDIRECT(ADDRESS(ROW(),COLUMN())))</formula>
    </cfRule>
  </conditionalFormatting>
  <conditionalFormatting sqref="W176:BE176">
    <cfRule type="expression" dxfId="170" priority="41">
      <formula>INDIRECT(ADDRESS(ROW(),COLUMN()))=TRUNC(INDIRECT(ADDRESS(ROW(),COLUMN())))</formula>
    </cfRule>
  </conditionalFormatting>
  <conditionalFormatting sqref="W178:BE178">
    <cfRule type="expression" dxfId="169" priority="39">
      <formula>INDIRECT(ADDRESS(ROW(),COLUMN()))=TRUNC(INDIRECT(ADDRESS(ROW(),COLUMN())))</formula>
    </cfRule>
  </conditionalFormatting>
  <conditionalFormatting sqref="W180:BE180">
    <cfRule type="expression" dxfId="168" priority="37">
      <formula>INDIRECT(ADDRESS(ROW(),COLUMN()))=TRUNC(INDIRECT(ADDRESS(ROW(),COLUMN())))</formula>
    </cfRule>
  </conditionalFormatting>
  <conditionalFormatting sqref="W182:BE182">
    <cfRule type="expression" dxfId="167" priority="35">
      <formula>INDIRECT(ADDRESS(ROW(),COLUMN()))=TRUNC(INDIRECT(ADDRESS(ROW(),COLUMN())))</formula>
    </cfRule>
  </conditionalFormatting>
  <conditionalFormatting sqref="W184:BE184">
    <cfRule type="expression" dxfId="166" priority="33">
      <formula>INDIRECT(ADDRESS(ROW(),COLUMN()))=TRUNC(INDIRECT(ADDRESS(ROW(),COLUMN())))</formula>
    </cfRule>
  </conditionalFormatting>
  <conditionalFormatting sqref="W186:BE186">
    <cfRule type="expression" dxfId="165" priority="31">
      <formula>INDIRECT(ADDRESS(ROW(),COLUMN()))=TRUNC(INDIRECT(ADDRESS(ROW(),COLUMN())))</formula>
    </cfRule>
  </conditionalFormatting>
  <conditionalFormatting sqref="W188:BE188">
    <cfRule type="expression" dxfId="164" priority="29">
      <formula>INDIRECT(ADDRESS(ROW(),COLUMN()))=TRUNC(INDIRECT(ADDRESS(ROW(),COLUMN())))</formula>
    </cfRule>
  </conditionalFormatting>
  <conditionalFormatting sqref="W190:BE190">
    <cfRule type="expression" dxfId="163" priority="27">
      <formula>INDIRECT(ADDRESS(ROW(),COLUMN()))=TRUNC(INDIRECT(ADDRESS(ROW(),COLUMN())))</formula>
    </cfRule>
  </conditionalFormatting>
  <conditionalFormatting sqref="W192:BE192">
    <cfRule type="expression" dxfId="162" priority="25">
      <formula>INDIRECT(ADDRESS(ROW(),COLUMN()))=TRUNC(INDIRECT(ADDRESS(ROW(),COLUMN())))</formula>
    </cfRule>
  </conditionalFormatting>
  <conditionalFormatting sqref="W194:BE194">
    <cfRule type="expression" dxfId="161" priority="23">
      <formula>INDIRECT(ADDRESS(ROW(),COLUMN()))=TRUNC(INDIRECT(ADDRESS(ROW(),COLUMN())))</formula>
    </cfRule>
  </conditionalFormatting>
  <conditionalFormatting sqref="W196:BE196">
    <cfRule type="expression" dxfId="160" priority="21">
      <formula>INDIRECT(ADDRESS(ROW(),COLUMN()))=TRUNC(INDIRECT(ADDRESS(ROW(),COLUMN())))</formula>
    </cfRule>
  </conditionalFormatting>
  <conditionalFormatting sqref="W198:BE198">
    <cfRule type="expression" dxfId="159" priority="19">
      <formula>INDIRECT(ADDRESS(ROW(),COLUMN()))=TRUNC(INDIRECT(ADDRESS(ROW(),COLUMN())))</formula>
    </cfRule>
  </conditionalFormatting>
  <conditionalFormatting sqref="W200:BE200">
    <cfRule type="expression" dxfId="158" priority="17">
      <formula>INDIRECT(ADDRESS(ROW(),COLUMN()))=TRUNC(INDIRECT(ADDRESS(ROW(),COLUMN())))</formula>
    </cfRule>
  </conditionalFormatting>
  <conditionalFormatting sqref="W202:BE202">
    <cfRule type="expression" dxfId="157" priority="15">
      <formula>INDIRECT(ADDRESS(ROW(),COLUMN()))=TRUNC(INDIRECT(ADDRESS(ROW(),COLUMN())))</formula>
    </cfRule>
  </conditionalFormatting>
  <conditionalFormatting sqref="W204:BE204">
    <cfRule type="expression" dxfId="156" priority="13">
      <formula>INDIRECT(ADDRESS(ROW(),COLUMN()))=TRUNC(INDIRECT(ADDRESS(ROW(),COLUMN())))</formula>
    </cfRule>
  </conditionalFormatting>
  <conditionalFormatting sqref="W206:BE206">
    <cfRule type="expression" dxfId="155" priority="11">
      <formula>INDIRECT(ADDRESS(ROW(),COLUMN()))=TRUNC(INDIRECT(ADDRESS(ROW(),COLUMN())))</formula>
    </cfRule>
  </conditionalFormatting>
  <conditionalFormatting sqref="W208:BE208">
    <cfRule type="expression" dxfId="154" priority="9">
      <formula>INDIRECT(ADDRESS(ROW(),COLUMN()))=TRUNC(INDIRECT(ADDRESS(ROW(),COLUMN())))</formula>
    </cfRule>
  </conditionalFormatting>
  <conditionalFormatting sqref="W210:BE210">
    <cfRule type="expression" dxfId="153" priority="7">
      <formula>INDIRECT(ADDRESS(ROW(),COLUMN()))=TRUNC(INDIRECT(ADDRESS(ROW(),COLUMN())))</formula>
    </cfRule>
  </conditionalFormatting>
  <conditionalFormatting sqref="W212:BE212">
    <cfRule type="expression" dxfId="152" priority="5">
      <formula>INDIRECT(ADDRESS(ROW(),COLUMN()))=TRUNC(INDIRECT(ADDRESS(ROW(),COLUMN())))</formula>
    </cfRule>
  </conditionalFormatting>
  <conditionalFormatting sqref="W214:BE214">
    <cfRule type="expression" dxfId="151" priority="3">
      <formula>INDIRECT(ADDRESS(ROW(),COLUMN()))=TRUNC(INDIRECT(ADDRESS(ROW(),COLUMN())))</formula>
    </cfRule>
  </conditionalFormatting>
  <conditionalFormatting sqref="W216:BE216">
    <cfRule type="expression" dxfId="150" priority="1">
      <formula>INDIRECT(ADDRESS(ROW(),COLUMN()))=TRUNC(INDIRECT(ADDRESS(ROW(),COLUMN())))</formula>
    </cfRule>
  </conditionalFormatting>
  <conditionalFormatting sqref="AA231:AD231">
    <cfRule type="expression" dxfId="149" priority="173">
      <formula>INDIRECT(ADDRESS(ROW(),COLUMN()))=TRUNC(INDIRECT(ADDRESS(ROW(),COLUMN())))</formula>
    </cfRule>
  </conditionalFormatting>
  <conditionalFormatting sqref="AC222:AN226">
    <cfRule type="expression" dxfId="148" priority="172">
      <formula>INDIRECT(ADDRESS(ROW(),COLUMN()))=TRUNC(INDIRECT(ADDRESS(ROW(),COLUMN())))</formula>
    </cfRule>
  </conditionalFormatting>
  <conditionalFormatting sqref="AM220:BA220 AM229:BA229">
    <cfRule type="expression" dxfId="147" priority="207">
      <formula>OR(#REF!=$B218,#REF!=$B218)</formula>
    </cfRule>
  </conditionalFormatting>
  <conditionalFormatting sqref="AM230:BA230">
    <cfRule type="expression" dxfId="146" priority="206">
      <formula>OR(#REF!=$B217,#REF!=$B217)</formula>
    </cfRule>
  </conditionalFormatting>
  <dataValidations count="10">
    <dataValidation allowBlank="1" showInputMessage="1" showErrorMessage="1" error="入力可能範囲　32～40" sqref="BE10" xr:uid="{00000000-0002-0000-0200-000000000000}"/>
    <dataValidation type="list" allowBlank="1" showInputMessage="1" showErrorMessage="1" sqref="R228:S228" xr:uid="{00000000-0002-0000-0200-000001000000}">
      <formula1>"週,暦月"</formula1>
    </dataValidation>
    <dataValidation type="list" allowBlank="1" showInputMessage="1" showErrorMessage="1" sqref="BE3:BH3" xr:uid="{00000000-0002-0000-0200-000002000000}">
      <formula1>"４週,暦月"</formula1>
    </dataValidation>
    <dataValidation type="list" allowBlank="1" showInputMessage="1" showErrorMessage="1" sqref="AF3:AF4" xr:uid="{00000000-0002-0000-0200-000003000000}">
      <formula1>#REF!</formula1>
    </dataValidation>
    <dataValidation type="decimal" allowBlank="1" showInputMessage="1" showErrorMessage="1" error="入力可能範囲　32～40" sqref="BA6:BB6" xr:uid="{00000000-0002-0000-0200-000004000000}">
      <formula1>32</formula1>
      <formula2>40</formula2>
    </dataValidation>
    <dataValidation type="list" allowBlank="1" showInputMessage="1" showErrorMessage="1" sqref="BE4:BH4" xr:uid="{00000000-0002-0000-0200-000005000000}">
      <formula1>"予定,実績,予定・実績"</formula1>
    </dataValidation>
    <dataValidation type="list" allowBlank="1" showInputMessage="1" sqref="C17:D216" xr:uid="{00000000-0002-0000-0200-000006000000}">
      <formula1>職種</formula1>
    </dataValidation>
    <dataValidation type="list" errorStyle="warning" allowBlank="1" showInputMessage="1" error="リストにない場合のみ、入力してください。" sqref="K17:N216" xr:uid="{00000000-0002-0000-0200-000007000000}">
      <formula1>INDIRECT(C17)</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8000000}">
      <formula1>シフト記号表</formula1>
    </dataValidation>
    <dataValidation type="list" allowBlank="1" showInputMessage="1" sqref="I17:J216" xr:uid="{00000000-0002-0000-0200-000009000000}">
      <formula1>"A, B, C, D"</formula1>
    </dataValidation>
  </dataValidations>
  <printOptions horizontalCentered="1"/>
  <pageMargins left="0.15748031496062992" right="0.15748031496062992" top="0.59055118110236227" bottom="0.35433070866141736" header="0.15748031496062992" footer="0.15748031496062992"/>
  <pageSetup paperSize="9" scale="41"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 '!$C$4:$C$17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B1:BS290"/>
  <sheetViews>
    <sheetView showGridLines="0" view="pageBreakPreview" zoomScaleNormal="55" zoomScaleSheetLayoutView="100" workbookViewId="0">
      <selection activeCell="AN3" sqref="AN3"/>
    </sheetView>
  </sheetViews>
  <sheetFormatPr defaultColWidth="5.140625" defaultRowHeight="14.25"/>
  <cols>
    <col min="1" max="1" width="1" style="206" customWidth="1"/>
    <col min="2" max="6" width="6.5703125" style="206" customWidth="1"/>
    <col min="7" max="8" width="9.28515625" style="206" customWidth="1"/>
    <col min="9" max="12" width="3.7109375" style="206" hidden="1" customWidth="1"/>
    <col min="13" max="14" width="3.7109375" style="206" customWidth="1"/>
    <col min="15" max="66" width="6.5703125" style="206" customWidth="1"/>
    <col min="67" max="67" width="1.28515625" style="206" customWidth="1"/>
    <col min="68" max="16384" width="5.140625" style="206"/>
  </cols>
  <sheetData>
    <row r="1" spans="2:71" s="300" customFormat="1" ht="20.25" customHeight="1">
      <c r="G1" s="309" t="s">
        <v>849</v>
      </c>
      <c r="H1" s="309"/>
      <c r="I1" s="309"/>
      <c r="J1" s="309"/>
      <c r="K1" s="309"/>
      <c r="L1" s="309"/>
      <c r="M1" s="309"/>
      <c r="N1" s="309"/>
      <c r="Q1" s="311" t="s">
        <v>848</v>
      </c>
      <c r="T1" s="309"/>
      <c r="U1" s="309"/>
      <c r="V1" s="309"/>
      <c r="W1" s="309"/>
      <c r="X1" s="309"/>
      <c r="Y1" s="309"/>
      <c r="Z1" s="309"/>
      <c r="AA1" s="309"/>
      <c r="AW1" s="299" t="s">
        <v>847</v>
      </c>
      <c r="AX1" s="929" t="s">
        <v>262</v>
      </c>
      <c r="AY1" s="930"/>
      <c r="AZ1" s="930"/>
      <c r="BA1" s="930"/>
      <c r="BB1" s="930"/>
      <c r="BC1" s="930"/>
      <c r="BD1" s="930"/>
      <c r="BE1" s="930"/>
      <c r="BF1" s="930"/>
      <c r="BG1" s="930"/>
      <c r="BH1" s="930"/>
      <c r="BI1" s="930"/>
      <c r="BJ1" s="930"/>
      <c r="BK1" s="930"/>
      <c r="BL1" s="930"/>
      <c r="BM1" s="930"/>
      <c r="BN1" s="299" t="s">
        <v>944</v>
      </c>
    </row>
    <row r="2" spans="2:71" s="298" customFormat="1" ht="20.25" customHeight="1">
      <c r="N2" s="311"/>
      <c r="Q2" s="311"/>
      <c r="R2" s="311"/>
      <c r="T2" s="299"/>
      <c r="U2" s="299"/>
      <c r="V2" s="299"/>
      <c r="W2" s="299"/>
      <c r="X2" s="299"/>
      <c r="Y2" s="299"/>
      <c r="Z2" s="299"/>
      <c r="AA2" s="299"/>
      <c r="AF2" s="299" t="s">
        <v>845</v>
      </c>
      <c r="AG2" s="931">
        <v>7</v>
      </c>
      <c r="AH2" s="931"/>
      <c r="AI2" s="299" t="s">
        <v>844</v>
      </c>
      <c r="AJ2" s="932">
        <f>IF(AG2=0,"",YEAR(DATE(2018+AG2,1,1)))</f>
        <v>2025</v>
      </c>
      <c r="AK2" s="932"/>
      <c r="AL2" s="298" t="s">
        <v>843</v>
      </c>
      <c r="AM2" s="298" t="s">
        <v>842</v>
      </c>
      <c r="AN2" s="931">
        <v>4</v>
      </c>
      <c r="AO2" s="931"/>
      <c r="AP2" s="298" t="s">
        <v>841</v>
      </c>
      <c r="AW2" s="299" t="s">
        <v>840</v>
      </c>
      <c r="AX2" s="931" t="s">
        <v>839</v>
      </c>
      <c r="AY2" s="931"/>
      <c r="AZ2" s="931"/>
      <c r="BA2" s="931"/>
      <c r="BB2" s="931"/>
      <c r="BC2" s="931"/>
      <c r="BD2" s="931"/>
      <c r="BE2" s="931"/>
      <c r="BF2" s="931"/>
      <c r="BG2" s="931"/>
      <c r="BH2" s="931"/>
      <c r="BI2" s="931"/>
      <c r="BJ2" s="931"/>
      <c r="BK2" s="931"/>
      <c r="BL2" s="931"/>
      <c r="BM2" s="931"/>
      <c r="BN2" s="299" t="s">
        <v>855</v>
      </c>
      <c r="BO2" s="299"/>
      <c r="BP2" s="299"/>
      <c r="BQ2" s="299"/>
    </row>
    <row r="3" spans="2:71" s="298" customFormat="1" ht="20.25" customHeight="1">
      <c r="N3" s="311"/>
      <c r="Q3" s="311"/>
      <c r="S3" s="299"/>
      <c r="T3" s="299"/>
      <c r="U3" s="299"/>
      <c r="V3" s="299"/>
      <c r="W3" s="299"/>
      <c r="X3" s="299"/>
      <c r="Y3" s="299"/>
      <c r="AG3" s="313"/>
      <c r="AH3" s="313"/>
      <c r="AI3" s="313"/>
      <c r="AJ3" s="314"/>
      <c r="AK3" s="313"/>
      <c r="BH3" s="312" t="s">
        <v>943</v>
      </c>
      <c r="BI3" s="933" t="s">
        <v>836</v>
      </c>
      <c r="BJ3" s="934"/>
      <c r="BK3" s="934"/>
      <c r="BL3" s="935"/>
      <c r="BM3" s="299"/>
    </row>
    <row r="4" spans="2:71" s="298" customFormat="1" ht="20.25" customHeight="1">
      <c r="N4" s="311"/>
      <c r="Q4" s="311"/>
      <c r="S4" s="299"/>
      <c r="T4" s="299"/>
      <c r="U4" s="299"/>
      <c r="V4" s="299"/>
      <c r="W4" s="299"/>
      <c r="X4" s="299"/>
      <c r="Y4" s="299"/>
      <c r="AG4" s="313"/>
      <c r="AH4" s="313"/>
      <c r="AI4" s="313"/>
      <c r="AJ4" s="314"/>
      <c r="AK4" s="313"/>
      <c r="BH4" s="312" t="s">
        <v>942</v>
      </c>
      <c r="BI4" s="933" t="s">
        <v>834</v>
      </c>
      <c r="BJ4" s="934"/>
      <c r="BK4" s="934"/>
      <c r="BL4" s="935"/>
      <c r="BM4" s="299"/>
    </row>
    <row r="5" spans="2:71" s="298" customFormat="1" ht="9" customHeight="1">
      <c r="N5" s="311"/>
      <c r="Q5" s="311"/>
      <c r="S5" s="299"/>
      <c r="T5" s="299"/>
      <c r="U5" s="299"/>
      <c r="V5" s="299"/>
      <c r="W5" s="299"/>
      <c r="X5" s="299"/>
      <c r="Y5" s="299"/>
      <c r="AG5" s="310"/>
      <c r="AH5" s="31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1"/>
      <c r="BM5" s="301"/>
    </row>
    <row r="6" spans="2:71" s="298" customFormat="1" ht="21" customHeight="1">
      <c r="B6" s="309"/>
      <c r="C6" s="309"/>
      <c r="D6" s="309"/>
      <c r="E6" s="309"/>
      <c r="F6" s="309"/>
      <c r="G6" s="300"/>
      <c r="H6" s="300"/>
      <c r="I6" s="300"/>
      <c r="J6" s="300"/>
      <c r="K6" s="300"/>
      <c r="L6" s="300"/>
      <c r="M6" s="300"/>
      <c r="N6" s="300"/>
      <c r="O6" s="306"/>
      <c r="P6" s="306"/>
      <c r="Q6" s="306"/>
      <c r="R6" s="307"/>
      <c r="S6" s="306"/>
      <c r="T6" s="306"/>
      <c r="U6" s="306"/>
      <c r="AN6" s="300"/>
      <c r="AO6" s="300"/>
      <c r="AP6" s="300"/>
      <c r="AQ6" s="300"/>
      <c r="AR6" s="300"/>
      <c r="AS6" s="300" t="s">
        <v>833</v>
      </c>
      <c r="AT6" s="300"/>
      <c r="AU6" s="300"/>
      <c r="AV6" s="300"/>
      <c r="AW6" s="300"/>
      <c r="AX6" s="300"/>
      <c r="AY6" s="300"/>
      <c r="BA6" s="303"/>
      <c r="BB6" s="303"/>
      <c r="BC6" s="210"/>
      <c r="BD6" s="300"/>
      <c r="BE6" s="956">
        <v>40</v>
      </c>
      <c r="BF6" s="957"/>
      <c r="BG6" s="210" t="s">
        <v>832</v>
      </c>
      <c r="BH6" s="300"/>
      <c r="BI6" s="956">
        <v>160</v>
      </c>
      <c r="BJ6" s="957"/>
      <c r="BK6" s="210" t="s">
        <v>831</v>
      </c>
      <c r="BL6" s="300"/>
      <c r="BM6" s="301"/>
    </row>
    <row r="7" spans="2:71" s="298" customFormat="1" ht="5.25" customHeight="1">
      <c r="B7" s="309"/>
      <c r="C7" s="309"/>
      <c r="D7" s="309"/>
      <c r="E7" s="309"/>
      <c r="F7" s="309"/>
      <c r="G7" s="302"/>
      <c r="H7" s="302"/>
      <c r="I7" s="302"/>
      <c r="J7" s="302"/>
      <c r="K7" s="302"/>
      <c r="L7" s="302"/>
      <c r="M7" s="302"/>
      <c r="N7" s="306"/>
      <c r="O7" s="306"/>
      <c r="P7" s="306"/>
      <c r="Q7" s="307"/>
      <c r="R7" s="306"/>
      <c r="S7" s="306"/>
      <c r="T7" s="306"/>
      <c r="U7" s="306"/>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1"/>
      <c r="BM7" s="301"/>
    </row>
    <row r="8" spans="2:71" s="298" customFormat="1" ht="21" customHeight="1">
      <c r="B8" s="308"/>
      <c r="C8" s="308"/>
      <c r="D8" s="308"/>
      <c r="E8" s="308"/>
      <c r="F8" s="308"/>
      <c r="G8" s="307"/>
      <c r="H8" s="307"/>
      <c r="I8" s="307"/>
      <c r="J8" s="307"/>
      <c r="K8" s="307"/>
      <c r="L8" s="307"/>
      <c r="M8" s="307"/>
      <c r="N8" s="306"/>
      <c r="O8" s="306"/>
      <c r="P8" s="306"/>
      <c r="Q8" s="307"/>
      <c r="R8" s="306"/>
      <c r="S8" s="306"/>
      <c r="T8" s="306"/>
      <c r="U8" s="306"/>
      <c r="AN8" s="305"/>
      <c r="AO8" s="305"/>
      <c r="AP8" s="305"/>
      <c r="AQ8" s="300"/>
      <c r="AR8" s="301"/>
      <c r="AS8" s="304"/>
      <c r="AT8" s="304"/>
      <c r="AU8" s="309"/>
      <c r="AV8" s="303"/>
      <c r="AW8" s="303"/>
      <c r="AX8" s="303"/>
      <c r="AY8" s="214"/>
      <c r="AZ8" s="214"/>
      <c r="BA8" s="300"/>
      <c r="BB8" s="303"/>
      <c r="BC8" s="303"/>
      <c r="BD8" s="307"/>
      <c r="BE8" s="300"/>
      <c r="BF8" s="300" t="s">
        <v>830</v>
      </c>
      <c r="BG8" s="300"/>
      <c r="BH8" s="300"/>
      <c r="BI8" s="958">
        <f>DAY(EOMONTH(DATE(AJ2,AN2,1),0))</f>
        <v>30</v>
      </c>
      <c r="BJ8" s="959"/>
      <c r="BK8" s="300" t="s">
        <v>829</v>
      </c>
      <c r="BL8" s="300"/>
      <c r="BM8" s="300"/>
      <c r="BQ8" s="299"/>
      <c r="BR8" s="299"/>
      <c r="BS8" s="299"/>
    </row>
    <row r="9" spans="2:71" s="298" customFormat="1" ht="5.25" customHeight="1">
      <c r="B9" s="308"/>
      <c r="C9" s="308"/>
      <c r="D9" s="308"/>
      <c r="E9" s="308"/>
      <c r="F9" s="308"/>
      <c r="G9" s="307"/>
      <c r="H9" s="307"/>
      <c r="I9" s="307"/>
      <c r="J9" s="307"/>
      <c r="K9" s="307"/>
      <c r="L9" s="307"/>
      <c r="M9" s="307"/>
      <c r="N9" s="306"/>
      <c r="O9" s="306"/>
      <c r="P9" s="306"/>
      <c r="Q9" s="307"/>
      <c r="R9" s="306"/>
      <c r="S9" s="306"/>
      <c r="T9" s="306"/>
      <c r="U9" s="306"/>
      <c r="AN9" s="305"/>
      <c r="AO9" s="305"/>
      <c r="AP9" s="305"/>
      <c r="AQ9" s="300"/>
      <c r="AR9" s="301"/>
      <c r="AS9" s="304"/>
      <c r="AT9" s="304"/>
      <c r="AU9" s="309"/>
      <c r="AV9" s="303"/>
      <c r="AW9" s="303"/>
      <c r="AX9" s="303"/>
      <c r="AY9" s="214"/>
      <c r="AZ9" s="214"/>
      <c r="BA9" s="300"/>
      <c r="BB9" s="303"/>
      <c r="BC9" s="303"/>
      <c r="BD9" s="307"/>
      <c r="BE9" s="300"/>
      <c r="BF9" s="300"/>
      <c r="BG9" s="300"/>
      <c r="BH9" s="300"/>
      <c r="BI9" s="307"/>
      <c r="BJ9" s="307"/>
      <c r="BK9" s="300"/>
      <c r="BL9" s="300"/>
      <c r="BM9" s="300"/>
      <c r="BQ9" s="299"/>
      <c r="BR9" s="299"/>
      <c r="BS9" s="299"/>
    </row>
    <row r="10" spans="2:71" s="298" customFormat="1" ht="21" customHeight="1">
      <c r="B10" s="308"/>
      <c r="C10" s="308"/>
      <c r="D10" s="308"/>
      <c r="E10" s="308"/>
      <c r="F10" s="308"/>
      <c r="G10" s="307"/>
      <c r="H10" s="307"/>
      <c r="I10" s="307"/>
      <c r="J10" s="307"/>
      <c r="K10" s="307"/>
      <c r="L10" s="307"/>
      <c r="M10" s="307"/>
      <c r="N10" s="306"/>
      <c r="O10" s="306"/>
      <c r="P10" s="306"/>
      <c r="Q10" s="307"/>
      <c r="R10" s="306"/>
      <c r="S10" s="306"/>
      <c r="T10" s="306"/>
      <c r="U10" s="306"/>
      <c r="AN10" s="305"/>
      <c r="AO10" s="305"/>
      <c r="AP10" s="305"/>
      <c r="AQ10" s="300"/>
      <c r="AR10" s="301"/>
      <c r="AS10" s="304"/>
      <c r="AT10" s="304"/>
      <c r="AU10" s="300" t="s">
        <v>828</v>
      </c>
      <c r="AV10" s="303"/>
      <c r="AW10" s="300"/>
      <c r="AX10" s="300"/>
      <c r="AY10" s="300"/>
      <c r="AZ10" s="300"/>
      <c r="BA10" s="300"/>
      <c r="BB10" s="302"/>
      <c r="BC10" s="302"/>
      <c r="BD10" s="302"/>
      <c r="BE10" s="300"/>
      <c r="BF10" s="300"/>
      <c r="BG10" s="301" t="s">
        <v>827</v>
      </c>
      <c r="BH10" s="300"/>
      <c r="BI10" s="956"/>
      <c r="BJ10" s="957"/>
      <c r="BK10" s="210" t="s">
        <v>826</v>
      </c>
      <c r="BL10" s="300"/>
      <c r="BM10" s="300"/>
      <c r="BQ10" s="299"/>
      <c r="BR10" s="299"/>
      <c r="BS10" s="299"/>
    </row>
    <row r="11" spans="2:71" ht="5.25" customHeight="1" thickBot="1">
      <c r="G11" s="207"/>
      <c r="H11" s="207"/>
      <c r="I11" s="207"/>
      <c r="J11" s="207"/>
      <c r="K11" s="207"/>
      <c r="L11" s="207"/>
      <c r="M11" s="207"/>
      <c r="N11" s="207"/>
      <c r="AG11" s="207"/>
      <c r="AX11" s="207"/>
      <c r="BO11" s="297"/>
      <c r="BP11" s="297"/>
      <c r="BQ11" s="297"/>
    </row>
    <row r="12" spans="2:71" ht="21.6" customHeight="1">
      <c r="B12" s="944" t="s">
        <v>278</v>
      </c>
      <c r="C12" s="1051" t="s">
        <v>941</v>
      </c>
      <c r="D12" s="903" t="s">
        <v>823</v>
      </c>
      <c r="E12" s="943"/>
      <c r="F12" s="1054"/>
      <c r="G12" s="903" t="s">
        <v>940</v>
      </c>
      <c r="H12" s="937"/>
      <c r="I12" s="296"/>
      <c r="J12" s="295"/>
      <c r="K12" s="296"/>
      <c r="L12" s="295"/>
      <c r="M12" s="947" t="s">
        <v>939</v>
      </c>
      <c r="N12" s="948"/>
      <c r="O12" s="936" t="s">
        <v>820</v>
      </c>
      <c r="P12" s="904"/>
      <c r="Q12" s="904"/>
      <c r="R12" s="937"/>
      <c r="S12" s="936" t="s">
        <v>938</v>
      </c>
      <c r="T12" s="904"/>
      <c r="U12" s="904"/>
      <c r="V12" s="904"/>
      <c r="W12" s="937"/>
      <c r="X12" s="294"/>
      <c r="Y12" s="294"/>
      <c r="Z12" s="293"/>
      <c r="AA12" s="942" t="s">
        <v>937</v>
      </c>
      <c r="AB12" s="943"/>
      <c r="AC12" s="943"/>
      <c r="AD12" s="943"/>
      <c r="AE12" s="943"/>
      <c r="AF12" s="943"/>
      <c r="AG12" s="943"/>
      <c r="AH12" s="943"/>
      <c r="AI12" s="943"/>
      <c r="AJ12" s="943"/>
      <c r="AK12" s="943"/>
      <c r="AL12" s="943"/>
      <c r="AM12" s="943"/>
      <c r="AN12" s="943"/>
      <c r="AO12" s="943"/>
      <c r="AP12" s="943"/>
      <c r="AQ12" s="943"/>
      <c r="AR12" s="943"/>
      <c r="AS12" s="943"/>
      <c r="AT12" s="943"/>
      <c r="AU12" s="943"/>
      <c r="AV12" s="943"/>
      <c r="AW12" s="943"/>
      <c r="AX12" s="943"/>
      <c r="AY12" s="943"/>
      <c r="AZ12" s="943"/>
      <c r="BA12" s="943"/>
      <c r="BB12" s="943"/>
      <c r="BC12" s="943"/>
      <c r="BD12" s="943"/>
      <c r="BE12" s="943"/>
      <c r="BF12" s="894" t="str">
        <f>IF(BI3="４週","(12)1～4週目の勤務時間数合計","(12)1か月の勤務時間数　合計")</f>
        <v>(12)1～4週目の勤務時間数合計</v>
      </c>
      <c r="BG12" s="895"/>
      <c r="BH12" s="900" t="s">
        <v>817</v>
      </c>
      <c r="BI12" s="895"/>
      <c r="BJ12" s="903" t="s">
        <v>816</v>
      </c>
      <c r="BK12" s="904"/>
      <c r="BL12" s="904"/>
      <c r="BM12" s="904"/>
      <c r="BN12" s="905"/>
    </row>
    <row r="13" spans="2:71" ht="20.25" customHeight="1">
      <c r="B13" s="945"/>
      <c r="C13" s="1052"/>
      <c r="D13" s="1055"/>
      <c r="E13" s="1056"/>
      <c r="F13" s="1057"/>
      <c r="G13" s="906"/>
      <c r="H13" s="939"/>
      <c r="I13" s="292"/>
      <c r="J13" s="291"/>
      <c r="K13" s="292"/>
      <c r="L13" s="291"/>
      <c r="M13" s="949"/>
      <c r="N13" s="950"/>
      <c r="O13" s="938"/>
      <c r="P13" s="907"/>
      <c r="Q13" s="907"/>
      <c r="R13" s="939"/>
      <c r="S13" s="938"/>
      <c r="T13" s="907"/>
      <c r="U13" s="907"/>
      <c r="V13" s="907"/>
      <c r="W13" s="939"/>
      <c r="X13" s="290"/>
      <c r="Y13" s="290"/>
      <c r="Z13" s="289"/>
      <c r="AA13" s="912" t="s">
        <v>815</v>
      </c>
      <c r="AB13" s="912"/>
      <c r="AC13" s="912"/>
      <c r="AD13" s="912"/>
      <c r="AE13" s="912"/>
      <c r="AF13" s="912"/>
      <c r="AG13" s="913"/>
      <c r="AH13" s="914" t="s">
        <v>814</v>
      </c>
      <c r="AI13" s="912"/>
      <c r="AJ13" s="912"/>
      <c r="AK13" s="912"/>
      <c r="AL13" s="912"/>
      <c r="AM13" s="912"/>
      <c r="AN13" s="913"/>
      <c r="AO13" s="914" t="s">
        <v>813</v>
      </c>
      <c r="AP13" s="912"/>
      <c r="AQ13" s="912"/>
      <c r="AR13" s="912"/>
      <c r="AS13" s="912"/>
      <c r="AT13" s="912"/>
      <c r="AU13" s="913"/>
      <c r="AV13" s="914" t="s">
        <v>812</v>
      </c>
      <c r="AW13" s="912"/>
      <c r="AX13" s="912"/>
      <c r="AY13" s="912"/>
      <c r="AZ13" s="912"/>
      <c r="BA13" s="912"/>
      <c r="BB13" s="913"/>
      <c r="BC13" s="914" t="s">
        <v>811</v>
      </c>
      <c r="BD13" s="912"/>
      <c r="BE13" s="912"/>
      <c r="BF13" s="896"/>
      <c r="BG13" s="897"/>
      <c r="BH13" s="901"/>
      <c r="BI13" s="897"/>
      <c r="BJ13" s="906"/>
      <c r="BK13" s="907"/>
      <c r="BL13" s="907"/>
      <c r="BM13" s="907"/>
      <c r="BN13" s="908"/>
    </row>
    <row r="14" spans="2:71" ht="20.25" customHeight="1">
      <c r="B14" s="945"/>
      <c r="C14" s="1052"/>
      <c r="D14" s="1055"/>
      <c r="E14" s="1056"/>
      <c r="F14" s="1057"/>
      <c r="G14" s="906"/>
      <c r="H14" s="939"/>
      <c r="I14" s="292"/>
      <c r="J14" s="291"/>
      <c r="K14" s="292"/>
      <c r="L14" s="291"/>
      <c r="M14" s="949"/>
      <c r="N14" s="950"/>
      <c r="O14" s="938"/>
      <c r="P14" s="907"/>
      <c r="Q14" s="907"/>
      <c r="R14" s="939"/>
      <c r="S14" s="938"/>
      <c r="T14" s="907"/>
      <c r="U14" s="907"/>
      <c r="V14" s="907"/>
      <c r="W14" s="939"/>
      <c r="X14" s="290"/>
      <c r="Y14" s="290"/>
      <c r="Z14" s="289"/>
      <c r="AA14" s="288">
        <v>1</v>
      </c>
      <c r="AB14" s="286">
        <v>2</v>
      </c>
      <c r="AC14" s="286">
        <v>3</v>
      </c>
      <c r="AD14" s="286">
        <v>4</v>
      </c>
      <c r="AE14" s="286">
        <v>5</v>
      </c>
      <c r="AF14" s="286">
        <v>6</v>
      </c>
      <c r="AG14" s="285">
        <v>7</v>
      </c>
      <c r="AH14" s="287">
        <v>8</v>
      </c>
      <c r="AI14" s="286">
        <v>9</v>
      </c>
      <c r="AJ14" s="286">
        <v>10</v>
      </c>
      <c r="AK14" s="286">
        <v>11</v>
      </c>
      <c r="AL14" s="286">
        <v>12</v>
      </c>
      <c r="AM14" s="286">
        <v>13</v>
      </c>
      <c r="AN14" s="285">
        <v>14</v>
      </c>
      <c r="AO14" s="288">
        <v>15</v>
      </c>
      <c r="AP14" s="286">
        <v>16</v>
      </c>
      <c r="AQ14" s="286">
        <v>17</v>
      </c>
      <c r="AR14" s="286">
        <v>18</v>
      </c>
      <c r="AS14" s="286">
        <v>19</v>
      </c>
      <c r="AT14" s="286">
        <v>20</v>
      </c>
      <c r="AU14" s="285">
        <v>21</v>
      </c>
      <c r="AV14" s="287">
        <v>22</v>
      </c>
      <c r="AW14" s="286">
        <v>23</v>
      </c>
      <c r="AX14" s="286">
        <v>24</v>
      </c>
      <c r="AY14" s="286">
        <v>25</v>
      </c>
      <c r="AZ14" s="286">
        <v>26</v>
      </c>
      <c r="BA14" s="286">
        <v>27</v>
      </c>
      <c r="BB14" s="285">
        <v>28</v>
      </c>
      <c r="BC14" s="287" t="str">
        <f>IF($BI$3="実績",IF(DAY(DATE($AJ$2,$AN$2,29))=29,29,""),"")</f>
        <v/>
      </c>
      <c r="BD14" s="286" t="str">
        <f>IF($BI$3="実績",IF(DAY(DATE($AJ$2,$AN$2,30))=30,30,""),"")</f>
        <v/>
      </c>
      <c r="BE14" s="285" t="str">
        <f>IF($BI$3="実績",IF(DAY(DATE($AJ$2,$AN$2,31))=31,31,""),"")</f>
        <v/>
      </c>
      <c r="BF14" s="896"/>
      <c r="BG14" s="897"/>
      <c r="BH14" s="901"/>
      <c r="BI14" s="897"/>
      <c r="BJ14" s="906"/>
      <c r="BK14" s="907"/>
      <c r="BL14" s="907"/>
      <c r="BM14" s="907"/>
      <c r="BN14" s="908"/>
    </row>
    <row r="15" spans="2:71" ht="20.25" hidden="1" customHeight="1">
      <c r="B15" s="945"/>
      <c r="C15" s="1052"/>
      <c r="D15" s="1055"/>
      <c r="E15" s="1056"/>
      <c r="F15" s="1057"/>
      <c r="G15" s="906"/>
      <c r="H15" s="939"/>
      <c r="I15" s="292"/>
      <c r="J15" s="291"/>
      <c r="K15" s="292"/>
      <c r="L15" s="291"/>
      <c r="M15" s="949"/>
      <c r="N15" s="950"/>
      <c r="O15" s="938"/>
      <c r="P15" s="907"/>
      <c r="Q15" s="907"/>
      <c r="R15" s="939"/>
      <c r="S15" s="938"/>
      <c r="T15" s="907"/>
      <c r="U15" s="907"/>
      <c r="V15" s="907"/>
      <c r="W15" s="939"/>
      <c r="X15" s="290"/>
      <c r="Y15" s="290"/>
      <c r="Z15" s="289"/>
      <c r="AA15" s="288">
        <f>WEEKDAY(DATE($AJ$2,$AN$2,1))</f>
        <v>3</v>
      </c>
      <c r="AB15" s="286">
        <f>WEEKDAY(DATE($AJ$2,$AN$2,2))</f>
        <v>4</v>
      </c>
      <c r="AC15" s="286">
        <f>WEEKDAY(DATE($AJ$2,$AN$2,3))</f>
        <v>5</v>
      </c>
      <c r="AD15" s="286">
        <f>WEEKDAY(DATE($AJ$2,$AN$2,4))</f>
        <v>6</v>
      </c>
      <c r="AE15" s="286">
        <f>WEEKDAY(DATE($AJ$2,$AN$2,5))</f>
        <v>7</v>
      </c>
      <c r="AF15" s="286">
        <f>WEEKDAY(DATE($AJ$2,$AN$2,6))</f>
        <v>1</v>
      </c>
      <c r="AG15" s="285">
        <f>WEEKDAY(DATE($AJ$2,$AN$2,7))</f>
        <v>2</v>
      </c>
      <c r="AH15" s="287">
        <f>WEEKDAY(DATE($AJ$2,$AN$2,8))</f>
        <v>3</v>
      </c>
      <c r="AI15" s="286">
        <f>WEEKDAY(DATE($AJ$2,$AN$2,9))</f>
        <v>4</v>
      </c>
      <c r="AJ15" s="286">
        <f>WEEKDAY(DATE($AJ$2,$AN$2,10))</f>
        <v>5</v>
      </c>
      <c r="AK15" s="286">
        <f>WEEKDAY(DATE($AJ$2,$AN$2,11))</f>
        <v>6</v>
      </c>
      <c r="AL15" s="286">
        <f>WEEKDAY(DATE($AJ$2,$AN$2,12))</f>
        <v>7</v>
      </c>
      <c r="AM15" s="286">
        <f>WEEKDAY(DATE($AJ$2,$AN$2,13))</f>
        <v>1</v>
      </c>
      <c r="AN15" s="285">
        <f>WEEKDAY(DATE($AJ$2,$AN$2,14))</f>
        <v>2</v>
      </c>
      <c r="AO15" s="287">
        <f>WEEKDAY(DATE($AJ$2,$AN$2,15))</f>
        <v>3</v>
      </c>
      <c r="AP15" s="286">
        <f>WEEKDAY(DATE($AJ$2,$AN$2,16))</f>
        <v>4</v>
      </c>
      <c r="AQ15" s="286">
        <f>WEEKDAY(DATE($AJ$2,$AN$2,17))</f>
        <v>5</v>
      </c>
      <c r="AR15" s="286">
        <f>WEEKDAY(DATE($AJ$2,$AN$2,18))</f>
        <v>6</v>
      </c>
      <c r="AS15" s="286">
        <f>WEEKDAY(DATE($AJ$2,$AN$2,19))</f>
        <v>7</v>
      </c>
      <c r="AT15" s="286">
        <f>WEEKDAY(DATE($AJ$2,$AN$2,20))</f>
        <v>1</v>
      </c>
      <c r="AU15" s="285">
        <f>WEEKDAY(DATE($AJ$2,$AN$2,21))</f>
        <v>2</v>
      </c>
      <c r="AV15" s="287">
        <f>WEEKDAY(DATE($AJ$2,$AN$2,22))</f>
        <v>3</v>
      </c>
      <c r="AW15" s="286">
        <f>WEEKDAY(DATE($AJ$2,$AN$2,23))</f>
        <v>4</v>
      </c>
      <c r="AX15" s="286">
        <f>WEEKDAY(DATE($AJ$2,$AN$2,24))</f>
        <v>5</v>
      </c>
      <c r="AY15" s="286">
        <f>WEEKDAY(DATE($AJ$2,$AN$2,25))</f>
        <v>6</v>
      </c>
      <c r="AZ15" s="286">
        <f>WEEKDAY(DATE($AJ$2,$AN$2,26))</f>
        <v>7</v>
      </c>
      <c r="BA15" s="286">
        <f>WEEKDAY(DATE($AJ$2,$AN$2,27))</f>
        <v>1</v>
      </c>
      <c r="BB15" s="285">
        <f>WEEKDAY(DATE($AJ$2,$AN$2,28))</f>
        <v>2</v>
      </c>
      <c r="BC15" s="287">
        <f>IF(BC14=29,WEEKDAY(DATE($AJ$2,$AN$2,29)),0)</f>
        <v>0</v>
      </c>
      <c r="BD15" s="286">
        <f>IF(BD14=30,WEEKDAY(DATE($AJ$2,$AN$2,30)),0)</f>
        <v>0</v>
      </c>
      <c r="BE15" s="285">
        <f>IF(BE14=31,WEEKDAY(DATE($AJ$2,$AN$2,31)),0)</f>
        <v>0</v>
      </c>
      <c r="BF15" s="896"/>
      <c r="BG15" s="897"/>
      <c r="BH15" s="901"/>
      <c r="BI15" s="897"/>
      <c r="BJ15" s="906"/>
      <c r="BK15" s="907"/>
      <c r="BL15" s="907"/>
      <c r="BM15" s="907"/>
      <c r="BN15" s="908"/>
    </row>
    <row r="16" spans="2:71" ht="20.25" customHeight="1" thickBot="1">
      <c r="B16" s="946"/>
      <c r="C16" s="1053"/>
      <c r="D16" s="1058"/>
      <c r="E16" s="1059"/>
      <c r="F16" s="1060"/>
      <c r="G16" s="909"/>
      <c r="H16" s="941"/>
      <c r="I16" s="284"/>
      <c r="J16" s="283"/>
      <c r="K16" s="284"/>
      <c r="L16" s="283"/>
      <c r="M16" s="951"/>
      <c r="N16" s="952"/>
      <c r="O16" s="940"/>
      <c r="P16" s="910"/>
      <c r="Q16" s="910"/>
      <c r="R16" s="941"/>
      <c r="S16" s="940"/>
      <c r="T16" s="910"/>
      <c r="U16" s="910"/>
      <c r="V16" s="910"/>
      <c r="W16" s="941"/>
      <c r="X16" s="282"/>
      <c r="Y16" s="282"/>
      <c r="Z16" s="281"/>
      <c r="AA16" s="280" t="str">
        <f t="shared" ref="AA16:BB16" si="0">IF(AA15=1,"日",IF(AA15=2,"月",IF(AA15=3,"火",IF(AA15=4,"水",IF(AA15=5,"木",IF(AA15=6,"金","土"))))))</f>
        <v>火</v>
      </c>
      <c r="AB16" s="277" t="str">
        <f t="shared" si="0"/>
        <v>水</v>
      </c>
      <c r="AC16" s="277" t="str">
        <f t="shared" si="0"/>
        <v>木</v>
      </c>
      <c r="AD16" s="277" t="str">
        <f t="shared" si="0"/>
        <v>金</v>
      </c>
      <c r="AE16" s="277" t="str">
        <f t="shared" si="0"/>
        <v>土</v>
      </c>
      <c r="AF16" s="277" t="str">
        <f t="shared" si="0"/>
        <v>日</v>
      </c>
      <c r="AG16" s="278" t="str">
        <f t="shared" si="0"/>
        <v>月</v>
      </c>
      <c r="AH16" s="279" t="str">
        <f t="shared" si="0"/>
        <v>火</v>
      </c>
      <c r="AI16" s="277" t="str">
        <f t="shared" si="0"/>
        <v>水</v>
      </c>
      <c r="AJ16" s="277" t="str">
        <f t="shared" si="0"/>
        <v>木</v>
      </c>
      <c r="AK16" s="277" t="str">
        <f t="shared" si="0"/>
        <v>金</v>
      </c>
      <c r="AL16" s="277" t="str">
        <f t="shared" si="0"/>
        <v>土</v>
      </c>
      <c r="AM16" s="277" t="str">
        <f t="shared" si="0"/>
        <v>日</v>
      </c>
      <c r="AN16" s="278" t="str">
        <f t="shared" si="0"/>
        <v>月</v>
      </c>
      <c r="AO16" s="279" t="str">
        <f t="shared" si="0"/>
        <v>火</v>
      </c>
      <c r="AP16" s="277" t="str">
        <f t="shared" si="0"/>
        <v>水</v>
      </c>
      <c r="AQ16" s="277" t="str">
        <f t="shared" si="0"/>
        <v>木</v>
      </c>
      <c r="AR16" s="277" t="str">
        <f t="shared" si="0"/>
        <v>金</v>
      </c>
      <c r="AS16" s="277" t="str">
        <f t="shared" si="0"/>
        <v>土</v>
      </c>
      <c r="AT16" s="277" t="str">
        <f t="shared" si="0"/>
        <v>日</v>
      </c>
      <c r="AU16" s="278" t="str">
        <f t="shared" si="0"/>
        <v>月</v>
      </c>
      <c r="AV16" s="279" t="str">
        <f t="shared" si="0"/>
        <v>火</v>
      </c>
      <c r="AW16" s="277" t="str">
        <f t="shared" si="0"/>
        <v>水</v>
      </c>
      <c r="AX16" s="277" t="str">
        <f t="shared" si="0"/>
        <v>木</v>
      </c>
      <c r="AY16" s="277" t="str">
        <f t="shared" si="0"/>
        <v>金</v>
      </c>
      <c r="AZ16" s="277" t="str">
        <f t="shared" si="0"/>
        <v>土</v>
      </c>
      <c r="BA16" s="277" t="str">
        <f t="shared" si="0"/>
        <v>日</v>
      </c>
      <c r="BB16" s="278" t="str">
        <f t="shared" si="0"/>
        <v>月</v>
      </c>
      <c r="BC16" s="277" t="str">
        <f>IF(BC15=1,"日",IF(BC15=2,"月",IF(BC15=3,"火",IF(BC15=4,"水",IF(BC15=5,"木",IF(BC15=6,"金",IF(BC15=0,"","土")))))))</f>
        <v/>
      </c>
      <c r="BD16" s="277" t="str">
        <f>IF(BD15=1,"日",IF(BD15=2,"月",IF(BD15=3,"火",IF(BD15=4,"水",IF(BD15=5,"木",IF(BD15=6,"金",IF(BD15=0,"","土")))))))</f>
        <v/>
      </c>
      <c r="BE16" s="277" t="str">
        <f>IF(BE15=1,"日",IF(BE15=2,"月",IF(BE15=3,"火",IF(BE15=4,"水",IF(BE15=5,"木",IF(BE15=6,"金",IF(BE15=0,"","土")))))))</f>
        <v/>
      </c>
      <c r="BF16" s="898"/>
      <c r="BG16" s="899"/>
      <c r="BH16" s="902"/>
      <c r="BI16" s="899"/>
      <c r="BJ16" s="909"/>
      <c r="BK16" s="910"/>
      <c r="BL16" s="910"/>
      <c r="BM16" s="910"/>
      <c r="BN16" s="911"/>
    </row>
    <row r="17" spans="2:66" ht="20.25" customHeight="1">
      <c r="B17" s="925">
        <f>B15+1</f>
        <v>1</v>
      </c>
      <c r="C17" s="1061"/>
      <c r="D17" s="1062"/>
      <c r="E17" s="1063"/>
      <c r="F17" s="1064"/>
      <c r="G17" s="927"/>
      <c r="H17" s="921"/>
      <c r="I17" s="276"/>
      <c r="J17" s="275"/>
      <c r="K17" s="276"/>
      <c r="L17" s="275"/>
      <c r="M17" s="915"/>
      <c r="N17" s="916"/>
      <c r="O17" s="919"/>
      <c r="P17" s="920"/>
      <c r="Q17" s="920"/>
      <c r="R17" s="921"/>
      <c r="S17" s="973"/>
      <c r="T17" s="974"/>
      <c r="U17" s="974"/>
      <c r="V17" s="974"/>
      <c r="W17" s="975"/>
      <c r="X17" s="274" t="s">
        <v>758</v>
      </c>
      <c r="Y17" s="273"/>
      <c r="Z17" s="272"/>
      <c r="AA17" s="270"/>
      <c r="AB17" s="269"/>
      <c r="AC17" s="269"/>
      <c r="AD17" s="269"/>
      <c r="AE17" s="269"/>
      <c r="AF17" s="269"/>
      <c r="AG17" s="271"/>
      <c r="AH17" s="270"/>
      <c r="AI17" s="269"/>
      <c r="AJ17" s="269"/>
      <c r="AK17" s="269"/>
      <c r="AL17" s="269"/>
      <c r="AM17" s="269"/>
      <c r="AN17" s="271"/>
      <c r="AO17" s="270"/>
      <c r="AP17" s="269"/>
      <c r="AQ17" s="269"/>
      <c r="AR17" s="269"/>
      <c r="AS17" s="269"/>
      <c r="AT17" s="269"/>
      <c r="AU17" s="271"/>
      <c r="AV17" s="270"/>
      <c r="AW17" s="269"/>
      <c r="AX17" s="269"/>
      <c r="AY17" s="269"/>
      <c r="AZ17" s="269"/>
      <c r="BA17" s="269"/>
      <c r="BB17" s="271"/>
      <c r="BC17" s="270"/>
      <c r="BD17" s="269"/>
      <c r="BE17" s="269"/>
      <c r="BF17" s="976"/>
      <c r="BG17" s="977"/>
      <c r="BH17" s="978"/>
      <c r="BI17" s="979"/>
      <c r="BJ17" s="980"/>
      <c r="BK17" s="981"/>
      <c r="BL17" s="981"/>
      <c r="BM17" s="981"/>
      <c r="BN17" s="982"/>
    </row>
    <row r="18" spans="2:66" ht="20.25" customHeight="1">
      <c r="B18" s="926"/>
      <c r="C18" s="1043"/>
      <c r="D18" s="1046"/>
      <c r="E18" s="934"/>
      <c r="F18" s="1045"/>
      <c r="G18" s="928"/>
      <c r="H18" s="924"/>
      <c r="I18" s="262"/>
      <c r="J18" s="261">
        <f>G17</f>
        <v>0</v>
      </c>
      <c r="K18" s="262"/>
      <c r="L18" s="261">
        <f>M17</f>
        <v>0</v>
      </c>
      <c r="M18" s="917"/>
      <c r="N18" s="918"/>
      <c r="O18" s="922"/>
      <c r="P18" s="923"/>
      <c r="Q18" s="923"/>
      <c r="R18" s="924"/>
      <c r="S18" s="953"/>
      <c r="T18" s="954"/>
      <c r="U18" s="954"/>
      <c r="V18" s="954"/>
      <c r="W18" s="955"/>
      <c r="X18" s="268" t="s">
        <v>757</v>
      </c>
      <c r="Y18" s="267"/>
      <c r="Z18" s="266"/>
      <c r="AA18" s="252" t="str">
        <f>IF(AA17="","",VLOOKUP(AA17,'シフト記号表（従来型・ユニット型共通）'!$C$6:$L$47,10,FALSE))</f>
        <v/>
      </c>
      <c r="AB18" s="251" t="str">
        <f>IF(AB17="","",VLOOKUP(AB17,'シフト記号表（従来型・ユニット型共通）'!$C$6:$L$47,10,FALSE))</f>
        <v/>
      </c>
      <c r="AC18" s="251" t="str">
        <f>IF(AC17="","",VLOOKUP(AC17,'シフト記号表（従来型・ユニット型共通）'!$C$6:$L$47,10,FALSE))</f>
        <v/>
      </c>
      <c r="AD18" s="251" t="str">
        <f>IF(AD17="","",VLOOKUP(AD17,'シフト記号表（従来型・ユニット型共通）'!$C$6:$L$47,10,FALSE))</f>
        <v/>
      </c>
      <c r="AE18" s="251" t="str">
        <f>IF(AE17="","",VLOOKUP(AE17,'シフト記号表（従来型・ユニット型共通）'!$C$6:$L$47,10,FALSE))</f>
        <v/>
      </c>
      <c r="AF18" s="251" t="str">
        <f>IF(AF17="","",VLOOKUP(AF17,'シフト記号表（従来型・ユニット型共通）'!$C$6:$L$47,10,FALSE))</f>
        <v/>
      </c>
      <c r="AG18" s="253" t="str">
        <f>IF(AG17="","",VLOOKUP(AG17,'シフト記号表（従来型・ユニット型共通）'!$C$6:$L$47,10,FALSE))</f>
        <v/>
      </c>
      <c r="AH18" s="252" t="str">
        <f>IF(AH17="","",VLOOKUP(AH17,'シフト記号表（従来型・ユニット型共通）'!$C$6:$L$47,10,FALSE))</f>
        <v/>
      </c>
      <c r="AI18" s="251" t="str">
        <f>IF(AI17="","",VLOOKUP(AI17,'シフト記号表（従来型・ユニット型共通）'!$C$6:$L$47,10,FALSE))</f>
        <v/>
      </c>
      <c r="AJ18" s="251" t="str">
        <f>IF(AJ17="","",VLOOKUP(AJ17,'シフト記号表（従来型・ユニット型共通）'!$C$6:$L$47,10,FALSE))</f>
        <v/>
      </c>
      <c r="AK18" s="251" t="str">
        <f>IF(AK17="","",VLOOKUP(AK17,'シフト記号表（従来型・ユニット型共通）'!$C$6:$L$47,10,FALSE))</f>
        <v/>
      </c>
      <c r="AL18" s="251" t="str">
        <f>IF(AL17="","",VLOOKUP(AL17,'シフト記号表（従来型・ユニット型共通）'!$C$6:$L$47,10,FALSE))</f>
        <v/>
      </c>
      <c r="AM18" s="251" t="str">
        <f>IF(AM17="","",VLOOKUP(AM17,'シフト記号表（従来型・ユニット型共通）'!$C$6:$L$47,10,FALSE))</f>
        <v/>
      </c>
      <c r="AN18" s="253" t="str">
        <f>IF(AN17="","",VLOOKUP(AN17,'シフト記号表（従来型・ユニット型共通）'!$C$6:$L$47,10,FALSE))</f>
        <v/>
      </c>
      <c r="AO18" s="252" t="str">
        <f>IF(AO17="","",VLOOKUP(AO17,'シフト記号表（従来型・ユニット型共通）'!$C$6:$L$47,10,FALSE))</f>
        <v/>
      </c>
      <c r="AP18" s="251" t="str">
        <f>IF(AP17="","",VLOOKUP(AP17,'シフト記号表（従来型・ユニット型共通）'!$C$6:$L$47,10,FALSE))</f>
        <v/>
      </c>
      <c r="AQ18" s="251" t="str">
        <f>IF(AQ17="","",VLOOKUP(AQ17,'シフト記号表（従来型・ユニット型共通）'!$C$6:$L$47,10,FALSE))</f>
        <v/>
      </c>
      <c r="AR18" s="251" t="str">
        <f>IF(AR17="","",VLOOKUP(AR17,'シフト記号表（従来型・ユニット型共通）'!$C$6:$L$47,10,FALSE))</f>
        <v/>
      </c>
      <c r="AS18" s="251" t="str">
        <f>IF(AS17="","",VLOOKUP(AS17,'シフト記号表（従来型・ユニット型共通）'!$C$6:$L$47,10,FALSE))</f>
        <v/>
      </c>
      <c r="AT18" s="251" t="str">
        <f>IF(AT17="","",VLOOKUP(AT17,'シフト記号表（従来型・ユニット型共通）'!$C$6:$L$47,10,FALSE))</f>
        <v/>
      </c>
      <c r="AU18" s="253" t="str">
        <f>IF(AU17="","",VLOOKUP(AU17,'シフト記号表（従来型・ユニット型共通）'!$C$6:$L$47,10,FALSE))</f>
        <v/>
      </c>
      <c r="AV18" s="252" t="str">
        <f>IF(AV17="","",VLOOKUP(AV17,'シフト記号表（従来型・ユニット型共通）'!$C$6:$L$47,10,FALSE))</f>
        <v/>
      </c>
      <c r="AW18" s="251" t="str">
        <f>IF(AW17="","",VLOOKUP(AW17,'シフト記号表（従来型・ユニット型共通）'!$C$6:$L$47,10,FALSE))</f>
        <v/>
      </c>
      <c r="AX18" s="251" t="str">
        <f>IF(AX17="","",VLOOKUP(AX17,'シフト記号表（従来型・ユニット型共通）'!$C$6:$L$47,10,FALSE))</f>
        <v/>
      </c>
      <c r="AY18" s="251" t="str">
        <f>IF(AY17="","",VLOOKUP(AY17,'シフト記号表（従来型・ユニット型共通）'!$C$6:$L$47,10,FALSE))</f>
        <v/>
      </c>
      <c r="AZ18" s="251" t="str">
        <f>IF(AZ17="","",VLOOKUP(AZ17,'シフト記号表（従来型・ユニット型共通）'!$C$6:$L$47,10,FALSE))</f>
        <v/>
      </c>
      <c r="BA18" s="251" t="str">
        <f>IF(BA17="","",VLOOKUP(BA17,'シフト記号表（従来型・ユニット型共通）'!$C$6:$L$47,10,FALSE))</f>
        <v/>
      </c>
      <c r="BB18" s="253" t="str">
        <f>IF(BB17="","",VLOOKUP(BB17,'シフト記号表（従来型・ユニット型共通）'!$C$6:$L$47,10,FALSE))</f>
        <v/>
      </c>
      <c r="BC18" s="252" t="str">
        <f>IF(BC17="","",VLOOKUP(BC17,'シフト記号表（従来型・ユニット型共通）'!$C$6:$L$47,10,FALSE))</f>
        <v/>
      </c>
      <c r="BD18" s="251" t="str">
        <f>IF(BD17="","",VLOOKUP(BD17,'シフト記号表（従来型・ユニット型共通）'!$C$6:$L$47,10,FALSE))</f>
        <v/>
      </c>
      <c r="BE18" s="251" t="str">
        <f>IF(BE17="","",VLOOKUP(BE17,'シフト記号表（従来型・ユニット型共通）'!$C$6:$L$47,10,FALSE))</f>
        <v/>
      </c>
      <c r="BF18" s="892">
        <f>IF($BI$3="４週",SUM(AA18:BB18),IF($BI$3="暦月",SUM(AA18:BE18),""))</f>
        <v>0</v>
      </c>
      <c r="BG18" s="893"/>
      <c r="BH18" s="970">
        <f>IF($BI$3="４週",BF18/4,IF($BI$3="暦月",(BF18/($BI$8/7)),""))</f>
        <v>0</v>
      </c>
      <c r="BI18" s="893"/>
      <c r="BJ18" s="967"/>
      <c r="BK18" s="968"/>
      <c r="BL18" s="968"/>
      <c r="BM18" s="968"/>
      <c r="BN18" s="969"/>
    </row>
    <row r="19" spans="2:66" ht="20.25" customHeight="1">
      <c r="B19" s="925">
        <f>B17+1</f>
        <v>2</v>
      </c>
      <c r="C19" s="1042"/>
      <c r="D19" s="1044"/>
      <c r="E19" s="934"/>
      <c r="F19" s="1045"/>
      <c r="G19" s="971"/>
      <c r="H19" s="972"/>
      <c r="I19" s="250"/>
      <c r="J19" s="249"/>
      <c r="K19" s="250"/>
      <c r="L19" s="249"/>
      <c r="M19" s="983"/>
      <c r="N19" s="984"/>
      <c r="O19" s="985"/>
      <c r="P19" s="986"/>
      <c r="Q19" s="986"/>
      <c r="R19" s="972"/>
      <c r="S19" s="953"/>
      <c r="T19" s="954"/>
      <c r="U19" s="954"/>
      <c r="V19" s="954"/>
      <c r="W19" s="955"/>
      <c r="X19" s="265" t="s">
        <v>758</v>
      </c>
      <c r="Y19" s="264"/>
      <c r="Z19" s="263"/>
      <c r="AA19" s="244"/>
      <c r="AB19" s="243"/>
      <c r="AC19" s="243"/>
      <c r="AD19" s="243"/>
      <c r="AE19" s="243"/>
      <c r="AF19" s="243"/>
      <c r="AG19" s="245"/>
      <c r="AH19" s="244"/>
      <c r="AI19" s="243"/>
      <c r="AJ19" s="243"/>
      <c r="AK19" s="243"/>
      <c r="AL19" s="243"/>
      <c r="AM19" s="243"/>
      <c r="AN19" s="245"/>
      <c r="AO19" s="244"/>
      <c r="AP19" s="243"/>
      <c r="AQ19" s="243"/>
      <c r="AR19" s="243"/>
      <c r="AS19" s="243"/>
      <c r="AT19" s="243"/>
      <c r="AU19" s="245"/>
      <c r="AV19" s="244"/>
      <c r="AW19" s="243"/>
      <c r="AX19" s="243"/>
      <c r="AY19" s="243"/>
      <c r="AZ19" s="243"/>
      <c r="BA19" s="243"/>
      <c r="BB19" s="245"/>
      <c r="BC19" s="244"/>
      <c r="BD19" s="243"/>
      <c r="BE19" s="242"/>
      <c r="BF19" s="960"/>
      <c r="BG19" s="961"/>
      <c r="BH19" s="962"/>
      <c r="BI19" s="963"/>
      <c r="BJ19" s="964"/>
      <c r="BK19" s="965"/>
      <c r="BL19" s="965"/>
      <c r="BM19" s="965"/>
      <c r="BN19" s="966"/>
    </row>
    <row r="20" spans="2:66" ht="20.25" customHeight="1">
      <c r="B20" s="926"/>
      <c r="C20" s="1043"/>
      <c r="D20" s="1046"/>
      <c r="E20" s="934"/>
      <c r="F20" s="1045"/>
      <c r="G20" s="928"/>
      <c r="H20" s="924"/>
      <c r="I20" s="262"/>
      <c r="J20" s="261">
        <f>G19</f>
        <v>0</v>
      </c>
      <c r="K20" s="262"/>
      <c r="L20" s="261">
        <f>M19</f>
        <v>0</v>
      </c>
      <c r="M20" s="917"/>
      <c r="N20" s="918"/>
      <c r="O20" s="922"/>
      <c r="P20" s="923"/>
      <c r="Q20" s="923"/>
      <c r="R20" s="924"/>
      <c r="S20" s="953"/>
      <c r="T20" s="954"/>
      <c r="U20" s="954"/>
      <c r="V20" s="954"/>
      <c r="W20" s="955"/>
      <c r="X20" s="268" t="s">
        <v>757</v>
      </c>
      <c r="Y20" s="267"/>
      <c r="Z20" s="266"/>
      <c r="AA20" s="252" t="str">
        <f>IF(AA19="","",VLOOKUP(AA19,'シフト記号表（従来型・ユニット型共通）'!$C$6:$L$47,10,FALSE))</f>
        <v/>
      </c>
      <c r="AB20" s="251" t="str">
        <f>IF(AB19="","",VLOOKUP(AB19,'シフト記号表（従来型・ユニット型共通）'!$C$6:$L$47,10,FALSE))</f>
        <v/>
      </c>
      <c r="AC20" s="251" t="str">
        <f>IF(AC19="","",VLOOKUP(AC19,'シフト記号表（従来型・ユニット型共通）'!$C$6:$L$47,10,FALSE))</f>
        <v/>
      </c>
      <c r="AD20" s="251" t="str">
        <f>IF(AD19="","",VLOOKUP(AD19,'シフト記号表（従来型・ユニット型共通）'!$C$6:$L$47,10,FALSE))</f>
        <v/>
      </c>
      <c r="AE20" s="251" t="str">
        <f>IF(AE19="","",VLOOKUP(AE19,'シフト記号表（従来型・ユニット型共通）'!$C$6:$L$47,10,FALSE))</f>
        <v/>
      </c>
      <c r="AF20" s="251" t="str">
        <f>IF(AF19="","",VLOOKUP(AF19,'シフト記号表（従来型・ユニット型共通）'!$C$6:$L$47,10,FALSE))</f>
        <v/>
      </c>
      <c r="AG20" s="253" t="str">
        <f>IF(AG19="","",VLOOKUP(AG19,'シフト記号表（従来型・ユニット型共通）'!$C$6:$L$47,10,FALSE))</f>
        <v/>
      </c>
      <c r="AH20" s="252" t="str">
        <f>IF(AH19="","",VLOOKUP(AH19,'シフト記号表（従来型・ユニット型共通）'!$C$6:$L$47,10,FALSE))</f>
        <v/>
      </c>
      <c r="AI20" s="251" t="str">
        <f>IF(AI19="","",VLOOKUP(AI19,'シフト記号表（従来型・ユニット型共通）'!$C$6:$L$47,10,FALSE))</f>
        <v/>
      </c>
      <c r="AJ20" s="251" t="str">
        <f>IF(AJ19="","",VLOOKUP(AJ19,'シフト記号表（従来型・ユニット型共通）'!$C$6:$L$47,10,FALSE))</f>
        <v/>
      </c>
      <c r="AK20" s="251" t="str">
        <f>IF(AK19="","",VLOOKUP(AK19,'シフト記号表（従来型・ユニット型共通）'!$C$6:$L$47,10,FALSE))</f>
        <v/>
      </c>
      <c r="AL20" s="251" t="str">
        <f>IF(AL19="","",VLOOKUP(AL19,'シフト記号表（従来型・ユニット型共通）'!$C$6:$L$47,10,FALSE))</f>
        <v/>
      </c>
      <c r="AM20" s="251" t="str">
        <f>IF(AM19="","",VLOOKUP(AM19,'シフト記号表（従来型・ユニット型共通）'!$C$6:$L$47,10,FALSE))</f>
        <v/>
      </c>
      <c r="AN20" s="253" t="str">
        <f>IF(AN19="","",VLOOKUP(AN19,'シフト記号表（従来型・ユニット型共通）'!$C$6:$L$47,10,FALSE))</f>
        <v/>
      </c>
      <c r="AO20" s="252" t="str">
        <f>IF(AO19="","",VLOOKUP(AO19,'シフト記号表（従来型・ユニット型共通）'!$C$6:$L$47,10,FALSE))</f>
        <v/>
      </c>
      <c r="AP20" s="251" t="str">
        <f>IF(AP19="","",VLOOKUP(AP19,'シフト記号表（従来型・ユニット型共通）'!$C$6:$L$47,10,FALSE))</f>
        <v/>
      </c>
      <c r="AQ20" s="251" t="str">
        <f>IF(AQ19="","",VLOOKUP(AQ19,'シフト記号表（従来型・ユニット型共通）'!$C$6:$L$47,10,FALSE))</f>
        <v/>
      </c>
      <c r="AR20" s="251" t="str">
        <f>IF(AR19="","",VLOOKUP(AR19,'シフト記号表（従来型・ユニット型共通）'!$C$6:$L$47,10,FALSE))</f>
        <v/>
      </c>
      <c r="AS20" s="251" t="str">
        <f>IF(AS19="","",VLOOKUP(AS19,'シフト記号表（従来型・ユニット型共通）'!$C$6:$L$47,10,FALSE))</f>
        <v/>
      </c>
      <c r="AT20" s="251" t="str">
        <f>IF(AT19="","",VLOOKUP(AT19,'シフト記号表（従来型・ユニット型共通）'!$C$6:$L$47,10,FALSE))</f>
        <v/>
      </c>
      <c r="AU20" s="253" t="str">
        <f>IF(AU19="","",VLOOKUP(AU19,'シフト記号表（従来型・ユニット型共通）'!$C$6:$L$47,10,FALSE))</f>
        <v/>
      </c>
      <c r="AV20" s="252" t="str">
        <f>IF(AV19="","",VLOOKUP(AV19,'シフト記号表（従来型・ユニット型共通）'!$C$6:$L$47,10,FALSE))</f>
        <v/>
      </c>
      <c r="AW20" s="251" t="str">
        <f>IF(AW19="","",VLOOKUP(AW19,'シフト記号表（従来型・ユニット型共通）'!$C$6:$L$47,10,FALSE))</f>
        <v/>
      </c>
      <c r="AX20" s="251" t="str">
        <f>IF(AX19="","",VLOOKUP(AX19,'シフト記号表（従来型・ユニット型共通）'!$C$6:$L$47,10,FALSE))</f>
        <v/>
      </c>
      <c r="AY20" s="251" t="str">
        <f>IF(AY19="","",VLOOKUP(AY19,'シフト記号表（従来型・ユニット型共通）'!$C$6:$L$47,10,FALSE))</f>
        <v/>
      </c>
      <c r="AZ20" s="251" t="str">
        <f>IF(AZ19="","",VLOOKUP(AZ19,'シフト記号表（従来型・ユニット型共通）'!$C$6:$L$47,10,FALSE))</f>
        <v/>
      </c>
      <c r="BA20" s="251" t="str">
        <f>IF(BA19="","",VLOOKUP(BA19,'シフト記号表（従来型・ユニット型共通）'!$C$6:$L$47,10,FALSE))</f>
        <v/>
      </c>
      <c r="BB20" s="253" t="str">
        <f>IF(BB19="","",VLOOKUP(BB19,'シフト記号表（従来型・ユニット型共通）'!$C$6:$L$47,10,FALSE))</f>
        <v/>
      </c>
      <c r="BC20" s="252" t="str">
        <f>IF(BC19="","",VLOOKUP(BC19,'シフト記号表（従来型・ユニット型共通）'!$C$6:$L$47,10,FALSE))</f>
        <v/>
      </c>
      <c r="BD20" s="251" t="str">
        <f>IF(BD19="","",VLOOKUP(BD19,'シフト記号表（従来型・ユニット型共通）'!$C$6:$L$47,10,FALSE))</f>
        <v/>
      </c>
      <c r="BE20" s="251" t="str">
        <f>IF(BE19="","",VLOOKUP(BE19,'シフト記号表（従来型・ユニット型共通）'!$C$6:$L$47,10,FALSE))</f>
        <v/>
      </c>
      <c r="BF20" s="892">
        <f>IF($BI$3="４週",SUM(AA20:BB20),IF($BI$3="暦月",SUM(AA20:BE20),""))</f>
        <v>0</v>
      </c>
      <c r="BG20" s="893"/>
      <c r="BH20" s="970">
        <f>IF($BI$3="４週",BF20/4,IF($BI$3="暦月",(BF20/($BI$8/7)),""))</f>
        <v>0</v>
      </c>
      <c r="BI20" s="893"/>
      <c r="BJ20" s="967"/>
      <c r="BK20" s="968"/>
      <c r="BL20" s="968"/>
      <c r="BM20" s="968"/>
      <c r="BN20" s="969"/>
    </row>
    <row r="21" spans="2:66" ht="20.25" customHeight="1">
      <c r="B21" s="925">
        <f>B19+1</f>
        <v>3</v>
      </c>
      <c r="C21" s="1042"/>
      <c r="D21" s="1044"/>
      <c r="E21" s="934"/>
      <c r="F21" s="1045"/>
      <c r="G21" s="971"/>
      <c r="H21" s="972"/>
      <c r="I21" s="262"/>
      <c r="J21" s="261"/>
      <c r="K21" s="262"/>
      <c r="L21" s="261"/>
      <c r="M21" s="983"/>
      <c r="N21" s="984"/>
      <c r="O21" s="985"/>
      <c r="P21" s="986"/>
      <c r="Q21" s="986"/>
      <c r="R21" s="972"/>
      <c r="S21" s="953"/>
      <c r="T21" s="954"/>
      <c r="U21" s="954"/>
      <c r="V21" s="954"/>
      <c r="W21" s="955"/>
      <c r="X21" s="265" t="s">
        <v>758</v>
      </c>
      <c r="Y21" s="264"/>
      <c r="Z21" s="263"/>
      <c r="AA21" s="244"/>
      <c r="AB21" s="243"/>
      <c r="AC21" s="243"/>
      <c r="AD21" s="243"/>
      <c r="AE21" s="243"/>
      <c r="AF21" s="243"/>
      <c r="AG21" s="245"/>
      <c r="AH21" s="244"/>
      <c r="AI21" s="243"/>
      <c r="AJ21" s="243"/>
      <c r="AK21" s="243"/>
      <c r="AL21" s="243"/>
      <c r="AM21" s="243"/>
      <c r="AN21" s="245"/>
      <c r="AO21" s="244"/>
      <c r="AP21" s="243"/>
      <c r="AQ21" s="243"/>
      <c r="AR21" s="243"/>
      <c r="AS21" s="243"/>
      <c r="AT21" s="243"/>
      <c r="AU21" s="245"/>
      <c r="AV21" s="244"/>
      <c r="AW21" s="243"/>
      <c r="AX21" s="243"/>
      <c r="AY21" s="243"/>
      <c r="AZ21" s="243"/>
      <c r="BA21" s="243"/>
      <c r="BB21" s="245"/>
      <c r="BC21" s="244"/>
      <c r="BD21" s="243"/>
      <c r="BE21" s="242"/>
      <c r="BF21" s="960"/>
      <c r="BG21" s="961"/>
      <c r="BH21" s="962"/>
      <c r="BI21" s="963"/>
      <c r="BJ21" s="964"/>
      <c r="BK21" s="965"/>
      <c r="BL21" s="965"/>
      <c r="BM21" s="965"/>
      <c r="BN21" s="966"/>
    </row>
    <row r="22" spans="2:66" ht="20.25" customHeight="1">
      <c r="B22" s="926"/>
      <c r="C22" s="1043"/>
      <c r="D22" s="1046"/>
      <c r="E22" s="934"/>
      <c r="F22" s="1045"/>
      <c r="G22" s="928"/>
      <c r="H22" s="924"/>
      <c r="I22" s="262"/>
      <c r="J22" s="261">
        <f>G21</f>
        <v>0</v>
      </c>
      <c r="K22" s="262"/>
      <c r="L22" s="261">
        <f>M21</f>
        <v>0</v>
      </c>
      <c r="M22" s="917"/>
      <c r="N22" s="918"/>
      <c r="O22" s="922"/>
      <c r="P22" s="923"/>
      <c r="Q22" s="923"/>
      <c r="R22" s="924"/>
      <c r="S22" s="953"/>
      <c r="T22" s="954"/>
      <c r="U22" s="954"/>
      <c r="V22" s="954"/>
      <c r="W22" s="955"/>
      <c r="X22" s="268" t="s">
        <v>757</v>
      </c>
      <c r="Y22" s="267"/>
      <c r="Z22" s="266"/>
      <c r="AA22" s="252" t="str">
        <f>IF(AA21="","",VLOOKUP(AA21,'シフト記号表（従来型・ユニット型共通）'!$C$6:$L$47,10,FALSE))</f>
        <v/>
      </c>
      <c r="AB22" s="251" t="str">
        <f>IF(AB21="","",VLOOKUP(AB21,'シフト記号表（従来型・ユニット型共通）'!$C$6:$L$47,10,FALSE))</f>
        <v/>
      </c>
      <c r="AC22" s="251" t="str">
        <f>IF(AC21="","",VLOOKUP(AC21,'シフト記号表（従来型・ユニット型共通）'!$C$6:$L$47,10,FALSE))</f>
        <v/>
      </c>
      <c r="AD22" s="251" t="str">
        <f>IF(AD21="","",VLOOKUP(AD21,'シフト記号表（従来型・ユニット型共通）'!$C$6:$L$47,10,FALSE))</f>
        <v/>
      </c>
      <c r="AE22" s="251" t="str">
        <f>IF(AE21="","",VLOOKUP(AE21,'シフト記号表（従来型・ユニット型共通）'!$C$6:$L$47,10,FALSE))</f>
        <v/>
      </c>
      <c r="AF22" s="251" t="str">
        <f>IF(AF21="","",VLOOKUP(AF21,'シフト記号表（従来型・ユニット型共通）'!$C$6:$L$47,10,FALSE))</f>
        <v/>
      </c>
      <c r="AG22" s="253" t="str">
        <f>IF(AG21="","",VLOOKUP(AG21,'シフト記号表（従来型・ユニット型共通）'!$C$6:$L$47,10,FALSE))</f>
        <v/>
      </c>
      <c r="AH22" s="252" t="str">
        <f>IF(AH21="","",VLOOKUP(AH21,'シフト記号表（従来型・ユニット型共通）'!$C$6:$L$47,10,FALSE))</f>
        <v/>
      </c>
      <c r="AI22" s="251" t="str">
        <f>IF(AI21="","",VLOOKUP(AI21,'シフト記号表（従来型・ユニット型共通）'!$C$6:$L$47,10,FALSE))</f>
        <v/>
      </c>
      <c r="AJ22" s="251" t="str">
        <f>IF(AJ21="","",VLOOKUP(AJ21,'シフト記号表（従来型・ユニット型共通）'!$C$6:$L$47,10,FALSE))</f>
        <v/>
      </c>
      <c r="AK22" s="251" t="str">
        <f>IF(AK21="","",VLOOKUP(AK21,'シフト記号表（従来型・ユニット型共通）'!$C$6:$L$47,10,FALSE))</f>
        <v/>
      </c>
      <c r="AL22" s="251" t="str">
        <f>IF(AL21="","",VLOOKUP(AL21,'シフト記号表（従来型・ユニット型共通）'!$C$6:$L$47,10,FALSE))</f>
        <v/>
      </c>
      <c r="AM22" s="251" t="str">
        <f>IF(AM21="","",VLOOKUP(AM21,'シフト記号表（従来型・ユニット型共通）'!$C$6:$L$47,10,FALSE))</f>
        <v/>
      </c>
      <c r="AN22" s="253" t="str">
        <f>IF(AN21="","",VLOOKUP(AN21,'シフト記号表（従来型・ユニット型共通）'!$C$6:$L$47,10,FALSE))</f>
        <v/>
      </c>
      <c r="AO22" s="252" t="str">
        <f>IF(AO21="","",VLOOKUP(AO21,'シフト記号表（従来型・ユニット型共通）'!$C$6:$L$47,10,FALSE))</f>
        <v/>
      </c>
      <c r="AP22" s="251" t="str">
        <f>IF(AP21="","",VLOOKUP(AP21,'シフト記号表（従来型・ユニット型共通）'!$C$6:$L$47,10,FALSE))</f>
        <v/>
      </c>
      <c r="AQ22" s="251" t="str">
        <f>IF(AQ21="","",VLOOKUP(AQ21,'シフト記号表（従来型・ユニット型共通）'!$C$6:$L$47,10,FALSE))</f>
        <v/>
      </c>
      <c r="AR22" s="251" t="str">
        <f>IF(AR21="","",VLOOKUP(AR21,'シフト記号表（従来型・ユニット型共通）'!$C$6:$L$47,10,FALSE))</f>
        <v/>
      </c>
      <c r="AS22" s="251" t="str">
        <f>IF(AS21="","",VLOOKUP(AS21,'シフト記号表（従来型・ユニット型共通）'!$C$6:$L$47,10,FALSE))</f>
        <v/>
      </c>
      <c r="AT22" s="251" t="str">
        <f>IF(AT21="","",VLOOKUP(AT21,'シフト記号表（従来型・ユニット型共通）'!$C$6:$L$47,10,FALSE))</f>
        <v/>
      </c>
      <c r="AU22" s="253" t="str">
        <f>IF(AU21="","",VLOOKUP(AU21,'シフト記号表（従来型・ユニット型共通）'!$C$6:$L$47,10,FALSE))</f>
        <v/>
      </c>
      <c r="AV22" s="252" t="str">
        <f>IF(AV21="","",VLOOKUP(AV21,'シフト記号表（従来型・ユニット型共通）'!$C$6:$L$47,10,FALSE))</f>
        <v/>
      </c>
      <c r="AW22" s="251" t="str">
        <f>IF(AW21="","",VLOOKUP(AW21,'シフト記号表（従来型・ユニット型共通）'!$C$6:$L$47,10,FALSE))</f>
        <v/>
      </c>
      <c r="AX22" s="251" t="str">
        <f>IF(AX21="","",VLOOKUP(AX21,'シフト記号表（従来型・ユニット型共通）'!$C$6:$L$47,10,FALSE))</f>
        <v/>
      </c>
      <c r="AY22" s="251" t="str">
        <f>IF(AY21="","",VLOOKUP(AY21,'シフト記号表（従来型・ユニット型共通）'!$C$6:$L$47,10,FALSE))</f>
        <v/>
      </c>
      <c r="AZ22" s="251" t="str">
        <f>IF(AZ21="","",VLOOKUP(AZ21,'シフト記号表（従来型・ユニット型共通）'!$C$6:$L$47,10,FALSE))</f>
        <v/>
      </c>
      <c r="BA22" s="251" t="str">
        <f>IF(BA21="","",VLOOKUP(BA21,'シフト記号表（従来型・ユニット型共通）'!$C$6:$L$47,10,FALSE))</f>
        <v/>
      </c>
      <c r="BB22" s="253" t="str">
        <f>IF(BB21="","",VLOOKUP(BB21,'シフト記号表（従来型・ユニット型共通）'!$C$6:$L$47,10,FALSE))</f>
        <v/>
      </c>
      <c r="BC22" s="252" t="str">
        <f>IF(BC21="","",VLOOKUP(BC21,'シフト記号表（従来型・ユニット型共通）'!$C$6:$L$47,10,FALSE))</f>
        <v/>
      </c>
      <c r="BD22" s="251" t="str">
        <f>IF(BD21="","",VLOOKUP(BD21,'シフト記号表（従来型・ユニット型共通）'!$C$6:$L$47,10,FALSE))</f>
        <v/>
      </c>
      <c r="BE22" s="251" t="str">
        <f>IF(BE21="","",VLOOKUP(BE21,'シフト記号表（従来型・ユニット型共通）'!$C$6:$L$47,10,FALSE))</f>
        <v/>
      </c>
      <c r="BF22" s="892">
        <f>IF($BI$3="４週",SUM(AA22:BB22),IF($BI$3="暦月",SUM(AA22:BE22),""))</f>
        <v>0</v>
      </c>
      <c r="BG22" s="893"/>
      <c r="BH22" s="970">
        <f>IF($BI$3="４週",BF22/4,IF($BI$3="暦月",(BF22/($BI$8/7)),""))</f>
        <v>0</v>
      </c>
      <c r="BI22" s="893"/>
      <c r="BJ22" s="967"/>
      <c r="BK22" s="968"/>
      <c r="BL22" s="968"/>
      <c r="BM22" s="968"/>
      <c r="BN22" s="969"/>
    </row>
    <row r="23" spans="2:66" ht="20.25" customHeight="1">
      <c r="B23" s="925">
        <f>B21+1</f>
        <v>4</v>
      </c>
      <c r="C23" s="1042"/>
      <c r="D23" s="1044"/>
      <c r="E23" s="934"/>
      <c r="F23" s="1045"/>
      <c r="G23" s="971"/>
      <c r="H23" s="972"/>
      <c r="I23" s="262"/>
      <c r="J23" s="261"/>
      <c r="K23" s="262"/>
      <c r="L23" s="261"/>
      <c r="M23" s="983"/>
      <c r="N23" s="984"/>
      <c r="O23" s="985"/>
      <c r="P23" s="986"/>
      <c r="Q23" s="986"/>
      <c r="R23" s="972"/>
      <c r="S23" s="953"/>
      <c r="T23" s="954"/>
      <c r="U23" s="954"/>
      <c r="V23" s="954"/>
      <c r="W23" s="955"/>
      <c r="X23" s="265" t="s">
        <v>758</v>
      </c>
      <c r="Y23" s="264"/>
      <c r="Z23" s="263"/>
      <c r="AA23" s="244"/>
      <c r="AB23" s="243"/>
      <c r="AC23" s="243"/>
      <c r="AD23" s="243"/>
      <c r="AE23" s="243"/>
      <c r="AF23" s="243"/>
      <c r="AG23" s="245"/>
      <c r="AH23" s="244"/>
      <c r="AI23" s="243"/>
      <c r="AJ23" s="243"/>
      <c r="AK23" s="243"/>
      <c r="AL23" s="243"/>
      <c r="AM23" s="243"/>
      <c r="AN23" s="245"/>
      <c r="AO23" s="244"/>
      <c r="AP23" s="243"/>
      <c r="AQ23" s="243"/>
      <c r="AR23" s="243"/>
      <c r="AS23" s="243"/>
      <c r="AT23" s="243"/>
      <c r="AU23" s="245"/>
      <c r="AV23" s="244"/>
      <c r="AW23" s="243"/>
      <c r="AX23" s="243"/>
      <c r="AY23" s="243"/>
      <c r="AZ23" s="243"/>
      <c r="BA23" s="243"/>
      <c r="BB23" s="245"/>
      <c r="BC23" s="244"/>
      <c r="BD23" s="243"/>
      <c r="BE23" s="242"/>
      <c r="BF23" s="960"/>
      <c r="BG23" s="961"/>
      <c r="BH23" s="962"/>
      <c r="BI23" s="963"/>
      <c r="BJ23" s="964"/>
      <c r="BK23" s="965"/>
      <c r="BL23" s="965"/>
      <c r="BM23" s="965"/>
      <c r="BN23" s="966"/>
    </row>
    <row r="24" spans="2:66" ht="20.25" customHeight="1">
      <c r="B24" s="926"/>
      <c r="C24" s="1043"/>
      <c r="D24" s="1046"/>
      <c r="E24" s="934"/>
      <c r="F24" s="1045"/>
      <c r="G24" s="928"/>
      <c r="H24" s="924"/>
      <c r="I24" s="262"/>
      <c r="J24" s="261">
        <f>G23</f>
        <v>0</v>
      </c>
      <c r="K24" s="262"/>
      <c r="L24" s="261">
        <f>M23</f>
        <v>0</v>
      </c>
      <c r="M24" s="917"/>
      <c r="N24" s="918"/>
      <c r="O24" s="922"/>
      <c r="P24" s="923"/>
      <c r="Q24" s="923"/>
      <c r="R24" s="924"/>
      <c r="S24" s="953"/>
      <c r="T24" s="954"/>
      <c r="U24" s="954"/>
      <c r="V24" s="954"/>
      <c r="W24" s="955"/>
      <c r="X24" s="268" t="s">
        <v>757</v>
      </c>
      <c r="Y24" s="267"/>
      <c r="Z24" s="266"/>
      <c r="AA24" s="252" t="str">
        <f>IF(AA23="","",VLOOKUP(AA23,'シフト記号表（従来型・ユニット型共通）'!$C$6:$L$47,10,FALSE))</f>
        <v/>
      </c>
      <c r="AB24" s="251" t="str">
        <f>IF(AB23="","",VLOOKUP(AB23,'シフト記号表（従来型・ユニット型共通）'!$C$6:$L$47,10,FALSE))</f>
        <v/>
      </c>
      <c r="AC24" s="251" t="str">
        <f>IF(AC23="","",VLOOKUP(AC23,'シフト記号表（従来型・ユニット型共通）'!$C$6:$L$47,10,FALSE))</f>
        <v/>
      </c>
      <c r="AD24" s="251" t="str">
        <f>IF(AD23="","",VLOOKUP(AD23,'シフト記号表（従来型・ユニット型共通）'!$C$6:$L$47,10,FALSE))</f>
        <v/>
      </c>
      <c r="AE24" s="251" t="str">
        <f>IF(AE23="","",VLOOKUP(AE23,'シフト記号表（従来型・ユニット型共通）'!$C$6:$L$47,10,FALSE))</f>
        <v/>
      </c>
      <c r="AF24" s="251" t="str">
        <f>IF(AF23="","",VLOOKUP(AF23,'シフト記号表（従来型・ユニット型共通）'!$C$6:$L$47,10,FALSE))</f>
        <v/>
      </c>
      <c r="AG24" s="253" t="str">
        <f>IF(AG23="","",VLOOKUP(AG23,'シフト記号表（従来型・ユニット型共通）'!$C$6:$L$47,10,FALSE))</f>
        <v/>
      </c>
      <c r="AH24" s="252" t="str">
        <f>IF(AH23="","",VLOOKUP(AH23,'シフト記号表（従来型・ユニット型共通）'!$C$6:$L$47,10,FALSE))</f>
        <v/>
      </c>
      <c r="AI24" s="251" t="str">
        <f>IF(AI23="","",VLOOKUP(AI23,'シフト記号表（従来型・ユニット型共通）'!$C$6:$L$47,10,FALSE))</f>
        <v/>
      </c>
      <c r="AJ24" s="251" t="str">
        <f>IF(AJ23="","",VLOOKUP(AJ23,'シフト記号表（従来型・ユニット型共通）'!$C$6:$L$47,10,FALSE))</f>
        <v/>
      </c>
      <c r="AK24" s="251" t="str">
        <f>IF(AK23="","",VLOOKUP(AK23,'シフト記号表（従来型・ユニット型共通）'!$C$6:$L$47,10,FALSE))</f>
        <v/>
      </c>
      <c r="AL24" s="251" t="str">
        <f>IF(AL23="","",VLOOKUP(AL23,'シフト記号表（従来型・ユニット型共通）'!$C$6:$L$47,10,FALSE))</f>
        <v/>
      </c>
      <c r="AM24" s="251" t="str">
        <f>IF(AM23="","",VLOOKUP(AM23,'シフト記号表（従来型・ユニット型共通）'!$C$6:$L$47,10,FALSE))</f>
        <v/>
      </c>
      <c r="AN24" s="253" t="str">
        <f>IF(AN23="","",VLOOKUP(AN23,'シフト記号表（従来型・ユニット型共通）'!$C$6:$L$47,10,FALSE))</f>
        <v/>
      </c>
      <c r="AO24" s="252" t="str">
        <f>IF(AO23="","",VLOOKUP(AO23,'シフト記号表（従来型・ユニット型共通）'!$C$6:$L$47,10,FALSE))</f>
        <v/>
      </c>
      <c r="AP24" s="251" t="str">
        <f>IF(AP23="","",VLOOKUP(AP23,'シフト記号表（従来型・ユニット型共通）'!$C$6:$L$47,10,FALSE))</f>
        <v/>
      </c>
      <c r="AQ24" s="251" t="str">
        <f>IF(AQ23="","",VLOOKUP(AQ23,'シフト記号表（従来型・ユニット型共通）'!$C$6:$L$47,10,FALSE))</f>
        <v/>
      </c>
      <c r="AR24" s="251" t="str">
        <f>IF(AR23="","",VLOOKUP(AR23,'シフト記号表（従来型・ユニット型共通）'!$C$6:$L$47,10,FALSE))</f>
        <v/>
      </c>
      <c r="AS24" s="251" t="str">
        <f>IF(AS23="","",VLOOKUP(AS23,'シフト記号表（従来型・ユニット型共通）'!$C$6:$L$47,10,FALSE))</f>
        <v/>
      </c>
      <c r="AT24" s="251" t="str">
        <f>IF(AT23="","",VLOOKUP(AT23,'シフト記号表（従来型・ユニット型共通）'!$C$6:$L$47,10,FALSE))</f>
        <v/>
      </c>
      <c r="AU24" s="253" t="str">
        <f>IF(AU23="","",VLOOKUP(AU23,'シフト記号表（従来型・ユニット型共通）'!$C$6:$L$47,10,FALSE))</f>
        <v/>
      </c>
      <c r="AV24" s="252" t="str">
        <f>IF(AV23="","",VLOOKUP(AV23,'シフト記号表（従来型・ユニット型共通）'!$C$6:$L$47,10,FALSE))</f>
        <v/>
      </c>
      <c r="AW24" s="251" t="str">
        <f>IF(AW23="","",VLOOKUP(AW23,'シフト記号表（従来型・ユニット型共通）'!$C$6:$L$47,10,FALSE))</f>
        <v/>
      </c>
      <c r="AX24" s="251" t="str">
        <f>IF(AX23="","",VLOOKUP(AX23,'シフト記号表（従来型・ユニット型共通）'!$C$6:$L$47,10,FALSE))</f>
        <v/>
      </c>
      <c r="AY24" s="251" t="str">
        <f>IF(AY23="","",VLOOKUP(AY23,'シフト記号表（従来型・ユニット型共通）'!$C$6:$L$47,10,FALSE))</f>
        <v/>
      </c>
      <c r="AZ24" s="251" t="str">
        <f>IF(AZ23="","",VLOOKUP(AZ23,'シフト記号表（従来型・ユニット型共通）'!$C$6:$L$47,10,FALSE))</f>
        <v/>
      </c>
      <c r="BA24" s="251" t="str">
        <f>IF(BA23="","",VLOOKUP(BA23,'シフト記号表（従来型・ユニット型共通）'!$C$6:$L$47,10,FALSE))</f>
        <v/>
      </c>
      <c r="BB24" s="253" t="str">
        <f>IF(BB23="","",VLOOKUP(BB23,'シフト記号表（従来型・ユニット型共通）'!$C$6:$L$47,10,FALSE))</f>
        <v/>
      </c>
      <c r="BC24" s="252" t="str">
        <f>IF(BC23="","",VLOOKUP(BC23,'シフト記号表（従来型・ユニット型共通）'!$C$6:$L$47,10,FALSE))</f>
        <v/>
      </c>
      <c r="BD24" s="251" t="str">
        <f>IF(BD23="","",VLOOKUP(BD23,'シフト記号表（従来型・ユニット型共通）'!$C$6:$L$47,10,FALSE))</f>
        <v/>
      </c>
      <c r="BE24" s="251" t="str">
        <f>IF(BE23="","",VLOOKUP(BE23,'シフト記号表（従来型・ユニット型共通）'!$C$6:$L$47,10,FALSE))</f>
        <v/>
      </c>
      <c r="BF24" s="892">
        <f>IF($BI$3="４週",SUM(AA24:BB24),IF($BI$3="暦月",SUM(AA24:BE24),""))</f>
        <v>0</v>
      </c>
      <c r="BG24" s="893"/>
      <c r="BH24" s="970">
        <f>IF($BI$3="４週",BF24/4,IF($BI$3="暦月",(BF24/($BI$8/7)),""))</f>
        <v>0</v>
      </c>
      <c r="BI24" s="893"/>
      <c r="BJ24" s="967"/>
      <c r="BK24" s="968"/>
      <c r="BL24" s="968"/>
      <c r="BM24" s="968"/>
      <c r="BN24" s="969"/>
    </row>
    <row r="25" spans="2:66" ht="20.25" customHeight="1">
      <c r="B25" s="925">
        <f>B23+1</f>
        <v>5</v>
      </c>
      <c r="C25" s="1042"/>
      <c r="D25" s="1044"/>
      <c r="E25" s="934"/>
      <c r="F25" s="1045"/>
      <c r="G25" s="971"/>
      <c r="H25" s="972"/>
      <c r="I25" s="262"/>
      <c r="J25" s="261"/>
      <c r="K25" s="262"/>
      <c r="L25" s="261"/>
      <c r="M25" s="983"/>
      <c r="N25" s="984"/>
      <c r="O25" s="985"/>
      <c r="P25" s="986"/>
      <c r="Q25" s="986"/>
      <c r="R25" s="972"/>
      <c r="S25" s="953"/>
      <c r="T25" s="954"/>
      <c r="U25" s="954"/>
      <c r="V25" s="954"/>
      <c r="W25" s="955"/>
      <c r="X25" s="265" t="s">
        <v>758</v>
      </c>
      <c r="Y25" s="264"/>
      <c r="Z25" s="263"/>
      <c r="AA25" s="244"/>
      <c r="AB25" s="243"/>
      <c r="AC25" s="243"/>
      <c r="AD25" s="243"/>
      <c r="AE25" s="243"/>
      <c r="AF25" s="243"/>
      <c r="AG25" s="245"/>
      <c r="AH25" s="244"/>
      <c r="AI25" s="243"/>
      <c r="AJ25" s="243"/>
      <c r="AK25" s="243"/>
      <c r="AL25" s="243"/>
      <c r="AM25" s="243"/>
      <c r="AN25" s="245"/>
      <c r="AO25" s="244"/>
      <c r="AP25" s="243"/>
      <c r="AQ25" s="243"/>
      <c r="AR25" s="243"/>
      <c r="AS25" s="243"/>
      <c r="AT25" s="243"/>
      <c r="AU25" s="245"/>
      <c r="AV25" s="244"/>
      <c r="AW25" s="243"/>
      <c r="AX25" s="243"/>
      <c r="AY25" s="243"/>
      <c r="AZ25" s="243"/>
      <c r="BA25" s="243"/>
      <c r="BB25" s="245"/>
      <c r="BC25" s="244"/>
      <c r="BD25" s="243"/>
      <c r="BE25" s="242"/>
      <c r="BF25" s="960"/>
      <c r="BG25" s="961"/>
      <c r="BH25" s="962"/>
      <c r="BI25" s="963"/>
      <c r="BJ25" s="964"/>
      <c r="BK25" s="965"/>
      <c r="BL25" s="965"/>
      <c r="BM25" s="965"/>
      <c r="BN25" s="966"/>
    </row>
    <row r="26" spans="2:66" ht="20.25" customHeight="1">
      <c r="B26" s="926"/>
      <c r="C26" s="1043"/>
      <c r="D26" s="1046"/>
      <c r="E26" s="934"/>
      <c r="F26" s="1045"/>
      <c r="G26" s="928"/>
      <c r="H26" s="924"/>
      <c r="I26" s="262"/>
      <c r="J26" s="261">
        <f>G25</f>
        <v>0</v>
      </c>
      <c r="K26" s="262"/>
      <c r="L26" s="261">
        <f>M25</f>
        <v>0</v>
      </c>
      <c r="M26" s="917"/>
      <c r="N26" s="918"/>
      <c r="O26" s="922"/>
      <c r="P26" s="923"/>
      <c r="Q26" s="923"/>
      <c r="R26" s="924"/>
      <c r="S26" s="953"/>
      <c r="T26" s="954"/>
      <c r="U26" s="954"/>
      <c r="V26" s="954"/>
      <c r="W26" s="955"/>
      <c r="X26" s="256" t="s">
        <v>757</v>
      </c>
      <c r="Y26" s="255"/>
      <c r="Z26" s="254"/>
      <c r="AA26" s="252" t="str">
        <f>IF(AA25="","",VLOOKUP(AA25,'シフト記号表（従来型・ユニット型共通）'!$C$6:$L$47,10,FALSE))</f>
        <v/>
      </c>
      <c r="AB26" s="251" t="str">
        <f>IF(AB25="","",VLOOKUP(AB25,'シフト記号表（従来型・ユニット型共通）'!$C$6:$L$47,10,FALSE))</f>
        <v/>
      </c>
      <c r="AC26" s="251" t="str">
        <f>IF(AC25="","",VLOOKUP(AC25,'シフト記号表（従来型・ユニット型共通）'!$C$6:$L$47,10,FALSE))</f>
        <v/>
      </c>
      <c r="AD26" s="251" t="str">
        <f>IF(AD25="","",VLOOKUP(AD25,'シフト記号表（従来型・ユニット型共通）'!$C$6:$L$47,10,FALSE))</f>
        <v/>
      </c>
      <c r="AE26" s="251" t="str">
        <f>IF(AE25="","",VLOOKUP(AE25,'シフト記号表（従来型・ユニット型共通）'!$C$6:$L$47,10,FALSE))</f>
        <v/>
      </c>
      <c r="AF26" s="251" t="str">
        <f>IF(AF25="","",VLOOKUP(AF25,'シフト記号表（従来型・ユニット型共通）'!$C$6:$L$47,10,FALSE))</f>
        <v/>
      </c>
      <c r="AG26" s="253" t="str">
        <f>IF(AG25="","",VLOOKUP(AG25,'シフト記号表（従来型・ユニット型共通）'!$C$6:$L$47,10,FALSE))</f>
        <v/>
      </c>
      <c r="AH26" s="252" t="str">
        <f>IF(AH25="","",VLOOKUP(AH25,'シフト記号表（従来型・ユニット型共通）'!$C$6:$L$47,10,FALSE))</f>
        <v/>
      </c>
      <c r="AI26" s="251" t="str">
        <f>IF(AI25="","",VLOOKUP(AI25,'シフト記号表（従来型・ユニット型共通）'!$C$6:$L$47,10,FALSE))</f>
        <v/>
      </c>
      <c r="AJ26" s="251" t="str">
        <f>IF(AJ25="","",VLOOKUP(AJ25,'シフト記号表（従来型・ユニット型共通）'!$C$6:$L$47,10,FALSE))</f>
        <v/>
      </c>
      <c r="AK26" s="251" t="str">
        <f>IF(AK25="","",VLOOKUP(AK25,'シフト記号表（従来型・ユニット型共通）'!$C$6:$L$47,10,FALSE))</f>
        <v/>
      </c>
      <c r="AL26" s="251" t="str">
        <f>IF(AL25="","",VLOOKUP(AL25,'シフト記号表（従来型・ユニット型共通）'!$C$6:$L$47,10,FALSE))</f>
        <v/>
      </c>
      <c r="AM26" s="251" t="str">
        <f>IF(AM25="","",VLOOKUP(AM25,'シフト記号表（従来型・ユニット型共通）'!$C$6:$L$47,10,FALSE))</f>
        <v/>
      </c>
      <c r="AN26" s="253" t="str">
        <f>IF(AN25="","",VLOOKUP(AN25,'シフト記号表（従来型・ユニット型共通）'!$C$6:$L$47,10,FALSE))</f>
        <v/>
      </c>
      <c r="AO26" s="252" t="str">
        <f>IF(AO25="","",VLOOKUP(AO25,'シフト記号表（従来型・ユニット型共通）'!$C$6:$L$47,10,FALSE))</f>
        <v/>
      </c>
      <c r="AP26" s="251" t="str">
        <f>IF(AP25="","",VLOOKUP(AP25,'シフト記号表（従来型・ユニット型共通）'!$C$6:$L$47,10,FALSE))</f>
        <v/>
      </c>
      <c r="AQ26" s="251" t="str">
        <f>IF(AQ25="","",VLOOKUP(AQ25,'シフト記号表（従来型・ユニット型共通）'!$C$6:$L$47,10,FALSE))</f>
        <v/>
      </c>
      <c r="AR26" s="251" t="str">
        <f>IF(AR25="","",VLOOKUP(AR25,'シフト記号表（従来型・ユニット型共通）'!$C$6:$L$47,10,FALSE))</f>
        <v/>
      </c>
      <c r="AS26" s="251" t="str">
        <f>IF(AS25="","",VLOOKUP(AS25,'シフト記号表（従来型・ユニット型共通）'!$C$6:$L$47,10,FALSE))</f>
        <v/>
      </c>
      <c r="AT26" s="251" t="str">
        <f>IF(AT25="","",VLOOKUP(AT25,'シフト記号表（従来型・ユニット型共通）'!$C$6:$L$47,10,FALSE))</f>
        <v/>
      </c>
      <c r="AU26" s="253" t="str">
        <f>IF(AU25="","",VLOOKUP(AU25,'シフト記号表（従来型・ユニット型共通）'!$C$6:$L$47,10,FALSE))</f>
        <v/>
      </c>
      <c r="AV26" s="252" t="str">
        <f>IF(AV25="","",VLOOKUP(AV25,'シフト記号表（従来型・ユニット型共通）'!$C$6:$L$47,10,FALSE))</f>
        <v/>
      </c>
      <c r="AW26" s="251" t="str">
        <f>IF(AW25="","",VLOOKUP(AW25,'シフト記号表（従来型・ユニット型共通）'!$C$6:$L$47,10,FALSE))</f>
        <v/>
      </c>
      <c r="AX26" s="251" t="str">
        <f>IF(AX25="","",VLOOKUP(AX25,'シフト記号表（従来型・ユニット型共通）'!$C$6:$L$47,10,FALSE))</f>
        <v/>
      </c>
      <c r="AY26" s="251" t="str">
        <f>IF(AY25="","",VLOOKUP(AY25,'シフト記号表（従来型・ユニット型共通）'!$C$6:$L$47,10,FALSE))</f>
        <v/>
      </c>
      <c r="AZ26" s="251" t="str">
        <f>IF(AZ25="","",VLOOKUP(AZ25,'シフト記号表（従来型・ユニット型共通）'!$C$6:$L$47,10,FALSE))</f>
        <v/>
      </c>
      <c r="BA26" s="251" t="str">
        <f>IF(BA25="","",VLOOKUP(BA25,'シフト記号表（従来型・ユニット型共通）'!$C$6:$L$47,10,FALSE))</f>
        <v/>
      </c>
      <c r="BB26" s="253" t="str">
        <f>IF(BB25="","",VLOOKUP(BB25,'シフト記号表（従来型・ユニット型共通）'!$C$6:$L$47,10,FALSE))</f>
        <v/>
      </c>
      <c r="BC26" s="252" t="str">
        <f>IF(BC25="","",VLOOKUP(BC25,'シフト記号表（従来型・ユニット型共通）'!$C$6:$L$47,10,FALSE))</f>
        <v/>
      </c>
      <c r="BD26" s="251" t="str">
        <f>IF(BD25="","",VLOOKUP(BD25,'シフト記号表（従来型・ユニット型共通）'!$C$6:$L$47,10,FALSE))</f>
        <v/>
      </c>
      <c r="BE26" s="251" t="str">
        <f>IF(BE25="","",VLOOKUP(BE25,'シフト記号表（従来型・ユニット型共通）'!$C$6:$L$47,10,FALSE))</f>
        <v/>
      </c>
      <c r="BF26" s="892">
        <f>IF($BI$3="４週",SUM(AA26:BB26),IF($BI$3="暦月",SUM(AA26:BE26),""))</f>
        <v>0</v>
      </c>
      <c r="BG26" s="893"/>
      <c r="BH26" s="970">
        <f>IF($BI$3="４週",BF26/4,IF($BI$3="暦月",(BF26/($BI$8/7)),""))</f>
        <v>0</v>
      </c>
      <c r="BI26" s="893"/>
      <c r="BJ26" s="967"/>
      <c r="BK26" s="968"/>
      <c r="BL26" s="968"/>
      <c r="BM26" s="968"/>
      <c r="BN26" s="969"/>
    </row>
    <row r="27" spans="2:66" ht="20.25" customHeight="1">
      <c r="B27" s="925">
        <f>B25+1</f>
        <v>6</v>
      </c>
      <c r="C27" s="1042"/>
      <c r="D27" s="1044"/>
      <c r="E27" s="934"/>
      <c r="F27" s="1045"/>
      <c r="G27" s="971"/>
      <c r="H27" s="972"/>
      <c r="I27" s="262"/>
      <c r="J27" s="261"/>
      <c r="K27" s="262"/>
      <c r="L27" s="261"/>
      <c r="M27" s="983"/>
      <c r="N27" s="984"/>
      <c r="O27" s="985"/>
      <c r="P27" s="986"/>
      <c r="Q27" s="986"/>
      <c r="R27" s="972"/>
      <c r="S27" s="953"/>
      <c r="T27" s="954"/>
      <c r="U27" s="954"/>
      <c r="V27" s="954"/>
      <c r="W27" s="955"/>
      <c r="X27" s="260" t="s">
        <v>758</v>
      </c>
      <c r="Z27" s="259"/>
      <c r="AA27" s="244"/>
      <c r="AB27" s="243"/>
      <c r="AC27" s="243"/>
      <c r="AD27" s="243"/>
      <c r="AE27" s="243"/>
      <c r="AF27" s="243"/>
      <c r="AG27" s="245"/>
      <c r="AH27" s="244"/>
      <c r="AI27" s="243"/>
      <c r="AJ27" s="243"/>
      <c r="AK27" s="243"/>
      <c r="AL27" s="243"/>
      <c r="AM27" s="243"/>
      <c r="AN27" s="245"/>
      <c r="AO27" s="244"/>
      <c r="AP27" s="243"/>
      <c r="AQ27" s="243"/>
      <c r="AR27" s="243"/>
      <c r="AS27" s="243"/>
      <c r="AT27" s="243"/>
      <c r="AU27" s="245"/>
      <c r="AV27" s="244"/>
      <c r="AW27" s="243"/>
      <c r="AX27" s="243"/>
      <c r="AY27" s="243"/>
      <c r="AZ27" s="243"/>
      <c r="BA27" s="243"/>
      <c r="BB27" s="245"/>
      <c r="BC27" s="244"/>
      <c r="BD27" s="243"/>
      <c r="BE27" s="242"/>
      <c r="BF27" s="960"/>
      <c r="BG27" s="961"/>
      <c r="BH27" s="962"/>
      <c r="BI27" s="963"/>
      <c r="BJ27" s="964"/>
      <c r="BK27" s="965"/>
      <c r="BL27" s="965"/>
      <c r="BM27" s="965"/>
      <c r="BN27" s="966"/>
    </row>
    <row r="28" spans="2:66" ht="20.25" customHeight="1">
      <c r="B28" s="926"/>
      <c r="C28" s="1043"/>
      <c r="D28" s="1046"/>
      <c r="E28" s="934"/>
      <c r="F28" s="1045"/>
      <c r="G28" s="928"/>
      <c r="H28" s="924"/>
      <c r="I28" s="262"/>
      <c r="J28" s="261">
        <f>G27</f>
        <v>0</v>
      </c>
      <c r="K28" s="262"/>
      <c r="L28" s="261">
        <f>M27</f>
        <v>0</v>
      </c>
      <c r="M28" s="917"/>
      <c r="N28" s="918"/>
      <c r="O28" s="922"/>
      <c r="P28" s="923"/>
      <c r="Q28" s="923"/>
      <c r="R28" s="924"/>
      <c r="S28" s="953"/>
      <c r="T28" s="954"/>
      <c r="U28" s="954"/>
      <c r="V28" s="954"/>
      <c r="W28" s="955"/>
      <c r="X28" s="268" t="s">
        <v>757</v>
      </c>
      <c r="Y28" s="267"/>
      <c r="Z28" s="266"/>
      <c r="AA28" s="252" t="str">
        <f>IF(AA27="","",VLOOKUP(AA27,'シフト記号表（従来型・ユニット型共通）'!$C$6:$L$47,10,FALSE))</f>
        <v/>
      </c>
      <c r="AB28" s="251" t="str">
        <f>IF(AB27="","",VLOOKUP(AB27,'シフト記号表（従来型・ユニット型共通）'!$C$6:$L$47,10,FALSE))</f>
        <v/>
      </c>
      <c r="AC28" s="251" t="str">
        <f>IF(AC27="","",VLOOKUP(AC27,'シフト記号表（従来型・ユニット型共通）'!$C$6:$L$47,10,FALSE))</f>
        <v/>
      </c>
      <c r="AD28" s="251" t="str">
        <f>IF(AD27="","",VLOOKUP(AD27,'シフト記号表（従来型・ユニット型共通）'!$C$6:$L$47,10,FALSE))</f>
        <v/>
      </c>
      <c r="AE28" s="251" t="str">
        <f>IF(AE27="","",VLOOKUP(AE27,'シフト記号表（従来型・ユニット型共通）'!$C$6:$L$47,10,FALSE))</f>
        <v/>
      </c>
      <c r="AF28" s="251" t="str">
        <f>IF(AF27="","",VLOOKUP(AF27,'シフト記号表（従来型・ユニット型共通）'!$C$6:$L$47,10,FALSE))</f>
        <v/>
      </c>
      <c r="AG28" s="253" t="str">
        <f>IF(AG27="","",VLOOKUP(AG27,'シフト記号表（従来型・ユニット型共通）'!$C$6:$L$47,10,FALSE))</f>
        <v/>
      </c>
      <c r="AH28" s="252" t="str">
        <f>IF(AH27="","",VLOOKUP(AH27,'シフト記号表（従来型・ユニット型共通）'!$C$6:$L$47,10,FALSE))</f>
        <v/>
      </c>
      <c r="AI28" s="251" t="str">
        <f>IF(AI27="","",VLOOKUP(AI27,'シフト記号表（従来型・ユニット型共通）'!$C$6:$L$47,10,FALSE))</f>
        <v/>
      </c>
      <c r="AJ28" s="251" t="str">
        <f>IF(AJ27="","",VLOOKUP(AJ27,'シフト記号表（従来型・ユニット型共通）'!$C$6:$L$47,10,FALSE))</f>
        <v/>
      </c>
      <c r="AK28" s="251" t="str">
        <f>IF(AK27="","",VLOOKUP(AK27,'シフト記号表（従来型・ユニット型共通）'!$C$6:$L$47,10,FALSE))</f>
        <v/>
      </c>
      <c r="AL28" s="251" t="str">
        <f>IF(AL27="","",VLOOKUP(AL27,'シフト記号表（従来型・ユニット型共通）'!$C$6:$L$47,10,FALSE))</f>
        <v/>
      </c>
      <c r="AM28" s="251" t="str">
        <f>IF(AM27="","",VLOOKUP(AM27,'シフト記号表（従来型・ユニット型共通）'!$C$6:$L$47,10,FALSE))</f>
        <v/>
      </c>
      <c r="AN28" s="253" t="str">
        <f>IF(AN27="","",VLOOKUP(AN27,'シフト記号表（従来型・ユニット型共通）'!$C$6:$L$47,10,FALSE))</f>
        <v/>
      </c>
      <c r="AO28" s="252" t="str">
        <f>IF(AO27="","",VLOOKUP(AO27,'シフト記号表（従来型・ユニット型共通）'!$C$6:$L$47,10,FALSE))</f>
        <v/>
      </c>
      <c r="AP28" s="251" t="str">
        <f>IF(AP27="","",VLOOKUP(AP27,'シフト記号表（従来型・ユニット型共通）'!$C$6:$L$47,10,FALSE))</f>
        <v/>
      </c>
      <c r="AQ28" s="251" t="str">
        <f>IF(AQ27="","",VLOOKUP(AQ27,'シフト記号表（従来型・ユニット型共通）'!$C$6:$L$47,10,FALSE))</f>
        <v/>
      </c>
      <c r="AR28" s="251" t="str">
        <f>IF(AR27="","",VLOOKUP(AR27,'シフト記号表（従来型・ユニット型共通）'!$C$6:$L$47,10,FALSE))</f>
        <v/>
      </c>
      <c r="AS28" s="251" t="str">
        <f>IF(AS27="","",VLOOKUP(AS27,'シフト記号表（従来型・ユニット型共通）'!$C$6:$L$47,10,FALSE))</f>
        <v/>
      </c>
      <c r="AT28" s="251" t="str">
        <f>IF(AT27="","",VLOOKUP(AT27,'シフト記号表（従来型・ユニット型共通）'!$C$6:$L$47,10,FALSE))</f>
        <v/>
      </c>
      <c r="AU28" s="253" t="str">
        <f>IF(AU27="","",VLOOKUP(AU27,'シフト記号表（従来型・ユニット型共通）'!$C$6:$L$47,10,FALSE))</f>
        <v/>
      </c>
      <c r="AV28" s="252" t="str">
        <f>IF(AV27="","",VLOOKUP(AV27,'シフト記号表（従来型・ユニット型共通）'!$C$6:$L$47,10,FALSE))</f>
        <v/>
      </c>
      <c r="AW28" s="251" t="str">
        <f>IF(AW27="","",VLOOKUP(AW27,'シフト記号表（従来型・ユニット型共通）'!$C$6:$L$47,10,FALSE))</f>
        <v/>
      </c>
      <c r="AX28" s="251" t="str">
        <f>IF(AX27="","",VLOOKUP(AX27,'シフト記号表（従来型・ユニット型共通）'!$C$6:$L$47,10,FALSE))</f>
        <v/>
      </c>
      <c r="AY28" s="251" t="str">
        <f>IF(AY27="","",VLOOKUP(AY27,'シフト記号表（従来型・ユニット型共通）'!$C$6:$L$47,10,FALSE))</f>
        <v/>
      </c>
      <c r="AZ28" s="251" t="str">
        <f>IF(AZ27="","",VLOOKUP(AZ27,'シフト記号表（従来型・ユニット型共通）'!$C$6:$L$47,10,FALSE))</f>
        <v/>
      </c>
      <c r="BA28" s="251" t="str">
        <f>IF(BA27="","",VLOOKUP(BA27,'シフト記号表（従来型・ユニット型共通）'!$C$6:$L$47,10,FALSE))</f>
        <v/>
      </c>
      <c r="BB28" s="253" t="str">
        <f>IF(BB27="","",VLOOKUP(BB27,'シフト記号表（従来型・ユニット型共通）'!$C$6:$L$47,10,FALSE))</f>
        <v/>
      </c>
      <c r="BC28" s="252" t="str">
        <f>IF(BC27="","",VLOOKUP(BC27,'シフト記号表（従来型・ユニット型共通）'!$C$6:$L$47,10,FALSE))</f>
        <v/>
      </c>
      <c r="BD28" s="251" t="str">
        <f>IF(BD27="","",VLOOKUP(BD27,'シフト記号表（従来型・ユニット型共通）'!$C$6:$L$47,10,FALSE))</f>
        <v/>
      </c>
      <c r="BE28" s="251" t="str">
        <f>IF(BE27="","",VLOOKUP(BE27,'シフト記号表（従来型・ユニット型共通）'!$C$6:$L$47,10,FALSE))</f>
        <v/>
      </c>
      <c r="BF28" s="892">
        <f>IF($BI$3="４週",SUM(AA28:BB28),IF($BI$3="暦月",SUM(AA28:BE28),""))</f>
        <v>0</v>
      </c>
      <c r="BG28" s="893"/>
      <c r="BH28" s="970">
        <f>IF($BI$3="４週",BF28/4,IF($BI$3="暦月",(BF28/($BI$8/7)),""))</f>
        <v>0</v>
      </c>
      <c r="BI28" s="893"/>
      <c r="BJ28" s="967"/>
      <c r="BK28" s="968"/>
      <c r="BL28" s="968"/>
      <c r="BM28" s="968"/>
      <c r="BN28" s="969"/>
    </row>
    <row r="29" spans="2:66" ht="20.25" customHeight="1">
      <c r="B29" s="925">
        <f>B27+1</f>
        <v>7</v>
      </c>
      <c r="C29" s="1042"/>
      <c r="D29" s="1044"/>
      <c r="E29" s="934"/>
      <c r="F29" s="1045"/>
      <c r="G29" s="971"/>
      <c r="H29" s="972"/>
      <c r="I29" s="262"/>
      <c r="J29" s="261"/>
      <c r="K29" s="262"/>
      <c r="L29" s="261"/>
      <c r="M29" s="983"/>
      <c r="N29" s="984"/>
      <c r="O29" s="985"/>
      <c r="P29" s="986"/>
      <c r="Q29" s="986"/>
      <c r="R29" s="972"/>
      <c r="S29" s="953"/>
      <c r="T29" s="954"/>
      <c r="U29" s="954"/>
      <c r="V29" s="954"/>
      <c r="W29" s="955"/>
      <c r="X29" s="265" t="s">
        <v>758</v>
      </c>
      <c r="Y29" s="264"/>
      <c r="Z29" s="263"/>
      <c r="AA29" s="244"/>
      <c r="AB29" s="243"/>
      <c r="AC29" s="243"/>
      <c r="AD29" s="243"/>
      <c r="AE29" s="243"/>
      <c r="AF29" s="243"/>
      <c r="AG29" s="245"/>
      <c r="AH29" s="244"/>
      <c r="AI29" s="243"/>
      <c r="AJ29" s="243"/>
      <c r="AK29" s="243"/>
      <c r="AL29" s="243"/>
      <c r="AM29" s="243"/>
      <c r="AN29" s="245"/>
      <c r="AO29" s="244"/>
      <c r="AP29" s="243"/>
      <c r="AQ29" s="243"/>
      <c r="AR29" s="243"/>
      <c r="AS29" s="243"/>
      <c r="AT29" s="243"/>
      <c r="AU29" s="245"/>
      <c r="AV29" s="244"/>
      <c r="AW29" s="243"/>
      <c r="AX29" s="243"/>
      <c r="AY29" s="243"/>
      <c r="AZ29" s="243"/>
      <c r="BA29" s="243"/>
      <c r="BB29" s="245"/>
      <c r="BC29" s="244"/>
      <c r="BD29" s="243"/>
      <c r="BE29" s="242"/>
      <c r="BF29" s="960"/>
      <c r="BG29" s="961"/>
      <c r="BH29" s="962"/>
      <c r="BI29" s="963"/>
      <c r="BJ29" s="964"/>
      <c r="BK29" s="965"/>
      <c r="BL29" s="965"/>
      <c r="BM29" s="965"/>
      <c r="BN29" s="966"/>
    </row>
    <row r="30" spans="2:66" ht="20.25" customHeight="1">
      <c r="B30" s="926"/>
      <c r="C30" s="1043"/>
      <c r="D30" s="1046"/>
      <c r="E30" s="934"/>
      <c r="F30" s="1045"/>
      <c r="G30" s="928"/>
      <c r="H30" s="924"/>
      <c r="I30" s="262"/>
      <c r="J30" s="261">
        <f>G29</f>
        <v>0</v>
      </c>
      <c r="K30" s="262"/>
      <c r="L30" s="261">
        <f>M29</f>
        <v>0</v>
      </c>
      <c r="M30" s="917"/>
      <c r="N30" s="918"/>
      <c r="O30" s="922"/>
      <c r="P30" s="923"/>
      <c r="Q30" s="923"/>
      <c r="R30" s="924"/>
      <c r="S30" s="953"/>
      <c r="T30" s="954"/>
      <c r="U30" s="954"/>
      <c r="V30" s="954"/>
      <c r="W30" s="955"/>
      <c r="X30" s="268" t="s">
        <v>757</v>
      </c>
      <c r="Y30" s="267"/>
      <c r="Z30" s="266"/>
      <c r="AA30" s="252" t="str">
        <f>IF(AA29="","",VLOOKUP(AA29,'シフト記号表（従来型・ユニット型共通）'!$C$6:$L$47,10,FALSE))</f>
        <v/>
      </c>
      <c r="AB30" s="251" t="str">
        <f>IF(AB29="","",VLOOKUP(AB29,'シフト記号表（従来型・ユニット型共通）'!$C$6:$L$47,10,FALSE))</f>
        <v/>
      </c>
      <c r="AC30" s="251" t="str">
        <f>IF(AC29="","",VLOOKUP(AC29,'シフト記号表（従来型・ユニット型共通）'!$C$6:$L$47,10,FALSE))</f>
        <v/>
      </c>
      <c r="AD30" s="251" t="str">
        <f>IF(AD29="","",VLOOKUP(AD29,'シフト記号表（従来型・ユニット型共通）'!$C$6:$L$47,10,FALSE))</f>
        <v/>
      </c>
      <c r="AE30" s="251" t="str">
        <f>IF(AE29="","",VLOOKUP(AE29,'シフト記号表（従来型・ユニット型共通）'!$C$6:$L$47,10,FALSE))</f>
        <v/>
      </c>
      <c r="AF30" s="251" t="str">
        <f>IF(AF29="","",VLOOKUP(AF29,'シフト記号表（従来型・ユニット型共通）'!$C$6:$L$47,10,FALSE))</f>
        <v/>
      </c>
      <c r="AG30" s="253" t="str">
        <f>IF(AG29="","",VLOOKUP(AG29,'シフト記号表（従来型・ユニット型共通）'!$C$6:$L$47,10,FALSE))</f>
        <v/>
      </c>
      <c r="AH30" s="252" t="str">
        <f>IF(AH29="","",VLOOKUP(AH29,'シフト記号表（従来型・ユニット型共通）'!$C$6:$L$47,10,FALSE))</f>
        <v/>
      </c>
      <c r="AI30" s="251" t="str">
        <f>IF(AI29="","",VLOOKUP(AI29,'シフト記号表（従来型・ユニット型共通）'!$C$6:$L$47,10,FALSE))</f>
        <v/>
      </c>
      <c r="AJ30" s="251" t="str">
        <f>IF(AJ29="","",VLOOKUP(AJ29,'シフト記号表（従来型・ユニット型共通）'!$C$6:$L$47,10,FALSE))</f>
        <v/>
      </c>
      <c r="AK30" s="251" t="str">
        <f>IF(AK29="","",VLOOKUP(AK29,'シフト記号表（従来型・ユニット型共通）'!$C$6:$L$47,10,FALSE))</f>
        <v/>
      </c>
      <c r="AL30" s="251" t="str">
        <f>IF(AL29="","",VLOOKUP(AL29,'シフト記号表（従来型・ユニット型共通）'!$C$6:$L$47,10,FALSE))</f>
        <v/>
      </c>
      <c r="AM30" s="251" t="str">
        <f>IF(AM29="","",VLOOKUP(AM29,'シフト記号表（従来型・ユニット型共通）'!$C$6:$L$47,10,FALSE))</f>
        <v/>
      </c>
      <c r="AN30" s="253" t="str">
        <f>IF(AN29="","",VLOOKUP(AN29,'シフト記号表（従来型・ユニット型共通）'!$C$6:$L$47,10,FALSE))</f>
        <v/>
      </c>
      <c r="AO30" s="252" t="str">
        <f>IF(AO29="","",VLOOKUP(AO29,'シフト記号表（従来型・ユニット型共通）'!$C$6:$L$47,10,FALSE))</f>
        <v/>
      </c>
      <c r="AP30" s="251" t="str">
        <f>IF(AP29="","",VLOOKUP(AP29,'シフト記号表（従来型・ユニット型共通）'!$C$6:$L$47,10,FALSE))</f>
        <v/>
      </c>
      <c r="AQ30" s="251" t="str">
        <f>IF(AQ29="","",VLOOKUP(AQ29,'シフト記号表（従来型・ユニット型共通）'!$C$6:$L$47,10,FALSE))</f>
        <v/>
      </c>
      <c r="AR30" s="251" t="str">
        <f>IF(AR29="","",VLOOKUP(AR29,'シフト記号表（従来型・ユニット型共通）'!$C$6:$L$47,10,FALSE))</f>
        <v/>
      </c>
      <c r="AS30" s="251" t="str">
        <f>IF(AS29="","",VLOOKUP(AS29,'シフト記号表（従来型・ユニット型共通）'!$C$6:$L$47,10,FALSE))</f>
        <v/>
      </c>
      <c r="AT30" s="251" t="str">
        <f>IF(AT29="","",VLOOKUP(AT29,'シフト記号表（従来型・ユニット型共通）'!$C$6:$L$47,10,FALSE))</f>
        <v/>
      </c>
      <c r="AU30" s="253" t="str">
        <f>IF(AU29="","",VLOOKUP(AU29,'シフト記号表（従来型・ユニット型共通）'!$C$6:$L$47,10,FALSE))</f>
        <v/>
      </c>
      <c r="AV30" s="252" t="str">
        <f>IF(AV29="","",VLOOKUP(AV29,'シフト記号表（従来型・ユニット型共通）'!$C$6:$L$47,10,FALSE))</f>
        <v/>
      </c>
      <c r="AW30" s="251" t="str">
        <f>IF(AW29="","",VLOOKUP(AW29,'シフト記号表（従来型・ユニット型共通）'!$C$6:$L$47,10,FALSE))</f>
        <v/>
      </c>
      <c r="AX30" s="251" t="str">
        <f>IF(AX29="","",VLOOKUP(AX29,'シフト記号表（従来型・ユニット型共通）'!$C$6:$L$47,10,FALSE))</f>
        <v/>
      </c>
      <c r="AY30" s="251" t="str">
        <f>IF(AY29="","",VLOOKUP(AY29,'シフト記号表（従来型・ユニット型共通）'!$C$6:$L$47,10,FALSE))</f>
        <v/>
      </c>
      <c r="AZ30" s="251" t="str">
        <f>IF(AZ29="","",VLOOKUP(AZ29,'シフト記号表（従来型・ユニット型共通）'!$C$6:$L$47,10,FALSE))</f>
        <v/>
      </c>
      <c r="BA30" s="251" t="str">
        <f>IF(BA29="","",VLOOKUP(BA29,'シフト記号表（従来型・ユニット型共通）'!$C$6:$L$47,10,FALSE))</f>
        <v/>
      </c>
      <c r="BB30" s="253" t="str">
        <f>IF(BB29="","",VLOOKUP(BB29,'シフト記号表（従来型・ユニット型共通）'!$C$6:$L$47,10,FALSE))</f>
        <v/>
      </c>
      <c r="BC30" s="252" t="str">
        <f>IF(BC29="","",VLOOKUP(BC29,'シフト記号表（従来型・ユニット型共通）'!$C$6:$L$47,10,FALSE))</f>
        <v/>
      </c>
      <c r="BD30" s="251" t="str">
        <f>IF(BD29="","",VLOOKUP(BD29,'シフト記号表（従来型・ユニット型共通）'!$C$6:$L$47,10,FALSE))</f>
        <v/>
      </c>
      <c r="BE30" s="251" t="str">
        <f>IF(BE29="","",VLOOKUP(BE29,'シフト記号表（従来型・ユニット型共通）'!$C$6:$L$47,10,FALSE))</f>
        <v/>
      </c>
      <c r="BF30" s="892">
        <f>IF($BI$3="４週",SUM(AA30:BB30),IF($BI$3="暦月",SUM(AA30:BE30),""))</f>
        <v>0</v>
      </c>
      <c r="BG30" s="893"/>
      <c r="BH30" s="970">
        <f>IF($BI$3="４週",BF30/4,IF($BI$3="暦月",(BF30/($BI$8/7)),""))</f>
        <v>0</v>
      </c>
      <c r="BI30" s="893"/>
      <c r="BJ30" s="967"/>
      <c r="BK30" s="968"/>
      <c r="BL30" s="968"/>
      <c r="BM30" s="968"/>
      <c r="BN30" s="969"/>
    </row>
    <row r="31" spans="2:66" ht="20.25" customHeight="1">
      <c r="B31" s="925">
        <f>B29+1</f>
        <v>8</v>
      </c>
      <c r="C31" s="1042"/>
      <c r="D31" s="1044"/>
      <c r="E31" s="934"/>
      <c r="F31" s="1045"/>
      <c r="G31" s="971"/>
      <c r="H31" s="972"/>
      <c r="I31" s="262"/>
      <c r="J31" s="261"/>
      <c r="K31" s="262"/>
      <c r="L31" s="261"/>
      <c r="M31" s="983"/>
      <c r="N31" s="984"/>
      <c r="O31" s="985"/>
      <c r="P31" s="986"/>
      <c r="Q31" s="986"/>
      <c r="R31" s="972"/>
      <c r="S31" s="953"/>
      <c r="T31" s="954"/>
      <c r="U31" s="954"/>
      <c r="V31" s="954"/>
      <c r="W31" s="955"/>
      <c r="X31" s="265" t="s">
        <v>758</v>
      </c>
      <c r="Y31" s="264"/>
      <c r="Z31" s="263"/>
      <c r="AA31" s="244"/>
      <c r="AB31" s="243"/>
      <c r="AC31" s="243"/>
      <c r="AD31" s="243"/>
      <c r="AE31" s="243"/>
      <c r="AF31" s="243"/>
      <c r="AG31" s="245"/>
      <c r="AH31" s="244"/>
      <c r="AI31" s="243"/>
      <c r="AJ31" s="243"/>
      <c r="AK31" s="243"/>
      <c r="AL31" s="243"/>
      <c r="AM31" s="243"/>
      <c r="AN31" s="245"/>
      <c r="AO31" s="244"/>
      <c r="AP31" s="243"/>
      <c r="AQ31" s="243"/>
      <c r="AR31" s="243"/>
      <c r="AS31" s="243"/>
      <c r="AT31" s="243"/>
      <c r="AU31" s="245"/>
      <c r="AV31" s="244"/>
      <c r="AW31" s="243"/>
      <c r="AX31" s="243"/>
      <c r="AY31" s="243"/>
      <c r="AZ31" s="243"/>
      <c r="BA31" s="243"/>
      <c r="BB31" s="245"/>
      <c r="BC31" s="244"/>
      <c r="BD31" s="243"/>
      <c r="BE31" s="242"/>
      <c r="BF31" s="960"/>
      <c r="BG31" s="961"/>
      <c r="BH31" s="962"/>
      <c r="BI31" s="963"/>
      <c r="BJ31" s="964"/>
      <c r="BK31" s="965"/>
      <c r="BL31" s="965"/>
      <c r="BM31" s="965"/>
      <c r="BN31" s="966"/>
    </row>
    <row r="32" spans="2:66" ht="20.25" customHeight="1">
      <c r="B32" s="926"/>
      <c r="C32" s="1043"/>
      <c r="D32" s="1046"/>
      <c r="E32" s="934"/>
      <c r="F32" s="1045"/>
      <c r="G32" s="928"/>
      <c r="H32" s="924"/>
      <c r="I32" s="262"/>
      <c r="J32" s="261">
        <f>G31</f>
        <v>0</v>
      </c>
      <c r="K32" s="262"/>
      <c r="L32" s="261">
        <f>M31</f>
        <v>0</v>
      </c>
      <c r="M32" s="917"/>
      <c r="N32" s="918"/>
      <c r="O32" s="922"/>
      <c r="P32" s="923"/>
      <c r="Q32" s="923"/>
      <c r="R32" s="924"/>
      <c r="S32" s="953"/>
      <c r="T32" s="954"/>
      <c r="U32" s="954"/>
      <c r="V32" s="954"/>
      <c r="W32" s="955"/>
      <c r="X32" s="268" t="s">
        <v>757</v>
      </c>
      <c r="Y32" s="267"/>
      <c r="Z32" s="266"/>
      <c r="AA32" s="252" t="str">
        <f>IF(AA31="","",VLOOKUP(AA31,'シフト記号表（従来型・ユニット型共通）'!$C$6:$L$47,10,FALSE))</f>
        <v/>
      </c>
      <c r="AB32" s="251" t="str">
        <f>IF(AB31="","",VLOOKUP(AB31,'シフト記号表（従来型・ユニット型共通）'!$C$6:$L$47,10,FALSE))</f>
        <v/>
      </c>
      <c r="AC32" s="251" t="str">
        <f>IF(AC31="","",VLOOKUP(AC31,'シフト記号表（従来型・ユニット型共通）'!$C$6:$L$47,10,FALSE))</f>
        <v/>
      </c>
      <c r="AD32" s="251" t="str">
        <f>IF(AD31="","",VLOOKUP(AD31,'シフト記号表（従来型・ユニット型共通）'!$C$6:$L$47,10,FALSE))</f>
        <v/>
      </c>
      <c r="AE32" s="251" t="str">
        <f>IF(AE31="","",VLOOKUP(AE31,'シフト記号表（従来型・ユニット型共通）'!$C$6:$L$47,10,FALSE))</f>
        <v/>
      </c>
      <c r="AF32" s="251" t="str">
        <f>IF(AF31="","",VLOOKUP(AF31,'シフト記号表（従来型・ユニット型共通）'!$C$6:$L$47,10,FALSE))</f>
        <v/>
      </c>
      <c r="AG32" s="253" t="str">
        <f>IF(AG31="","",VLOOKUP(AG31,'シフト記号表（従来型・ユニット型共通）'!$C$6:$L$47,10,FALSE))</f>
        <v/>
      </c>
      <c r="AH32" s="252" t="str">
        <f>IF(AH31="","",VLOOKUP(AH31,'シフト記号表（従来型・ユニット型共通）'!$C$6:$L$47,10,FALSE))</f>
        <v/>
      </c>
      <c r="AI32" s="251" t="str">
        <f>IF(AI31="","",VLOOKUP(AI31,'シフト記号表（従来型・ユニット型共通）'!$C$6:$L$47,10,FALSE))</f>
        <v/>
      </c>
      <c r="AJ32" s="251" t="str">
        <f>IF(AJ31="","",VLOOKUP(AJ31,'シフト記号表（従来型・ユニット型共通）'!$C$6:$L$47,10,FALSE))</f>
        <v/>
      </c>
      <c r="AK32" s="251" t="str">
        <f>IF(AK31="","",VLOOKUP(AK31,'シフト記号表（従来型・ユニット型共通）'!$C$6:$L$47,10,FALSE))</f>
        <v/>
      </c>
      <c r="AL32" s="251" t="str">
        <f>IF(AL31="","",VLOOKUP(AL31,'シフト記号表（従来型・ユニット型共通）'!$C$6:$L$47,10,FALSE))</f>
        <v/>
      </c>
      <c r="AM32" s="251" t="str">
        <f>IF(AM31="","",VLOOKUP(AM31,'シフト記号表（従来型・ユニット型共通）'!$C$6:$L$47,10,FALSE))</f>
        <v/>
      </c>
      <c r="AN32" s="253" t="str">
        <f>IF(AN31="","",VLOOKUP(AN31,'シフト記号表（従来型・ユニット型共通）'!$C$6:$L$47,10,FALSE))</f>
        <v/>
      </c>
      <c r="AO32" s="252" t="str">
        <f>IF(AO31="","",VLOOKUP(AO31,'シフト記号表（従来型・ユニット型共通）'!$C$6:$L$47,10,FALSE))</f>
        <v/>
      </c>
      <c r="AP32" s="251" t="str">
        <f>IF(AP31="","",VLOOKUP(AP31,'シフト記号表（従来型・ユニット型共通）'!$C$6:$L$47,10,FALSE))</f>
        <v/>
      </c>
      <c r="AQ32" s="251" t="str">
        <f>IF(AQ31="","",VLOOKUP(AQ31,'シフト記号表（従来型・ユニット型共通）'!$C$6:$L$47,10,FALSE))</f>
        <v/>
      </c>
      <c r="AR32" s="251" t="str">
        <f>IF(AR31="","",VLOOKUP(AR31,'シフト記号表（従来型・ユニット型共通）'!$C$6:$L$47,10,FALSE))</f>
        <v/>
      </c>
      <c r="AS32" s="251" t="str">
        <f>IF(AS31="","",VLOOKUP(AS31,'シフト記号表（従来型・ユニット型共通）'!$C$6:$L$47,10,FALSE))</f>
        <v/>
      </c>
      <c r="AT32" s="251" t="str">
        <f>IF(AT31="","",VLOOKUP(AT31,'シフト記号表（従来型・ユニット型共通）'!$C$6:$L$47,10,FALSE))</f>
        <v/>
      </c>
      <c r="AU32" s="253" t="str">
        <f>IF(AU31="","",VLOOKUP(AU31,'シフト記号表（従来型・ユニット型共通）'!$C$6:$L$47,10,FALSE))</f>
        <v/>
      </c>
      <c r="AV32" s="252" t="str">
        <f>IF(AV31="","",VLOOKUP(AV31,'シフト記号表（従来型・ユニット型共通）'!$C$6:$L$47,10,FALSE))</f>
        <v/>
      </c>
      <c r="AW32" s="251" t="str">
        <f>IF(AW31="","",VLOOKUP(AW31,'シフト記号表（従来型・ユニット型共通）'!$C$6:$L$47,10,FALSE))</f>
        <v/>
      </c>
      <c r="AX32" s="251" t="str">
        <f>IF(AX31="","",VLOOKUP(AX31,'シフト記号表（従来型・ユニット型共通）'!$C$6:$L$47,10,FALSE))</f>
        <v/>
      </c>
      <c r="AY32" s="251" t="str">
        <f>IF(AY31="","",VLOOKUP(AY31,'シフト記号表（従来型・ユニット型共通）'!$C$6:$L$47,10,FALSE))</f>
        <v/>
      </c>
      <c r="AZ32" s="251" t="str">
        <f>IF(AZ31="","",VLOOKUP(AZ31,'シフト記号表（従来型・ユニット型共通）'!$C$6:$L$47,10,FALSE))</f>
        <v/>
      </c>
      <c r="BA32" s="251" t="str">
        <f>IF(BA31="","",VLOOKUP(BA31,'シフト記号表（従来型・ユニット型共通）'!$C$6:$L$47,10,FALSE))</f>
        <v/>
      </c>
      <c r="BB32" s="253" t="str">
        <f>IF(BB31="","",VLOOKUP(BB31,'シフト記号表（従来型・ユニット型共通）'!$C$6:$L$47,10,FALSE))</f>
        <v/>
      </c>
      <c r="BC32" s="252" t="str">
        <f>IF(BC31="","",VLOOKUP(BC31,'シフト記号表（従来型・ユニット型共通）'!$C$6:$L$47,10,FALSE))</f>
        <v/>
      </c>
      <c r="BD32" s="251" t="str">
        <f>IF(BD31="","",VLOOKUP(BD31,'シフト記号表（従来型・ユニット型共通）'!$C$6:$L$47,10,FALSE))</f>
        <v/>
      </c>
      <c r="BE32" s="251" t="str">
        <f>IF(BE31="","",VLOOKUP(BE31,'シフト記号表（従来型・ユニット型共通）'!$C$6:$L$47,10,FALSE))</f>
        <v/>
      </c>
      <c r="BF32" s="892">
        <f>IF($BI$3="４週",SUM(AA32:BB32),IF($BI$3="暦月",SUM(AA32:BE32),""))</f>
        <v>0</v>
      </c>
      <c r="BG32" s="893"/>
      <c r="BH32" s="970">
        <f>IF($BI$3="４週",BF32/4,IF($BI$3="暦月",(BF32/($BI$8/7)),""))</f>
        <v>0</v>
      </c>
      <c r="BI32" s="893"/>
      <c r="BJ32" s="967"/>
      <c r="BK32" s="968"/>
      <c r="BL32" s="968"/>
      <c r="BM32" s="968"/>
      <c r="BN32" s="969"/>
    </row>
    <row r="33" spans="2:66" ht="20.25" customHeight="1">
      <c r="B33" s="925">
        <f>B31+1</f>
        <v>9</v>
      </c>
      <c r="C33" s="1042"/>
      <c r="D33" s="1044"/>
      <c r="E33" s="934"/>
      <c r="F33" s="1045"/>
      <c r="G33" s="971"/>
      <c r="H33" s="972"/>
      <c r="I33" s="262"/>
      <c r="J33" s="261"/>
      <c r="K33" s="262"/>
      <c r="L33" s="261"/>
      <c r="M33" s="983"/>
      <c r="N33" s="984"/>
      <c r="O33" s="985"/>
      <c r="P33" s="986"/>
      <c r="Q33" s="986"/>
      <c r="R33" s="972"/>
      <c r="S33" s="953"/>
      <c r="T33" s="954"/>
      <c r="U33" s="954"/>
      <c r="V33" s="954"/>
      <c r="W33" s="955"/>
      <c r="X33" s="265" t="s">
        <v>758</v>
      </c>
      <c r="Y33" s="264"/>
      <c r="Z33" s="263"/>
      <c r="AA33" s="244"/>
      <c r="AB33" s="243"/>
      <c r="AC33" s="243"/>
      <c r="AD33" s="243"/>
      <c r="AE33" s="243"/>
      <c r="AF33" s="243"/>
      <c r="AG33" s="245"/>
      <c r="AH33" s="244"/>
      <c r="AI33" s="243"/>
      <c r="AJ33" s="243"/>
      <c r="AK33" s="243"/>
      <c r="AL33" s="243"/>
      <c r="AM33" s="243"/>
      <c r="AN33" s="245"/>
      <c r="AO33" s="244"/>
      <c r="AP33" s="243"/>
      <c r="AQ33" s="243"/>
      <c r="AR33" s="243"/>
      <c r="AS33" s="243"/>
      <c r="AT33" s="243"/>
      <c r="AU33" s="245"/>
      <c r="AV33" s="244"/>
      <c r="AW33" s="243"/>
      <c r="AX33" s="243"/>
      <c r="AY33" s="243"/>
      <c r="AZ33" s="243"/>
      <c r="BA33" s="243"/>
      <c r="BB33" s="245"/>
      <c r="BC33" s="244"/>
      <c r="BD33" s="243"/>
      <c r="BE33" s="242"/>
      <c r="BF33" s="960"/>
      <c r="BG33" s="961"/>
      <c r="BH33" s="962"/>
      <c r="BI33" s="963"/>
      <c r="BJ33" s="964"/>
      <c r="BK33" s="965"/>
      <c r="BL33" s="965"/>
      <c r="BM33" s="965"/>
      <c r="BN33" s="966"/>
    </row>
    <row r="34" spans="2:66" ht="20.25" customHeight="1">
      <c r="B34" s="926"/>
      <c r="C34" s="1043"/>
      <c r="D34" s="1046"/>
      <c r="E34" s="934"/>
      <c r="F34" s="1045"/>
      <c r="G34" s="928"/>
      <c r="H34" s="924"/>
      <c r="I34" s="262"/>
      <c r="J34" s="261">
        <f>G33</f>
        <v>0</v>
      </c>
      <c r="K34" s="262"/>
      <c r="L34" s="261">
        <f>M33</f>
        <v>0</v>
      </c>
      <c r="M34" s="917"/>
      <c r="N34" s="918"/>
      <c r="O34" s="922"/>
      <c r="P34" s="923"/>
      <c r="Q34" s="923"/>
      <c r="R34" s="924"/>
      <c r="S34" s="953"/>
      <c r="T34" s="954"/>
      <c r="U34" s="954"/>
      <c r="V34" s="954"/>
      <c r="W34" s="955"/>
      <c r="X34" s="256" t="s">
        <v>757</v>
      </c>
      <c r="Y34" s="255"/>
      <c r="Z34" s="254"/>
      <c r="AA34" s="252" t="str">
        <f>IF(AA33="","",VLOOKUP(AA33,'シフト記号表（従来型・ユニット型共通）'!$C$6:$L$47,10,FALSE))</f>
        <v/>
      </c>
      <c r="AB34" s="251" t="str">
        <f>IF(AB33="","",VLOOKUP(AB33,'シフト記号表（従来型・ユニット型共通）'!$C$6:$L$47,10,FALSE))</f>
        <v/>
      </c>
      <c r="AC34" s="251" t="str">
        <f>IF(AC33="","",VLOOKUP(AC33,'シフト記号表（従来型・ユニット型共通）'!$C$6:$L$47,10,FALSE))</f>
        <v/>
      </c>
      <c r="AD34" s="251" t="str">
        <f>IF(AD33="","",VLOOKUP(AD33,'シフト記号表（従来型・ユニット型共通）'!$C$6:$L$47,10,FALSE))</f>
        <v/>
      </c>
      <c r="AE34" s="251" t="str">
        <f>IF(AE33="","",VLOOKUP(AE33,'シフト記号表（従来型・ユニット型共通）'!$C$6:$L$47,10,FALSE))</f>
        <v/>
      </c>
      <c r="AF34" s="251" t="str">
        <f>IF(AF33="","",VLOOKUP(AF33,'シフト記号表（従来型・ユニット型共通）'!$C$6:$L$47,10,FALSE))</f>
        <v/>
      </c>
      <c r="AG34" s="253" t="str">
        <f>IF(AG33="","",VLOOKUP(AG33,'シフト記号表（従来型・ユニット型共通）'!$C$6:$L$47,10,FALSE))</f>
        <v/>
      </c>
      <c r="AH34" s="252" t="str">
        <f>IF(AH33="","",VLOOKUP(AH33,'シフト記号表（従来型・ユニット型共通）'!$C$6:$L$47,10,FALSE))</f>
        <v/>
      </c>
      <c r="AI34" s="251" t="str">
        <f>IF(AI33="","",VLOOKUP(AI33,'シフト記号表（従来型・ユニット型共通）'!$C$6:$L$47,10,FALSE))</f>
        <v/>
      </c>
      <c r="AJ34" s="251" t="str">
        <f>IF(AJ33="","",VLOOKUP(AJ33,'シフト記号表（従来型・ユニット型共通）'!$C$6:$L$47,10,FALSE))</f>
        <v/>
      </c>
      <c r="AK34" s="251" t="str">
        <f>IF(AK33="","",VLOOKUP(AK33,'シフト記号表（従来型・ユニット型共通）'!$C$6:$L$47,10,FALSE))</f>
        <v/>
      </c>
      <c r="AL34" s="251" t="str">
        <f>IF(AL33="","",VLOOKUP(AL33,'シフト記号表（従来型・ユニット型共通）'!$C$6:$L$47,10,FALSE))</f>
        <v/>
      </c>
      <c r="AM34" s="251" t="str">
        <f>IF(AM33="","",VLOOKUP(AM33,'シフト記号表（従来型・ユニット型共通）'!$C$6:$L$47,10,FALSE))</f>
        <v/>
      </c>
      <c r="AN34" s="253" t="str">
        <f>IF(AN33="","",VLOOKUP(AN33,'シフト記号表（従来型・ユニット型共通）'!$C$6:$L$47,10,FALSE))</f>
        <v/>
      </c>
      <c r="AO34" s="252" t="str">
        <f>IF(AO33="","",VLOOKUP(AO33,'シフト記号表（従来型・ユニット型共通）'!$C$6:$L$47,10,FALSE))</f>
        <v/>
      </c>
      <c r="AP34" s="251" t="str">
        <f>IF(AP33="","",VLOOKUP(AP33,'シフト記号表（従来型・ユニット型共通）'!$C$6:$L$47,10,FALSE))</f>
        <v/>
      </c>
      <c r="AQ34" s="251" t="str">
        <f>IF(AQ33="","",VLOOKUP(AQ33,'シフト記号表（従来型・ユニット型共通）'!$C$6:$L$47,10,FALSE))</f>
        <v/>
      </c>
      <c r="AR34" s="251" t="str">
        <f>IF(AR33="","",VLOOKUP(AR33,'シフト記号表（従来型・ユニット型共通）'!$C$6:$L$47,10,FALSE))</f>
        <v/>
      </c>
      <c r="AS34" s="251" t="str">
        <f>IF(AS33="","",VLOOKUP(AS33,'シフト記号表（従来型・ユニット型共通）'!$C$6:$L$47,10,FALSE))</f>
        <v/>
      </c>
      <c r="AT34" s="251" t="str">
        <f>IF(AT33="","",VLOOKUP(AT33,'シフト記号表（従来型・ユニット型共通）'!$C$6:$L$47,10,FALSE))</f>
        <v/>
      </c>
      <c r="AU34" s="253" t="str">
        <f>IF(AU33="","",VLOOKUP(AU33,'シフト記号表（従来型・ユニット型共通）'!$C$6:$L$47,10,FALSE))</f>
        <v/>
      </c>
      <c r="AV34" s="252" t="str">
        <f>IF(AV33="","",VLOOKUP(AV33,'シフト記号表（従来型・ユニット型共通）'!$C$6:$L$47,10,FALSE))</f>
        <v/>
      </c>
      <c r="AW34" s="251" t="str">
        <f>IF(AW33="","",VLOOKUP(AW33,'シフト記号表（従来型・ユニット型共通）'!$C$6:$L$47,10,FALSE))</f>
        <v/>
      </c>
      <c r="AX34" s="251" t="str">
        <f>IF(AX33="","",VLOOKUP(AX33,'シフト記号表（従来型・ユニット型共通）'!$C$6:$L$47,10,FALSE))</f>
        <v/>
      </c>
      <c r="AY34" s="251" t="str">
        <f>IF(AY33="","",VLOOKUP(AY33,'シフト記号表（従来型・ユニット型共通）'!$C$6:$L$47,10,FALSE))</f>
        <v/>
      </c>
      <c r="AZ34" s="251" t="str">
        <f>IF(AZ33="","",VLOOKUP(AZ33,'シフト記号表（従来型・ユニット型共通）'!$C$6:$L$47,10,FALSE))</f>
        <v/>
      </c>
      <c r="BA34" s="251" t="str">
        <f>IF(BA33="","",VLOOKUP(BA33,'シフト記号表（従来型・ユニット型共通）'!$C$6:$L$47,10,FALSE))</f>
        <v/>
      </c>
      <c r="BB34" s="253" t="str">
        <f>IF(BB33="","",VLOOKUP(BB33,'シフト記号表（従来型・ユニット型共通）'!$C$6:$L$47,10,FALSE))</f>
        <v/>
      </c>
      <c r="BC34" s="252" t="str">
        <f>IF(BC33="","",VLOOKUP(BC33,'シフト記号表（従来型・ユニット型共通）'!$C$6:$L$47,10,FALSE))</f>
        <v/>
      </c>
      <c r="BD34" s="251" t="str">
        <f>IF(BD33="","",VLOOKUP(BD33,'シフト記号表（従来型・ユニット型共通）'!$C$6:$L$47,10,FALSE))</f>
        <v/>
      </c>
      <c r="BE34" s="251" t="str">
        <f>IF(BE33="","",VLOOKUP(BE33,'シフト記号表（従来型・ユニット型共通）'!$C$6:$L$47,10,FALSE))</f>
        <v/>
      </c>
      <c r="BF34" s="892">
        <f>IF($BI$3="４週",SUM(AA34:BB34),IF($BI$3="暦月",SUM(AA34:BE34),""))</f>
        <v>0</v>
      </c>
      <c r="BG34" s="893"/>
      <c r="BH34" s="970">
        <f>IF($BI$3="４週",BF34/4,IF($BI$3="暦月",(BF34/($BI$8/7)),""))</f>
        <v>0</v>
      </c>
      <c r="BI34" s="893"/>
      <c r="BJ34" s="967"/>
      <c r="BK34" s="968"/>
      <c r="BL34" s="968"/>
      <c r="BM34" s="968"/>
      <c r="BN34" s="969"/>
    </row>
    <row r="35" spans="2:66" ht="20.25" customHeight="1">
      <c r="B35" s="925">
        <f>B33+1</f>
        <v>10</v>
      </c>
      <c r="C35" s="1042"/>
      <c r="D35" s="1044"/>
      <c r="E35" s="934"/>
      <c r="F35" s="1045"/>
      <c r="G35" s="971"/>
      <c r="H35" s="972"/>
      <c r="I35" s="262"/>
      <c r="J35" s="261"/>
      <c r="K35" s="262"/>
      <c r="L35" s="261"/>
      <c r="M35" s="983"/>
      <c r="N35" s="984"/>
      <c r="O35" s="985"/>
      <c r="P35" s="986"/>
      <c r="Q35" s="986"/>
      <c r="R35" s="972"/>
      <c r="S35" s="953"/>
      <c r="T35" s="954"/>
      <c r="U35" s="954"/>
      <c r="V35" s="954"/>
      <c r="W35" s="955"/>
      <c r="X35" s="260" t="s">
        <v>758</v>
      </c>
      <c r="Z35" s="259"/>
      <c r="AA35" s="244"/>
      <c r="AB35" s="243"/>
      <c r="AC35" s="243"/>
      <c r="AD35" s="243"/>
      <c r="AE35" s="243"/>
      <c r="AF35" s="243"/>
      <c r="AG35" s="245"/>
      <c r="AH35" s="244"/>
      <c r="AI35" s="243"/>
      <c r="AJ35" s="243"/>
      <c r="AK35" s="243"/>
      <c r="AL35" s="243"/>
      <c r="AM35" s="243"/>
      <c r="AN35" s="245"/>
      <c r="AO35" s="244"/>
      <c r="AP35" s="243"/>
      <c r="AQ35" s="243"/>
      <c r="AR35" s="243"/>
      <c r="AS35" s="243"/>
      <c r="AT35" s="243"/>
      <c r="AU35" s="245"/>
      <c r="AV35" s="244"/>
      <c r="AW35" s="243"/>
      <c r="AX35" s="243"/>
      <c r="AY35" s="243"/>
      <c r="AZ35" s="243"/>
      <c r="BA35" s="243"/>
      <c r="BB35" s="245"/>
      <c r="BC35" s="244"/>
      <c r="BD35" s="243"/>
      <c r="BE35" s="242"/>
      <c r="BF35" s="960"/>
      <c r="BG35" s="961"/>
      <c r="BH35" s="962"/>
      <c r="BI35" s="963"/>
      <c r="BJ35" s="964"/>
      <c r="BK35" s="965"/>
      <c r="BL35" s="965"/>
      <c r="BM35" s="965"/>
      <c r="BN35" s="966"/>
    </row>
    <row r="36" spans="2:66" ht="20.25" customHeight="1">
      <c r="B36" s="926"/>
      <c r="C36" s="1043"/>
      <c r="D36" s="1046"/>
      <c r="E36" s="934"/>
      <c r="F36" s="1045"/>
      <c r="G36" s="928"/>
      <c r="H36" s="924"/>
      <c r="I36" s="262"/>
      <c r="J36" s="261">
        <f>G35</f>
        <v>0</v>
      </c>
      <c r="K36" s="262"/>
      <c r="L36" s="261">
        <f>M35</f>
        <v>0</v>
      </c>
      <c r="M36" s="917"/>
      <c r="N36" s="918"/>
      <c r="O36" s="922"/>
      <c r="P36" s="923"/>
      <c r="Q36" s="923"/>
      <c r="R36" s="924"/>
      <c r="S36" s="953"/>
      <c r="T36" s="954"/>
      <c r="U36" s="954"/>
      <c r="V36" s="954"/>
      <c r="W36" s="955"/>
      <c r="X36" s="256" t="s">
        <v>757</v>
      </c>
      <c r="Y36" s="255"/>
      <c r="Z36" s="254"/>
      <c r="AA36" s="252" t="str">
        <f>IF(AA35="","",VLOOKUP(AA35,'シフト記号表（従来型・ユニット型共通）'!$C$6:$L$47,10,FALSE))</f>
        <v/>
      </c>
      <c r="AB36" s="251" t="str">
        <f>IF(AB35="","",VLOOKUP(AB35,'シフト記号表（従来型・ユニット型共通）'!$C$6:$L$47,10,FALSE))</f>
        <v/>
      </c>
      <c r="AC36" s="251" t="str">
        <f>IF(AC35="","",VLOOKUP(AC35,'シフト記号表（従来型・ユニット型共通）'!$C$6:$L$47,10,FALSE))</f>
        <v/>
      </c>
      <c r="AD36" s="251" t="str">
        <f>IF(AD35="","",VLOOKUP(AD35,'シフト記号表（従来型・ユニット型共通）'!$C$6:$L$47,10,FALSE))</f>
        <v/>
      </c>
      <c r="AE36" s="251" t="str">
        <f>IF(AE35="","",VLOOKUP(AE35,'シフト記号表（従来型・ユニット型共通）'!$C$6:$L$47,10,FALSE))</f>
        <v/>
      </c>
      <c r="AF36" s="251" t="str">
        <f>IF(AF35="","",VLOOKUP(AF35,'シフト記号表（従来型・ユニット型共通）'!$C$6:$L$47,10,FALSE))</f>
        <v/>
      </c>
      <c r="AG36" s="253" t="str">
        <f>IF(AG35="","",VLOOKUP(AG35,'シフト記号表（従来型・ユニット型共通）'!$C$6:$L$47,10,FALSE))</f>
        <v/>
      </c>
      <c r="AH36" s="252" t="str">
        <f>IF(AH35="","",VLOOKUP(AH35,'シフト記号表（従来型・ユニット型共通）'!$C$6:$L$47,10,FALSE))</f>
        <v/>
      </c>
      <c r="AI36" s="251" t="str">
        <f>IF(AI35="","",VLOOKUP(AI35,'シフト記号表（従来型・ユニット型共通）'!$C$6:$L$47,10,FALSE))</f>
        <v/>
      </c>
      <c r="AJ36" s="251" t="str">
        <f>IF(AJ35="","",VLOOKUP(AJ35,'シフト記号表（従来型・ユニット型共通）'!$C$6:$L$47,10,FALSE))</f>
        <v/>
      </c>
      <c r="AK36" s="251" t="str">
        <f>IF(AK35="","",VLOOKUP(AK35,'シフト記号表（従来型・ユニット型共通）'!$C$6:$L$47,10,FALSE))</f>
        <v/>
      </c>
      <c r="AL36" s="251" t="str">
        <f>IF(AL35="","",VLOOKUP(AL35,'シフト記号表（従来型・ユニット型共通）'!$C$6:$L$47,10,FALSE))</f>
        <v/>
      </c>
      <c r="AM36" s="251" t="str">
        <f>IF(AM35="","",VLOOKUP(AM35,'シフト記号表（従来型・ユニット型共通）'!$C$6:$L$47,10,FALSE))</f>
        <v/>
      </c>
      <c r="AN36" s="253" t="str">
        <f>IF(AN35="","",VLOOKUP(AN35,'シフト記号表（従来型・ユニット型共通）'!$C$6:$L$47,10,FALSE))</f>
        <v/>
      </c>
      <c r="AO36" s="252" t="str">
        <f>IF(AO35="","",VLOOKUP(AO35,'シフト記号表（従来型・ユニット型共通）'!$C$6:$L$47,10,FALSE))</f>
        <v/>
      </c>
      <c r="AP36" s="251" t="str">
        <f>IF(AP35="","",VLOOKUP(AP35,'シフト記号表（従来型・ユニット型共通）'!$C$6:$L$47,10,FALSE))</f>
        <v/>
      </c>
      <c r="AQ36" s="251" t="str">
        <f>IF(AQ35="","",VLOOKUP(AQ35,'シフト記号表（従来型・ユニット型共通）'!$C$6:$L$47,10,FALSE))</f>
        <v/>
      </c>
      <c r="AR36" s="251" t="str">
        <f>IF(AR35="","",VLOOKUP(AR35,'シフト記号表（従来型・ユニット型共通）'!$C$6:$L$47,10,FALSE))</f>
        <v/>
      </c>
      <c r="AS36" s="251" t="str">
        <f>IF(AS35="","",VLOOKUP(AS35,'シフト記号表（従来型・ユニット型共通）'!$C$6:$L$47,10,FALSE))</f>
        <v/>
      </c>
      <c r="AT36" s="251" t="str">
        <f>IF(AT35="","",VLOOKUP(AT35,'シフト記号表（従来型・ユニット型共通）'!$C$6:$L$47,10,FALSE))</f>
        <v/>
      </c>
      <c r="AU36" s="253" t="str">
        <f>IF(AU35="","",VLOOKUP(AU35,'シフト記号表（従来型・ユニット型共通）'!$C$6:$L$47,10,FALSE))</f>
        <v/>
      </c>
      <c r="AV36" s="252" t="str">
        <f>IF(AV35="","",VLOOKUP(AV35,'シフト記号表（従来型・ユニット型共通）'!$C$6:$L$47,10,FALSE))</f>
        <v/>
      </c>
      <c r="AW36" s="251" t="str">
        <f>IF(AW35="","",VLOOKUP(AW35,'シフト記号表（従来型・ユニット型共通）'!$C$6:$L$47,10,FALSE))</f>
        <v/>
      </c>
      <c r="AX36" s="251" t="str">
        <f>IF(AX35="","",VLOOKUP(AX35,'シフト記号表（従来型・ユニット型共通）'!$C$6:$L$47,10,FALSE))</f>
        <v/>
      </c>
      <c r="AY36" s="251" t="str">
        <f>IF(AY35="","",VLOOKUP(AY35,'シフト記号表（従来型・ユニット型共通）'!$C$6:$L$47,10,FALSE))</f>
        <v/>
      </c>
      <c r="AZ36" s="251" t="str">
        <f>IF(AZ35="","",VLOOKUP(AZ35,'シフト記号表（従来型・ユニット型共通）'!$C$6:$L$47,10,FALSE))</f>
        <v/>
      </c>
      <c r="BA36" s="251" t="str">
        <f>IF(BA35="","",VLOOKUP(BA35,'シフト記号表（従来型・ユニット型共通）'!$C$6:$L$47,10,FALSE))</f>
        <v/>
      </c>
      <c r="BB36" s="253" t="str">
        <f>IF(BB35="","",VLOOKUP(BB35,'シフト記号表（従来型・ユニット型共通）'!$C$6:$L$47,10,FALSE))</f>
        <v/>
      </c>
      <c r="BC36" s="252" t="str">
        <f>IF(BC35="","",VLOOKUP(BC35,'シフト記号表（従来型・ユニット型共通）'!$C$6:$L$47,10,FALSE))</f>
        <v/>
      </c>
      <c r="BD36" s="251" t="str">
        <f>IF(BD35="","",VLOOKUP(BD35,'シフト記号表（従来型・ユニット型共通）'!$C$6:$L$47,10,FALSE))</f>
        <v/>
      </c>
      <c r="BE36" s="251" t="str">
        <f>IF(BE35="","",VLOOKUP(BE35,'シフト記号表（従来型・ユニット型共通）'!$C$6:$L$47,10,FALSE))</f>
        <v/>
      </c>
      <c r="BF36" s="892">
        <f>IF($BI$3="４週",SUM(AA36:BB36),IF($BI$3="暦月",SUM(AA36:BE36),""))</f>
        <v>0</v>
      </c>
      <c r="BG36" s="893"/>
      <c r="BH36" s="970">
        <f>IF($BI$3="４週",BF36/4,IF($BI$3="暦月",(BF36/($BI$8/7)),""))</f>
        <v>0</v>
      </c>
      <c r="BI36" s="893"/>
      <c r="BJ36" s="967"/>
      <c r="BK36" s="968"/>
      <c r="BL36" s="968"/>
      <c r="BM36" s="968"/>
      <c r="BN36" s="969"/>
    </row>
    <row r="37" spans="2:66" ht="20.25" customHeight="1">
      <c r="B37" s="925">
        <f>B35+1</f>
        <v>11</v>
      </c>
      <c r="C37" s="1042"/>
      <c r="D37" s="1044"/>
      <c r="E37" s="934"/>
      <c r="F37" s="1045"/>
      <c r="G37" s="971"/>
      <c r="H37" s="972"/>
      <c r="I37" s="262"/>
      <c r="J37" s="261"/>
      <c r="K37" s="262"/>
      <c r="L37" s="261"/>
      <c r="M37" s="983"/>
      <c r="N37" s="984"/>
      <c r="O37" s="985"/>
      <c r="P37" s="986"/>
      <c r="Q37" s="986"/>
      <c r="R37" s="972"/>
      <c r="S37" s="953"/>
      <c r="T37" s="954"/>
      <c r="U37" s="954"/>
      <c r="V37" s="954"/>
      <c r="W37" s="955"/>
      <c r="X37" s="260" t="s">
        <v>758</v>
      </c>
      <c r="Z37" s="259"/>
      <c r="AA37" s="244"/>
      <c r="AB37" s="243"/>
      <c r="AC37" s="243"/>
      <c r="AD37" s="243"/>
      <c r="AE37" s="243"/>
      <c r="AF37" s="243"/>
      <c r="AG37" s="245"/>
      <c r="AH37" s="244"/>
      <c r="AI37" s="243"/>
      <c r="AJ37" s="243"/>
      <c r="AK37" s="243"/>
      <c r="AL37" s="243"/>
      <c r="AM37" s="243"/>
      <c r="AN37" s="245"/>
      <c r="AO37" s="244"/>
      <c r="AP37" s="243"/>
      <c r="AQ37" s="243"/>
      <c r="AR37" s="243"/>
      <c r="AS37" s="243"/>
      <c r="AT37" s="243"/>
      <c r="AU37" s="245"/>
      <c r="AV37" s="244"/>
      <c r="AW37" s="243"/>
      <c r="AX37" s="243"/>
      <c r="AY37" s="243"/>
      <c r="AZ37" s="243"/>
      <c r="BA37" s="243"/>
      <c r="BB37" s="245"/>
      <c r="BC37" s="244"/>
      <c r="BD37" s="243"/>
      <c r="BE37" s="242"/>
      <c r="BF37" s="960"/>
      <c r="BG37" s="961"/>
      <c r="BH37" s="962"/>
      <c r="BI37" s="963"/>
      <c r="BJ37" s="964"/>
      <c r="BK37" s="965"/>
      <c r="BL37" s="965"/>
      <c r="BM37" s="965"/>
      <c r="BN37" s="966"/>
    </row>
    <row r="38" spans="2:66" ht="20.25" customHeight="1">
      <c r="B38" s="926"/>
      <c r="C38" s="1043"/>
      <c r="D38" s="1046"/>
      <c r="E38" s="934"/>
      <c r="F38" s="1045"/>
      <c r="G38" s="928"/>
      <c r="H38" s="924"/>
      <c r="I38" s="262"/>
      <c r="J38" s="261">
        <f>G37</f>
        <v>0</v>
      </c>
      <c r="K38" s="262"/>
      <c r="L38" s="261">
        <f>M37</f>
        <v>0</v>
      </c>
      <c r="M38" s="917"/>
      <c r="N38" s="918"/>
      <c r="O38" s="922"/>
      <c r="P38" s="923"/>
      <c r="Q38" s="923"/>
      <c r="R38" s="924"/>
      <c r="S38" s="953"/>
      <c r="T38" s="954"/>
      <c r="U38" s="954"/>
      <c r="V38" s="954"/>
      <c r="W38" s="955"/>
      <c r="X38" s="256" t="s">
        <v>757</v>
      </c>
      <c r="Y38" s="255"/>
      <c r="Z38" s="254"/>
      <c r="AA38" s="252" t="str">
        <f>IF(AA37="","",VLOOKUP(AA37,'シフト記号表（従来型・ユニット型共通）'!$C$6:$L$47,10,FALSE))</f>
        <v/>
      </c>
      <c r="AB38" s="251" t="str">
        <f>IF(AB37="","",VLOOKUP(AB37,'シフト記号表（従来型・ユニット型共通）'!$C$6:$L$47,10,FALSE))</f>
        <v/>
      </c>
      <c r="AC38" s="251" t="str">
        <f>IF(AC37="","",VLOOKUP(AC37,'シフト記号表（従来型・ユニット型共通）'!$C$6:$L$47,10,FALSE))</f>
        <v/>
      </c>
      <c r="AD38" s="251" t="str">
        <f>IF(AD37="","",VLOOKUP(AD37,'シフト記号表（従来型・ユニット型共通）'!$C$6:$L$47,10,FALSE))</f>
        <v/>
      </c>
      <c r="AE38" s="251" t="str">
        <f>IF(AE37="","",VLOOKUP(AE37,'シフト記号表（従来型・ユニット型共通）'!$C$6:$L$47,10,FALSE))</f>
        <v/>
      </c>
      <c r="AF38" s="251" t="str">
        <f>IF(AF37="","",VLOOKUP(AF37,'シフト記号表（従来型・ユニット型共通）'!$C$6:$L$47,10,FALSE))</f>
        <v/>
      </c>
      <c r="AG38" s="253" t="str">
        <f>IF(AG37="","",VLOOKUP(AG37,'シフト記号表（従来型・ユニット型共通）'!$C$6:$L$47,10,FALSE))</f>
        <v/>
      </c>
      <c r="AH38" s="252" t="str">
        <f>IF(AH37="","",VLOOKUP(AH37,'シフト記号表（従来型・ユニット型共通）'!$C$6:$L$47,10,FALSE))</f>
        <v/>
      </c>
      <c r="AI38" s="251" t="str">
        <f>IF(AI37="","",VLOOKUP(AI37,'シフト記号表（従来型・ユニット型共通）'!$C$6:$L$47,10,FALSE))</f>
        <v/>
      </c>
      <c r="AJ38" s="251" t="str">
        <f>IF(AJ37="","",VLOOKUP(AJ37,'シフト記号表（従来型・ユニット型共通）'!$C$6:$L$47,10,FALSE))</f>
        <v/>
      </c>
      <c r="AK38" s="251" t="str">
        <f>IF(AK37="","",VLOOKUP(AK37,'シフト記号表（従来型・ユニット型共通）'!$C$6:$L$47,10,FALSE))</f>
        <v/>
      </c>
      <c r="AL38" s="251" t="str">
        <f>IF(AL37="","",VLOOKUP(AL37,'シフト記号表（従来型・ユニット型共通）'!$C$6:$L$47,10,FALSE))</f>
        <v/>
      </c>
      <c r="AM38" s="251" t="str">
        <f>IF(AM37="","",VLOOKUP(AM37,'シフト記号表（従来型・ユニット型共通）'!$C$6:$L$47,10,FALSE))</f>
        <v/>
      </c>
      <c r="AN38" s="253" t="str">
        <f>IF(AN37="","",VLOOKUP(AN37,'シフト記号表（従来型・ユニット型共通）'!$C$6:$L$47,10,FALSE))</f>
        <v/>
      </c>
      <c r="AO38" s="252" t="str">
        <f>IF(AO37="","",VLOOKUP(AO37,'シフト記号表（従来型・ユニット型共通）'!$C$6:$L$47,10,FALSE))</f>
        <v/>
      </c>
      <c r="AP38" s="251" t="str">
        <f>IF(AP37="","",VLOOKUP(AP37,'シフト記号表（従来型・ユニット型共通）'!$C$6:$L$47,10,FALSE))</f>
        <v/>
      </c>
      <c r="AQ38" s="251" t="str">
        <f>IF(AQ37="","",VLOOKUP(AQ37,'シフト記号表（従来型・ユニット型共通）'!$C$6:$L$47,10,FALSE))</f>
        <v/>
      </c>
      <c r="AR38" s="251" t="str">
        <f>IF(AR37="","",VLOOKUP(AR37,'シフト記号表（従来型・ユニット型共通）'!$C$6:$L$47,10,FALSE))</f>
        <v/>
      </c>
      <c r="AS38" s="251" t="str">
        <f>IF(AS37="","",VLOOKUP(AS37,'シフト記号表（従来型・ユニット型共通）'!$C$6:$L$47,10,FALSE))</f>
        <v/>
      </c>
      <c r="AT38" s="251" t="str">
        <f>IF(AT37="","",VLOOKUP(AT37,'シフト記号表（従来型・ユニット型共通）'!$C$6:$L$47,10,FALSE))</f>
        <v/>
      </c>
      <c r="AU38" s="253" t="str">
        <f>IF(AU37="","",VLOOKUP(AU37,'シフト記号表（従来型・ユニット型共通）'!$C$6:$L$47,10,FALSE))</f>
        <v/>
      </c>
      <c r="AV38" s="252" t="str">
        <f>IF(AV37="","",VLOOKUP(AV37,'シフト記号表（従来型・ユニット型共通）'!$C$6:$L$47,10,FALSE))</f>
        <v/>
      </c>
      <c r="AW38" s="251" t="str">
        <f>IF(AW37="","",VLOOKUP(AW37,'シフト記号表（従来型・ユニット型共通）'!$C$6:$L$47,10,FALSE))</f>
        <v/>
      </c>
      <c r="AX38" s="251" t="str">
        <f>IF(AX37="","",VLOOKUP(AX37,'シフト記号表（従来型・ユニット型共通）'!$C$6:$L$47,10,FALSE))</f>
        <v/>
      </c>
      <c r="AY38" s="251" t="str">
        <f>IF(AY37="","",VLOOKUP(AY37,'シフト記号表（従来型・ユニット型共通）'!$C$6:$L$47,10,FALSE))</f>
        <v/>
      </c>
      <c r="AZ38" s="251" t="str">
        <f>IF(AZ37="","",VLOOKUP(AZ37,'シフト記号表（従来型・ユニット型共通）'!$C$6:$L$47,10,FALSE))</f>
        <v/>
      </c>
      <c r="BA38" s="251" t="str">
        <f>IF(BA37="","",VLOOKUP(BA37,'シフト記号表（従来型・ユニット型共通）'!$C$6:$L$47,10,FALSE))</f>
        <v/>
      </c>
      <c r="BB38" s="253" t="str">
        <f>IF(BB37="","",VLOOKUP(BB37,'シフト記号表（従来型・ユニット型共通）'!$C$6:$L$47,10,FALSE))</f>
        <v/>
      </c>
      <c r="BC38" s="252" t="str">
        <f>IF(BC37="","",VLOOKUP(BC37,'シフト記号表（従来型・ユニット型共通）'!$C$6:$L$47,10,FALSE))</f>
        <v/>
      </c>
      <c r="BD38" s="251" t="str">
        <f>IF(BD37="","",VLOOKUP(BD37,'シフト記号表（従来型・ユニット型共通）'!$C$6:$L$47,10,FALSE))</f>
        <v/>
      </c>
      <c r="BE38" s="251" t="str">
        <f>IF(BE37="","",VLOOKUP(BE37,'シフト記号表（従来型・ユニット型共通）'!$C$6:$L$47,10,FALSE))</f>
        <v/>
      </c>
      <c r="BF38" s="892">
        <f>IF($BI$3="４週",SUM(AA38:BB38),IF($BI$3="暦月",SUM(AA38:BE38),""))</f>
        <v>0</v>
      </c>
      <c r="BG38" s="893"/>
      <c r="BH38" s="970">
        <f>IF($BI$3="４週",BF38/4,IF($BI$3="暦月",(BF38/($BI$8/7)),""))</f>
        <v>0</v>
      </c>
      <c r="BI38" s="893"/>
      <c r="BJ38" s="967"/>
      <c r="BK38" s="968"/>
      <c r="BL38" s="968"/>
      <c r="BM38" s="968"/>
      <c r="BN38" s="969"/>
    </row>
    <row r="39" spans="2:66" ht="20.25" customHeight="1">
      <c r="B39" s="925">
        <f>B37+1</f>
        <v>12</v>
      </c>
      <c r="C39" s="1042"/>
      <c r="D39" s="1044"/>
      <c r="E39" s="934"/>
      <c r="F39" s="1045"/>
      <c r="G39" s="971"/>
      <c r="H39" s="972"/>
      <c r="I39" s="262"/>
      <c r="J39" s="261"/>
      <c r="K39" s="262"/>
      <c r="L39" s="261"/>
      <c r="M39" s="983"/>
      <c r="N39" s="984"/>
      <c r="O39" s="985"/>
      <c r="P39" s="986"/>
      <c r="Q39" s="986"/>
      <c r="R39" s="972"/>
      <c r="S39" s="953"/>
      <c r="T39" s="954"/>
      <c r="U39" s="954"/>
      <c r="V39" s="954"/>
      <c r="W39" s="955"/>
      <c r="X39" s="260" t="s">
        <v>758</v>
      </c>
      <c r="Z39" s="259"/>
      <c r="AA39" s="244"/>
      <c r="AB39" s="243"/>
      <c r="AC39" s="243"/>
      <c r="AD39" s="243"/>
      <c r="AE39" s="243"/>
      <c r="AF39" s="243"/>
      <c r="AG39" s="245"/>
      <c r="AH39" s="244"/>
      <c r="AI39" s="243"/>
      <c r="AJ39" s="243"/>
      <c r="AK39" s="243"/>
      <c r="AL39" s="243"/>
      <c r="AM39" s="243"/>
      <c r="AN39" s="245"/>
      <c r="AO39" s="244"/>
      <c r="AP39" s="243"/>
      <c r="AQ39" s="243"/>
      <c r="AR39" s="243"/>
      <c r="AS39" s="243"/>
      <c r="AT39" s="243"/>
      <c r="AU39" s="245"/>
      <c r="AV39" s="244"/>
      <c r="AW39" s="243"/>
      <c r="AX39" s="243"/>
      <c r="AY39" s="243"/>
      <c r="AZ39" s="243"/>
      <c r="BA39" s="243"/>
      <c r="BB39" s="245"/>
      <c r="BC39" s="244"/>
      <c r="BD39" s="243"/>
      <c r="BE39" s="242"/>
      <c r="BF39" s="960"/>
      <c r="BG39" s="961"/>
      <c r="BH39" s="962"/>
      <c r="BI39" s="963"/>
      <c r="BJ39" s="964"/>
      <c r="BK39" s="965"/>
      <c r="BL39" s="965"/>
      <c r="BM39" s="965"/>
      <c r="BN39" s="966"/>
    </row>
    <row r="40" spans="2:66" ht="20.25" customHeight="1">
      <c r="B40" s="926"/>
      <c r="C40" s="1043"/>
      <c r="D40" s="1046"/>
      <c r="E40" s="934"/>
      <c r="F40" s="1045"/>
      <c r="G40" s="928"/>
      <c r="H40" s="924"/>
      <c r="I40" s="262"/>
      <c r="J40" s="261">
        <f>G39</f>
        <v>0</v>
      </c>
      <c r="K40" s="262"/>
      <c r="L40" s="261">
        <f>M39</f>
        <v>0</v>
      </c>
      <c r="M40" s="917"/>
      <c r="N40" s="918"/>
      <c r="O40" s="922"/>
      <c r="P40" s="923"/>
      <c r="Q40" s="923"/>
      <c r="R40" s="924"/>
      <c r="S40" s="953"/>
      <c r="T40" s="954"/>
      <c r="U40" s="954"/>
      <c r="V40" s="954"/>
      <c r="W40" s="955"/>
      <c r="X40" s="256" t="s">
        <v>757</v>
      </c>
      <c r="Y40" s="255"/>
      <c r="Z40" s="254"/>
      <c r="AA40" s="252" t="str">
        <f>IF(AA39="","",VLOOKUP(AA39,'シフト記号表（従来型・ユニット型共通）'!$C$6:$L$47,10,FALSE))</f>
        <v/>
      </c>
      <c r="AB40" s="251" t="str">
        <f>IF(AB39="","",VLOOKUP(AB39,'シフト記号表（従来型・ユニット型共通）'!$C$6:$L$47,10,FALSE))</f>
        <v/>
      </c>
      <c r="AC40" s="251" t="str">
        <f>IF(AC39="","",VLOOKUP(AC39,'シフト記号表（従来型・ユニット型共通）'!$C$6:$L$47,10,FALSE))</f>
        <v/>
      </c>
      <c r="AD40" s="251" t="str">
        <f>IF(AD39="","",VLOOKUP(AD39,'シフト記号表（従来型・ユニット型共通）'!$C$6:$L$47,10,FALSE))</f>
        <v/>
      </c>
      <c r="AE40" s="251" t="str">
        <f>IF(AE39="","",VLOOKUP(AE39,'シフト記号表（従来型・ユニット型共通）'!$C$6:$L$47,10,FALSE))</f>
        <v/>
      </c>
      <c r="AF40" s="251" t="str">
        <f>IF(AF39="","",VLOOKUP(AF39,'シフト記号表（従来型・ユニット型共通）'!$C$6:$L$47,10,FALSE))</f>
        <v/>
      </c>
      <c r="AG40" s="253" t="str">
        <f>IF(AG39="","",VLOOKUP(AG39,'シフト記号表（従来型・ユニット型共通）'!$C$6:$L$47,10,FALSE))</f>
        <v/>
      </c>
      <c r="AH40" s="252" t="str">
        <f>IF(AH39="","",VLOOKUP(AH39,'シフト記号表（従来型・ユニット型共通）'!$C$6:$L$47,10,FALSE))</f>
        <v/>
      </c>
      <c r="AI40" s="251" t="str">
        <f>IF(AI39="","",VLOOKUP(AI39,'シフト記号表（従来型・ユニット型共通）'!$C$6:$L$47,10,FALSE))</f>
        <v/>
      </c>
      <c r="AJ40" s="251" t="str">
        <f>IF(AJ39="","",VLOOKUP(AJ39,'シフト記号表（従来型・ユニット型共通）'!$C$6:$L$47,10,FALSE))</f>
        <v/>
      </c>
      <c r="AK40" s="251" t="str">
        <f>IF(AK39="","",VLOOKUP(AK39,'シフト記号表（従来型・ユニット型共通）'!$C$6:$L$47,10,FALSE))</f>
        <v/>
      </c>
      <c r="AL40" s="251" t="str">
        <f>IF(AL39="","",VLOOKUP(AL39,'シフト記号表（従来型・ユニット型共通）'!$C$6:$L$47,10,FALSE))</f>
        <v/>
      </c>
      <c r="AM40" s="251" t="str">
        <f>IF(AM39="","",VLOOKUP(AM39,'シフト記号表（従来型・ユニット型共通）'!$C$6:$L$47,10,FALSE))</f>
        <v/>
      </c>
      <c r="AN40" s="253" t="str">
        <f>IF(AN39="","",VLOOKUP(AN39,'シフト記号表（従来型・ユニット型共通）'!$C$6:$L$47,10,FALSE))</f>
        <v/>
      </c>
      <c r="AO40" s="252" t="str">
        <f>IF(AO39="","",VLOOKUP(AO39,'シフト記号表（従来型・ユニット型共通）'!$C$6:$L$47,10,FALSE))</f>
        <v/>
      </c>
      <c r="AP40" s="251" t="str">
        <f>IF(AP39="","",VLOOKUP(AP39,'シフト記号表（従来型・ユニット型共通）'!$C$6:$L$47,10,FALSE))</f>
        <v/>
      </c>
      <c r="AQ40" s="251" t="str">
        <f>IF(AQ39="","",VLOOKUP(AQ39,'シフト記号表（従来型・ユニット型共通）'!$C$6:$L$47,10,FALSE))</f>
        <v/>
      </c>
      <c r="AR40" s="251" t="str">
        <f>IF(AR39="","",VLOOKUP(AR39,'シフト記号表（従来型・ユニット型共通）'!$C$6:$L$47,10,FALSE))</f>
        <v/>
      </c>
      <c r="AS40" s="251" t="str">
        <f>IF(AS39="","",VLOOKUP(AS39,'シフト記号表（従来型・ユニット型共通）'!$C$6:$L$47,10,FALSE))</f>
        <v/>
      </c>
      <c r="AT40" s="251" t="str">
        <f>IF(AT39="","",VLOOKUP(AT39,'シフト記号表（従来型・ユニット型共通）'!$C$6:$L$47,10,FALSE))</f>
        <v/>
      </c>
      <c r="AU40" s="253" t="str">
        <f>IF(AU39="","",VLOOKUP(AU39,'シフト記号表（従来型・ユニット型共通）'!$C$6:$L$47,10,FALSE))</f>
        <v/>
      </c>
      <c r="AV40" s="252" t="str">
        <f>IF(AV39="","",VLOOKUP(AV39,'シフト記号表（従来型・ユニット型共通）'!$C$6:$L$47,10,FALSE))</f>
        <v/>
      </c>
      <c r="AW40" s="251" t="str">
        <f>IF(AW39="","",VLOOKUP(AW39,'シフト記号表（従来型・ユニット型共通）'!$C$6:$L$47,10,FALSE))</f>
        <v/>
      </c>
      <c r="AX40" s="251" t="str">
        <f>IF(AX39="","",VLOOKUP(AX39,'シフト記号表（従来型・ユニット型共通）'!$C$6:$L$47,10,FALSE))</f>
        <v/>
      </c>
      <c r="AY40" s="251" t="str">
        <f>IF(AY39="","",VLOOKUP(AY39,'シフト記号表（従来型・ユニット型共通）'!$C$6:$L$47,10,FALSE))</f>
        <v/>
      </c>
      <c r="AZ40" s="251" t="str">
        <f>IF(AZ39="","",VLOOKUP(AZ39,'シフト記号表（従来型・ユニット型共通）'!$C$6:$L$47,10,FALSE))</f>
        <v/>
      </c>
      <c r="BA40" s="251" t="str">
        <f>IF(BA39="","",VLOOKUP(BA39,'シフト記号表（従来型・ユニット型共通）'!$C$6:$L$47,10,FALSE))</f>
        <v/>
      </c>
      <c r="BB40" s="253" t="str">
        <f>IF(BB39="","",VLOOKUP(BB39,'シフト記号表（従来型・ユニット型共通）'!$C$6:$L$47,10,FALSE))</f>
        <v/>
      </c>
      <c r="BC40" s="252" t="str">
        <f>IF(BC39="","",VLOOKUP(BC39,'シフト記号表（従来型・ユニット型共通）'!$C$6:$L$47,10,FALSE))</f>
        <v/>
      </c>
      <c r="BD40" s="251" t="str">
        <f>IF(BD39="","",VLOOKUP(BD39,'シフト記号表（従来型・ユニット型共通）'!$C$6:$L$47,10,FALSE))</f>
        <v/>
      </c>
      <c r="BE40" s="251" t="str">
        <f>IF(BE39="","",VLOOKUP(BE39,'シフト記号表（従来型・ユニット型共通）'!$C$6:$L$47,10,FALSE))</f>
        <v/>
      </c>
      <c r="BF40" s="892">
        <f>IF($BI$3="４週",SUM(AA40:BB40),IF($BI$3="暦月",SUM(AA40:BE40),""))</f>
        <v>0</v>
      </c>
      <c r="BG40" s="893"/>
      <c r="BH40" s="970">
        <f>IF($BI$3="４週",BF40/4,IF($BI$3="暦月",(BF40/($BI$8/7)),""))</f>
        <v>0</v>
      </c>
      <c r="BI40" s="893"/>
      <c r="BJ40" s="967"/>
      <c r="BK40" s="968"/>
      <c r="BL40" s="968"/>
      <c r="BM40" s="968"/>
      <c r="BN40" s="969"/>
    </row>
    <row r="41" spans="2:66" ht="20.25" customHeight="1">
      <c r="B41" s="925">
        <f>B39+1</f>
        <v>13</v>
      </c>
      <c r="C41" s="1042"/>
      <c r="D41" s="1044"/>
      <c r="E41" s="934"/>
      <c r="F41" s="1045"/>
      <c r="G41" s="971"/>
      <c r="H41" s="972"/>
      <c r="I41" s="262"/>
      <c r="J41" s="261"/>
      <c r="K41" s="262"/>
      <c r="L41" s="261"/>
      <c r="M41" s="983"/>
      <c r="N41" s="984"/>
      <c r="O41" s="985"/>
      <c r="P41" s="986"/>
      <c r="Q41" s="986"/>
      <c r="R41" s="972"/>
      <c r="S41" s="953"/>
      <c r="T41" s="954"/>
      <c r="U41" s="954"/>
      <c r="V41" s="954"/>
      <c r="W41" s="955"/>
      <c r="X41" s="260" t="s">
        <v>758</v>
      </c>
      <c r="Z41" s="259"/>
      <c r="AA41" s="244"/>
      <c r="AB41" s="243"/>
      <c r="AC41" s="243"/>
      <c r="AD41" s="243"/>
      <c r="AE41" s="243"/>
      <c r="AF41" s="243"/>
      <c r="AG41" s="245"/>
      <c r="AH41" s="244"/>
      <c r="AI41" s="243"/>
      <c r="AJ41" s="243"/>
      <c r="AK41" s="243"/>
      <c r="AL41" s="243"/>
      <c r="AM41" s="243"/>
      <c r="AN41" s="245"/>
      <c r="AO41" s="244"/>
      <c r="AP41" s="243"/>
      <c r="AQ41" s="243"/>
      <c r="AR41" s="243"/>
      <c r="AS41" s="243"/>
      <c r="AT41" s="243"/>
      <c r="AU41" s="245"/>
      <c r="AV41" s="244"/>
      <c r="AW41" s="243"/>
      <c r="AX41" s="243"/>
      <c r="AY41" s="243"/>
      <c r="AZ41" s="243"/>
      <c r="BA41" s="243"/>
      <c r="BB41" s="245"/>
      <c r="BC41" s="244"/>
      <c r="BD41" s="243"/>
      <c r="BE41" s="242"/>
      <c r="BF41" s="960"/>
      <c r="BG41" s="961"/>
      <c r="BH41" s="962"/>
      <c r="BI41" s="963"/>
      <c r="BJ41" s="964"/>
      <c r="BK41" s="965"/>
      <c r="BL41" s="965"/>
      <c r="BM41" s="965"/>
      <c r="BN41" s="966"/>
    </row>
    <row r="42" spans="2:66" ht="20.25" customHeight="1">
      <c r="B42" s="926"/>
      <c r="C42" s="1043"/>
      <c r="D42" s="1046"/>
      <c r="E42" s="934"/>
      <c r="F42" s="1045"/>
      <c r="G42" s="928"/>
      <c r="H42" s="924"/>
      <c r="I42" s="262"/>
      <c r="J42" s="261">
        <f>G41</f>
        <v>0</v>
      </c>
      <c r="K42" s="262"/>
      <c r="L42" s="261">
        <f>M41</f>
        <v>0</v>
      </c>
      <c r="M42" s="917"/>
      <c r="N42" s="918"/>
      <c r="O42" s="922"/>
      <c r="P42" s="923"/>
      <c r="Q42" s="923"/>
      <c r="R42" s="924"/>
      <c r="S42" s="953"/>
      <c r="T42" s="954"/>
      <c r="U42" s="954"/>
      <c r="V42" s="954"/>
      <c r="W42" s="955"/>
      <c r="X42" s="256" t="s">
        <v>757</v>
      </c>
      <c r="Y42" s="255"/>
      <c r="Z42" s="254"/>
      <c r="AA42" s="252" t="str">
        <f>IF(AA41="","",VLOOKUP(AA41,'シフト記号表（従来型・ユニット型共通）'!$C$6:$L$47,10,FALSE))</f>
        <v/>
      </c>
      <c r="AB42" s="251" t="str">
        <f>IF(AB41="","",VLOOKUP(AB41,'シフト記号表（従来型・ユニット型共通）'!$C$6:$L$47,10,FALSE))</f>
        <v/>
      </c>
      <c r="AC42" s="251" t="str">
        <f>IF(AC41="","",VLOOKUP(AC41,'シフト記号表（従来型・ユニット型共通）'!$C$6:$L$47,10,FALSE))</f>
        <v/>
      </c>
      <c r="AD42" s="251" t="str">
        <f>IF(AD41="","",VLOOKUP(AD41,'シフト記号表（従来型・ユニット型共通）'!$C$6:$L$47,10,FALSE))</f>
        <v/>
      </c>
      <c r="AE42" s="251" t="str">
        <f>IF(AE41="","",VLOOKUP(AE41,'シフト記号表（従来型・ユニット型共通）'!$C$6:$L$47,10,FALSE))</f>
        <v/>
      </c>
      <c r="AF42" s="251" t="str">
        <f>IF(AF41="","",VLOOKUP(AF41,'シフト記号表（従来型・ユニット型共通）'!$C$6:$L$47,10,FALSE))</f>
        <v/>
      </c>
      <c r="AG42" s="253" t="str">
        <f>IF(AG41="","",VLOOKUP(AG41,'シフト記号表（従来型・ユニット型共通）'!$C$6:$L$47,10,FALSE))</f>
        <v/>
      </c>
      <c r="AH42" s="252" t="str">
        <f>IF(AH41="","",VLOOKUP(AH41,'シフト記号表（従来型・ユニット型共通）'!$C$6:$L$47,10,FALSE))</f>
        <v/>
      </c>
      <c r="AI42" s="251" t="str">
        <f>IF(AI41="","",VLOOKUP(AI41,'シフト記号表（従来型・ユニット型共通）'!$C$6:$L$47,10,FALSE))</f>
        <v/>
      </c>
      <c r="AJ42" s="251" t="str">
        <f>IF(AJ41="","",VLOOKUP(AJ41,'シフト記号表（従来型・ユニット型共通）'!$C$6:$L$47,10,FALSE))</f>
        <v/>
      </c>
      <c r="AK42" s="251" t="str">
        <f>IF(AK41="","",VLOOKUP(AK41,'シフト記号表（従来型・ユニット型共通）'!$C$6:$L$47,10,FALSE))</f>
        <v/>
      </c>
      <c r="AL42" s="251" t="str">
        <f>IF(AL41="","",VLOOKUP(AL41,'シフト記号表（従来型・ユニット型共通）'!$C$6:$L$47,10,FALSE))</f>
        <v/>
      </c>
      <c r="AM42" s="251" t="str">
        <f>IF(AM41="","",VLOOKUP(AM41,'シフト記号表（従来型・ユニット型共通）'!$C$6:$L$47,10,FALSE))</f>
        <v/>
      </c>
      <c r="AN42" s="253" t="str">
        <f>IF(AN41="","",VLOOKUP(AN41,'シフト記号表（従来型・ユニット型共通）'!$C$6:$L$47,10,FALSE))</f>
        <v/>
      </c>
      <c r="AO42" s="252" t="str">
        <f>IF(AO41="","",VLOOKUP(AO41,'シフト記号表（従来型・ユニット型共通）'!$C$6:$L$47,10,FALSE))</f>
        <v/>
      </c>
      <c r="AP42" s="251" t="str">
        <f>IF(AP41="","",VLOOKUP(AP41,'シフト記号表（従来型・ユニット型共通）'!$C$6:$L$47,10,FALSE))</f>
        <v/>
      </c>
      <c r="AQ42" s="251" t="str">
        <f>IF(AQ41="","",VLOOKUP(AQ41,'シフト記号表（従来型・ユニット型共通）'!$C$6:$L$47,10,FALSE))</f>
        <v/>
      </c>
      <c r="AR42" s="251" t="str">
        <f>IF(AR41="","",VLOOKUP(AR41,'シフト記号表（従来型・ユニット型共通）'!$C$6:$L$47,10,FALSE))</f>
        <v/>
      </c>
      <c r="AS42" s="251" t="str">
        <f>IF(AS41="","",VLOOKUP(AS41,'シフト記号表（従来型・ユニット型共通）'!$C$6:$L$47,10,FALSE))</f>
        <v/>
      </c>
      <c r="AT42" s="251" t="str">
        <f>IF(AT41="","",VLOOKUP(AT41,'シフト記号表（従来型・ユニット型共通）'!$C$6:$L$47,10,FALSE))</f>
        <v/>
      </c>
      <c r="AU42" s="253" t="str">
        <f>IF(AU41="","",VLOOKUP(AU41,'シフト記号表（従来型・ユニット型共通）'!$C$6:$L$47,10,FALSE))</f>
        <v/>
      </c>
      <c r="AV42" s="252" t="str">
        <f>IF(AV41="","",VLOOKUP(AV41,'シフト記号表（従来型・ユニット型共通）'!$C$6:$L$47,10,FALSE))</f>
        <v/>
      </c>
      <c r="AW42" s="251" t="str">
        <f>IF(AW41="","",VLOOKUP(AW41,'シフト記号表（従来型・ユニット型共通）'!$C$6:$L$47,10,FALSE))</f>
        <v/>
      </c>
      <c r="AX42" s="251" t="str">
        <f>IF(AX41="","",VLOOKUP(AX41,'シフト記号表（従来型・ユニット型共通）'!$C$6:$L$47,10,FALSE))</f>
        <v/>
      </c>
      <c r="AY42" s="251" t="str">
        <f>IF(AY41="","",VLOOKUP(AY41,'シフト記号表（従来型・ユニット型共通）'!$C$6:$L$47,10,FALSE))</f>
        <v/>
      </c>
      <c r="AZ42" s="251" t="str">
        <f>IF(AZ41="","",VLOOKUP(AZ41,'シフト記号表（従来型・ユニット型共通）'!$C$6:$L$47,10,FALSE))</f>
        <v/>
      </c>
      <c r="BA42" s="251" t="str">
        <f>IF(BA41="","",VLOOKUP(BA41,'シフト記号表（従来型・ユニット型共通）'!$C$6:$L$47,10,FALSE))</f>
        <v/>
      </c>
      <c r="BB42" s="253" t="str">
        <f>IF(BB41="","",VLOOKUP(BB41,'シフト記号表（従来型・ユニット型共通）'!$C$6:$L$47,10,FALSE))</f>
        <v/>
      </c>
      <c r="BC42" s="252" t="str">
        <f>IF(BC41="","",VLOOKUP(BC41,'シフト記号表（従来型・ユニット型共通）'!$C$6:$L$47,10,FALSE))</f>
        <v/>
      </c>
      <c r="BD42" s="251" t="str">
        <f>IF(BD41="","",VLOOKUP(BD41,'シフト記号表（従来型・ユニット型共通）'!$C$6:$L$47,10,FALSE))</f>
        <v/>
      </c>
      <c r="BE42" s="251" t="str">
        <f>IF(BE41="","",VLOOKUP(BE41,'シフト記号表（従来型・ユニット型共通）'!$C$6:$L$47,10,FALSE))</f>
        <v/>
      </c>
      <c r="BF42" s="892">
        <f>IF($BI$3="４週",SUM(AA42:BB42),IF($BI$3="暦月",SUM(AA42:BE42),""))</f>
        <v>0</v>
      </c>
      <c r="BG42" s="893"/>
      <c r="BH42" s="970">
        <f>IF($BI$3="４週",BF42/4,IF($BI$3="暦月",(BF42/($BI$8/7)),""))</f>
        <v>0</v>
      </c>
      <c r="BI42" s="893"/>
      <c r="BJ42" s="967"/>
      <c r="BK42" s="968"/>
      <c r="BL42" s="968"/>
      <c r="BM42" s="968"/>
      <c r="BN42" s="969"/>
    </row>
    <row r="43" spans="2:66" ht="20.25" customHeight="1">
      <c r="B43" s="925">
        <f>B41+1</f>
        <v>14</v>
      </c>
      <c r="C43" s="1042"/>
      <c r="D43" s="1044"/>
      <c r="E43" s="934"/>
      <c r="F43" s="1045"/>
      <c r="G43" s="971"/>
      <c r="H43" s="972"/>
      <c r="I43" s="262"/>
      <c r="J43" s="261"/>
      <c r="K43" s="262"/>
      <c r="L43" s="261"/>
      <c r="M43" s="983"/>
      <c r="N43" s="984"/>
      <c r="O43" s="985"/>
      <c r="P43" s="986"/>
      <c r="Q43" s="986"/>
      <c r="R43" s="972"/>
      <c r="S43" s="953"/>
      <c r="T43" s="954"/>
      <c r="U43" s="954"/>
      <c r="V43" s="954"/>
      <c r="W43" s="955"/>
      <c r="X43" s="260" t="s">
        <v>758</v>
      </c>
      <c r="Z43" s="259"/>
      <c r="AA43" s="244"/>
      <c r="AB43" s="243"/>
      <c r="AC43" s="243"/>
      <c r="AD43" s="243"/>
      <c r="AE43" s="243"/>
      <c r="AF43" s="243"/>
      <c r="AG43" s="245"/>
      <c r="AH43" s="244"/>
      <c r="AI43" s="243"/>
      <c r="AJ43" s="243"/>
      <c r="AK43" s="243"/>
      <c r="AL43" s="243"/>
      <c r="AM43" s="243"/>
      <c r="AN43" s="245"/>
      <c r="AO43" s="244"/>
      <c r="AP43" s="243"/>
      <c r="AQ43" s="243"/>
      <c r="AR43" s="243"/>
      <c r="AS43" s="243"/>
      <c r="AT43" s="243"/>
      <c r="AU43" s="245"/>
      <c r="AV43" s="244"/>
      <c r="AW43" s="243"/>
      <c r="AX43" s="243"/>
      <c r="AY43" s="243"/>
      <c r="AZ43" s="243"/>
      <c r="BA43" s="243"/>
      <c r="BB43" s="245"/>
      <c r="BC43" s="244"/>
      <c r="BD43" s="243"/>
      <c r="BE43" s="242"/>
      <c r="BF43" s="960"/>
      <c r="BG43" s="961"/>
      <c r="BH43" s="962"/>
      <c r="BI43" s="963"/>
      <c r="BJ43" s="964"/>
      <c r="BK43" s="965"/>
      <c r="BL43" s="965"/>
      <c r="BM43" s="965"/>
      <c r="BN43" s="966"/>
    </row>
    <row r="44" spans="2:66" ht="20.25" customHeight="1">
      <c r="B44" s="926"/>
      <c r="C44" s="1043"/>
      <c r="D44" s="1046"/>
      <c r="E44" s="934"/>
      <c r="F44" s="1045"/>
      <c r="G44" s="928"/>
      <c r="H44" s="924"/>
      <c r="I44" s="262"/>
      <c r="J44" s="261">
        <f>G43</f>
        <v>0</v>
      </c>
      <c r="K44" s="262"/>
      <c r="L44" s="261">
        <f>M43</f>
        <v>0</v>
      </c>
      <c r="M44" s="917"/>
      <c r="N44" s="918"/>
      <c r="O44" s="922"/>
      <c r="P44" s="923"/>
      <c r="Q44" s="923"/>
      <c r="R44" s="924"/>
      <c r="S44" s="953"/>
      <c r="T44" s="954"/>
      <c r="U44" s="954"/>
      <c r="V44" s="954"/>
      <c r="W44" s="955"/>
      <c r="X44" s="256" t="s">
        <v>757</v>
      </c>
      <c r="Y44" s="255"/>
      <c r="Z44" s="254"/>
      <c r="AA44" s="252" t="str">
        <f>IF(AA43="","",VLOOKUP(AA43,'シフト記号表（従来型・ユニット型共通）'!$C$6:$L$47,10,FALSE))</f>
        <v/>
      </c>
      <c r="AB44" s="251" t="str">
        <f>IF(AB43="","",VLOOKUP(AB43,'シフト記号表（従来型・ユニット型共通）'!$C$6:$L$47,10,FALSE))</f>
        <v/>
      </c>
      <c r="AC44" s="251" t="str">
        <f>IF(AC43="","",VLOOKUP(AC43,'シフト記号表（従来型・ユニット型共通）'!$C$6:$L$47,10,FALSE))</f>
        <v/>
      </c>
      <c r="AD44" s="251" t="str">
        <f>IF(AD43="","",VLOOKUP(AD43,'シフト記号表（従来型・ユニット型共通）'!$C$6:$L$47,10,FALSE))</f>
        <v/>
      </c>
      <c r="AE44" s="251" t="str">
        <f>IF(AE43="","",VLOOKUP(AE43,'シフト記号表（従来型・ユニット型共通）'!$C$6:$L$47,10,FALSE))</f>
        <v/>
      </c>
      <c r="AF44" s="251" t="str">
        <f>IF(AF43="","",VLOOKUP(AF43,'シフト記号表（従来型・ユニット型共通）'!$C$6:$L$47,10,FALSE))</f>
        <v/>
      </c>
      <c r="AG44" s="253" t="str">
        <f>IF(AG43="","",VLOOKUP(AG43,'シフト記号表（従来型・ユニット型共通）'!$C$6:$L$47,10,FALSE))</f>
        <v/>
      </c>
      <c r="AH44" s="252" t="str">
        <f>IF(AH43="","",VLOOKUP(AH43,'シフト記号表（従来型・ユニット型共通）'!$C$6:$L$47,10,FALSE))</f>
        <v/>
      </c>
      <c r="AI44" s="251" t="str">
        <f>IF(AI43="","",VLOOKUP(AI43,'シフト記号表（従来型・ユニット型共通）'!$C$6:$L$47,10,FALSE))</f>
        <v/>
      </c>
      <c r="AJ44" s="251" t="str">
        <f>IF(AJ43="","",VLOOKUP(AJ43,'シフト記号表（従来型・ユニット型共通）'!$C$6:$L$47,10,FALSE))</f>
        <v/>
      </c>
      <c r="AK44" s="251" t="str">
        <f>IF(AK43="","",VLOOKUP(AK43,'シフト記号表（従来型・ユニット型共通）'!$C$6:$L$47,10,FALSE))</f>
        <v/>
      </c>
      <c r="AL44" s="251" t="str">
        <f>IF(AL43="","",VLOOKUP(AL43,'シフト記号表（従来型・ユニット型共通）'!$C$6:$L$47,10,FALSE))</f>
        <v/>
      </c>
      <c r="AM44" s="251" t="str">
        <f>IF(AM43="","",VLOOKUP(AM43,'シフト記号表（従来型・ユニット型共通）'!$C$6:$L$47,10,FALSE))</f>
        <v/>
      </c>
      <c r="AN44" s="253" t="str">
        <f>IF(AN43="","",VLOOKUP(AN43,'シフト記号表（従来型・ユニット型共通）'!$C$6:$L$47,10,FALSE))</f>
        <v/>
      </c>
      <c r="AO44" s="252" t="str">
        <f>IF(AO43="","",VLOOKUP(AO43,'シフト記号表（従来型・ユニット型共通）'!$C$6:$L$47,10,FALSE))</f>
        <v/>
      </c>
      <c r="AP44" s="251" t="str">
        <f>IF(AP43="","",VLOOKUP(AP43,'シフト記号表（従来型・ユニット型共通）'!$C$6:$L$47,10,FALSE))</f>
        <v/>
      </c>
      <c r="AQ44" s="251" t="str">
        <f>IF(AQ43="","",VLOOKUP(AQ43,'シフト記号表（従来型・ユニット型共通）'!$C$6:$L$47,10,FALSE))</f>
        <v/>
      </c>
      <c r="AR44" s="251" t="str">
        <f>IF(AR43="","",VLOOKUP(AR43,'シフト記号表（従来型・ユニット型共通）'!$C$6:$L$47,10,FALSE))</f>
        <v/>
      </c>
      <c r="AS44" s="251" t="str">
        <f>IF(AS43="","",VLOOKUP(AS43,'シフト記号表（従来型・ユニット型共通）'!$C$6:$L$47,10,FALSE))</f>
        <v/>
      </c>
      <c r="AT44" s="251" t="str">
        <f>IF(AT43="","",VLOOKUP(AT43,'シフト記号表（従来型・ユニット型共通）'!$C$6:$L$47,10,FALSE))</f>
        <v/>
      </c>
      <c r="AU44" s="253" t="str">
        <f>IF(AU43="","",VLOOKUP(AU43,'シフト記号表（従来型・ユニット型共通）'!$C$6:$L$47,10,FALSE))</f>
        <v/>
      </c>
      <c r="AV44" s="252" t="str">
        <f>IF(AV43="","",VLOOKUP(AV43,'シフト記号表（従来型・ユニット型共通）'!$C$6:$L$47,10,FALSE))</f>
        <v/>
      </c>
      <c r="AW44" s="251" t="str">
        <f>IF(AW43="","",VLOOKUP(AW43,'シフト記号表（従来型・ユニット型共通）'!$C$6:$L$47,10,FALSE))</f>
        <v/>
      </c>
      <c r="AX44" s="251" t="str">
        <f>IF(AX43="","",VLOOKUP(AX43,'シフト記号表（従来型・ユニット型共通）'!$C$6:$L$47,10,FALSE))</f>
        <v/>
      </c>
      <c r="AY44" s="251" t="str">
        <f>IF(AY43="","",VLOOKUP(AY43,'シフト記号表（従来型・ユニット型共通）'!$C$6:$L$47,10,FALSE))</f>
        <v/>
      </c>
      <c r="AZ44" s="251" t="str">
        <f>IF(AZ43="","",VLOOKUP(AZ43,'シフト記号表（従来型・ユニット型共通）'!$C$6:$L$47,10,FALSE))</f>
        <v/>
      </c>
      <c r="BA44" s="251" t="str">
        <f>IF(BA43="","",VLOOKUP(BA43,'シフト記号表（従来型・ユニット型共通）'!$C$6:$L$47,10,FALSE))</f>
        <v/>
      </c>
      <c r="BB44" s="253" t="str">
        <f>IF(BB43="","",VLOOKUP(BB43,'シフト記号表（従来型・ユニット型共通）'!$C$6:$L$47,10,FALSE))</f>
        <v/>
      </c>
      <c r="BC44" s="252" t="str">
        <f>IF(BC43="","",VLOOKUP(BC43,'シフト記号表（従来型・ユニット型共通）'!$C$6:$L$47,10,FALSE))</f>
        <v/>
      </c>
      <c r="BD44" s="251" t="str">
        <f>IF(BD43="","",VLOOKUP(BD43,'シフト記号表（従来型・ユニット型共通）'!$C$6:$L$47,10,FALSE))</f>
        <v/>
      </c>
      <c r="BE44" s="251" t="str">
        <f>IF(BE43="","",VLOOKUP(BE43,'シフト記号表（従来型・ユニット型共通）'!$C$6:$L$47,10,FALSE))</f>
        <v/>
      </c>
      <c r="BF44" s="892">
        <f>IF($BI$3="４週",SUM(AA44:BB44),IF($BI$3="暦月",SUM(AA44:BE44),""))</f>
        <v>0</v>
      </c>
      <c r="BG44" s="893"/>
      <c r="BH44" s="970">
        <f>IF($BI$3="４週",BF44/4,IF($BI$3="暦月",(BF44/($BI$8/7)),""))</f>
        <v>0</v>
      </c>
      <c r="BI44" s="893"/>
      <c r="BJ44" s="967"/>
      <c r="BK44" s="968"/>
      <c r="BL44" s="968"/>
      <c r="BM44" s="968"/>
      <c r="BN44" s="969"/>
    </row>
    <row r="45" spans="2:66" ht="20.25" customHeight="1">
      <c r="B45" s="925">
        <f>B43+1</f>
        <v>15</v>
      </c>
      <c r="C45" s="1042"/>
      <c r="D45" s="1044"/>
      <c r="E45" s="934"/>
      <c r="F45" s="1045"/>
      <c r="G45" s="971"/>
      <c r="H45" s="972"/>
      <c r="I45" s="262"/>
      <c r="J45" s="261"/>
      <c r="K45" s="262"/>
      <c r="L45" s="261"/>
      <c r="M45" s="983"/>
      <c r="N45" s="984"/>
      <c r="O45" s="985"/>
      <c r="P45" s="986"/>
      <c r="Q45" s="986"/>
      <c r="R45" s="972"/>
      <c r="S45" s="953"/>
      <c r="T45" s="954"/>
      <c r="U45" s="954"/>
      <c r="V45" s="954"/>
      <c r="W45" s="955"/>
      <c r="X45" s="260" t="s">
        <v>758</v>
      </c>
      <c r="Z45" s="259"/>
      <c r="AA45" s="244"/>
      <c r="AB45" s="243"/>
      <c r="AC45" s="243"/>
      <c r="AD45" s="243"/>
      <c r="AE45" s="243"/>
      <c r="AF45" s="243"/>
      <c r="AG45" s="245"/>
      <c r="AH45" s="244"/>
      <c r="AI45" s="243"/>
      <c r="AJ45" s="243"/>
      <c r="AK45" s="243"/>
      <c r="AL45" s="243"/>
      <c r="AM45" s="243"/>
      <c r="AN45" s="245"/>
      <c r="AO45" s="244"/>
      <c r="AP45" s="243"/>
      <c r="AQ45" s="243"/>
      <c r="AR45" s="243"/>
      <c r="AS45" s="243"/>
      <c r="AT45" s="243"/>
      <c r="AU45" s="245"/>
      <c r="AV45" s="244"/>
      <c r="AW45" s="243"/>
      <c r="AX45" s="243"/>
      <c r="AY45" s="243"/>
      <c r="AZ45" s="243"/>
      <c r="BA45" s="243"/>
      <c r="BB45" s="245"/>
      <c r="BC45" s="244"/>
      <c r="BD45" s="243"/>
      <c r="BE45" s="242"/>
      <c r="BF45" s="960"/>
      <c r="BG45" s="961"/>
      <c r="BH45" s="962"/>
      <c r="BI45" s="963"/>
      <c r="BJ45" s="964"/>
      <c r="BK45" s="965"/>
      <c r="BL45" s="965"/>
      <c r="BM45" s="965"/>
      <c r="BN45" s="966"/>
    </row>
    <row r="46" spans="2:66" ht="20.25" customHeight="1">
      <c r="B46" s="926"/>
      <c r="C46" s="1043"/>
      <c r="D46" s="1046"/>
      <c r="E46" s="934"/>
      <c r="F46" s="1045"/>
      <c r="G46" s="928"/>
      <c r="H46" s="924"/>
      <c r="I46" s="262"/>
      <c r="J46" s="261">
        <f>G45</f>
        <v>0</v>
      </c>
      <c r="K46" s="262"/>
      <c r="L46" s="261">
        <f>M45</f>
        <v>0</v>
      </c>
      <c r="M46" s="917"/>
      <c r="N46" s="918"/>
      <c r="O46" s="922"/>
      <c r="P46" s="923"/>
      <c r="Q46" s="923"/>
      <c r="R46" s="924"/>
      <c r="S46" s="953"/>
      <c r="T46" s="954"/>
      <c r="U46" s="954"/>
      <c r="V46" s="954"/>
      <c r="W46" s="955"/>
      <c r="X46" s="256" t="s">
        <v>757</v>
      </c>
      <c r="Y46" s="255"/>
      <c r="Z46" s="254"/>
      <c r="AA46" s="252" t="str">
        <f>IF(AA45="","",VLOOKUP(AA45,'シフト記号表（従来型・ユニット型共通）'!$C$6:$L$47,10,FALSE))</f>
        <v/>
      </c>
      <c r="AB46" s="251" t="str">
        <f>IF(AB45="","",VLOOKUP(AB45,'シフト記号表（従来型・ユニット型共通）'!$C$6:$L$47,10,FALSE))</f>
        <v/>
      </c>
      <c r="AC46" s="251" t="str">
        <f>IF(AC45="","",VLOOKUP(AC45,'シフト記号表（従来型・ユニット型共通）'!$C$6:$L$47,10,FALSE))</f>
        <v/>
      </c>
      <c r="AD46" s="251" t="str">
        <f>IF(AD45="","",VLOOKUP(AD45,'シフト記号表（従来型・ユニット型共通）'!$C$6:$L$47,10,FALSE))</f>
        <v/>
      </c>
      <c r="AE46" s="251" t="str">
        <f>IF(AE45="","",VLOOKUP(AE45,'シフト記号表（従来型・ユニット型共通）'!$C$6:$L$47,10,FALSE))</f>
        <v/>
      </c>
      <c r="AF46" s="251" t="str">
        <f>IF(AF45="","",VLOOKUP(AF45,'シフト記号表（従来型・ユニット型共通）'!$C$6:$L$47,10,FALSE))</f>
        <v/>
      </c>
      <c r="AG46" s="253" t="str">
        <f>IF(AG45="","",VLOOKUP(AG45,'シフト記号表（従来型・ユニット型共通）'!$C$6:$L$47,10,FALSE))</f>
        <v/>
      </c>
      <c r="AH46" s="252" t="str">
        <f>IF(AH45="","",VLOOKUP(AH45,'シフト記号表（従来型・ユニット型共通）'!$C$6:$L$47,10,FALSE))</f>
        <v/>
      </c>
      <c r="AI46" s="251" t="str">
        <f>IF(AI45="","",VLOOKUP(AI45,'シフト記号表（従来型・ユニット型共通）'!$C$6:$L$47,10,FALSE))</f>
        <v/>
      </c>
      <c r="AJ46" s="251" t="str">
        <f>IF(AJ45="","",VLOOKUP(AJ45,'シフト記号表（従来型・ユニット型共通）'!$C$6:$L$47,10,FALSE))</f>
        <v/>
      </c>
      <c r="AK46" s="251" t="str">
        <f>IF(AK45="","",VLOOKUP(AK45,'シフト記号表（従来型・ユニット型共通）'!$C$6:$L$47,10,FALSE))</f>
        <v/>
      </c>
      <c r="AL46" s="251" t="str">
        <f>IF(AL45="","",VLOOKUP(AL45,'シフト記号表（従来型・ユニット型共通）'!$C$6:$L$47,10,FALSE))</f>
        <v/>
      </c>
      <c r="AM46" s="251" t="str">
        <f>IF(AM45="","",VLOOKUP(AM45,'シフト記号表（従来型・ユニット型共通）'!$C$6:$L$47,10,FALSE))</f>
        <v/>
      </c>
      <c r="AN46" s="253" t="str">
        <f>IF(AN45="","",VLOOKUP(AN45,'シフト記号表（従来型・ユニット型共通）'!$C$6:$L$47,10,FALSE))</f>
        <v/>
      </c>
      <c r="AO46" s="252" t="str">
        <f>IF(AO45="","",VLOOKUP(AO45,'シフト記号表（従来型・ユニット型共通）'!$C$6:$L$47,10,FALSE))</f>
        <v/>
      </c>
      <c r="AP46" s="251" t="str">
        <f>IF(AP45="","",VLOOKUP(AP45,'シフト記号表（従来型・ユニット型共通）'!$C$6:$L$47,10,FALSE))</f>
        <v/>
      </c>
      <c r="AQ46" s="251" t="str">
        <f>IF(AQ45="","",VLOOKUP(AQ45,'シフト記号表（従来型・ユニット型共通）'!$C$6:$L$47,10,FALSE))</f>
        <v/>
      </c>
      <c r="AR46" s="251" t="str">
        <f>IF(AR45="","",VLOOKUP(AR45,'シフト記号表（従来型・ユニット型共通）'!$C$6:$L$47,10,FALSE))</f>
        <v/>
      </c>
      <c r="AS46" s="251" t="str">
        <f>IF(AS45="","",VLOOKUP(AS45,'シフト記号表（従来型・ユニット型共通）'!$C$6:$L$47,10,FALSE))</f>
        <v/>
      </c>
      <c r="AT46" s="251" t="str">
        <f>IF(AT45="","",VLOOKUP(AT45,'シフト記号表（従来型・ユニット型共通）'!$C$6:$L$47,10,FALSE))</f>
        <v/>
      </c>
      <c r="AU46" s="253" t="str">
        <f>IF(AU45="","",VLOOKUP(AU45,'シフト記号表（従来型・ユニット型共通）'!$C$6:$L$47,10,FALSE))</f>
        <v/>
      </c>
      <c r="AV46" s="252" t="str">
        <f>IF(AV45="","",VLOOKUP(AV45,'シフト記号表（従来型・ユニット型共通）'!$C$6:$L$47,10,FALSE))</f>
        <v/>
      </c>
      <c r="AW46" s="251" t="str">
        <f>IF(AW45="","",VLOOKUP(AW45,'シフト記号表（従来型・ユニット型共通）'!$C$6:$L$47,10,FALSE))</f>
        <v/>
      </c>
      <c r="AX46" s="251" t="str">
        <f>IF(AX45="","",VLOOKUP(AX45,'シフト記号表（従来型・ユニット型共通）'!$C$6:$L$47,10,FALSE))</f>
        <v/>
      </c>
      <c r="AY46" s="251" t="str">
        <f>IF(AY45="","",VLOOKUP(AY45,'シフト記号表（従来型・ユニット型共通）'!$C$6:$L$47,10,FALSE))</f>
        <v/>
      </c>
      <c r="AZ46" s="251" t="str">
        <f>IF(AZ45="","",VLOOKUP(AZ45,'シフト記号表（従来型・ユニット型共通）'!$C$6:$L$47,10,FALSE))</f>
        <v/>
      </c>
      <c r="BA46" s="251" t="str">
        <f>IF(BA45="","",VLOOKUP(BA45,'シフト記号表（従来型・ユニット型共通）'!$C$6:$L$47,10,FALSE))</f>
        <v/>
      </c>
      <c r="BB46" s="253" t="str">
        <f>IF(BB45="","",VLOOKUP(BB45,'シフト記号表（従来型・ユニット型共通）'!$C$6:$L$47,10,FALSE))</f>
        <v/>
      </c>
      <c r="BC46" s="252" t="str">
        <f>IF(BC45="","",VLOOKUP(BC45,'シフト記号表（従来型・ユニット型共通）'!$C$6:$L$47,10,FALSE))</f>
        <v/>
      </c>
      <c r="BD46" s="251" t="str">
        <f>IF(BD45="","",VLOOKUP(BD45,'シフト記号表（従来型・ユニット型共通）'!$C$6:$L$47,10,FALSE))</f>
        <v/>
      </c>
      <c r="BE46" s="251" t="str">
        <f>IF(BE45="","",VLOOKUP(BE45,'シフト記号表（従来型・ユニット型共通）'!$C$6:$L$47,10,FALSE))</f>
        <v/>
      </c>
      <c r="BF46" s="892">
        <f>IF($BI$3="４週",SUM(AA46:BB46),IF($BI$3="暦月",SUM(AA46:BE46),""))</f>
        <v>0</v>
      </c>
      <c r="BG46" s="893"/>
      <c r="BH46" s="970">
        <f>IF($BI$3="４週",BF46/4,IF($BI$3="暦月",(BF46/($BI$8/7)),""))</f>
        <v>0</v>
      </c>
      <c r="BI46" s="893"/>
      <c r="BJ46" s="967"/>
      <c r="BK46" s="968"/>
      <c r="BL46" s="968"/>
      <c r="BM46" s="968"/>
      <c r="BN46" s="969"/>
    </row>
    <row r="47" spans="2:66" ht="20.25" customHeight="1">
      <c r="B47" s="925">
        <f>B45+1</f>
        <v>16</v>
      </c>
      <c r="C47" s="1042"/>
      <c r="D47" s="1044"/>
      <c r="E47" s="934"/>
      <c r="F47" s="1045"/>
      <c r="G47" s="971"/>
      <c r="H47" s="972"/>
      <c r="I47" s="262"/>
      <c r="J47" s="261"/>
      <c r="K47" s="262"/>
      <c r="L47" s="261"/>
      <c r="M47" s="983"/>
      <c r="N47" s="984"/>
      <c r="O47" s="985"/>
      <c r="P47" s="986"/>
      <c r="Q47" s="986"/>
      <c r="R47" s="972"/>
      <c r="S47" s="953"/>
      <c r="T47" s="954"/>
      <c r="U47" s="954"/>
      <c r="V47" s="954"/>
      <c r="W47" s="955"/>
      <c r="X47" s="260" t="s">
        <v>758</v>
      </c>
      <c r="Z47" s="259"/>
      <c r="AA47" s="244"/>
      <c r="AB47" s="243"/>
      <c r="AC47" s="243"/>
      <c r="AD47" s="243"/>
      <c r="AE47" s="243"/>
      <c r="AF47" s="243"/>
      <c r="AG47" s="245"/>
      <c r="AH47" s="244"/>
      <c r="AI47" s="243"/>
      <c r="AJ47" s="243"/>
      <c r="AK47" s="243"/>
      <c r="AL47" s="243"/>
      <c r="AM47" s="243"/>
      <c r="AN47" s="245"/>
      <c r="AO47" s="244"/>
      <c r="AP47" s="243"/>
      <c r="AQ47" s="243"/>
      <c r="AR47" s="243"/>
      <c r="AS47" s="243"/>
      <c r="AT47" s="243"/>
      <c r="AU47" s="245"/>
      <c r="AV47" s="244"/>
      <c r="AW47" s="243"/>
      <c r="AX47" s="243"/>
      <c r="AY47" s="243"/>
      <c r="AZ47" s="243"/>
      <c r="BA47" s="243"/>
      <c r="BB47" s="245"/>
      <c r="BC47" s="244"/>
      <c r="BD47" s="243"/>
      <c r="BE47" s="242"/>
      <c r="BF47" s="960"/>
      <c r="BG47" s="961"/>
      <c r="BH47" s="962"/>
      <c r="BI47" s="963"/>
      <c r="BJ47" s="964"/>
      <c r="BK47" s="965"/>
      <c r="BL47" s="965"/>
      <c r="BM47" s="965"/>
      <c r="BN47" s="966"/>
    </row>
    <row r="48" spans="2:66" ht="20.25" customHeight="1">
      <c r="B48" s="926"/>
      <c r="C48" s="1043"/>
      <c r="D48" s="1046"/>
      <c r="E48" s="934"/>
      <c r="F48" s="1045"/>
      <c r="G48" s="928"/>
      <c r="H48" s="924"/>
      <c r="I48" s="262"/>
      <c r="J48" s="261">
        <f>G47</f>
        <v>0</v>
      </c>
      <c r="K48" s="262"/>
      <c r="L48" s="261">
        <f>M47</f>
        <v>0</v>
      </c>
      <c r="M48" s="917"/>
      <c r="N48" s="918"/>
      <c r="O48" s="922"/>
      <c r="P48" s="923"/>
      <c r="Q48" s="923"/>
      <c r="R48" s="924"/>
      <c r="S48" s="953"/>
      <c r="T48" s="954"/>
      <c r="U48" s="954"/>
      <c r="V48" s="954"/>
      <c r="W48" s="955"/>
      <c r="X48" s="256" t="s">
        <v>757</v>
      </c>
      <c r="Y48" s="255"/>
      <c r="Z48" s="254"/>
      <c r="AA48" s="252" t="str">
        <f>IF(AA47="","",VLOOKUP(AA47,'シフト記号表（従来型・ユニット型共通）'!$C$6:$L$47,10,FALSE))</f>
        <v/>
      </c>
      <c r="AB48" s="251" t="str">
        <f>IF(AB47="","",VLOOKUP(AB47,'シフト記号表（従来型・ユニット型共通）'!$C$6:$L$47,10,FALSE))</f>
        <v/>
      </c>
      <c r="AC48" s="251" t="str">
        <f>IF(AC47="","",VLOOKUP(AC47,'シフト記号表（従来型・ユニット型共通）'!$C$6:$L$47,10,FALSE))</f>
        <v/>
      </c>
      <c r="AD48" s="251" t="str">
        <f>IF(AD47="","",VLOOKUP(AD47,'シフト記号表（従来型・ユニット型共通）'!$C$6:$L$47,10,FALSE))</f>
        <v/>
      </c>
      <c r="AE48" s="251" t="str">
        <f>IF(AE47="","",VLOOKUP(AE47,'シフト記号表（従来型・ユニット型共通）'!$C$6:$L$47,10,FALSE))</f>
        <v/>
      </c>
      <c r="AF48" s="251" t="str">
        <f>IF(AF47="","",VLOOKUP(AF47,'シフト記号表（従来型・ユニット型共通）'!$C$6:$L$47,10,FALSE))</f>
        <v/>
      </c>
      <c r="AG48" s="253" t="str">
        <f>IF(AG47="","",VLOOKUP(AG47,'シフト記号表（従来型・ユニット型共通）'!$C$6:$L$47,10,FALSE))</f>
        <v/>
      </c>
      <c r="AH48" s="252" t="str">
        <f>IF(AH47="","",VLOOKUP(AH47,'シフト記号表（従来型・ユニット型共通）'!$C$6:$L$47,10,FALSE))</f>
        <v/>
      </c>
      <c r="AI48" s="251" t="str">
        <f>IF(AI47="","",VLOOKUP(AI47,'シフト記号表（従来型・ユニット型共通）'!$C$6:$L$47,10,FALSE))</f>
        <v/>
      </c>
      <c r="AJ48" s="251" t="str">
        <f>IF(AJ47="","",VLOOKUP(AJ47,'シフト記号表（従来型・ユニット型共通）'!$C$6:$L$47,10,FALSE))</f>
        <v/>
      </c>
      <c r="AK48" s="251" t="str">
        <f>IF(AK47="","",VLOOKUP(AK47,'シフト記号表（従来型・ユニット型共通）'!$C$6:$L$47,10,FALSE))</f>
        <v/>
      </c>
      <c r="AL48" s="251" t="str">
        <f>IF(AL47="","",VLOOKUP(AL47,'シフト記号表（従来型・ユニット型共通）'!$C$6:$L$47,10,FALSE))</f>
        <v/>
      </c>
      <c r="AM48" s="251" t="str">
        <f>IF(AM47="","",VLOOKUP(AM47,'シフト記号表（従来型・ユニット型共通）'!$C$6:$L$47,10,FALSE))</f>
        <v/>
      </c>
      <c r="AN48" s="253" t="str">
        <f>IF(AN47="","",VLOOKUP(AN47,'シフト記号表（従来型・ユニット型共通）'!$C$6:$L$47,10,FALSE))</f>
        <v/>
      </c>
      <c r="AO48" s="252" t="str">
        <f>IF(AO47="","",VLOOKUP(AO47,'シフト記号表（従来型・ユニット型共通）'!$C$6:$L$47,10,FALSE))</f>
        <v/>
      </c>
      <c r="AP48" s="251" t="str">
        <f>IF(AP47="","",VLOOKUP(AP47,'シフト記号表（従来型・ユニット型共通）'!$C$6:$L$47,10,FALSE))</f>
        <v/>
      </c>
      <c r="AQ48" s="251" t="str">
        <f>IF(AQ47="","",VLOOKUP(AQ47,'シフト記号表（従来型・ユニット型共通）'!$C$6:$L$47,10,FALSE))</f>
        <v/>
      </c>
      <c r="AR48" s="251" t="str">
        <f>IF(AR47="","",VLOOKUP(AR47,'シフト記号表（従来型・ユニット型共通）'!$C$6:$L$47,10,FALSE))</f>
        <v/>
      </c>
      <c r="AS48" s="251" t="str">
        <f>IF(AS47="","",VLOOKUP(AS47,'シフト記号表（従来型・ユニット型共通）'!$C$6:$L$47,10,FALSE))</f>
        <v/>
      </c>
      <c r="AT48" s="251" t="str">
        <f>IF(AT47="","",VLOOKUP(AT47,'シフト記号表（従来型・ユニット型共通）'!$C$6:$L$47,10,FALSE))</f>
        <v/>
      </c>
      <c r="AU48" s="253" t="str">
        <f>IF(AU47="","",VLOOKUP(AU47,'シフト記号表（従来型・ユニット型共通）'!$C$6:$L$47,10,FALSE))</f>
        <v/>
      </c>
      <c r="AV48" s="252" t="str">
        <f>IF(AV47="","",VLOOKUP(AV47,'シフト記号表（従来型・ユニット型共通）'!$C$6:$L$47,10,FALSE))</f>
        <v/>
      </c>
      <c r="AW48" s="251" t="str">
        <f>IF(AW47="","",VLOOKUP(AW47,'シフト記号表（従来型・ユニット型共通）'!$C$6:$L$47,10,FALSE))</f>
        <v/>
      </c>
      <c r="AX48" s="251" t="str">
        <f>IF(AX47="","",VLOOKUP(AX47,'シフト記号表（従来型・ユニット型共通）'!$C$6:$L$47,10,FALSE))</f>
        <v/>
      </c>
      <c r="AY48" s="251" t="str">
        <f>IF(AY47="","",VLOOKUP(AY47,'シフト記号表（従来型・ユニット型共通）'!$C$6:$L$47,10,FALSE))</f>
        <v/>
      </c>
      <c r="AZ48" s="251" t="str">
        <f>IF(AZ47="","",VLOOKUP(AZ47,'シフト記号表（従来型・ユニット型共通）'!$C$6:$L$47,10,FALSE))</f>
        <v/>
      </c>
      <c r="BA48" s="251" t="str">
        <f>IF(BA47="","",VLOOKUP(BA47,'シフト記号表（従来型・ユニット型共通）'!$C$6:$L$47,10,FALSE))</f>
        <v/>
      </c>
      <c r="BB48" s="253" t="str">
        <f>IF(BB47="","",VLOOKUP(BB47,'シフト記号表（従来型・ユニット型共通）'!$C$6:$L$47,10,FALSE))</f>
        <v/>
      </c>
      <c r="BC48" s="252" t="str">
        <f>IF(BC47="","",VLOOKUP(BC47,'シフト記号表（従来型・ユニット型共通）'!$C$6:$L$47,10,FALSE))</f>
        <v/>
      </c>
      <c r="BD48" s="251" t="str">
        <f>IF(BD47="","",VLOOKUP(BD47,'シフト記号表（従来型・ユニット型共通）'!$C$6:$L$47,10,FALSE))</f>
        <v/>
      </c>
      <c r="BE48" s="251" t="str">
        <f>IF(BE47="","",VLOOKUP(BE47,'シフト記号表（従来型・ユニット型共通）'!$C$6:$L$47,10,FALSE))</f>
        <v/>
      </c>
      <c r="BF48" s="892">
        <f>IF($BI$3="４週",SUM(AA48:BB48),IF($BI$3="暦月",SUM(AA48:BE48),""))</f>
        <v>0</v>
      </c>
      <c r="BG48" s="893"/>
      <c r="BH48" s="970">
        <f>IF($BI$3="４週",BF48/4,IF($BI$3="暦月",(BF48/($BI$8/7)),""))</f>
        <v>0</v>
      </c>
      <c r="BI48" s="893"/>
      <c r="BJ48" s="967"/>
      <c r="BK48" s="968"/>
      <c r="BL48" s="968"/>
      <c r="BM48" s="968"/>
      <c r="BN48" s="969"/>
    </row>
    <row r="49" spans="2:66" ht="20.25" customHeight="1">
      <c r="B49" s="925">
        <f>B47+1</f>
        <v>17</v>
      </c>
      <c r="C49" s="1042"/>
      <c r="D49" s="1044"/>
      <c r="E49" s="934"/>
      <c r="F49" s="1045"/>
      <c r="G49" s="971"/>
      <c r="H49" s="972"/>
      <c r="I49" s="262"/>
      <c r="J49" s="261"/>
      <c r="K49" s="262"/>
      <c r="L49" s="261"/>
      <c r="M49" s="983"/>
      <c r="N49" s="984"/>
      <c r="O49" s="985"/>
      <c r="P49" s="986"/>
      <c r="Q49" s="986"/>
      <c r="R49" s="972"/>
      <c r="S49" s="953"/>
      <c r="T49" s="954"/>
      <c r="U49" s="954"/>
      <c r="V49" s="954"/>
      <c r="W49" s="955"/>
      <c r="X49" s="260" t="s">
        <v>758</v>
      </c>
      <c r="Z49" s="259"/>
      <c r="AA49" s="244"/>
      <c r="AB49" s="243"/>
      <c r="AC49" s="243"/>
      <c r="AD49" s="243"/>
      <c r="AE49" s="243"/>
      <c r="AF49" s="243"/>
      <c r="AG49" s="245"/>
      <c r="AH49" s="244"/>
      <c r="AI49" s="243"/>
      <c r="AJ49" s="243"/>
      <c r="AK49" s="243"/>
      <c r="AL49" s="243"/>
      <c r="AM49" s="243"/>
      <c r="AN49" s="245"/>
      <c r="AO49" s="244"/>
      <c r="AP49" s="243"/>
      <c r="AQ49" s="243"/>
      <c r="AR49" s="243"/>
      <c r="AS49" s="243"/>
      <c r="AT49" s="243"/>
      <c r="AU49" s="245"/>
      <c r="AV49" s="244"/>
      <c r="AW49" s="243"/>
      <c r="AX49" s="243"/>
      <c r="AY49" s="243"/>
      <c r="AZ49" s="243"/>
      <c r="BA49" s="243"/>
      <c r="BB49" s="245"/>
      <c r="BC49" s="244"/>
      <c r="BD49" s="243"/>
      <c r="BE49" s="242"/>
      <c r="BF49" s="960"/>
      <c r="BG49" s="961"/>
      <c r="BH49" s="962"/>
      <c r="BI49" s="963"/>
      <c r="BJ49" s="964"/>
      <c r="BK49" s="965"/>
      <c r="BL49" s="965"/>
      <c r="BM49" s="965"/>
      <c r="BN49" s="966"/>
    </row>
    <row r="50" spans="2:66" ht="20.25" customHeight="1">
      <c r="B50" s="926"/>
      <c r="C50" s="1043"/>
      <c r="D50" s="1046"/>
      <c r="E50" s="934"/>
      <c r="F50" s="1045"/>
      <c r="G50" s="928"/>
      <c r="H50" s="924"/>
      <c r="I50" s="262"/>
      <c r="J50" s="261">
        <f>G49</f>
        <v>0</v>
      </c>
      <c r="K50" s="262"/>
      <c r="L50" s="261">
        <f>M49</f>
        <v>0</v>
      </c>
      <c r="M50" s="917"/>
      <c r="N50" s="918"/>
      <c r="O50" s="922"/>
      <c r="P50" s="923"/>
      <c r="Q50" s="923"/>
      <c r="R50" s="924"/>
      <c r="S50" s="953"/>
      <c r="T50" s="954"/>
      <c r="U50" s="954"/>
      <c r="V50" s="954"/>
      <c r="W50" s="955"/>
      <c r="X50" s="256" t="s">
        <v>757</v>
      </c>
      <c r="Y50" s="255"/>
      <c r="Z50" s="254"/>
      <c r="AA50" s="252" t="str">
        <f>IF(AA49="","",VLOOKUP(AA49,'シフト記号表（従来型・ユニット型共通）'!$C$6:$L$47,10,FALSE))</f>
        <v/>
      </c>
      <c r="AB50" s="251" t="str">
        <f>IF(AB49="","",VLOOKUP(AB49,'シフト記号表（従来型・ユニット型共通）'!$C$6:$L$47,10,FALSE))</f>
        <v/>
      </c>
      <c r="AC50" s="251" t="str">
        <f>IF(AC49="","",VLOOKUP(AC49,'シフト記号表（従来型・ユニット型共通）'!$C$6:$L$47,10,FALSE))</f>
        <v/>
      </c>
      <c r="AD50" s="251" t="str">
        <f>IF(AD49="","",VLOOKUP(AD49,'シフト記号表（従来型・ユニット型共通）'!$C$6:$L$47,10,FALSE))</f>
        <v/>
      </c>
      <c r="AE50" s="251" t="str">
        <f>IF(AE49="","",VLOOKUP(AE49,'シフト記号表（従来型・ユニット型共通）'!$C$6:$L$47,10,FALSE))</f>
        <v/>
      </c>
      <c r="AF50" s="251" t="str">
        <f>IF(AF49="","",VLOOKUP(AF49,'シフト記号表（従来型・ユニット型共通）'!$C$6:$L$47,10,FALSE))</f>
        <v/>
      </c>
      <c r="AG50" s="253" t="str">
        <f>IF(AG49="","",VLOOKUP(AG49,'シフト記号表（従来型・ユニット型共通）'!$C$6:$L$47,10,FALSE))</f>
        <v/>
      </c>
      <c r="AH50" s="252" t="str">
        <f>IF(AH49="","",VLOOKUP(AH49,'シフト記号表（従来型・ユニット型共通）'!$C$6:$L$47,10,FALSE))</f>
        <v/>
      </c>
      <c r="AI50" s="251" t="str">
        <f>IF(AI49="","",VLOOKUP(AI49,'シフト記号表（従来型・ユニット型共通）'!$C$6:$L$47,10,FALSE))</f>
        <v/>
      </c>
      <c r="AJ50" s="251" t="str">
        <f>IF(AJ49="","",VLOOKUP(AJ49,'シフト記号表（従来型・ユニット型共通）'!$C$6:$L$47,10,FALSE))</f>
        <v/>
      </c>
      <c r="AK50" s="251" t="str">
        <f>IF(AK49="","",VLOOKUP(AK49,'シフト記号表（従来型・ユニット型共通）'!$C$6:$L$47,10,FALSE))</f>
        <v/>
      </c>
      <c r="AL50" s="251" t="str">
        <f>IF(AL49="","",VLOOKUP(AL49,'シフト記号表（従来型・ユニット型共通）'!$C$6:$L$47,10,FALSE))</f>
        <v/>
      </c>
      <c r="AM50" s="251" t="str">
        <f>IF(AM49="","",VLOOKUP(AM49,'シフト記号表（従来型・ユニット型共通）'!$C$6:$L$47,10,FALSE))</f>
        <v/>
      </c>
      <c r="AN50" s="253" t="str">
        <f>IF(AN49="","",VLOOKUP(AN49,'シフト記号表（従来型・ユニット型共通）'!$C$6:$L$47,10,FALSE))</f>
        <v/>
      </c>
      <c r="AO50" s="252" t="str">
        <f>IF(AO49="","",VLOOKUP(AO49,'シフト記号表（従来型・ユニット型共通）'!$C$6:$L$47,10,FALSE))</f>
        <v/>
      </c>
      <c r="AP50" s="251" t="str">
        <f>IF(AP49="","",VLOOKUP(AP49,'シフト記号表（従来型・ユニット型共通）'!$C$6:$L$47,10,FALSE))</f>
        <v/>
      </c>
      <c r="AQ50" s="251" t="str">
        <f>IF(AQ49="","",VLOOKUP(AQ49,'シフト記号表（従来型・ユニット型共通）'!$C$6:$L$47,10,FALSE))</f>
        <v/>
      </c>
      <c r="AR50" s="251" t="str">
        <f>IF(AR49="","",VLOOKUP(AR49,'シフト記号表（従来型・ユニット型共通）'!$C$6:$L$47,10,FALSE))</f>
        <v/>
      </c>
      <c r="AS50" s="251" t="str">
        <f>IF(AS49="","",VLOOKUP(AS49,'シフト記号表（従来型・ユニット型共通）'!$C$6:$L$47,10,FALSE))</f>
        <v/>
      </c>
      <c r="AT50" s="251" t="str">
        <f>IF(AT49="","",VLOOKUP(AT49,'シフト記号表（従来型・ユニット型共通）'!$C$6:$L$47,10,FALSE))</f>
        <v/>
      </c>
      <c r="AU50" s="253" t="str">
        <f>IF(AU49="","",VLOOKUP(AU49,'シフト記号表（従来型・ユニット型共通）'!$C$6:$L$47,10,FALSE))</f>
        <v/>
      </c>
      <c r="AV50" s="252" t="str">
        <f>IF(AV49="","",VLOOKUP(AV49,'シフト記号表（従来型・ユニット型共通）'!$C$6:$L$47,10,FALSE))</f>
        <v/>
      </c>
      <c r="AW50" s="251" t="str">
        <f>IF(AW49="","",VLOOKUP(AW49,'シフト記号表（従来型・ユニット型共通）'!$C$6:$L$47,10,FALSE))</f>
        <v/>
      </c>
      <c r="AX50" s="251" t="str">
        <f>IF(AX49="","",VLOOKUP(AX49,'シフト記号表（従来型・ユニット型共通）'!$C$6:$L$47,10,FALSE))</f>
        <v/>
      </c>
      <c r="AY50" s="251" t="str">
        <f>IF(AY49="","",VLOOKUP(AY49,'シフト記号表（従来型・ユニット型共通）'!$C$6:$L$47,10,FALSE))</f>
        <v/>
      </c>
      <c r="AZ50" s="251" t="str">
        <f>IF(AZ49="","",VLOOKUP(AZ49,'シフト記号表（従来型・ユニット型共通）'!$C$6:$L$47,10,FALSE))</f>
        <v/>
      </c>
      <c r="BA50" s="251" t="str">
        <f>IF(BA49="","",VLOOKUP(BA49,'シフト記号表（従来型・ユニット型共通）'!$C$6:$L$47,10,FALSE))</f>
        <v/>
      </c>
      <c r="BB50" s="253" t="str">
        <f>IF(BB49="","",VLOOKUP(BB49,'シフト記号表（従来型・ユニット型共通）'!$C$6:$L$47,10,FALSE))</f>
        <v/>
      </c>
      <c r="BC50" s="252" t="str">
        <f>IF(BC49="","",VLOOKUP(BC49,'シフト記号表（従来型・ユニット型共通）'!$C$6:$L$47,10,FALSE))</f>
        <v/>
      </c>
      <c r="BD50" s="251" t="str">
        <f>IF(BD49="","",VLOOKUP(BD49,'シフト記号表（従来型・ユニット型共通）'!$C$6:$L$47,10,FALSE))</f>
        <v/>
      </c>
      <c r="BE50" s="251" t="str">
        <f>IF(BE49="","",VLOOKUP(BE49,'シフト記号表（従来型・ユニット型共通）'!$C$6:$L$47,10,FALSE))</f>
        <v/>
      </c>
      <c r="BF50" s="892">
        <f>IF($BI$3="４週",SUM(AA50:BB50),IF($BI$3="暦月",SUM(AA50:BE50),""))</f>
        <v>0</v>
      </c>
      <c r="BG50" s="893"/>
      <c r="BH50" s="970">
        <f>IF($BI$3="４週",BF50/4,IF($BI$3="暦月",(BF50/($BI$8/7)),""))</f>
        <v>0</v>
      </c>
      <c r="BI50" s="893"/>
      <c r="BJ50" s="967"/>
      <c r="BK50" s="968"/>
      <c r="BL50" s="968"/>
      <c r="BM50" s="968"/>
      <c r="BN50" s="969"/>
    </row>
    <row r="51" spans="2:66" ht="20.25" customHeight="1">
      <c r="B51" s="925">
        <f>B49+1</f>
        <v>18</v>
      </c>
      <c r="C51" s="1042"/>
      <c r="D51" s="1044"/>
      <c r="E51" s="934"/>
      <c r="F51" s="1045"/>
      <c r="G51" s="971"/>
      <c r="H51" s="972"/>
      <c r="I51" s="262"/>
      <c r="J51" s="261"/>
      <c r="K51" s="262"/>
      <c r="L51" s="261"/>
      <c r="M51" s="983"/>
      <c r="N51" s="984"/>
      <c r="O51" s="985"/>
      <c r="P51" s="986"/>
      <c r="Q51" s="986"/>
      <c r="R51" s="972"/>
      <c r="S51" s="953"/>
      <c r="T51" s="954"/>
      <c r="U51" s="954"/>
      <c r="V51" s="954"/>
      <c r="W51" s="955"/>
      <c r="X51" s="260" t="s">
        <v>758</v>
      </c>
      <c r="Z51" s="259"/>
      <c r="AA51" s="244"/>
      <c r="AB51" s="243"/>
      <c r="AC51" s="243"/>
      <c r="AD51" s="243"/>
      <c r="AE51" s="243"/>
      <c r="AF51" s="243"/>
      <c r="AG51" s="245"/>
      <c r="AH51" s="244"/>
      <c r="AI51" s="243"/>
      <c r="AJ51" s="243"/>
      <c r="AK51" s="243"/>
      <c r="AL51" s="243"/>
      <c r="AM51" s="243"/>
      <c r="AN51" s="245"/>
      <c r="AO51" s="244"/>
      <c r="AP51" s="243"/>
      <c r="AQ51" s="243"/>
      <c r="AR51" s="243"/>
      <c r="AS51" s="243"/>
      <c r="AT51" s="243"/>
      <c r="AU51" s="245"/>
      <c r="AV51" s="244"/>
      <c r="AW51" s="243"/>
      <c r="AX51" s="243"/>
      <c r="AY51" s="243"/>
      <c r="AZ51" s="243"/>
      <c r="BA51" s="243"/>
      <c r="BB51" s="245"/>
      <c r="BC51" s="244"/>
      <c r="BD51" s="243"/>
      <c r="BE51" s="242"/>
      <c r="BF51" s="960"/>
      <c r="BG51" s="961"/>
      <c r="BH51" s="962"/>
      <c r="BI51" s="963"/>
      <c r="BJ51" s="964"/>
      <c r="BK51" s="965"/>
      <c r="BL51" s="965"/>
      <c r="BM51" s="965"/>
      <c r="BN51" s="966"/>
    </row>
    <row r="52" spans="2:66" ht="20.25" customHeight="1">
      <c r="B52" s="926"/>
      <c r="C52" s="1043"/>
      <c r="D52" s="1046"/>
      <c r="E52" s="934"/>
      <c r="F52" s="1045"/>
      <c r="G52" s="928"/>
      <c r="H52" s="924"/>
      <c r="I52" s="262"/>
      <c r="J52" s="261">
        <f>G51</f>
        <v>0</v>
      </c>
      <c r="K52" s="262"/>
      <c r="L52" s="261">
        <f>M51</f>
        <v>0</v>
      </c>
      <c r="M52" s="917"/>
      <c r="N52" s="918"/>
      <c r="O52" s="922"/>
      <c r="P52" s="923"/>
      <c r="Q52" s="923"/>
      <c r="R52" s="924"/>
      <c r="S52" s="953"/>
      <c r="T52" s="954"/>
      <c r="U52" s="954"/>
      <c r="V52" s="954"/>
      <c r="W52" s="955"/>
      <c r="X52" s="256" t="s">
        <v>757</v>
      </c>
      <c r="Y52" s="255"/>
      <c r="Z52" s="254"/>
      <c r="AA52" s="252" t="str">
        <f>IF(AA51="","",VLOOKUP(AA51,'シフト記号表（従来型・ユニット型共通）'!$C$6:$L$47,10,FALSE))</f>
        <v/>
      </c>
      <c r="AB52" s="251" t="str">
        <f>IF(AB51="","",VLOOKUP(AB51,'シフト記号表（従来型・ユニット型共通）'!$C$6:$L$47,10,FALSE))</f>
        <v/>
      </c>
      <c r="AC52" s="251" t="str">
        <f>IF(AC51="","",VLOOKUP(AC51,'シフト記号表（従来型・ユニット型共通）'!$C$6:$L$47,10,FALSE))</f>
        <v/>
      </c>
      <c r="AD52" s="251" t="str">
        <f>IF(AD51="","",VLOOKUP(AD51,'シフト記号表（従来型・ユニット型共通）'!$C$6:$L$47,10,FALSE))</f>
        <v/>
      </c>
      <c r="AE52" s="251" t="str">
        <f>IF(AE51="","",VLOOKUP(AE51,'シフト記号表（従来型・ユニット型共通）'!$C$6:$L$47,10,FALSE))</f>
        <v/>
      </c>
      <c r="AF52" s="251" t="str">
        <f>IF(AF51="","",VLOOKUP(AF51,'シフト記号表（従来型・ユニット型共通）'!$C$6:$L$47,10,FALSE))</f>
        <v/>
      </c>
      <c r="AG52" s="253" t="str">
        <f>IF(AG51="","",VLOOKUP(AG51,'シフト記号表（従来型・ユニット型共通）'!$C$6:$L$47,10,FALSE))</f>
        <v/>
      </c>
      <c r="AH52" s="252" t="str">
        <f>IF(AH51="","",VLOOKUP(AH51,'シフト記号表（従来型・ユニット型共通）'!$C$6:$L$47,10,FALSE))</f>
        <v/>
      </c>
      <c r="AI52" s="251" t="str">
        <f>IF(AI51="","",VLOOKUP(AI51,'シフト記号表（従来型・ユニット型共通）'!$C$6:$L$47,10,FALSE))</f>
        <v/>
      </c>
      <c r="AJ52" s="251" t="str">
        <f>IF(AJ51="","",VLOOKUP(AJ51,'シフト記号表（従来型・ユニット型共通）'!$C$6:$L$47,10,FALSE))</f>
        <v/>
      </c>
      <c r="AK52" s="251" t="str">
        <f>IF(AK51="","",VLOOKUP(AK51,'シフト記号表（従来型・ユニット型共通）'!$C$6:$L$47,10,FALSE))</f>
        <v/>
      </c>
      <c r="AL52" s="251" t="str">
        <f>IF(AL51="","",VLOOKUP(AL51,'シフト記号表（従来型・ユニット型共通）'!$C$6:$L$47,10,FALSE))</f>
        <v/>
      </c>
      <c r="AM52" s="251" t="str">
        <f>IF(AM51="","",VLOOKUP(AM51,'シフト記号表（従来型・ユニット型共通）'!$C$6:$L$47,10,FALSE))</f>
        <v/>
      </c>
      <c r="AN52" s="253" t="str">
        <f>IF(AN51="","",VLOOKUP(AN51,'シフト記号表（従来型・ユニット型共通）'!$C$6:$L$47,10,FALSE))</f>
        <v/>
      </c>
      <c r="AO52" s="252" t="str">
        <f>IF(AO51="","",VLOOKUP(AO51,'シフト記号表（従来型・ユニット型共通）'!$C$6:$L$47,10,FALSE))</f>
        <v/>
      </c>
      <c r="AP52" s="251" t="str">
        <f>IF(AP51="","",VLOOKUP(AP51,'シフト記号表（従来型・ユニット型共通）'!$C$6:$L$47,10,FALSE))</f>
        <v/>
      </c>
      <c r="AQ52" s="251" t="str">
        <f>IF(AQ51="","",VLOOKUP(AQ51,'シフト記号表（従来型・ユニット型共通）'!$C$6:$L$47,10,FALSE))</f>
        <v/>
      </c>
      <c r="AR52" s="251" t="str">
        <f>IF(AR51="","",VLOOKUP(AR51,'シフト記号表（従来型・ユニット型共通）'!$C$6:$L$47,10,FALSE))</f>
        <v/>
      </c>
      <c r="AS52" s="251" t="str">
        <f>IF(AS51="","",VLOOKUP(AS51,'シフト記号表（従来型・ユニット型共通）'!$C$6:$L$47,10,FALSE))</f>
        <v/>
      </c>
      <c r="AT52" s="251" t="str">
        <f>IF(AT51="","",VLOOKUP(AT51,'シフト記号表（従来型・ユニット型共通）'!$C$6:$L$47,10,FALSE))</f>
        <v/>
      </c>
      <c r="AU52" s="253" t="str">
        <f>IF(AU51="","",VLOOKUP(AU51,'シフト記号表（従来型・ユニット型共通）'!$C$6:$L$47,10,FALSE))</f>
        <v/>
      </c>
      <c r="AV52" s="252" t="str">
        <f>IF(AV51="","",VLOOKUP(AV51,'シフト記号表（従来型・ユニット型共通）'!$C$6:$L$47,10,FALSE))</f>
        <v/>
      </c>
      <c r="AW52" s="251" t="str">
        <f>IF(AW51="","",VLOOKUP(AW51,'シフト記号表（従来型・ユニット型共通）'!$C$6:$L$47,10,FALSE))</f>
        <v/>
      </c>
      <c r="AX52" s="251" t="str">
        <f>IF(AX51="","",VLOOKUP(AX51,'シフト記号表（従来型・ユニット型共通）'!$C$6:$L$47,10,FALSE))</f>
        <v/>
      </c>
      <c r="AY52" s="251" t="str">
        <f>IF(AY51="","",VLOOKUP(AY51,'シフト記号表（従来型・ユニット型共通）'!$C$6:$L$47,10,FALSE))</f>
        <v/>
      </c>
      <c r="AZ52" s="251" t="str">
        <f>IF(AZ51="","",VLOOKUP(AZ51,'シフト記号表（従来型・ユニット型共通）'!$C$6:$L$47,10,FALSE))</f>
        <v/>
      </c>
      <c r="BA52" s="251" t="str">
        <f>IF(BA51="","",VLOOKUP(BA51,'シフト記号表（従来型・ユニット型共通）'!$C$6:$L$47,10,FALSE))</f>
        <v/>
      </c>
      <c r="BB52" s="253" t="str">
        <f>IF(BB51="","",VLOOKUP(BB51,'シフト記号表（従来型・ユニット型共通）'!$C$6:$L$47,10,FALSE))</f>
        <v/>
      </c>
      <c r="BC52" s="252" t="str">
        <f>IF(BC51="","",VLOOKUP(BC51,'シフト記号表（従来型・ユニット型共通）'!$C$6:$L$47,10,FALSE))</f>
        <v/>
      </c>
      <c r="BD52" s="251" t="str">
        <f>IF(BD51="","",VLOOKUP(BD51,'シフト記号表（従来型・ユニット型共通）'!$C$6:$L$47,10,FALSE))</f>
        <v/>
      </c>
      <c r="BE52" s="251" t="str">
        <f>IF(BE51="","",VLOOKUP(BE51,'シフト記号表（従来型・ユニット型共通）'!$C$6:$L$47,10,FALSE))</f>
        <v/>
      </c>
      <c r="BF52" s="892">
        <f>IF($BI$3="４週",SUM(AA52:BB52),IF($BI$3="暦月",SUM(AA52:BE52),""))</f>
        <v>0</v>
      </c>
      <c r="BG52" s="893"/>
      <c r="BH52" s="970">
        <f>IF($BI$3="４週",BF52/4,IF($BI$3="暦月",(BF52/($BI$8/7)),""))</f>
        <v>0</v>
      </c>
      <c r="BI52" s="893"/>
      <c r="BJ52" s="967"/>
      <c r="BK52" s="968"/>
      <c r="BL52" s="968"/>
      <c r="BM52" s="968"/>
      <c r="BN52" s="969"/>
    </row>
    <row r="53" spans="2:66" ht="20.25" customHeight="1">
      <c r="B53" s="925">
        <f>B51+1</f>
        <v>19</v>
      </c>
      <c r="C53" s="1042"/>
      <c r="D53" s="1044"/>
      <c r="E53" s="934"/>
      <c r="F53" s="1045"/>
      <c r="G53" s="971"/>
      <c r="H53" s="972"/>
      <c r="I53" s="250"/>
      <c r="J53" s="249"/>
      <c r="K53" s="250"/>
      <c r="L53" s="249"/>
      <c r="M53" s="983"/>
      <c r="N53" s="984"/>
      <c r="O53" s="985"/>
      <c r="P53" s="986"/>
      <c r="Q53" s="986"/>
      <c r="R53" s="972"/>
      <c r="S53" s="953"/>
      <c r="T53" s="954"/>
      <c r="U53" s="954"/>
      <c r="V53" s="954"/>
      <c r="W53" s="955"/>
      <c r="X53" s="265" t="s">
        <v>758</v>
      </c>
      <c r="Y53" s="264"/>
      <c r="Z53" s="263"/>
      <c r="AA53" s="244"/>
      <c r="AB53" s="243"/>
      <c r="AC53" s="243"/>
      <c r="AD53" s="243"/>
      <c r="AE53" s="243"/>
      <c r="AF53" s="243"/>
      <c r="AG53" s="245"/>
      <c r="AH53" s="244"/>
      <c r="AI53" s="243"/>
      <c r="AJ53" s="243"/>
      <c r="AK53" s="243"/>
      <c r="AL53" s="243"/>
      <c r="AM53" s="243"/>
      <c r="AN53" s="245"/>
      <c r="AO53" s="244"/>
      <c r="AP53" s="243"/>
      <c r="AQ53" s="243"/>
      <c r="AR53" s="243"/>
      <c r="AS53" s="243"/>
      <c r="AT53" s="243"/>
      <c r="AU53" s="245"/>
      <c r="AV53" s="244"/>
      <c r="AW53" s="243"/>
      <c r="AX53" s="243"/>
      <c r="AY53" s="243"/>
      <c r="AZ53" s="243"/>
      <c r="BA53" s="243"/>
      <c r="BB53" s="245"/>
      <c r="BC53" s="244"/>
      <c r="BD53" s="243"/>
      <c r="BE53" s="242"/>
      <c r="BF53" s="960"/>
      <c r="BG53" s="961"/>
      <c r="BH53" s="962"/>
      <c r="BI53" s="963"/>
      <c r="BJ53" s="964"/>
      <c r="BK53" s="965"/>
      <c r="BL53" s="965"/>
      <c r="BM53" s="965"/>
      <c r="BN53" s="966"/>
    </row>
    <row r="54" spans="2:66" ht="20.25" customHeight="1">
      <c r="B54" s="926"/>
      <c r="C54" s="1043"/>
      <c r="D54" s="1046"/>
      <c r="E54" s="934"/>
      <c r="F54" s="1045"/>
      <c r="G54" s="928"/>
      <c r="H54" s="924"/>
      <c r="I54" s="262"/>
      <c r="J54" s="261">
        <f>G53</f>
        <v>0</v>
      </c>
      <c r="K54" s="262"/>
      <c r="L54" s="261">
        <f>M53</f>
        <v>0</v>
      </c>
      <c r="M54" s="917"/>
      <c r="N54" s="918"/>
      <c r="O54" s="922"/>
      <c r="P54" s="923"/>
      <c r="Q54" s="923"/>
      <c r="R54" s="924"/>
      <c r="S54" s="953"/>
      <c r="T54" s="954"/>
      <c r="U54" s="954"/>
      <c r="V54" s="954"/>
      <c r="W54" s="955"/>
      <c r="X54" s="256" t="s">
        <v>757</v>
      </c>
      <c r="Y54" s="267"/>
      <c r="Z54" s="266"/>
      <c r="AA54" s="252" t="str">
        <f>IF(AA53="","",VLOOKUP(AA53,'シフト記号表（従来型・ユニット型共通）'!$C$6:$L$47,10,FALSE))</f>
        <v/>
      </c>
      <c r="AB54" s="251" t="str">
        <f>IF(AB53="","",VLOOKUP(AB53,'シフト記号表（従来型・ユニット型共通）'!$C$6:$L$47,10,FALSE))</f>
        <v/>
      </c>
      <c r="AC54" s="251" t="str">
        <f>IF(AC53="","",VLOOKUP(AC53,'シフト記号表（従来型・ユニット型共通）'!$C$6:$L$47,10,FALSE))</f>
        <v/>
      </c>
      <c r="AD54" s="251" t="str">
        <f>IF(AD53="","",VLOOKUP(AD53,'シフト記号表（従来型・ユニット型共通）'!$C$6:$L$47,10,FALSE))</f>
        <v/>
      </c>
      <c r="AE54" s="251" t="str">
        <f>IF(AE53="","",VLOOKUP(AE53,'シフト記号表（従来型・ユニット型共通）'!$C$6:$L$47,10,FALSE))</f>
        <v/>
      </c>
      <c r="AF54" s="251" t="str">
        <f>IF(AF53="","",VLOOKUP(AF53,'シフト記号表（従来型・ユニット型共通）'!$C$6:$L$47,10,FALSE))</f>
        <v/>
      </c>
      <c r="AG54" s="253" t="str">
        <f>IF(AG53="","",VLOOKUP(AG53,'シフト記号表（従来型・ユニット型共通）'!$C$6:$L$47,10,FALSE))</f>
        <v/>
      </c>
      <c r="AH54" s="252" t="str">
        <f>IF(AH53="","",VLOOKUP(AH53,'シフト記号表（従来型・ユニット型共通）'!$C$6:$L$47,10,FALSE))</f>
        <v/>
      </c>
      <c r="AI54" s="251" t="str">
        <f>IF(AI53="","",VLOOKUP(AI53,'シフト記号表（従来型・ユニット型共通）'!$C$6:$L$47,10,FALSE))</f>
        <v/>
      </c>
      <c r="AJ54" s="251" t="str">
        <f>IF(AJ53="","",VLOOKUP(AJ53,'シフト記号表（従来型・ユニット型共通）'!$C$6:$L$47,10,FALSE))</f>
        <v/>
      </c>
      <c r="AK54" s="251" t="str">
        <f>IF(AK53="","",VLOOKUP(AK53,'シフト記号表（従来型・ユニット型共通）'!$C$6:$L$47,10,FALSE))</f>
        <v/>
      </c>
      <c r="AL54" s="251" t="str">
        <f>IF(AL53="","",VLOOKUP(AL53,'シフト記号表（従来型・ユニット型共通）'!$C$6:$L$47,10,FALSE))</f>
        <v/>
      </c>
      <c r="AM54" s="251" t="str">
        <f>IF(AM53="","",VLOOKUP(AM53,'シフト記号表（従来型・ユニット型共通）'!$C$6:$L$47,10,FALSE))</f>
        <v/>
      </c>
      <c r="AN54" s="253" t="str">
        <f>IF(AN53="","",VLOOKUP(AN53,'シフト記号表（従来型・ユニット型共通）'!$C$6:$L$47,10,FALSE))</f>
        <v/>
      </c>
      <c r="AO54" s="252" t="str">
        <f>IF(AO53="","",VLOOKUP(AO53,'シフト記号表（従来型・ユニット型共通）'!$C$6:$L$47,10,FALSE))</f>
        <v/>
      </c>
      <c r="AP54" s="251" t="str">
        <f>IF(AP53="","",VLOOKUP(AP53,'シフト記号表（従来型・ユニット型共通）'!$C$6:$L$47,10,FALSE))</f>
        <v/>
      </c>
      <c r="AQ54" s="251" t="str">
        <f>IF(AQ53="","",VLOOKUP(AQ53,'シフト記号表（従来型・ユニット型共通）'!$C$6:$L$47,10,FALSE))</f>
        <v/>
      </c>
      <c r="AR54" s="251" t="str">
        <f>IF(AR53="","",VLOOKUP(AR53,'シフト記号表（従来型・ユニット型共通）'!$C$6:$L$47,10,FALSE))</f>
        <v/>
      </c>
      <c r="AS54" s="251" t="str">
        <f>IF(AS53="","",VLOOKUP(AS53,'シフト記号表（従来型・ユニット型共通）'!$C$6:$L$47,10,FALSE))</f>
        <v/>
      </c>
      <c r="AT54" s="251" t="str">
        <f>IF(AT53="","",VLOOKUP(AT53,'シフト記号表（従来型・ユニット型共通）'!$C$6:$L$47,10,FALSE))</f>
        <v/>
      </c>
      <c r="AU54" s="253" t="str">
        <f>IF(AU53="","",VLOOKUP(AU53,'シフト記号表（従来型・ユニット型共通）'!$C$6:$L$47,10,FALSE))</f>
        <v/>
      </c>
      <c r="AV54" s="252" t="str">
        <f>IF(AV53="","",VLOOKUP(AV53,'シフト記号表（従来型・ユニット型共通）'!$C$6:$L$47,10,FALSE))</f>
        <v/>
      </c>
      <c r="AW54" s="251" t="str">
        <f>IF(AW53="","",VLOOKUP(AW53,'シフト記号表（従来型・ユニット型共通）'!$C$6:$L$47,10,FALSE))</f>
        <v/>
      </c>
      <c r="AX54" s="251" t="str">
        <f>IF(AX53="","",VLOOKUP(AX53,'シフト記号表（従来型・ユニット型共通）'!$C$6:$L$47,10,FALSE))</f>
        <v/>
      </c>
      <c r="AY54" s="251" t="str">
        <f>IF(AY53="","",VLOOKUP(AY53,'シフト記号表（従来型・ユニット型共通）'!$C$6:$L$47,10,FALSE))</f>
        <v/>
      </c>
      <c r="AZ54" s="251" t="str">
        <f>IF(AZ53="","",VLOOKUP(AZ53,'シフト記号表（従来型・ユニット型共通）'!$C$6:$L$47,10,FALSE))</f>
        <v/>
      </c>
      <c r="BA54" s="251" t="str">
        <f>IF(BA53="","",VLOOKUP(BA53,'シフト記号表（従来型・ユニット型共通）'!$C$6:$L$47,10,FALSE))</f>
        <v/>
      </c>
      <c r="BB54" s="253" t="str">
        <f>IF(BB53="","",VLOOKUP(BB53,'シフト記号表（従来型・ユニット型共通）'!$C$6:$L$47,10,FALSE))</f>
        <v/>
      </c>
      <c r="BC54" s="252" t="str">
        <f>IF(BC53="","",VLOOKUP(BC53,'シフト記号表（従来型・ユニット型共通）'!$C$6:$L$47,10,FALSE))</f>
        <v/>
      </c>
      <c r="BD54" s="251" t="str">
        <f>IF(BD53="","",VLOOKUP(BD53,'シフト記号表（従来型・ユニット型共通）'!$C$6:$L$47,10,FALSE))</f>
        <v/>
      </c>
      <c r="BE54" s="251" t="str">
        <f>IF(BE53="","",VLOOKUP(BE53,'シフト記号表（従来型・ユニット型共通）'!$C$6:$L$47,10,FALSE))</f>
        <v/>
      </c>
      <c r="BF54" s="892">
        <f>IF($BI$3="４週",SUM(AA54:BB54),IF($BI$3="暦月",SUM(AA54:BE54),""))</f>
        <v>0</v>
      </c>
      <c r="BG54" s="893"/>
      <c r="BH54" s="970">
        <f>IF($BI$3="４週",BF54/4,IF($BI$3="暦月",(BF54/($BI$8/7)),""))</f>
        <v>0</v>
      </c>
      <c r="BI54" s="893"/>
      <c r="BJ54" s="967"/>
      <c r="BK54" s="968"/>
      <c r="BL54" s="968"/>
      <c r="BM54" s="968"/>
      <c r="BN54" s="969"/>
    </row>
    <row r="55" spans="2:66" ht="20.25" customHeight="1">
      <c r="B55" s="925">
        <f>B53+1</f>
        <v>20</v>
      </c>
      <c r="C55" s="1042"/>
      <c r="D55" s="1044"/>
      <c r="E55" s="934"/>
      <c r="F55" s="1045"/>
      <c r="G55" s="971"/>
      <c r="H55" s="972"/>
      <c r="I55" s="250"/>
      <c r="J55" s="249"/>
      <c r="K55" s="250"/>
      <c r="L55" s="249"/>
      <c r="M55" s="983"/>
      <c r="N55" s="984"/>
      <c r="O55" s="985"/>
      <c r="P55" s="986"/>
      <c r="Q55" s="986"/>
      <c r="R55" s="972"/>
      <c r="S55" s="953"/>
      <c r="T55" s="954"/>
      <c r="U55" s="954"/>
      <c r="V55" s="954"/>
      <c r="W55" s="955"/>
      <c r="X55" s="265" t="s">
        <v>758</v>
      </c>
      <c r="Y55" s="264"/>
      <c r="Z55" s="263"/>
      <c r="AA55" s="244"/>
      <c r="AB55" s="243"/>
      <c r="AC55" s="243"/>
      <c r="AD55" s="243"/>
      <c r="AE55" s="243"/>
      <c r="AF55" s="243"/>
      <c r="AG55" s="245"/>
      <c r="AH55" s="244"/>
      <c r="AI55" s="243"/>
      <c r="AJ55" s="243"/>
      <c r="AK55" s="243"/>
      <c r="AL55" s="243"/>
      <c r="AM55" s="243"/>
      <c r="AN55" s="245"/>
      <c r="AO55" s="244"/>
      <c r="AP55" s="243"/>
      <c r="AQ55" s="243"/>
      <c r="AR55" s="243"/>
      <c r="AS55" s="243"/>
      <c r="AT55" s="243"/>
      <c r="AU55" s="245"/>
      <c r="AV55" s="244"/>
      <c r="AW55" s="243"/>
      <c r="AX55" s="243"/>
      <c r="AY55" s="243"/>
      <c r="AZ55" s="243"/>
      <c r="BA55" s="243"/>
      <c r="BB55" s="245"/>
      <c r="BC55" s="244"/>
      <c r="BD55" s="243"/>
      <c r="BE55" s="242"/>
      <c r="BF55" s="960"/>
      <c r="BG55" s="961"/>
      <c r="BH55" s="962"/>
      <c r="BI55" s="963"/>
      <c r="BJ55" s="964"/>
      <c r="BK55" s="965"/>
      <c r="BL55" s="965"/>
      <c r="BM55" s="965"/>
      <c r="BN55" s="966"/>
    </row>
    <row r="56" spans="2:66" ht="20.25" customHeight="1">
      <c r="B56" s="926"/>
      <c r="C56" s="1043"/>
      <c r="D56" s="1046"/>
      <c r="E56" s="934"/>
      <c r="F56" s="1045"/>
      <c r="G56" s="928"/>
      <c r="H56" s="924"/>
      <c r="I56" s="262"/>
      <c r="J56" s="261">
        <f>G55</f>
        <v>0</v>
      </c>
      <c r="K56" s="262"/>
      <c r="L56" s="261">
        <f>M55</f>
        <v>0</v>
      </c>
      <c r="M56" s="917"/>
      <c r="N56" s="918"/>
      <c r="O56" s="922"/>
      <c r="P56" s="923"/>
      <c r="Q56" s="923"/>
      <c r="R56" s="924"/>
      <c r="S56" s="953"/>
      <c r="T56" s="954"/>
      <c r="U56" s="954"/>
      <c r="V56" s="954"/>
      <c r="W56" s="955"/>
      <c r="X56" s="256" t="s">
        <v>757</v>
      </c>
      <c r="Y56" s="255"/>
      <c r="Z56" s="254"/>
      <c r="AA56" s="252" t="str">
        <f>IF(AA55="","",VLOOKUP(AA55,'シフト記号表（従来型・ユニット型共通）'!$C$6:$L$47,10,FALSE))</f>
        <v/>
      </c>
      <c r="AB56" s="251" t="str">
        <f>IF(AB55="","",VLOOKUP(AB55,'シフト記号表（従来型・ユニット型共通）'!$C$6:$L$47,10,FALSE))</f>
        <v/>
      </c>
      <c r="AC56" s="251" t="str">
        <f>IF(AC55="","",VLOOKUP(AC55,'シフト記号表（従来型・ユニット型共通）'!$C$6:$L$47,10,FALSE))</f>
        <v/>
      </c>
      <c r="AD56" s="251" t="str">
        <f>IF(AD55="","",VLOOKUP(AD55,'シフト記号表（従来型・ユニット型共通）'!$C$6:$L$47,10,FALSE))</f>
        <v/>
      </c>
      <c r="AE56" s="251" t="str">
        <f>IF(AE55="","",VLOOKUP(AE55,'シフト記号表（従来型・ユニット型共通）'!$C$6:$L$47,10,FALSE))</f>
        <v/>
      </c>
      <c r="AF56" s="251" t="str">
        <f>IF(AF55="","",VLOOKUP(AF55,'シフト記号表（従来型・ユニット型共通）'!$C$6:$L$47,10,FALSE))</f>
        <v/>
      </c>
      <c r="AG56" s="253" t="str">
        <f>IF(AG55="","",VLOOKUP(AG55,'シフト記号表（従来型・ユニット型共通）'!$C$6:$L$47,10,FALSE))</f>
        <v/>
      </c>
      <c r="AH56" s="252" t="str">
        <f>IF(AH55="","",VLOOKUP(AH55,'シフト記号表（従来型・ユニット型共通）'!$C$6:$L$47,10,FALSE))</f>
        <v/>
      </c>
      <c r="AI56" s="251" t="str">
        <f>IF(AI55="","",VLOOKUP(AI55,'シフト記号表（従来型・ユニット型共通）'!$C$6:$L$47,10,FALSE))</f>
        <v/>
      </c>
      <c r="AJ56" s="251" t="str">
        <f>IF(AJ55="","",VLOOKUP(AJ55,'シフト記号表（従来型・ユニット型共通）'!$C$6:$L$47,10,FALSE))</f>
        <v/>
      </c>
      <c r="AK56" s="251" t="str">
        <f>IF(AK55="","",VLOOKUP(AK55,'シフト記号表（従来型・ユニット型共通）'!$C$6:$L$47,10,FALSE))</f>
        <v/>
      </c>
      <c r="AL56" s="251" t="str">
        <f>IF(AL55="","",VLOOKUP(AL55,'シフト記号表（従来型・ユニット型共通）'!$C$6:$L$47,10,FALSE))</f>
        <v/>
      </c>
      <c r="AM56" s="251" t="str">
        <f>IF(AM55="","",VLOOKUP(AM55,'シフト記号表（従来型・ユニット型共通）'!$C$6:$L$47,10,FALSE))</f>
        <v/>
      </c>
      <c r="AN56" s="253" t="str">
        <f>IF(AN55="","",VLOOKUP(AN55,'シフト記号表（従来型・ユニット型共通）'!$C$6:$L$47,10,FALSE))</f>
        <v/>
      </c>
      <c r="AO56" s="252" t="str">
        <f>IF(AO55="","",VLOOKUP(AO55,'シフト記号表（従来型・ユニット型共通）'!$C$6:$L$47,10,FALSE))</f>
        <v/>
      </c>
      <c r="AP56" s="251" t="str">
        <f>IF(AP55="","",VLOOKUP(AP55,'シフト記号表（従来型・ユニット型共通）'!$C$6:$L$47,10,FALSE))</f>
        <v/>
      </c>
      <c r="AQ56" s="251" t="str">
        <f>IF(AQ55="","",VLOOKUP(AQ55,'シフト記号表（従来型・ユニット型共通）'!$C$6:$L$47,10,FALSE))</f>
        <v/>
      </c>
      <c r="AR56" s="251" t="str">
        <f>IF(AR55="","",VLOOKUP(AR55,'シフト記号表（従来型・ユニット型共通）'!$C$6:$L$47,10,FALSE))</f>
        <v/>
      </c>
      <c r="AS56" s="251" t="str">
        <f>IF(AS55="","",VLOOKUP(AS55,'シフト記号表（従来型・ユニット型共通）'!$C$6:$L$47,10,FALSE))</f>
        <v/>
      </c>
      <c r="AT56" s="251" t="str">
        <f>IF(AT55="","",VLOOKUP(AT55,'シフト記号表（従来型・ユニット型共通）'!$C$6:$L$47,10,FALSE))</f>
        <v/>
      </c>
      <c r="AU56" s="253" t="str">
        <f>IF(AU55="","",VLOOKUP(AU55,'シフト記号表（従来型・ユニット型共通）'!$C$6:$L$47,10,FALSE))</f>
        <v/>
      </c>
      <c r="AV56" s="252" t="str">
        <f>IF(AV55="","",VLOOKUP(AV55,'シフト記号表（従来型・ユニット型共通）'!$C$6:$L$47,10,FALSE))</f>
        <v/>
      </c>
      <c r="AW56" s="251" t="str">
        <f>IF(AW55="","",VLOOKUP(AW55,'シフト記号表（従来型・ユニット型共通）'!$C$6:$L$47,10,FALSE))</f>
        <v/>
      </c>
      <c r="AX56" s="251" t="str">
        <f>IF(AX55="","",VLOOKUP(AX55,'シフト記号表（従来型・ユニット型共通）'!$C$6:$L$47,10,FALSE))</f>
        <v/>
      </c>
      <c r="AY56" s="251" t="str">
        <f>IF(AY55="","",VLOOKUP(AY55,'シフト記号表（従来型・ユニット型共通）'!$C$6:$L$47,10,FALSE))</f>
        <v/>
      </c>
      <c r="AZ56" s="251" t="str">
        <f>IF(AZ55="","",VLOOKUP(AZ55,'シフト記号表（従来型・ユニット型共通）'!$C$6:$L$47,10,FALSE))</f>
        <v/>
      </c>
      <c r="BA56" s="251" t="str">
        <f>IF(BA55="","",VLOOKUP(BA55,'シフト記号表（従来型・ユニット型共通）'!$C$6:$L$47,10,FALSE))</f>
        <v/>
      </c>
      <c r="BB56" s="253" t="str">
        <f>IF(BB55="","",VLOOKUP(BB55,'シフト記号表（従来型・ユニット型共通）'!$C$6:$L$47,10,FALSE))</f>
        <v/>
      </c>
      <c r="BC56" s="252" t="str">
        <f>IF(BC55="","",VLOOKUP(BC55,'シフト記号表（従来型・ユニット型共通）'!$C$6:$L$47,10,FALSE))</f>
        <v/>
      </c>
      <c r="BD56" s="251" t="str">
        <f>IF(BD55="","",VLOOKUP(BD55,'シフト記号表（従来型・ユニット型共通）'!$C$6:$L$47,10,FALSE))</f>
        <v/>
      </c>
      <c r="BE56" s="251" t="str">
        <f>IF(BE55="","",VLOOKUP(BE55,'シフト記号表（従来型・ユニット型共通）'!$C$6:$L$47,10,FALSE))</f>
        <v/>
      </c>
      <c r="BF56" s="892">
        <f>IF($BI$3="４週",SUM(AA56:BB56),IF($BI$3="暦月",SUM(AA56:BE56),""))</f>
        <v>0</v>
      </c>
      <c r="BG56" s="893"/>
      <c r="BH56" s="970">
        <f>IF($BI$3="４週",BF56/4,IF($BI$3="暦月",(BF56/($BI$8/7)),""))</f>
        <v>0</v>
      </c>
      <c r="BI56" s="893"/>
      <c r="BJ56" s="967"/>
      <c r="BK56" s="968"/>
      <c r="BL56" s="968"/>
      <c r="BM56" s="968"/>
      <c r="BN56" s="969"/>
    </row>
    <row r="57" spans="2:66" ht="20.25" customHeight="1">
      <c r="B57" s="925">
        <f>B55+1</f>
        <v>21</v>
      </c>
      <c r="C57" s="1042"/>
      <c r="D57" s="1044"/>
      <c r="E57" s="934"/>
      <c r="F57" s="1045"/>
      <c r="G57" s="971"/>
      <c r="H57" s="972"/>
      <c r="I57" s="262"/>
      <c r="J57" s="261"/>
      <c r="K57" s="262"/>
      <c r="L57" s="261"/>
      <c r="M57" s="983"/>
      <c r="N57" s="984"/>
      <c r="O57" s="985"/>
      <c r="P57" s="986"/>
      <c r="Q57" s="986"/>
      <c r="R57" s="972"/>
      <c r="S57" s="953"/>
      <c r="T57" s="954"/>
      <c r="U57" s="954"/>
      <c r="V57" s="954"/>
      <c r="W57" s="955"/>
      <c r="X57" s="260" t="s">
        <v>758</v>
      </c>
      <c r="Z57" s="259"/>
      <c r="AA57" s="244"/>
      <c r="AB57" s="243"/>
      <c r="AC57" s="243"/>
      <c r="AD57" s="243"/>
      <c r="AE57" s="243"/>
      <c r="AF57" s="243"/>
      <c r="AG57" s="245"/>
      <c r="AH57" s="244"/>
      <c r="AI57" s="243"/>
      <c r="AJ57" s="243"/>
      <c r="AK57" s="243"/>
      <c r="AL57" s="243"/>
      <c r="AM57" s="243"/>
      <c r="AN57" s="245"/>
      <c r="AO57" s="244"/>
      <c r="AP57" s="243"/>
      <c r="AQ57" s="243"/>
      <c r="AR57" s="243"/>
      <c r="AS57" s="243"/>
      <c r="AT57" s="243"/>
      <c r="AU57" s="245"/>
      <c r="AV57" s="244"/>
      <c r="AW57" s="243"/>
      <c r="AX57" s="243"/>
      <c r="AY57" s="243"/>
      <c r="AZ57" s="243"/>
      <c r="BA57" s="243"/>
      <c r="BB57" s="245"/>
      <c r="BC57" s="244"/>
      <c r="BD57" s="243"/>
      <c r="BE57" s="242"/>
      <c r="BF57" s="960"/>
      <c r="BG57" s="961"/>
      <c r="BH57" s="962"/>
      <c r="BI57" s="963"/>
      <c r="BJ57" s="964"/>
      <c r="BK57" s="965"/>
      <c r="BL57" s="965"/>
      <c r="BM57" s="965"/>
      <c r="BN57" s="966"/>
    </row>
    <row r="58" spans="2:66" ht="20.25" customHeight="1">
      <c r="B58" s="926"/>
      <c r="C58" s="1043"/>
      <c r="D58" s="1046"/>
      <c r="E58" s="934"/>
      <c r="F58" s="1045"/>
      <c r="G58" s="928"/>
      <c r="H58" s="924"/>
      <c r="I58" s="262"/>
      <c r="J58" s="261">
        <f>G57</f>
        <v>0</v>
      </c>
      <c r="K58" s="262"/>
      <c r="L58" s="261">
        <f>M57</f>
        <v>0</v>
      </c>
      <c r="M58" s="917"/>
      <c r="N58" s="918"/>
      <c r="O58" s="922"/>
      <c r="P58" s="923"/>
      <c r="Q58" s="923"/>
      <c r="R58" s="924"/>
      <c r="S58" s="953"/>
      <c r="T58" s="954"/>
      <c r="U58" s="954"/>
      <c r="V58" s="954"/>
      <c r="W58" s="955"/>
      <c r="X58" s="256" t="s">
        <v>757</v>
      </c>
      <c r="Y58" s="255"/>
      <c r="Z58" s="254"/>
      <c r="AA58" s="252" t="str">
        <f>IF(AA57="","",VLOOKUP(AA57,'シフト記号表（従来型・ユニット型共通）'!$C$6:$L$47,10,FALSE))</f>
        <v/>
      </c>
      <c r="AB58" s="251" t="str">
        <f>IF(AB57="","",VLOOKUP(AB57,'シフト記号表（従来型・ユニット型共通）'!$C$6:$L$47,10,FALSE))</f>
        <v/>
      </c>
      <c r="AC58" s="251" t="str">
        <f>IF(AC57="","",VLOOKUP(AC57,'シフト記号表（従来型・ユニット型共通）'!$C$6:$L$47,10,FALSE))</f>
        <v/>
      </c>
      <c r="AD58" s="251" t="str">
        <f>IF(AD57="","",VLOOKUP(AD57,'シフト記号表（従来型・ユニット型共通）'!$C$6:$L$47,10,FALSE))</f>
        <v/>
      </c>
      <c r="AE58" s="251" t="str">
        <f>IF(AE57="","",VLOOKUP(AE57,'シフト記号表（従来型・ユニット型共通）'!$C$6:$L$47,10,FALSE))</f>
        <v/>
      </c>
      <c r="AF58" s="251" t="str">
        <f>IF(AF57="","",VLOOKUP(AF57,'シフト記号表（従来型・ユニット型共通）'!$C$6:$L$47,10,FALSE))</f>
        <v/>
      </c>
      <c r="AG58" s="253" t="str">
        <f>IF(AG57="","",VLOOKUP(AG57,'シフト記号表（従来型・ユニット型共通）'!$C$6:$L$47,10,FALSE))</f>
        <v/>
      </c>
      <c r="AH58" s="252" t="str">
        <f>IF(AH57="","",VLOOKUP(AH57,'シフト記号表（従来型・ユニット型共通）'!$C$6:$L$47,10,FALSE))</f>
        <v/>
      </c>
      <c r="AI58" s="251" t="str">
        <f>IF(AI57="","",VLOOKUP(AI57,'シフト記号表（従来型・ユニット型共通）'!$C$6:$L$47,10,FALSE))</f>
        <v/>
      </c>
      <c r="AJ58" s="251" t="str">
        <f>IF(AJ57="","",VLOOKUP(AJ57,'シフト記号表（従来型・ユニット型共通）'!$C$6:$L$47,10,FALSE))</f>
        <v/>
      </c>
      <c r="AK58" s="251" t="str">
        <f>IF(AK57="","",VLOOKUP(AK57,'シフト記号表（従来型・ユニット型共通）'!$C$6:$L$47,10,FALSE))</f>
        <v/>
      </c>
      <c r="AL58" s="251" t="str">
        <f>IF(AL57="","",VLOOKUP(AL57,'シフト記号表（従来型・ユニット型共通）'!$C$6:$L$47,10,FALSE))</f>
        <v/>
      </c>
      <c r="AM58" s="251" t="str">
        <f>IF(AM57="","",VLOOKUP(AM57,'シフト記号表（従来型・ユニット型共通）'!$C$6:$L$47,10,FALSE))</f>
        <v/>
      </c>
      <c r="AN58" s="253" t="str">
        <f>IF(AN57="","",VLOOKUP(AN57,'シフト記号表（従来型・ユニット型共通）'!$C$6:$L$47,10,FALSE))</f>
        <v/>
      </c>
      <c r="AO58" s="252" t="str">
        <f>IF(AO57="","",VLOOKUP(AO57,'シフト記号表（従来型・ユニット型共通）'!$C$6:$L$47,10,FALSE))</f>
        <v/>
      </c>
      <c r="AP58" s="251" t="str">
        <f>IF(AP57="","",VLOOKUP(AP57,'シフト記号表（従来型・ユニット型共通）'!$C$6:$L$47,10,FALSE))</f>
        <v/>
      </c>
      <c r="AQ58" s="251" t="str">
        <f>IF(AQ57="","",VLOOKUP(AQ57,'シフト記号表（従来型・ユニット型共通）'!$C$6:$L$47,10,FALSE))</f>
        <v/>
      </c>
      <c r="AR58" s="251" t="str">
        <f>IF(AR57="","",VLOOKUP(AR57,'シフト記号表（従来型・ユニット型共通）'!$C$6:$L$47,10,FALSE))</f>
        <v/>
      </c>
      <c r="AS58" s="251" t="str">
        <f>IF(AS57="","",VLOOKUP(AS57,'シフト記号表（従来型・ユニット型共通）'!$C$6:$L$47,10,FALSE))</f>
        <v/>
      </c>
      <c r="AT58" s="251" t="str">
        <f>IF(AT57="","",VLOOKUP(AT57,'シフト記号表（従来型・ユニット型共通）'!$C$6:$L$47,10,FALSE))</f>
        <v/>
      </c>
      <c r="AU58" s="253" t="str">
        <f>IF(AU57="","",VLOOKUP(AU57,'シフト記号表（従来型・ユニット型共通）'!$C$6:$L$47,10,FALSE))</f>
        <v/>
      </c>
      <c r="AV58" s="252" t="str">
        <f>IF(AV57="","",VLOOKUP(AV57,'シフト記号表（従来型・ユニット型共通）'!$C$6:$L$47,10,FALSE))</f>
        <v/>
      </c>
      <c r="AW58" s="251" t="str">
        <f>IF(AW57="","",VLOOKUP(AW57,'シフト記号表（従来型・ユニット型共通）'!$C$6:$L$47,10,FALSE))</f>
        <v/>
      </c>
      <c r="AX58" s="251" t="str">
        <f>IF(AX57="","",VLOOKUP(AX57,'シフト記号表（従来型・ユニット型共通）'!$C$6:$L$47,10,FALSE))</f>
        <v/>
      </c>
      <c r="AY58" s="251" t="str">
        <f>IF(AY57="","",VLOOKUP(AY57,'シフト記号表（従来型・ユニット型共通）'!$C$6:$L$47,10,FALSE))</f>
        <v/>
      </c>
      <c r="AZ58" s="251" t="str">
        <f>IF(AZ57="","",VLOOKUP(AZ57,'シフト記号表（従来型・ユニット型共通）'!$C$6:$L$47,10,FALSE))</f>
        <v/>
      </c>
      <c r="BA58" s="251" t="str">
        <f>IF(BA57="","",VLOOKUP(BA57,'シフト記号表（従来型・ユニット型共通）'!$C$6:$L$47,10,FALSE))</f>
        <v/>
      </c>
      <c r="BB58" s="253" t="str">
        <f>IF(BB57="","",VLOOKUP(BB57,'シフト記号表（従来型・ユニット型共通）'!$C$6:$L$47,10,FALSE))</f>
        <v/>
      </c>
      <c r="BC58" s="252" t="str">
        <f>IF(BC57="","",VLOOKUP(BC57,'シフト記号表（従来型・ユニット型共通）'!$C$6:$L$47,10,FALSE))</f>
        <v/>
      </c>
      <c r="BD58" s="251" t="str">
        <f>IF(BD57="","",VLOOKUP(BD57,'シフト記号表（従来型・ユニット型共通）'!$C$6:$L$47,10,FALSE))</f>
        <v/>
      </c>
      <c r="BE58" s="251" t="str">
        <f>IF(BE57="","",VLOOKUP(BE57,'シフト記号表（従来型・ユニット型共通）'!$C$6:$L$47,10,FALSE))</f>
        <v/>
      </c>
      <c r="BF58" s="892">
        <f>IF($BI$3="４週",SUM(AA58:BB58),IF($BI$3="暦月",SUM(AA58:BE58),""))</f>
        <v>0</v>
      </c>
      <c r="BG58" s="893"/>
      <c r="BH58" s="970">
        <f>IF($BI$3="４週",BF58/4,IF($BI$3="暦月",(BF58/($BI$8/7)),""))</f>
        <v>0</v>
      </c>
      <c r="BI58" s="893"/>
      <c r="BJ58" s="967"/>
      <c r="BK58" s="968"/>
      <c r="BL58" s="968"/>
      <c r="BM58" s="968"/>
      <c r="BN58" s="969"/>
    </row>
    <row r="59" spans="2:66" ht="20.25" customHeight="1">
      <c r="B59" s="925">
        <f>B57+1</f>
        <v>22</v>
      </c>
      <c r="C59" s="1042"/>
      <c r="D59" s="1044"/>
      <c r="E59" s="934"/>
      <c r="F59" s="1045"/>
      <c r="G59" s="971"/>
      <c r="H59" s="972"/>
      <c r="I59" s="262"/>
      <c r="J59" s="261"/>
      <c r="K59" s="262"/>
      <c r="L59" s="261"/>
      <c r="M59" s="983"/>
      <c r="N59" s="984"/>
      <c r="O59" s="985"/>
      <c r="P59" s="986"/>
      <c r="Q59" s="986"/>
      <c r="R59" s="972"/>
      <c r="S59" s="953"/>
      <c r="T59" s="954"/>
      <c r="U59" s="954"/>
      <c r="V59" s="954"/>
      <c r="W59" s="955"/>
      <c r="X59" s="260" t="s">
        <v>758</v>
      </c>
      <c r="Z59" s="259"/>
      <c r="AA59" s="244"/>
      <c r="AB59" s="243"/>
      <c r="AC59" s="243"/>
      <c r="AD59" s="243"/>
      <c r="AE59" s="243"/>
      <c r="AF59" s="243"/>
      <c r="AG59" s="245"/>
      <c r="AH59" s="244"/>
      <c r="AI59" s="243"/>
      <c r="AJ59" s="243"/>
      <c r="AK59" s="243"/>
      <c r="AL59" s="243"/>
      <c r="AM59" s="243"/>
      <c r="AN59" s="245"/>
      <c r="AO59" s="244"/>
      <c r="AP59" s="243"/>
      <c r="AQ59" s="243"/>
      <c r="AR59" s="243"/>
      <c r="AS59" s="243"/>
      <c r="AT59" s="243"/>
      <c r="AU59" s="245"/>
      <c r="AV59" s="244"/>
      <c r="AW59" s="243"/>
      <c r="AX59" s="243"/>
      <c r="AY59" s="243"/>
      <c r="AZ59" s="243"/>
      <c r="BA59" s="243"/>
      <c r="BB59" s="245"/>
      <c r="BC59" s="244"/>
      <c r="BD59" s="243"/>
      <c r="BE59" s="242"/>
      <c r="BF59" s="960"/>
      <c r="BG59" s="961"/>
      <c r="BH59" s="962"/>
      <c r="BI59" s="963"/>
      <c r="BJ59" s="964"/>
      <c r="BK59" s="965"/>
      <c r="BL59" s="965"/>
      <c r="BM59" s="965"/>
      <c r="BN59" s="966"/>
    </row>
    <row r="60" spans="2:66" ht="20.25" customHeight="1">
      <c r="B60" s="926"/>
      <c r="C60" s="1043"/>
      <c r="D60" s="1046"/>
      <c r="E60" s="934"/>
      <c r="F60" s="1045"/>
      <c r="G60" s="928"/>
      <c r="H60" s="924"/>
      <c r="I60" s="262"/>
      <c r="J60" s="261">
        <f>G59</f>
        <v>0</v>
      </c>
      <c r="K60" s="262"/>
      <c r="L60" s="261">
        <f>M59</f>
        <v>0</v>
      </c>
      <c r="M60" s="917"/>
      <c r="N60" s="918"/>
      <c r="O60" s="922"/>
      <c r="P60" s="923"/>
      <c r="Q60" s="923"/>
      <c r="R60" s="924"/>
      <c r="S60" s="953"/>
      <c r="T60" s="954"/>
      <c r="U60" s="954"/>
      <c r="V60" s="954"/>
      <c r="W60" s="955"/>
      <c r="X60" s="256" t="s">
        <v>757</v>
      </c>
      <c r="Y60" s="255"/>
      <c r="Z60" s="254"/>
      <c r="AA60" s="252" t="str">
        <f>IF(AA59="","",VLOOKUP(AA59,'シフト記号表（従来型・ユニット型共通）'!$C$6:$L$47,10,FALSE))</f>
        <v/>
      </c>
      <c r="AB60" s="251" t="str">
        <f>IF(AB59="","",VLOOKUP(AB59,'シフト記号表（従来型・ユニット型共通）'!$C$6:$L$47,10,FALSE))</f>
        <v/>
      </c>
      <c r="AC60" s="251" t="str">
        <f>IF(AC59="","",VLOOKUP(AC59,'シフト記号表（従来型・ユニット型共通）'!$C$6:$L$47,10,FALSE))</f>
        <v/>
      </c>
      <c r="AD60" s="251" t="str">
        <f>IF(AD59="","",VLOOKUP(AD59,'シフト記号表（従来型・ユニット型共通）'!$C$6:$L$47,10,FALSE))</f>
        <v/>
      </c>
      <c r="AE60" s="251" t="str">
        <f>IF(AE59="","",VLOOKUP(AE59,'シフト記号表（従来型・ユニット型共通）'!$C$6:$L$47,10,FALSE))</f>
        <v/>
      </c>
      <c r="AF60" s="251" t="str">
        <f>IF(AF59="","",VLOOKUP(AF59,'シフト記号表（従来型・ユニット型共通）'!$C$6:$L$47,10,FALSE))</f>
        <v/>
      </c>
      <c r="AG60" s="253" t="str">
        <f>IF(AG59="","",VLOOKUP(AG59,'シフト記号表（従来型・ユニット型共通）'!$C$6:$L$47,10,FALSE))</f>
        <v/>
      </c>
      <c r="AH60" s="252" t="str">
        <f>IF(AH59="","",VLOOKUP(AH59,'シフト記号表（従来型・ユニット型共通）'!$C$6:$L$47,10,FALSE))</f>
        <v/>
      </c>
      <c r="AI60" s="251" t="str">
        <f>IF(AI59="","",VLOOKUP(AI59,'シフト記号表（従来型・ユニット型共通）'!$C$6:$L$47,10,FALSE))</f>
        <v/>
      </c>
      <c r="AJ60" s="251" t="str">
        <f>IF(AJ59="","",VLOOKUP(AJ59,'シフト記号表（従来型・ユニット型共通）'!$C$6:$L$47,10,FALSE))</f>
        <v/>
      </c>
      <c r="AK60" s="251" t="str">
        <f>IF(AK59="","",VLOOKUP(AK59,'シフト記号表（従来型・ユニット型共通）'!$C$6:$L$47,10,FALSE))</f>
        <v/>
      </c>
      <c r="AL60" s="251" t="str">
        <f>IF(AL59="","",VLOOKUP(AL59,'シフト記号表（従来型・ユニット型共通）'!$C$6:$L$47,10,FALSE))</f>
        <v/>
      </c>
      <c r="AM60" s="251" t="str">
        <f>IF(AM59="","",VLOOKUP(AM59,'シフト記号表（従来型・ユニット型共通）'!$C$6:$L$47,10,FALSE))</f>
        <v/>
      </c>
      <c r="AN60" s="253" t="str">
        <f>IF(AN59="","",VLOOKUP(AN59,'シフト記号表（従来型・ユニット型共通）'!$C$6:$L$47,10,FALSE))</f>
        <v/>
      </c>
      <c r="AO60" s="252" t="str">
        <f>IF(AO59="","",VLOOKUP(AO59,'シフト記号表（従来型・ユニット型共通）'!$C$6:$L$47,10,FALSE))</f>
        <v/>
      </c>
      <c r="AP60" s="251" t="str">
        <f>IF(AP59="","",VLOOKUP(AP59,'シフト記号表（従来型・ユニット型共通）'!$C$6:$L$47,10,FALSE))</f>
        <v/>
      </c>
      <c r="AQ60" s="251" t="str">
        <f>IF(AQ59="","",VLOOKUP(AQ59,'シフト記号表（従来型・ユニット型共通）'!$C$6:$L$47,10,FALSE))</f>
        <v/>
      </c>
      <c r="AR60" s="251" t="str">
        <f>IF(AR59="","",VLOOKUP(AR59,'シフト記号表（従来型・ユニット型共通）'!$C$6:$L$47,10,FALSE))</f>
        <v/>
      </c>
      <c r="AS60" s="251" t="str">
        <f>IF(AS59="","",VLOOKUP(AS59,'シフト記号表（従来型・ユニット型共通）'!$C$6:$L$47,10,FALSE))</f>
        <v/>
      </c>
      <c r="AT60" s="251" t="str">
        <f>IF(AT59="","",VLOOKUP(AT59,'シフト記号表（従来型・ユニット型共通）'!$C$6:$L$47,10,FALSE))</f>
        <v/>
      </c>
      <c r="AU60" s="253" t="str">
        <f>IF(AU59="","",VLOOKUP(AU59,'シフト記号表（従来型・ユニット型共通）'!$C$6:$L$47,10,FALSE))</f>
        <v/>
      </c>
      <c r="AV60" s="252" t="str">
        <f>IF(AV59="","",VLOOKUP(AV59,'シフト記号表（従来型・ユニット型共通）'!$C$6:$L$47,10,FALSE))</f>
        <v/>
      </c>
      <c r="AW60" s="251" t="str">
        <f>IF(AW59="","",VLOOKUP(AW59,'シフト記号表（従来型・ユニット型共通）'!$C$6:$L$47,10,FALSE))</f>
        <v/>
      </c>
      <c r="AX60" s="251" t="str">
        <f>IF(AX59="","",VLOOKUP(AX59,'シフト記号表（従来型・ユニット型共通）'!$C$6:$L$47,10,FALSE))</f>
        <v/>
      </c>
      <c r="AY60" s="251" t="str">
        <f>IF(AY59="","",VLOOKUP(AY59,'シフト記号表（従来型・ユニット型共通）'!$C$6:$L$47,10,FALSE))</f>
        <v/>
      </c>
      <c r="AZ60" s="251" t="str">
        <f>IF(AZ59="","",VLOOKUP(AZ59,'シフト記号表（従来型・ユニット型共通）'!$C$6:$L$47,10,FALSE))</f>
        <v/>
      </c>
      <c r="BA60" s="251" t="str">
        <f>IF(BA59="","",VLOOKUP(BA59,'シフト記号表（従来型・ユニット型共通）'!$C$6:$L$47,10,FALSE))</f>
        <v/>
      </c>
      <c r="BB60" s="253" t="str">
        <f>IF(BB59="","",VLOOKUP(BB59,'シフト記号表（従来型・ユニット型共通）'!$C$6:$L$47,10,FALSE))</f>
        <v/>
      </c>
      <c r="BC60" s="252" t="str">
        <f>IF(BC59="","",VLOOKUP(BC59,'シフト記号表（従来型・ユニット型共通）'!$C$6:$L$47,10,FALSE))</f>
        <v/>
      </c>
      <c r="BD60" s="251" t="str">
        <f>IF(BD59="","",VLOOKUP(BD59,'シフト記号表（従来型・ユニット型共通）'!$C$6:$L$47,10,FALSE))</f>
        <v/>
      </c>
      <c r="BE60" s="251" t="str">
        <f>IF(BE59="","",VLOOKUP(BE59,'シフト記号表（従来型・ユニット型共通）'!$C$6:$L$47,10,FALSE))</f>
        <v/>
      </c>
      <c r="BF60" s="892">
        <f>IF($BI$3="４週",SUM(AA60:BB60),IF($BI$3="暦月",SUM(AA60:BE60),""))</f>
        <v>0</v>
      </c>
      <c r="BG60" s="893"/>
      <c r="BH60" s="970">
        <f>IF($BI$3="４週",BF60/4,IF($BI$3="暦月",(BF60/($BI$8/7)),""))</f>
        <v>0</v>
      </c>
      <c r="BI60" s="893"/>
      <c r="BJ60" s="967"/>
      <c r="BK60" s="968"/>
      <c r="BL60" s="968"/>
      <c r="BM60" s="968"/>
      <c r="BN60" s="969"/>
    </row>
    <row r="61" spans="2:66" ht="20.25" customHeight="1">
      <c r="B61" s="925">
        <f>B59+1</f>
        <v>23</v>
      </c>
      <c r="C61" s="1042"/>
      <c r="D61" s="1044"/>
      <c r="E61" s="934"/>
      <c r="F61" s="1045"/>
      <c r="G61" s="971"/>
      <c r="H61" s="972"/>
      <c r="I61" s="262"/>
      <c r="J61" s="261"/>
      <c r="K61" s="262"/>
      <c r="L61" s="261"/>
      <c r="M61" s="983"/>
      <c r="N61" s="984"/>
      <c r="O61" s="985"/>
      <c r="P61" s="986"/>
      <c r="Q61" s="986"/>
      <c r="R61" s="972"/>
      <c r="S61" s="953"/>
      <c r="T61" s="954"/>
      <c r="U61" s="954"/>
      <c r="V61" s="954"/>
      <c r="W61" s="955"/>
      <c r="X61" s="260" t="s">
        <v>758</v>
      </c>
      <c r="Z61" s="259"/>
      <c r="AA61" s="244"/>
      <c r="AB61" s="243"/>
      <c r="AC61" s="243"/>
      <c r="AD61" s="243"/>
      <c r="AE61" s="243"/>
      <c r="AF61" s="243"/>
      <c r="AG61" s="245"/>
      <c r="AH61" s="244"/>
      <c r="AI61" s="243"/>
      <c r="AJ61" s="243"/>
      <c r="AK61" s="243"/>
      <c r="AL61" s="243"/>
      <c r="AM61" s="243"/>
      <c r="AN61" s="245"/>
      <c r="AO61" s="244"/>
      <c r="AP61" s="243"/>
      <c r="AQ61" s="243"/>
      <c r="AR61" s="243"/>
      <c r="AS61" s="243"/>
      <c r="AT61" s="243"/>
      <c r="AU61" s="245"/>
      <c r="AV61" s="244"/>
      <c r="AW61" s="243"/>
      <c r="AX61" s="243"/>
      <c r="AY61" s="243"/>
      <c r="AZ61" s="243"/>
      <c r="BA61" s="243"/>
      <c r="BB61" s="245"/>
      <c r="BC61" s="244"/>
      <c r="BD61" s="243"/>
      <c r="BE61" s="242"/>
      <c r="BF61" s="960"/>
      <c r="BG61" s="961"/>
      <c r="BH61" s="962"/>
      <c r="BI61" s="963"/>
      <c r="BJ61" s="964"/>
      <c r="BK61" s="965"/>
      <c r="BL61" s="965"/>
      <c r="BM61" s="965"/>
      <c r="BN61" s="966"/>
    </row>
    <row r="62" spans="2:66" ht="20.25" customHeight="1">
      <c r="B62" s="926"/>
      <c r="C62" s="1043"/>
      <c r="D62" s="1046"/>
      <c r="E62" s="934"/>
      <c r="F62" s="1045"/>
      <c r="G62" s="928"/>
      <c r="H62" s="924"/>
      <c r="I62" s="262"/>
      <c r="J62" s="261">
        <f>G61</f>
        <v>0</v>
      </c>
      <c r="K62" s="262"/>
      <c r="L62" s="261">
        <f>M61</f>
        <v>0</v>
      </c>
      <c r="M62" s="917"/>
      <c r="N62" s="918"/>
      <c r="O62" s="922"/>
      <c r="P62" s="923"/>
      <c r="Q62" s="923"/>
      <c r="R62" s="924"/>
      <c r="S62" s="953"/>
      <c r="T62" s="954"/>
      <c r="U62" s="954"/>
      <c r="V62" s="954"/>
      <c r="W62" s="955"/>
      <c r="X62" s="256" t="s">
        <v>757</v>
      </c>
      <c r="Y62" s="255"/>
      <c r="Z62" s="254"/>
      <c r="AA62" s="252" t="str">
        <f>IF(AA61="","",VLOOKUP(AA61,'シフト記号表（従来型・ユニット型共通）'!$C$6:$L$47,10,FALSE))</f>
        <v/>
      </c>
      <c r="AB62" s="251" t="str">
        <f>IF(AB61="","",VLOOKUP(AB61,'シフト記号表（従来型・ユニット型共通）'!$C$6:$L$47,10,FALSE))</f>
        <v/>
      </c>
      <c r="AC62" s="251" t="str">
        <f>IF(AC61="","",VLOOKUP(AC61,'シフト記号表（従来型・ユニット型共通）'!$C$6:$L$47,10,FALSE))</f>
        <v/>
      </c>
      <c r="AD62" s="251" t="str">
        <f>IF(AD61="","",VLOOKUP(AD61,'シフト記号表（従来型・ユニット型共通）'!$C$6:$L$47,10,FALSE))</f>
        <v/>
      </c>
      <c r="AE62" s="251" t="str">
        <f>IF(AE61="","",VLOOKUP(AE61,'シフト記号表（従来型・ユニット型共通）'!$C$6:$L$47,10,FALSE))</f>
        <v/>
      </c>
      <c r="AF62" s="251" t="str">
        <f>IF(AF61="","",VLOOKUP(AF61,'シフト記号表（従来型・ユニット型共通）'!$C$6:$L$47,10,FALSE))</f>
        <v/>
      </c>
      <c r="AG62" s="253" t="str">
        <f>IF(AG61="","",VLOOKUP(AG61,'シフト記号表（従来型・ユニット型共通）'!$C$6:$L$47,10,FALSE))</f>
        <v/>
      </c>
      <c r="AH62" s="252" t="str">
        <f>IF(AH61="","",VLOOKUP(AH61,'シフト記号表（従来型・ユニット型共通）'!$C$6:$L$47,10,FALSE))</f>
        <v/>
      </c>
      <c r="AI62" s="251" t="str">
        <f>IF(AI61="","",VLOOKUP(AI61,'シフト記号表（従来型・ユニット型共通）'!$C$6:$L$47,10,FALSE))</f>
        <v/>
      </c>
      <c r="AJ62" s="251" t="str">
        <f>IF(AJ61="","",VLOOKUP(AJ61,'シフト記号表（従来型・ユニット型共通）'!$C$6:$L$47,10,FALSE))</f>
        <v/>
      </c>
      <c r="AK62" s="251" t="str">
        <f>IF(AK61="","",VLOOKUP(AK61,'シフト記号表（従来型・ユニット型共通）'!$C$6:$L$47,10,FALSE))</f>
        <v/>
      </c>
      <c r="AL62" s="251" t="str">
        <f>IF(AL61="","",VLOOKUP(AL61,'シフト記号表（従来型・ユニット型共通）'!$C$6:$L$47,10,FALSE))</f>
        <v/>
      </c>
      <c r="AM62" s="251" t="str">
        <f>IF(AM61="","",VLOOKUP(AM61,'シフト記号表（従来型・ユニット型共通）'!$C$6:$L$47,10,FALSE))</f>
        <v/>
      </c>
      <c r="AN62" s="253" t="str">
        <f>IF(AN61="","",VLOOKUP(AN61,'シフト記号表（従来型・ユニット型共通）'!$C$6:$L$47,10,FALSE))</f>
        <v/>
      </c>
      <c r="AO62" s="252" t="str">
        <f>IF(AO61="","",VLOOKUP(AO61,'シフト記号表（従来型・ユニット型共通）'!$C$6:$L$47,10,FALSE))</f>
        <v/>
      </c>
      <c r="AP62" s="251" t="str">
        <f>IF(AP61="","",VLOOKUP(AP61,'シフト記号表（従来型・ユニット型共通）'!$C$6:$L$47,10,FALSE))</f>
        <v/>
      </c>
      <c r="AQ62" s="251" t="str">
        <f>IF(AQ61="","",VLOOKUP(AQ61,'シフト記号表（従来型・ユニット型共通）'!$C$6:$L$47,10,FALSE))</f>
        <v/>
      </c>
      <c r="AR62" s="251" t="str">
        <f>IF(AR61="","",VLOOKUP(AR61,'シフト記号表（従来型・ユニット型共通）'!$C$6:$L$47,10,FALSE))</f>
        <v/>
      </c>
      <c r="AS62" s="251" t="str">
        <f>IF(AS61="","",VLOOKUP(AS61,'シフト記号表（従来型・ユニット型共通）'!$C$6:$L$47,10,FALSE))</f>
        <v/>
      </c>
      <c r="AT62" s="251" t="str">
        <f>IF(AT61="","",VLOOKUP(AT61,'シフト記号表（従来型・ユニット型共通）'!$C$6:$L$47,10,FALSE))</f>
        <v/>
      </c>
      <c r="AU62" s="253" t="str">
        <f>IF(AU61="","",VLOOKUP(AU61,'シフト記号表（従来型・ユニット型共通）'!$C$6:$L$47,10,FALSE))</f>
        <v/>
      </c>
      <c r="AV62" s="252" t="str">
        <f>IF(AV61="","",VLOOKUP(AV61,'シフト記号表（従来型・ユニット型共通）'!$C$6:$L$47,10,FALSE))</f>
        <v/>
      </c>
      <c r="AW62" s="251" t="str">
        <f>IF(AW61="","",VLOOKUP(AW61,'シフト記号表（従来型・ユニット型共通）'!$C$6:$L$47,10,FALSE))</f>
        <v/>
      </c>
      <c r="AX62" s="251" t="str">
        <f>IF(AX61="","",VLOOKUP(AX61,'シフト記号表（従来型・ユニット型共通）'!$C$6:$L$47,10,FALSE))</f>
        <v/>
      </c>
      <c r="AY62" s="251" t="str">
        <f>IF(AY61="","",VLOOKUP(AY61,'シフト記号表（従来型・ユニット型共通）'!$C$6:$L$47,10,FALSE))</f>
        <v/>
      </c>
      <c r="AZ62" s="251" t="str">
        <f>IF(AZ61="","",VLOOKUP(AZ61,'シフト記号表（従来型・ユニット型共通）'!$C$6:$L$47,10,FALSE))</f>
        <v/>
      </c>
      <c r="BA62" s="251" t="str">
        <f>IF(BA61="","",VLOOKUP(BA61,'シフト記号表（従来型・ユニット型共通）'!$C$6:$L$47,10,FALSE))</f>
        <v/>
      </c>
      <c r="BB62" s="253" t="str">
        <f>IF(BB61="","",VLOOKUP(BB61,'シフト記号表（従来型・ユニット型共通）'!$C$6:$L$47,10,FALSE))</f>
        <v/>
      </c>
      <c r="BC62" s="252" t="str">
        <f>IF(BC61="","",VLOOKUP(BC61,'シフト記号表（従来型・ユニット型共通）'!$C$6:$L$47,10,FALSE))</f>
        <v/>
      </c>
      <c r="BD62" s="251" t="str">
        <f>IF(BD61="","",VLOOKUP(BD61,'シフト記号表（従来型・ユニット型共通）'!$C$6:$L$47,10,FALSE))</f>
        <v/>
      </c>
      <c r="BE62" s="251" t="str">
        <f>IF(BE61="","",VLOOKUP(BE61,'シフト記号表（従来型・ユニット型共通）'!$C$6:$L$47,10,FALSE))</f>
        <v/>
      </c>
      <c r="BF62" s="892">
        <f>IF($BI$3="４週",SUM(AA62:BB62),IF($BI$3="暦月",SUM(AA62:BE62),""))</f>
        <v>0</v>
      </c>
      <c r="BG62" s="893"/>
      <c r="BH62" s="970">
        <f>IF($BI$3="４週",BF62/4,IF($BI$3="暦月",(BF62/($BI$8/7)),""))</f>
        <v>0</v>
      </c>
      <c r="BI62" s="893"/>
      <c r="BJ62" s="967"/>
      <c r="BK62" s="968"/>
      <c r="BL62" s="968"/>
      <c r="BM62" s="968"/>
      <c r="BN62" s="969"/>
    </row>
    <row r="63" spans="2:66" ht="20.25" customHeight="1">
      <c r="B63" s="925">
        <f>B61+1</f>
        <v>24</v>
      </c>
      <c r="C63" s="1042"/>
      <c r="D63" s="1044"/>
      <c r="E63" s="934"/>
      <c r="F63" s="1045"/>
      <c r="G63" s="971"/>
      <c r="H63" s="972"/>
      <c r="I63" s="262"/>
      <c r="J63" s="261"/>
      <c r="K63" s="262"/>
      <c r="L63" s="261"/>
      <c r="M63" s="983"/>
      <c r="N63" s="984"/>
      <c r="O63" s="985"/>
      <c r="P63" s="986"/>
      <c r="Q63" s="986"/>
      <c r="R63" s="972"/>
      <c r="S63" s="953"/>
      <c r="T63" s="954"/>
      <c r="U63" s="954"/>
      <c r="V63" s="954"/>
      <c r="W63" s="955"/>
      <c r="X63" s="260" t="s">
        <v>758</v>
      </c>
      <c r="Z63" s="259"/>
      <c r="AA63" s="244"/>
      <c r="AB63" s="243"/>
      <c r="AC63" s="243"/>
      <c r="AD63" s="243"/>
      <c r="AE63" s="243"/>
      <c r="AF63" s="243"/>
      <c r="AG63" s="245"/>
      <c r="AH63" s="244"/>
      <c r="AI63" s="243"/>
      <c r="AJ63" s="243"/>
      <c r="AK63" s="243"/>
      <c r="AL63" s="243"/>
      <c r="AM63" s="243"/>
      <c r="AN63" s="245"/>
      <c r="AO63" s="244"/>
      <c r="AP63" s="243"/>
      <c r="AQ63" s="243"/>
      <c r="AR63" s="243"/>
      <c r="AS63" s="243"/>
      <c r="AT63" s="243"/>
      <c r="AU63" s="245"/>
      <c r="AV63" s="244"/>
      <c r="AW63" s="243"/>
      <c r="AX63" s="243"/>
      <c r="AY63" s="243"/>
      <c r="AZ63" s="243"/>
      <c r="BA63" s="243"/>
      <c r="BB63" s="245"/>
      <c r="BC63" s="244"/>
      <c r="BD63" s="243"/>
      <c r="BE63" s="242"/>
      <c r="BF63" s="960"/>
      <c r="BG63" s="961"/>
      <c r="BH63" s="962"/>
      <c r="BI63" s="963"/>
      <c r="BJ63" s="964"/>
      <c r="BK63" s="965"/>
      <c r="BL63" s="965"/>
      <c r="BM63" s="965"/>
      <c r="BN63" s="966"/>
    </row>
    <row r="64" spans="2:66" ht="20.25" customHeight="1">
      <c r="B64" s="926"/>
      <c r="C64" s="1043"/>
      <c r="D64" s="1046"/>
      <c r="E64" s="934"/>
      <c r="F64" s="1045"/>
      <c r="G64" s="928"/>
      <c r="H64" s="924"/>
      <c r="I64" s="262"/>
      <c r="J64" s="261">
        <f>G63</f>
        <v>0</v>
      </c>
      <c r="K64" s="262"/>
      <c r="L64" s="261">
        <f>M63</f>
        <v>0</v>
      </c>
      <c r="M64" s="917"/>
      <c r="N64" s="918"/>
      <c r="O64" s="922"/>
      <c r="P64" s="923"/>
      <c r="Q64" s="923"/>
      <c r="R64" s="924"/>
      <c r="S64" s="953"/>
      <c r="T64" s="954"/>
      <c r="U64" s="954"/>
      <c r="V64" s="954"/>
      <c r="W64" s="955"/>
      <c r="X64" s="256" t="s">
        <v>757</v>
      </c>
      <c r="Y64" s="255"/>
      <c r="Z64" s="254"/>
      <c r="AA64" s="252" t="str">
        <f>IF(AA63="","",VLOOKUP(AA63,'シフト記号表（従来型・ユニット型共通）'!$C$6:$L$47,10,FALSE))</f>
        <v/>
      </c>
      <c r="AB64" s="251" t="str">
        <f>IF(AB63="","",VLOOKUP(AB63,'シフト記号表（従来型・ユニット型共通）'!$C$6:$L$47,10,FALSE))</f>
        <v/>
      </c>
      <c r="AC64" s="251" t="str">
        <f>IF(AC63="","",VLOOKUP(AC63,'シフト記号表（従来型・ユニット型共通）'!$C$6:$L$47,10,FALSE))</f>
        <v/>
      </c>
      <c r="AD64" s="251" t="str">
        <f>IF(AD63="","",VLOOKUP(AD63,'シフト記号表（従来型・ユニット型共通）'!$C$6:$L$47,10,FALSE))</f>
        <v/>
      </c>
      <c r="AE64" s="251" t="str">
        <f>IF(AE63="","",VLOOKUP(AE63,'シフト記号表（従来型・ユニット型共通）'!$C$6:$L$47,10,FALSE))</f>
        <v/>
      </c>
      <c r="AF64" s="251" t="str">
        <f>IF(AF63="","",VLOOKUP(AF63,'シフト記号表（従来型・ユニット型共通）'!$C$6:$L$47,10,FALSE))</f>
        <v/>
      </c>
      <c r="AG64" s="253" t="str">
        <f>IF(AG63="","",VLOOKUP(AG63,'シフト記号表（従来型・ユニット型共通）'!$C$6:$L$47,10,FALSE))</f>
        <v/>
      </c>
      <c r="AH64" s="252" t="str">
        <f>IF(AH63="","",VLOOKUP(AH63,'シフト記号表（従来型・ユニット型共通）'!$C$6:$L$47,10,FALSE))</f>
        <v/>
      </c>
      <c r="AI64" s="251" t="str">
        <f>IF(AI63="","",VLOOKUP(AI63,'シフト記号表（従来型・ユニット型共通）'!$C$6:$L$47,10,FALSE))</f>
        <v/>
      </c>
      <c r="AJ64" s="251" t="str">
        <f>IF(AJ63="","",VLOOKUP(AJ63,'シフト記号表（従来型・ユニット型共通）'!$C$6:$L$47,10,FALSE))</f>
        <v/>
      </c>
      <c r="AK64" s="251" t="str">
        <f>IF(AK63="","",VLOOKUP(AK63,'シフト記号表（従来型・ユニット型共通）'!$C$6:$L$47,10,FALSE))</f>
        <v/>
      </c>
      <c r="AL64" s="251" t="str">
        <f>IF(AL63="","",VLOOKUP(AL63,'シフト記号表（従来型・ユニット型共通）'!$C$6:$L$47,10,FALSE))</f>
        <v/>
      </c>
      <c r="AM64" s="251" t="str">
        <f>IF(AM63="","",VLOOKUP(AM63,'シフト記号表（従来型・ユニット型共通）'!$C$6:$L$47,10,FALSE))</f>
        <v/>
      </c>
      <c r="AN64" s="253" t="str">
        <f>IF(AN63="","",VLOOKUP(AN63,'シフト記号表（従来型・ユニット型共通）'!$C$6:$L$47,10,FALSE))</f>
        <v/>
      </c>
      <c r="AO64" s="252" t="str">
        <f>IF(AO63="","",VLOOKUP(AO63,'シフト記号表（従来型・ユニット型共通）'!$C$6:$L$47,10,FALSE))</f>
        <v/>
      </c>
      <c r="AP64" s="251" t="str">
        <f>IF(AP63="","",VLOOKUP(AP63,'シフト記号表（従来型・ユニット型共通）'!$C$6:$L$47,10,FALSE))</f>
        <v/>
      </c>
      <c r="AQ64" s="251" t="str">
        <f>IF(AQ63="","",VLOOKUP(AQ63,'シフト記号表（従来型・ユニット型共通）'!$C$6:$L$47,10,FALSE))</f>
        <v/>
      </c>
      <c r="AR64" s="251" t="str">
        <f>IF(AR63="","",VLOOKUP(AR63,'シフト記号表（従来型・ユニット型共通）'!$C$6:$L$47,10,FALSE))</f>
        <v/>
      </c>
      <c r="AS64" s="251" t="str">
        <f>IF(AS63="","",VLOOKUP(AS63,'シフト記号表（従来型・ユニット型共通）'!$C$6:$L$47,10,FALSE))</f>
        <v/>
      </c>
      <c r="AT64" s="251" t="str">
        <f>IF(AT63="","",VLOOKUP(AT63,'シフト記号表（従来型・ユニット型共通）'!$C$6:$L$47,10,FALSE))</f>
        <v/>
      </c>
      <c r="AU64" s="253" t="str">
        <f>IF(AU63="","",VLOOKUP(AU63,'シフト記号表（従来型・ユニット型共通）'!$C$6:$L$47,10,FALSE))</f>
        <v/>
      </c>
      <c r="AV64" s="252" t="str">
        <f>IF(AV63="","",VLOOKUP(AV63,'シフト記号表（従来型・ユニット型共通）'!$C$6:$L$47,10,FALSE))</f>
        <v/>
      </c>
      <c r="AW64" s="251" t="str">
        <f>IF(AW63="","",VLOOKUP(AW63,'シフト記号表（従来型・ユニット型共通）'!$C$6:$L$47,10,FALSE))</f>
        <v/>
      </c>
      <c r="AX64" s="251" t="str">
        <f>IF(AX63="","",VLOOKUP(AX63,'シフト記号表（従来型・ユニット型共通）'!$C$6:$L$47,10,FALSE))</f>
        <v/>
      </c>
      <c r="AY64" s="251" t="str">
        <f>IF(AY63="","",VLOOKUP(AY63,'シフト記号表（従来型・ユニット型共通）'!$C$6:$L$47,10,FALSE))</f>
        <v/>
      </c>
      <c r="AZ64" s="251" t="str">
        <f>IF(AZ63="","",VLOOKUP(AZ63,'シフト記号表（従来型・ユニット型共通）'!$C$6:$L$47,10,FALSE))</f>
        <v/>
      </c>
      <c r="BA64" s="251" t="str">
        <f>IF(BA63="","",VLOOKUP(BA63,'シフト記号表（従来型・ユニット型共通）'!$C$6:$L$47,10,FALSE))</f>
        <v/>
      </c>
      <c r="BB64" s="253" t="str">
        <f>IF(BB63="","",VLOOKUP(BB63,'シフト記号表（従来型・ユニット型共通）'!$C$6:$L$47,10,FALSE))</f>
        <v/>
      </c>
      <c r="BC64" s="252" t="str">
        <f>IF(BC63="","",VLOOKUP(BC63,'シフト記号表（従来型・ユニット型共通）'!$C$6:$L$47,10,FALSE))</f>
        <v/>
      </c>
      <c r="BD64" s="251" t="str">
        <f>IF(BD63="","",VLOOKUP(BD63,'シフト記号表（従来型・ユニット型共通）'!$C$6:$L$47,10,FALSE))</f>
        <v/>
      </c>
      <c r="BE64" s="251" t="str">
        <f>IF(BE63="","",VLOOKUP(BE63,'シフト記号表（従来型・ユニット型共通）'!$C$6:$L$47,10,FALSE))</f>
        <v/>
      </c>
      <c r="BF64" s="892">
        <f>IF($BI$3="４週",SUM(AA64:BB64),IF($BI$3="暦月",SUM(AA64:BE64),""))</f>
        <v>0</v>
      </c>
      <c r="BG64" s="893"/>
      <c r="BH64" s="970">
        <f>IF($BI$3="４週",BF64/4,IF($BI$3="暦月",(BF64/($BI$8/7)),""))</f>
        <v>0</v>
      </c>
      <c r="BI64" s="893"/>
      <c r="BJ64" s="967"/>
      <c r="BK64" s="968"/>
      <c r="BL64" s="968"/>
      <c r="BM64" s="968"/>
      <c r="BN64" s="969"/>
    </row>
    <row r="65" spans="2:66" ht="20.25" customHeight="1">
      <c r="B65" s="925">
        <f>B63+1</f>
        <v>25</v>
      </c>
      <c r="C65" s="1042"/>
      <c r="D65" s="1044"/>
      <c r="E65" s="934"/>
      <c r="F65" s="1045"/>
      <c r="G65" s="971"/>
      <c r="H65" s="972"/>
      <c r="I65" s="262"/>
      <c r="J65" s="261"/>
      <c r="K65" s="262"/>
      <c r="L65" s="261"/>
      <c r="M65" s="983"/>
      <c r="N65" s="984"/>
      <c r="O65" s="985"/>
      <c r="P65" s="986"/>
      <c r="Q65" s="986"/>
      <c r="R65" s="972"/>
      <c r="S65" s="953"/>
      <c r="T65" s="954"/>
      <c r="U65" s="954"/>
      <c r="V65" s="954"/>
      <c r="W65" s="955"/>
      <c r="X65" s="260" t="s">
        <v>758</v>
      </c>
      <c r="Z65" s="259"/>
      <c r="AA65" s="244"/>
      <c r="AB65" s="243"/>
      <c r="AC65" s="243"/>
      <c r="AD65" s="243"/>
      <c r="AE65" s="243"/>
      <c r="AF65" s="243"/>
      <c r="AG65" s="245"/>
      <c r="AH65" s="244"/>
      <c r="AI65" s="243"/>
      <c r="AJ65" s="243"/>
      <c r="AK65" s="243"/>
      <c r="AL65" s="243"/>
      <c r="AM65" s="243"/>
      <c r="AN65" s="245"/>
      <c r="AO65" s="244"/>
      <c r="AP65" s="243"/>
      <c r="AQ65" s="243"/>
      <c r="AR65" s="243"/>
      <c r="AS65" s="243"/>
      <c r="AT65" s="243"/>
      <c r="AU65" s="245"/>
      <c r="AV65" s="244"/>
      <c r="AW65" s="243"/>
      <c r="AX65" s="243"/>
      <c r="AY65" s="243"/>
      <c r="AZ65" s="243"/>
      <c r="BA65" s="243"/>
      <c r="BB65" s="245"/>
      <c r="BC65" s="244"/>
      <c r="BD65" s="243"/>
      <c r="BE65" s="242"/>
      <c r="BF65" s="960"/>
      <c r="BG65" s="961"/>
      <c r="BH65" s="962"/>
      <c r="BI65" s="963"/>
      <c r="BJ65" s="964"/>
      <c r="BK65" s="965"/>
      <c r="BL65" s="965"/>
      <c r="BM65" s="965"/>
      <c r="BN65" s="966"/>
    </row>
    <row r="66" spans="2:66" ht="20.25" customHeight="1">
      <c r="B66" s="926"/>
      <c r="C66" s="1043"/>
      <c r="D66" s="1046"/>
      <c r="E66" s="934"/>
      <c r="F66" s="1045"/>
      <c r="G66" s="928"/>
      <c r="H66" s="924"/>
      <c r="I66" s="262"/>
      <c r="J66" s="261">
        <f>G65</f>
        <v>0</v>
      </c>
      <c r="K66" s="262"/>
      <c r="L66" s="261">
        <f>M65</f>
        <v>0</v>
      </c>
      <c r="M66" s="917"/>
      <c r="N66" s="918"/>
      <c r="O66" s="922"/>
      <c r="P66" s="923"/>
      <c r="Q66" s="923"/>
      <c r="R66" s="924"/>
      <c r="S66" s="953"/>
      <c r="T66" s="954"/>
      <c r="U66" s="954"/>
      <c r="V66" s="954"/>
      <c r="W66" s="955"/>
      <c r="X66" s="256" t="s">
        <v>757</v>
      </c>
      <c r="Y66" s="255"/>
      <c r="Z66" s="254"/>
      <c r="AA66" s="252" t="str">
        <f>IF(AA65="","",VLOOKUP(AA65,'シフト記号表（従来型・ユニット型共通）'!$C$6:$L$47,10,FALSE))</f>
        <v/>
      </c>
      <c r="AB66" s="251" t="str">
        <f>IF(AB65="","",VLOOKUP(AB65,'シフト記号表（従来型・ユニット型共通）'!$C$6:$L$47,10,FALSE))</f>
        <v/>
      </c>
      <c r="AC66" s="251" t="str">
        <f>IF(AC65="","",VLOOKUP(AC65,'シフト記号表（従来型・ユニット型共通）'!$C$6:$L$47,10,FALSE))</f>
        <v/>
      </c>
      <c r="AD66" s="251" t="str">
        <f>IF(AD65="","",VLOOKUP(AD65,'シフト記号表（従来型・ユニット型共通）'!$C$6:$L$47,10,FALSE))</f>
        <v/>
      </c>
      <c r="AE66" s="251" t="str">
        <f>IF(AE65="","",VLOOKUP(AE65,'シフト記号表（従来型・ユニット型共通）'!$C$6:$L$47,10,FALSE))</f>
        <v/>
      </c>
      <c r="AF66" s="251" t="str">
        <f>IF(AF65="","",VLOOKUP(AF65,'シフト記号表（従来型・ユニット型共通）'!$C$6:$L$47,10,FALSE))</f>
        <v/>
      </c>
      <c r="AG66" s="253" t="str">
        <f>IF(AG65="","",VLOOKUP(AG65,'シフト記号表（従来型・ユニット型共通）'!$C$6:$L$47,10,FALSE))</f>
        <v/>
      </c>
      <c r="AH66" s="252" t="str">
        <f>IF(AH65="","",VLOOKUP(AH65,'シフト記号表（従来型・ユニット型共通）'!$C$6:$L$47,10,FALSE))</f>
        <v/>
      </c>
      <c r="AI66" s="251" t="str">
        <f>IF(AI65="","",VLOOKUP(AI65,'シフト記号表（従来型・ユニット型共通）'!$C$6:$L$47,10,FALSE))</f>
        <v/>
      </c>
      <c r="AJ66" s="251" t="str">
        <f>IF(AJ65="","",VLOOKUP(AJ65,'シフト記号表（従来型・ユニット型共通）'!$C$6:$L$47,10,FALSE))</f>
        <v/>
      </c>
      <c r="AK66" s="251" t="str">
        <f>IF(AK65="","",VLOOKUP(AK65,'シフト記号表（従来型・ユニット型共通）'!$C$6:$L$47,10,FALSE))</f>
        <v/>
      </c>
      <c r="AL66" s="251" t="str">
        <f>IF(AL65="","",VLOOKUP(AL65,'シフト記号表（従来型・ユニット型共通）'!$C$6:$L$47,10,FALSE))</f>
        <v/>
      </c>
      <c r="AM66" s="251" t="str">
        <f>IF(AM65="","",VLOOKUP(AM65,'シフト記号表（従来型・ユニット型共通）'!$C$6:$L$47,10,FALSE))</f>
        <v/>
      </c>
      <c r="AN66" s="253" t="str">
        <f>IF(AN65="","",VLOOKUP(AN65,'シフト記号表（従来型・ユニット型共通）'!$C$6:$L$47,10,FALSE))</f>
        <v/>
      </c>
      <c r="AO66" s="252" t="str">
        <f>IF(AO65="","",VLOOKUP(AO65,'シフト記号表（従来型・ユニット型共通）'!$C$6:$L$47,10,FALSE))</f>
        <v/>
      </c>
      <c r="AP66" s="251" t="str">
        <f>IF(AP65="","",VLOOKUP(AP65,'シフト記号表（従来型・ユニット型共通）'!$C$6:$L$47,10,FALSE))</f>
        <v/>
      </c>
      <c r="AQ66" s="251" t="str">
        <f>IF(AQ65="","",VLOOKUP(AQ65,'シフト記号表（従来型・ユニット型共通）'!$C$6:$L$47,10,FALSE))</f>
        <v/>
      </c>
      <c r="AR66" s="251" t="str">
        <f>IF(AR65="","",VLOOKUP(AR65,'シフト記号表（従来型・ユニット型共通）'!$C$6:$L$47,10,FALSE))</f>
        <v/>
      </c>
      <c r="AS66" s="251" t="str">
        <f>IF(AS65="","",VLOOKUP(AS65,'シフト記号表（従来型・ユニット型共通）'!$C$6:$L$47,10,FALSE))</f>
        <v/>
      </c>
      <c r="AT66" s="251" t="str">
        <f>IF(AT65="","",VLOOKUP(AT65,'シフト記号表（従来型・ユニット型共通）'!$C$6:$L$47,10,FALSE))</f>
        <v/>
      </c>
      <c r="AU66" s="253" t="str">
        <f>IF(AU65="","",VLOOKUP(AU65,'シフト記号表（従来型・ユニット型共通）'!$C$6:$L$47,10,FALSE))</f>
        <v/>
      </c>
      <c r="AV66" s="252" t="str">
        <f>IF(AV65="","",VLOOKUP(AV65,'シフト記号表（従来型・ユニット型共通）'!$C$6:$L$47,10,FALSE))</f>
        <v/>
      </c>
      <c r="AW66" s="251" t="str">
        <f>IF(AW65="","",VLOOKUP(AW65,'シフト記号表（従来型・ユニット型共通）'!$C$6:$L$47,10,FALSE))</f>
        <v/>
      </c>
      <c r="AX66" s="251" t="str">
        <f>IF(AX65="","",VLOOKUP(AX65,'シフト記号表（従来型・ユニット型共通）'!$C$6:$L$47,10,FALSE))</f>
        <v/>
      </c>
      <c r="AY66" s="251" t="str">
        <f>IF(AY65="","",VLOOKUP(AY65,'シフト記号表（従来型・ユニット型共通）'!$C$6:$L$47,10,FALSE))</f>
        <v/>
      </c>
      <c r="AZ66" s="251" t="str">
        <f>IF(AZ65="","",VLOOKUP(AZ65,'シフト記号表（従来型・ユニット型共通）'!$C$6:$L$47,10,FALSE))</f>
        <v/>
      </c>
      <c r="BA66" s="251" t="str">
        <f>IF(BA65="","",VLOOKUP(BA65,'シフト記号表（従来型・ユニット型共通）'!$C$6:$L$47,10,FALSE))</f>
        <v/>
      </c>
      <c r="BB66" s="253" t="str">
        <f>IF(BB65="","",VLOOKUP(BB65,'シフト記号表（従来型・ユニット型共通）'!$C$6:$L$47,10,FALSE))</f>
        <v/>
      </c>
      <c r="BC66" s="252" t="str">
        <f>IF(BC65="","",VLOOKUP(BC65,'シフト記号表（従来型・ユニット型共通）'!$C$6:$L$47,10,FALSE))</f>
        <v/>
      </c>
      <c r="BD66" s="251" t="str">
        <f>IF(BD65="","",VLOOKUP(BD65,'シフト記号表（従来型・ユニット型共通）'!$C$6:$L$47,10,FALSE))</f>
        <v/>
      </c>
      <c r="BE66" s="251" t="str">
        <f>IF(BE65="","",VLOOKUP(BE65,'シフト記号表（従来型・ユニット型共通）'!$C$6:$L$47,10,FALSE))</f>
        <v/>
      </c>
      <c r="BF66" s="892">
        <f>IF($BI$3="４週",SUM(AA66:BB66),IF($BI$3="暦月",SUM(AA66:BE66),""))</f>
        <v>0</v>
      </c>
      <c r="BG66" s="893"/>
      <c r="BH66" s="970">
        <f>IF($BI$3="４週",BF66/4,IF($BI$3="暦月",(BF66/($BI$8/7)),""))</f>
        <v>0</v>
      </c>
      <c r="BI66" s="893"/>
      <c r="BJ66" s="967"/>
      <c r="BK66" s="968"/>
      <c r="BL66" s="968"/>
      <c r="BM66" s="968"/>
      <c r="BN66" s="969"/>
    </row>
    <row r="67" spans="2:66" ht="20.25" customHeight="1">
      <c r="B67" s="925">
        <f>B65+1</f>
        <v>26</v>
      </c>
      <c r="C67" s="1042"/>
      <c r="D67" s="1044"/>
      <c r="E67" s="934"/>
      <c r="F67" s="1045"/>
      <c r="G67" s="971"/>
      <c r="H67" s="972"/>
      <c r="I67" s="262"/>
      <c r="J67" s="261"/>
      <c r="K67" s="262"/>
      <c r="L67" s="261"/>
      <c r="M67" s="983"/>
      <c r="N67" s="984"/>
      <c r="O67" s="985"/>
      <c r="P67" s="986"/>
      <c r="Q67" s="986"/>
      <c r="R67" s="972"/>
      <c r="S67" s="953"/>
      <c r="T67" s="954"/>
      <c r="U67" s="954"/>
      <c r="V67" s="954"/>
      <c r="W67" s="955"/>
      <c r="X67" s="260" t="s">
        <v>758</v>
      </c>
      <c r="Z67" s="259"/>
      <c r="AA67" s="244"/>
      <c r="AB67" s="243"/>
      <c r="AC67" s="243"/>
      <c r="AD67" s="243"/>
      <c r="AE67" s="243"/>
      <c r="AF67" s="243"/>
      <c r="AG67" s="245"/>
      <c r="AH67" s="244"/>
      <c r="AI67" s="243"/>
      <c r="AJ67" s="243"/>
      <c r="AK67" s="243"/>
      <c r="AL67" s="243"/>
      <c r="AM67" s="243"/>
      <c r="AN67" s="245"/>
      <c r="AO67" s="244"/>
      <c r="AP67" s="243"/>
      <c r="AQ67" s="243"/>
      <c r="AR67" s="243"/>
      <c r="AS67" s="243"/>
      <c r="AT67" s="243"/>
      <c r="AU67" s="245"/>
      <c r="AV67" s="244"/>
      <c r="AW67" s="243"/>
      <c r="AX67" s="243"/>
      <c r="AY67" s="243"/>
      <c r="AZ67" s="243"/>
      <c r="BA67" s="243"/>
      <c r="BB67" s="245"/>
      <c r="BC67" s="244"/>
      <c r="BD67" s="243"/>
      <c r="BE67" s="242"/>
      <c r="BF67" s="960"/>
      <c r="BG67" s="961"/>
      <c r="BH67" s="962"/>
      <c r="BI67" s="963"/>
      <c r="BJ67" s="964"/>
      <c r="BK67" s="965"/>
      <c r="BL67" s="965"/>
      <c r="BM67" s="965"/>
      <c r="BN67" s="966"/>
    </row>
    <row r="68" spans="2:66" ht="20.25" customHeight="1">
      <c r="B68" s="926"/>
      <c r="C68" s="1043"/>
      <c r="D68" s="1046"/>
      <c r="E68" s="934"/>
      <c r="F68" s="1045"/>
      <c r="G68" s="928"/>
      <c r="H68" s="924"/>
      <c r="I68" s="262"/>
      <c r="J68" s="261">
        <f>G67</f>
        <v>0</v>
      </c>
      <c r="K68" s="262"/>
      <c r="L68" s="261">
        <f>M67</f>
        <v>0</v>
      </c>
      <c r="M68" s="917"/>
      <c r="N68" s="918"/>
      <c r="O68" s="922"/>
      <c r="P68" s="923"/>
      <c r="Q68" s="923"/>
      <c r="R68" s="924"/>
      <c r="S68" s="953"/>
      <c r="T68" s="954"/>
      <c r="U68" s="954"/>
      <c r="V68" s="954"/>
      <c r="W68" s="955"/>
      <c r="X68" s="256" t="s">
        <v>757</v>
      </c>
      <c r="Y68" s="255"/>
      <c r="Z68" s="254"/>
      <c r="AA68" s="252" t="str">
        <f>IF(AA67="","",VLOOKUP(AA67,'シフト記号表（従来型・ユニット型共通）'!$C$6:$L$47,10,FALSE))</f>
        <v/>
      </c>
      <c r="AB68" s="251" t="str">
        <f>IF(AB67="","",VLOOKUP(AB67,'シフト記号表（従来型・ユニット型共通）'!$C$6:$L$47,10,FALSE))</f>
        <v/>
      </c>
      <c r="AC68" s="251" t="str">
        <f>IF(AC67="","",VLOOKUP(AC67,'シフト記号表（従来型・ユニット型共通）'!$C$6:$L$47,10,FALSE))</f>
        <v/>
      </c>
      <c r="AD68" s="251" t="str">
        <f>IF(AD67="","",VLOOKUP(AD67,'シフト記号表（従来型・ユニット型共通）'!$C$6:$L$47,10,FALSE))</f>
        <v/>
      </c>
      <c r="AE68" s="251" t="str">
        <f>IF(AE67="","",VLOOKUP(AE67,'シフト記号表（従来型・ユニット型共通）'!$C$6:$L$47,10,FALSE))</f>
        <v/>
      </c>
      <c r="AF68" s="251" t="str">
        <f>IF(AF67="","",VLOOKUP(AF67,'シフト記号表（従来型・ユニット型共通）'!$C$6:$L$47,10,FALSE))</f>
        <v/>
      </c>
      <c r="AG68" s="253" t="str">
        <f>IF(AG67="","",VLOOKUP(AG67,'シフト記号表（従来型・ユニット型共通）'!$C$6:$L$47,10,FALSE))</f>
        <v/>
      </c>
      <c r="AH68" s="252" t="str">
        <f>IF(AH67="","",VLOOKUP(AH67,'シフト記号表（従来型・ユニット型共通）'!$C$6:$L$47,10,FALSE))</f>
        <v/>
      </c>
      <c r="AI68" s="251" t="str">
        <f>IF(AI67="","",VLOOKUP(AI67,'シフト記号表（従来型・ユニット型共通）'!$C$6:$L$47,10,FALSE))</f>
        <v/>
      </c>
      <c r="AJ68" s="251" t="str">
        <f>IF(AJ67="","",VLOOKUP(AJ67,'シフト記号表（従来型・ユニット型共通）'!$C$6:$L$47,10,FALSE))</f>
        <v/>
      </c>
      <c r="AK68" s="251" t="str">
        <f>IF(AK67="","",VLOOKUP(AK67,'シフト記号表（従来型・ユニット型共通）'!$C$6:$L$47,10,FALSE))</f>
        <v/>
      </c>
      <c r="AL68" s="251" t="str">
        <f>IF(AL67="","",VLOOKUP(AL67,'シフト記号表（従来型・ユニット型共通）'!$C$6:$L$47,10,FALSE))</f>
        <v/>
      </c>
      <c r="AM68" s="251" t="str">
        <f>IF(AM67="","",VLOOKUP(AM67,'シフト記号表（従来型・ユニット型共通）'!$C$6:$L$47,10,FALSE))</f>
        <v/>
      </c>
      <c r="AN68" s="253" t="str">
        <f>IF(AN67="","",VLOOKUP(AN67,'シフト記号表（従来型・ユニット型共通）'!$C$6:$L$47,10,FALSE))</f>
        <v/>
      </c>
      <c r="AO68" s="252" t="str">
        <f>IF(AO67="","",VLOOKUP(AO67,'シフト記号表（従来型・ユニット型共通）'!$C$6:$L$47,10,FALSE))</f>
        <v/>
      </c>
      <c r="AP68" s="251" t="str">
        <f>IF(AP67="","",VLOOKUP(AP67,'シフト記号表（従来型・ユニット型共通）'!$C$6:$L$47,10,FALSE))</f>
        <v/>
      </c>
      <c r="AQ68" s="251" t="str">
        <f>IF(AQ67="","",VLOOKUP(AQ67,'シフト記号表（従来型・ユニット型共通）'!$C$6:$L$47,10,FALSE))</f>
        <v/>
      </c>
      <c r="AR68" s="251" t="str">
        <f>IF(AR67="","",VLOOKUP(AR67,'シフト記号表（従来型・ユニット型共通）'!$C$6:$L$47,10,FALSE))</f>
        <v/>
      </c>
      <c r="AS68" s="251" t="str">
        <f>IF(AS67="","",VLOOKUP(AS67,'シフト記号表（従来型・ユニット型共通）'!$C$6:$L$47,10,FALSE))</f>
        <v/>
      </c>
      <c r="AT68" s="251" t="str">
        <f>IF(AT67="","",VLOOKUP(AT67,'シフト記号表（従来型・ユニット型共通）'!$C$6:$L$47,10,FALSE))</f>
        <v/>
      </c>
      <c r="AU68" s="253" t="str">
        <f>IF(AU67="","",VLOOKUP(AU67,'シフト記号表（従来型・ユニット型共通）'!$C$6:$L$47,10,FALSE))</f>
        <v/>
      </c>
      <c r="AV68" s="252" t="str">
        <f>IF(AV67="","",VLOOKUP(AV67,'シフト記号表（従来型・ユニット型共通）'!$C$6:$L$47,10,FALSE))</f>
        <v/>
      </c>
      <c r="AW68" s="251" t="str">
        <f>IF(AW67="","",VLOOKUP(AW67,'シフト記号表（従来型・ユニット型共通）'!$C$6:$L$47,10,FALSE))</f>
        <v/>
      </c>
      <c r="AX68" s="251" t="str">
        <f>IF(AX67="","",VLOOKUP(AX67,'シフト記号表（従来型・ユニット型共通）'!$C$6:$L$47,10,FALSE))</f>
        <v/>
      </c>
      <c r="AY68" s="251" t="str">
        <f>IF(AY67="","",VLOOKUP(AY67,'シフト記号表（従来型・ユニット型共通）'!$C$6:$L$47,10,FALSE))</f>
        <v/>
      </c>
      <c r="AZ68" s="251" t="str">
        <f>IF(AZ67="","",VLOOKUP(AZ67,'シフト記号表（従来型・ユニット型共通）'!$C$6:$L$47,10,FALSE))</f>
        <v/>
      </c>
      <c r="BA68" s="251" t="str">
        <f>IF(BA67="","",VLOOKUP(BA67,'シフト記号表（従来型・ユニット型共通）'!$C$6:$L$47,10,FALSE))</f>
        <v/>
      </c>
      <c r="BB68" s="253" t="str">
        <f>IF(BB67="","",VLOOKUP(BB67,'シフト記号表（従来型・ユニット型共通）'!$C$6:$L$47,10,FALSE))</f>
        <v/>
      </c>
      <c r="BC68" s="252" t="str">
        <f>IF(BC67="","",VLOOKUP(BC67,'シフト記号表（従来型・ユニット型共通）'!$C$6:$L$47,10,FALSE))</f>
        <v/>
      </c>
      <c r="BD68" s="251" t="str">
        <f>IF(BD67="","",VLOOKUP(BD67,'シフト記号表（従来型・ユニット型共通）'!$C$6:$L$47,10,FALSE))</f>
        <v/>
      </c>
      <c r="BE68" s="251" t="str">
        <f>IF(BE67="","",VLOOKUP(BE67,'シフト記号表（従来型・ユニット型共通）'!$C$6:$L$47,10,FALSE))</f>
        <v/>
      </c>
      <c r="BF68" s="892">
        <f>IF($BI$3="４週",SUM(AA68:BB68),IF($BI$3="暦月",SUM(AA68:BE68),""))</f>
        <v>0</v>
      </c>
      <c r="BG68" s="893"/>
      <c r="BH68" s="970">
        <f>IF($BI$3="４週",BF68/4,IF($BI$3="暦月",(BF68/($BI$8/7)),""))</f>
        <v>0</v>
      </c>
      <c r="BI68" s="893"/>
      <c r="BJ68" s="967"/>
      <c r="BK68" s="968"/>
      <c r="BL68" s="968"/>
      <c r="BM68" s="968"/>
      <c r="BN68" s="969"/>
    </row>
    <row r="69" spans="2:66" ht="20.25" customHeight="1">
      <c r="B69" s="925">
        <f>B67+1</f>
        <v>27</v>
      </c>
      <c r="C69" s="1042"/>
      <c r="D69" s="1044"/>
      <c r="E69" s="934"/>
      <c r="F69" s="1045"/>
      <c r="G69" s="971"/>
      <c r="H69" s="972"/>
      <c r="I69" s="262"/>
      <c r="J69" s="261"/>
      <c r="K69" s="262"/>
      <c r="L69" s="261"/>
      <c r="M69" s="983"/>
      <c r="N69" s="984"/>
      <c r="O69" s="985"/>
      <c r="P69" s="986"/>
      <c r="Q69" s="986"/>
      <c r="R69" s="972"/>
      <c r="S69" s="953"/>
      <c r="T69" s="954"/>
      <c r="U69" s="954"/>
      <c r="V69" s="954"/>
      <c r="W69" s="955"/>
      <c r="X69" s="260" t="s">
        <v>758</v>
      </c>
      <c r="Z69" s="259"/>
      <c r="AA69" s="244"/>
      <c r="AB69" s="243"/>
      <c r="AC69" s="243"/>
      <c r="AD69" s="243"/>
      <c r="AE69" s="243"/>
      <c r="AF69" s="243"/>
      <c r="AG69" s="245"/>
      <c r="AH69" s="244"/>
      <c r="AI69" s="243"/>
      <c r="AJ69" s="243"/>
      <c r="AK69" s="243"/>
      <c r="AL69" s="243"/>
      <c r="AM69" s="243"/>
      <c r="AN69" s="245"/>
      <c r="AO69" s="244"/>
      <c r="AP69" s="243"/>
      <c r="AQ69" s="243"/>
      <c r="AR69" s="243"/>
      <c r="AS69" s="243"/>
      <c r="AT69" s="243"/>
      <c r="AU69" s="245"/>
      <c r="AV69" s="244"/>
      <c r="AW69" s="243"/>
      <c r="AX69" s="243"/>
      <c r="AY69" s="243"/>
      <c r="AZ69" s="243"/>
      <c r="BA69" s="243"/>
      <c r="BB69" s="245"/>
      <c r="BC69" s="244"/>
      <c r="BD69" s="243"/>
      <c r="BE69" s="242"/>
      <c r="BF69" s="960"/>
      <c r="BG69" s="961"/>
      <c r="BH69" s="962"/>
      <c r="BI69" s="963"/>
      <c r="BJ69" s="964"/>
      <c r="BK69" s="965"/>
      <c r="BL69" s="965"/>
      <c r="BM69" s="965"/>
      <c r="BN69" s="966"/>
    </row>
    <row r="70" spans="2:66" ht="20.25" customHeight="1">
      <c r="B70" s="926"/>
      <c r="C70" s="1043"/>
      <c r="D70" s="1046"/>
      <c r="E70" s="934"/>
      <c r="F70" s="1045"/>
      <c r="G70" s="928"/>
      <c r="H70" s="924"/>
      <c r="I70" s="262"/>
      <c r="J70" s="261">
        <f>G69</f>
        <v>0</v>
      </c>
      <c r="K70" s="262"/>
      <c r="L70" s="261">
        <f>M69</f>
        <v>0</v>
      </c>
      <c r="M70" s="917"/>
      <c r="N70" s="918"/>
      <c r="O70" s="922"/>
      <c r="P70" s="923"/>
      <c r="Q70" s="923"/>
      <c r="R70" s="924"/>
      <c r="S70" s="953"/>
      <c r="T70" s="954"/>
      <c r="U70" s="954"/>
      <c r="V70" s="954"/>
      <c r="W70" s="955"/>
      <c r="X70" s="256" t="s">
        <v>757</v>
      </c>
      <c r="Y70" s="255"/>
      <c r="Z70" s="254"/>
      <c r="AA70" s="252" t="str">
        <f>IF(AA69="","",VLOOKUP(AA69,'シフト記号表（従来型・ユニット型共通）'!$C$6:$L$47,10,FALSE))</f>
        <v/>
      </c>
      <c r="AB70" s="251" t="str">
        <f>IF(AB69="","",VLOOKUP(AB69,'シフト記号表（従来型・ユニット型共通）'!$C$6:$L$47,10,FALSE))</f>
        <v/>
      </c>
      <c r="AC70" s="251" t="str">
        <f>IF(AC69="","",VLOOKUP(AC69,'シフト記号表（従来型・ユニット型共通）'!$C$6:$L$47,10,FALSE))</f>
        <v/>
      </c>
      <c r="AD70" s="251" t="str">
        <f>IF(AD69="","",VLOOKUP(AD69,'シフト記号表（従来型・ユニット型共通）'!$C$6:$L$47,10,FALSE))</f>
        <v/>
      </c>
      <c r="AE70" s="251" t="str">
        <f>IF(AE69="","",VLOOKUP(AE69,'シフト記号表（従来型・ユニット型共通）'!$C$6:$L$47,10,FALSE))</f>
        <v/>
      </c>
      <c r="AF70" s="251" t="str">
        <f>IF(AF69="","",VLOOKUP(AF69,'シフト記号表（従来型・ユニット型共通）'!$C$6:$L$47,10,FALSE))</f>
        <v/>
      </c>
      <c r="AG70" s="253" t="str">
        <f>IF(AG69="","",VLOOKUP(AG69,'シフト記号表（従来型・ユニット型共通）'!$C$6:$L$47,10,FALSE))</f>
        <v/>
      </c>
      <c r="AH70" s="252" t="str">
        <f>IF(AH69="","",VLOOKUP(AH69,'シフト記号表（従来型・ユニット型共通）'!$C$6:$L$47,10,FALSE))</f>
        <v/>
      </c>
      <c r="AI70" s="251" t="str">
        <f>IF(AI69="","",VLOOKUP(AI69,'シフト記号表（従来型・ユニット型共通）'!$C$6:$L$47,10,FALSE))</f>
        <v/>
      </c>
      <c r="AJ70" s="251" t="str">
        <f>IF(AJ69="","",VLOOKUP(AJ69,'シフト記号表（従来型・ユニット型共通）'!$C$6:$L$47,10,FALSE))</f>
        <v/>
      </c>
      <c r="AK70" s="251" t="str">
        <f>IF(AK69="","",VLOOKUP(AK69,'シフト記号表（従来型・ユニット型共通）'!$C$6:$L$47,10,FALSE))</f>
        <v/>
      </c>
      <c r="AL70" s="251" t="str">
        <f>IF(AL69="","",VLOOKUP(AL69,'シフト記号表（従来型・ユニット型共通）'!$C$6:$L$47,10,FALSE))</f>
        <v/>
      </c>
      <c r="AM70" s="251" t="str">
        <f>IF(AM69="","",VLOOKUP(AM69,'シフト記号表（従来型・ユニット型共通）'!$C$6:$L$47,10,FALSE))</f>
        <v/>
      </c>
      <c r="AN70" s="253" t="str">
        <f>IF(AN69="","",VLOOKUP(AN69,'シフト記号表（従来型・ユニット型共通）'!$C$6:$L$47,10,FALSE))</f>
        <v/>
      </c>
      <c r="AO70" s="252" t="str">
        <f>IF(AO69="","",VLOOKUP(AO69,'シフト記号表（従来型・ユニット型共通）'!$C$6:$L$47,10,FALSE))</f>
        <v/>
      </c>
      <c r="AP70" s="251" t="str">
        <f>IF(AP69="","",VLOOKUP(AP69,'シフト記号表（従来型・ユニット型共通）'!$C$6:$L$47,10,FALSE))</f>
        <v/>
      </c>
      <c r="AQ70" s="251" t="str">
        <f>IF(AQ69="","",VLOOKUP(AQ69,'シフト記号表（従来型・ユニット型共通）'!$C$6:$L$47,10,FALSE))</f>
        <v/>
      </c>
      <c r="AR70" s="251" t="str">
        <f>IF(AR69="","",VLOOKUP(AR69,'シフト記号表（従来型・ユニット型共通）'!$C$6:$L$47,10,FALSE))</f>
        <v/>
      </c>
      <c r="AS70" s="251" t="str">
        <f>IF(AS69="","",VLOOKUP(AS69,'シフト記号表（従来型・ユニット型共通）'!$C$6:$L$47,10,FALSE))</f>
        <v/>
      </c>
      <c r="AT70" s="251" t="str">
        <f>IF(AT69="","",VLOOKUP(AT69,'シフト記号表（従来型・ユニット型共通）'!$C$6:$L$47,10,FALSE))</f>
        <v/>
      </c>
      <c r="AU70" s="253" t="str">
        <f>IF(AU69="","",VLOOKUP(AU69,'シフト記号表（従来型・ユニット型共通）'!$C$6:$L$47,10,FALSE))</f>
        <v/>
      </c>
      <c r="AV70" s="252" t="str">
        <f>IF(AV69="","",VLOOKUP(AV69,'シフト記号表（従来型・ユニット型共通）'!$C$6:$L$47,10,FALSE))</f>
        <v/>
      </c>
      <c r="AW70" s="251" t="str">
        <f>IF(AW69="","",VLOOKUP(AW69,'シフト記号表（従来型・ユニット型共通）'!$C$6:$L$47,10,FALSE))</f>
        <v/>
      </c>
      <c r="AX70" s="251" t="str">
        <f>IF(AX69="","",VLOOKUP(AX69,'シフト記号表（従来型・ユニット型共通）'!$C$6:$L$47,10,FALSE))</f>
        <v/>
      </c>
      <c r="AY70" s="251" t="str">
        <f>IF(AY69="","",VLOOKUP(AY69,'シフト記号表（従来型・ユニット型共通）'!$C$6:$L$47,10,FALSE))</f>
        <v/>
      </c>
      <c r="AZ70" s="251" t="str">
        <f>IF(AZ69="","",VLOOKUP(AZ69,'シフト記号表（従来型・ユニット型共通）'!$C$6:$L$47,10,FALSE))</f>
        <v/>
      </c>
      <c r="BA70" s="251" t="str">
        <f>IF(BA69="","",VLOOKUP(BA69,'シフト記号表（従来型・ユニット型共通）'!$C$6:$L$47,10,FALSE))</f>
        <v/>
      </c>
      <c r="BB70" s="253" t="str">
        <f>IF(BB69="","",VLOOKUP(BB69,'シフト記号表（従来型・ユニット型共通）'!$C$6:$L$47,10,FALSE))</f>
        <v/>
      </c>
      <c r="BC70" s="252" t="str">
        <f>IF(BC69="","",VLOOKUP(BC69,'シフト記号表（従来型・ユニット型共通）'!$C$6:$L$47,10,FALSE))</f>
        <v/>
      </c>
      <c r="BD70" s="251" t="str">
        <f>IF(BD69="","",VLOOKUP(BD69,'シフト記号表（従来型・ユニット型共通）'!$C$6:$L$47,10,FALSE))</f>
        <v/>
      </c>
      <c r="BE70" s="251" t="str">
        <f>IF(BE69="","",VLOOKUP(BE69,'シフト記号表（従来型・ユニット型共通）'!$C$6:$L$47,10,FALSE))</f>
        <v/>
      </c>
      <c r="BF70" s="892">
        <f>IF($BI$3="４週",SUM(AA70:BB70),IF($BI$3="暦月",SUM(AA70:BE70),""))</f>
        <v>0</v>
      </c>
      <c r="BG70" s="893"/>
      <c r="BH70" s="970">
        <f>IF($BI$3="４週",BF70/4,IF($BI$3="暦月",(BF70/($BI$8/7)),""))</f>
        <v>0</v>
      </c>
      <c r="BI70" s="893"/>
      <c r="BJ70" s="967"/>
      <c r="BK70" s="968"/>
      <c r="BL70" s="968"/>
      <c r="BM70" s="968"/>
      <c r="BN70" s="969"/>
    </row>
    <row r="71" spans="2:66" ht="20.25" customHeight="1">
      <c r="B71" s="925">
        <f>B69+1</f>
        <v>28</v>
      </c>
      <c r="C71" s="1042"/>
      <c r="D71" s="1044"/>
      <c r="E71" s="934"/>
      <c r="F71" s="1045"/>
      <c r="G71" s="971"/>
      <c r="H71" s="972"/>
      <c r="I71" s="262"/>
      <c r="J71" s="261"/>
      <c r="K71" s="262"/>
      <c r="L71" s="261"/>
      <c r="M71" s="983"/>
      <c r="N71" s="984"/>
      <c r="O71" s="985"/>
      <c r="P71" s="986"/>
      <c r="Q71" s="986"/>
      <c r="R71" s="972"/>
      <c r="S71" s="953"/>
      <c r="T71" s="954"/>
      <c r="U71" s="954"/>
      <c r="V71" s="954"/>
      <c r="W71" s="955"/>
      <c r="X71" s="260" t="s">
        <v>758</v>
      </c>
      <c r="Z71" s="259"/>
      <c r="AA71" s="244"/>
      <c r="AB71" s="243"/>
      <c r="AC71" s="243"/>
      <c r="AD71" s="243"/>
      <c r="AE71" s="243"/>
      <c r="AF71" s="243"/>
      <c r="AG71" s="245"/>
      <c r="AH71" s="244"/>
      <c r="AI71" s="243"/>
      <c r="AJ71" s="243"/>
      <c r="AK71" s="243"/>
      <c r="AL71" s="243"/>
      <c r="AM71" s="243"/>
      <c r="AN71" s="245"/>
      <c r="AO71" s="244"/>
      <c r="AP71" s="243"/>
      <c r="AQ71" s="243"/>
      <c r="AR71" s="243"/>
      <c r="AS71" s="243"/>
      <c r="AT71" s="243"/>
      <c r="AU71" s="245"/>
      <c r="AV71" s="244"/>
      <c r="AW71" s="243"/>
      <c r="AX71" s="243"/>
      <c r="AY71" s="243"/>
      <c r="AZ71" s="243"/>
      <c r="BA71" s="243"/>
      <c r="BB71" s="245"/>
      <c r="BC71" s="244"/>
      <c r="BD71" s="243"/>
      <c r="BE71" s="242"/>
      <c r="BF71" s="960"/>
      <c r="BG71" s="961"/>
      <c r="BH71" s="962"/>
      <c r="BI71" s="963"/>
      <c r="BJ71" s="964"/>
      <c r="BK71" s="965"/>
      <c r="BL71" s="965"/>
      <c r="BM71" s="965"/>
      <c r="BN71" s="966"/>
    </row>
    <row r="72" spans="2:66" ht="20.25" customHeight="1">
      <c r="B72" s="926"/>
      <c r="C72" s="1043"/>
      <c r="D72" s="1046"/>
      <c r="E72" s="934"/>
      <c r="F72" s="1045"/>
      <c r="G72" s="928"/>
      <c r="H72" s="924"/>
      <c r="I72" s="262"/>
      <c r="J72" s="261">
        <f>G71</f>
        <v>0</v>
      </c>
      <c r="K72" s="262"/>
      <c r="L72" s="261">
        <f>M71</f>
        <v>0</v>
      </c>
      <c r="M72" s="917"/>
      <c r="N72" s="918"/>
      <c r="O72" s="922"/>
      <c r="P72" s="923"/>
      <c r="Q72" s="923"/>
      <c r="R72" s="924"/>
      <c r="S72" s="953"/>
      <c r="T72" s="954"/>
      <c r="U72" s="954"/>
      <c r="V72" s="954"/>
      <c r="W72" s="955"/>
      <c r="X72" s="256" t="s">
        <v>757</v>
      </c>
      <c r="Y72" s="255"/>
      <c r="Z72" s="254"/>
      <c r="AA72" s="252" t="str">
        <f>IF(AA71="","",VLOOKUP(AA71,'シフト記号表（従来型・ユニット型共通）'!$C$6:$L$47,10,FALSE))</f>
        <v/>
      </c>
      <c r="AB72" s="251" t="str">
        <f>IF(AB71="","",VLOOKUP(AB71,'シフト記号表（従来型・ユニット型共通）'!$C$6:$L$47,10,FALSE))</f>
        <v/>
      </c>
      <c r="AC72" s="251" t="str">
        <f>IF(AC71="","",VLOOKUP(AC71,'シフト記号表（従来型・ユニット型共通）'!$C$6:$L$47,10,FALSE))</f>
        <v/>
      </c>
      <c r="AD72" s="251" t="str">
        <f>IF(AD71="","",VLOOKUP(AD71,'シフト記号表（従来型・ユニット型共通）'!$C$6:$L$47,10,FALSE))</f>
        <v/>
      </c>
      <c r="AE72" s="251" t="str">
        <f>IF(AE71="","",VLOOKUP(AE71,'シフト記号表（従来型・ユニット型共通）'!$C$6:$L$47,10,FALSE))</f>
        <v/>
      </c>
      <c r="AF72" s="251" t="str">
        <f>IF(AF71="","",VLOOKUP(AF71,'シフト記号表（従来型・ユニット型共通）'!$C$6:$L$47,10,FALSE))</f>
        <v/>
      </c>
      <c r="AG72" s="253" t="str">
        <f>IF(AG71="","",VLOOKUP(AG71,'シフト記号表（従来型・ユニット型共通）'!$C$6:$L$47,10,FALSE))</f>
        <v/>
      </c>
      <c r="AH72" s="252" t="str">
        <f>IF(AH71="","",VLOOKUP(AH71,'シフト記号表（従来型・ユニット型共通）'!$C$6:$L$47,10,FALSE))</f>
        <v/>
      </c>
      <c r="AI72" s="251" t="str">
        <f>IF(AI71="","",VLOOKUP(AI71,'シフト記号表（従来型・ユニット型共通）'!$C$6:$L$47,10,FALSE))</f>
        <v/>
      </c>
      <c r="AJ72" s="251" t="str">
        <f>IF(AJ71="","",VLOOKUP(AJ71,'シフト記号表（従来型・ユニット型共通）'!$C$6:$L$47,10,FALSE))</f>
        <v/>
      </c>
      <c r="AK72" s="251" t="str">
        <f>IF(AK71="","",VLOOKUP(AK71,'シフト記号表（従来型・ユニット型共通）'!$C$6:$L$47,10,FALSE))</f>
        <v/>
      </c>
      <c r="AL72" s="251" t="str">
        <f>IF(AL71="","",VLOOKUP(AL71,'シフト記号表（従来型・ユニット型共通）'!$C$6:$L$47,10,FALSE))</f>
        <v/>
      </c>
      <c r="AM72" s="251" t="str">
        <f>IF(AM71="","",VLOOKUP(AM71,'シフト記号表（従来型・ユニット型共通）'!$C$6:$L$47,10,FALSE))</f>
        <v/>
      </c>
      <c r="AN72" s="253" t="str">
        <f>IF(AN71="","",VLOOKUP(AN71,'シフト記号表（従来型・ユニット型共通）'!$C$6:$L$47,10,FALSE))</f>
        <v/>
      </c>
      <c r="AO72" s="252" t="str">
        <f>IF(AO71="","",VLOOKUP(AO71,'シフト記号表（従来型・ユニット型共通）'!$C$6:$L$47,10,FALSE))</f>
        <v/>
      </c>
      <c r="AP72" s="251" t="str">
        <f>IF(AP71="","",VLOOKUP(AP71,'シフト記号表（従来型・ユニット型共通）'!$C$6:$L$47,10,FALSE))</f>
        <v/>
      </c>
      <c r="AQ72" s="251" t="str">
        <f>IF(AQ71="","",VLOOKUP(AQ71,'シフト記号表（従来型・ユニット型共通）'!$C$6:$L$47,10,FALSE))</f>
        <v/>
      </c>
      <c r="AR72" s="251" t="str">
        <f>IF(AR71="","",VLOOKUP(AR71,'シフト記号表（従来型・ユニット型共通）'!$C$6:$L$47,10,FALSE))</f>
        <v/>
      </c>
      <c r="AS72" s="251" t="str">
        <f>IF(AS71="","",VLOOKUP(AS71,'シフト記号表（従来型・ユニット型共通）'!$C$6:$L$47,10,FALSE))</f>
        <v/>
      </c>
      <c r="AT72" s="251" t="str">
        <f>IF(AT71="","",VLOOKUP(AT71,'シフト記号表（従来型・ユニット型共通）'!$C$6:$L$47,10,FALSE))</f>
        <v/>
      </c>
      <c r="AU72" s="253" t="str">
        <f>IF(AU71="","",VLOOKUP(AU71,'シフト記号表（従来型・ユニット型共通）'!$C$6:$L$47,10,FALSE))</f>
        <v/>
      </c>
      <c r="AV72" s="252" t="str">
        <f>IF(AV71="","",VLOOKUP(AV71,'シフト記号表（従来型・ユニット型共通）'!$C$6:$L$47,10,FALSE))</f>
        <v/>
      </c>
      <c r="AW72" s="251" t="str">
        <f>IF(AW71="","",VLOOKUP(AW71,'シフト記号表（従来型・ユニット型共通）'!$C$6:$L$47,10,FALSE))</f>
        <v/>
      </c>
      <c r="AX72" s="251" t="str">
        <f>IF(AX71="","",VLOOKUP(AX71,'シフト記号表（従来型・ユニット型共通）'!$C$6:$L$47,10,FALSE))</f>
        <v/>
      </c>
      <c r="AY72" s="251" t="str">
        <f>IF(AY71="","",VLOOKUP(AY71,'シフト記号表（従来型・ユニット型共通）'!$C$6:$L$47,10,FALSE))</f>
        <v/>
      </c>
      <c r="AZ72" s="251" t="str">
        <f>IF(AZ71="","",VLOOKUP(AZ71,'シフト記号表（従来型・ユニット型共通）'!$C$6:$L$47,10,FALSE))</f>
        <v/>
      </c>
      <c r="BA72" s="251" t="str">
        <f>IF(BA71="","",VLOOKUP(BA71,'シフト記号表（従来型・ユニット型共通）'!$C$6:$L$47,10,FALSE))</f>
        <v/>
      </c>
      <c r="BB72" s="253" t="str">
        <f>IF(BB71="","",VLOOKUP(BB71,'シフト記号表（従来型・ユニット型共通）'!$C$6:$L$47,10,FALSE))</f>
        <v/>
      </c>
      <c r="BC72" s="252" t="str">
        <f>IF(BC71="","",VLOOKUP(BC71,'シフト記号表（従来型・ユニット型共通）'!$C$6:$L$47,10,FALSE))</f>
        <v/>
      </c>
      <c r="BD72" s="251" t="str">
        <f>IF(BD71="","",VLOOKUP(BD71,'シフト記号表（従来型・ユニット型共通）'!$C$6:$L$47,10,FALSE))</f>
        <v/>
      </c>
      <c r="BE72" s="251" t="str">
        <f>IF(BE71="","",VLOOKUP(BE71,'シフト記号表（従来型・ユニット型共通）'!$C$6:$L$47,10,FALSE))</f>
        <v/>
      </c>
      <c r="BF72" s="892">
        <f>IF($BI$3="４週",SUM(AA72:BB72),IF($BI$3="暦月",SUM(AA72:BE72),""))</f>
        <v>0</v>
      </c>
      <c r="BG72" s="893"/>
      <c r="BH72" s="970">
        <f>IF($BI$3="４週",BF72/4,IF($BI$3="暦月",(BF72/($BI$8/7)),""))</f>
        <v>0</v>
      </c>
      <c r="BI72" s="893"/>
      <c r="BJ72" s="967"/>
      <c r="BK72" s="968"/>
      <c r="BL72" s="968"/>
      <c r="BM72" s="968"/>
      <c r="BN72" s="969"/>
    </row>
    <row r="73" spans="2:66" ht="20.25" customHeight="1">
      <c r="B73" s="925">
        <f>B71+1</f>
        <v>29</v>
      </c>
      <c r="C73" s="1042"/>
      <c r="D73" s="1044"/>
      <c r="E73" s="934"/>
      <c r="F73" s="1045"/>
      <c r="G73" s="971"/>
      <c r="H73" s="972"/>
      <c r="I73" s="262"/>
      <c r="J73" s="261"/>
      <c r="K73" s="262"/>
      <c r="L73" s="261"/>
      <c r="M73" s="983"/>
      <c r="N73" s="984"/>
      <c r="O73" s="985"/>
      <c r="P73" s="986"/>
      <c r="Q73" s="986"/>
      <c r="R73" s="972"/>
      <c r="S73" s="953"/>
      <c r="T73" s="954"/>
      <c r="U73" s="954"/>
      <c r="V73" s="954"/>
      <c r="W73" s="955"/>
      <c r="X73" s="260" t="s">
        <v>758</v>
      </c>
      <c r="Z73" s="259"/>
      <c r="AA73" s="244"/>
      <c r="AB73" s="243"/>
      <c r="AC73" s="243"/>
      <c r="AD73" s="243"/>
      <c r="AE73" s="243"/>
      <c r="AF73" s="243"/>
      <c r="AG73" s="245"/>
      <c r="AH73" s="244"/>
      <c r="AI73" s="243"/>
      <c r="AJ73" s="243"/>
      <c r="AK73" s="243"/>
      <c r="AL73" s="243"/>
      <c r="AM73" s="243"/>
      <c r="AN73" s="245"/>
      <c r="AO73" s="244"/>
      <c r="AP73" s="243"/>
      <c r="AQ73" s="243"/>
      <c r="AR73" s="243"/>
      <c r="AS73" s="243"/>
      <c r="AT73" s="243"/>
      <c r="AU73" s="245"/>
      <c r="AV73" s="244"/>
      <c r="AW73" s="243"/>
      <c r="AX73" s="243"/>
      <c r="AY73" s="243"/>
      <c r="AZ73" s="243"/>
      <c r="BA73" s="243"/>
      <c r="BB73" s="245"/>
      <c r="BC73" s="244"/>
      <c r="BD73" s="243"/>
      <c r="BE73" s="242"/>
      <c r="BF73" s="960"/>
      <c r="BG73" s="961"/>
      <c r="BH73" s="962"/>
      <c r="BI73" s="963"/>
      <c r="BJ73" s="964"/>
      <c r="BK73" s="965"/>
      <c r="BL73" s="965"/>
      <c r="BM73" s="965"/>
      <c r="BN73" s="966"/>
    </row>
    <row r="74" spans="2:66" ht="20.25" customHeight="1">
      <c r="B74" s="926"/>
      <c r="C74" s="1043"/>
      <c r="D74" s="1046"/>
      <c r="E74" s="934"/>
      <c r="F74" s="1045"/>
      <c r="G74" s="987"/>
      <c r="H74" s="988"/>
      <c r="I74" s="258"/>
      <c r="J74" s="257">
        <f>G73</f>
        <v>0</v>
      </c>
      <c r="K74" s="258"/>
      <c r="L74" s="257">
        <f>M73</f>
        <v>0</v>
      </c>
      <c r="M74" s="989"/>
      <c r="N74" s="990"/>
      <c r="O74" s="991"/>
      <c r="P74" s="992"/>
      <c r="Q74" s="992"/>
      <c r="R74" s="988"/>
      <c r="S74" s="953"/>
      <c r="T74" s="954"/>
      <c r="U74" s="954"/>
      <c r="V74" s="954"/>
      <c r="W74" s="955"/>
      <c r="X74" s="256" t="s">
        <v>757</v>
      </c>
      <c r="Y74" s="255"/>
      <c r="Z74" s="254"/>
      <c r="AA74" s="252" t="str">
        <f>IF(AA73="","",VLOOKUP(AA73,'シフト記号表（従来型・ユニット型共通）'!$C$6:$L$47,10,FALSE))</f>
        <v/>
      </c>
      <c r="AB74" s="251" t="str">
        <f>IF(AB73="","",VLOOKUP(AB73,'シフト記号表（従来型・ユニット型共通）'!$C$6:$L$47,10,FALSE))</f>
        <v/>
      </c>
      <c r="AC74" s="251" t="str">
        <f>IF(AC73="","",VLOOKUP(AC73,'シフト記号表（従来型・ユニット型共通）'!$C$6:$L$47,10,FALSE))</f>
        <v/>
      </c>
      <c r="AD74" s="251" t="str">
        <f>IF(AD73="","",VLOOKUP(AD73,'シフト記号表（従来型・ユニット型共通）'!$C$6:$L$47,10,FALSE))</f>
        <v/>
      </c>
      <c r="AE74" s="251" t="str">
        <f>IF(AE73="","",VLOOKUP(AE73,'シフト記号表（従来型・ユニット型共通）'!$C$6:$L$47,10,FALSE))</f>
        <v/>
      </c>
      <c r="AF74" s="251" t="str">
        <f>IF(AF73="","",VLOOKUP(AF73,'シフト記号表（従来型・ユニット型共通）'!$C$6:$L$47,10,FALSE))</f>
        <v/>
      </c>
      <c r="AG74" s="253" t="str">
        <f>IF(AG73="","",VLOOKUP(AG73,'シフト記号表（従来型・ユニット型共通）'!$C$6:$L$47,10,FALSE))</f>
        <v/>
      </c>
      <c r="AH74" s="252" t="str">
        <f>IF(AH73="","",VLOOKUP(AH73,'シフト記号表（従来型・ユニット型共通）'!$C$6:$L$47,10,FALSE))</f>
        <v/>
      </c>
      <c r="AI74" s="251" t="str">
        <f>IF(AI73="","",VLOOKUP(AI73,'シフト記号表（従来型・ユニット型共通）'!$C$6:$L$47,10,FALSE))</f>
        <v/>
      </c>
      <c r="AJ74" s="251" t="str">
        <f>IF(AJ73="","",VLOOKUP(AJ73,'シフト記号表（従来型・ユニット型共通）'!$C$6:$L$47,10,FALSE))</f>
        <v/>
      </c>
      <c r="AK74" s="251" t="str">
        <f>IF(AK73="","",VLOOKUP(AK73,'シフト記号表（従来型・ユニット型共通）'!$C$6:$L$47,10,FALSE))</f>
        <v/>
      </c>
      <c r="AL74" s="251" t="str">
        <f>IF(AL73="","",VLOOKUP(AL73,'シフト記号表（従来型・ユニット型共通）'!$C$6:$L$47,10,FALSE))</f>
        <v/>
      </c>
      <c r="AM74" s="251" t="str">
        <f>IF(AM73="","",VLOOKUP(AM73,'シフト記号表（従来型・ユニット型共通）'!$C$6:$L$47,10,FALSE))</f>
        <v/>
      </c>
      <c r="AN74" s="253" t="str">
        <f>IF(AN73="","",VLOOKUP(AN73,'シフト記号表（従来型・ユニット型共通）'!$C$6:$L$47,10,FALSE))</f>
        <v/>
      </c>
      <c r="AO74" s="252" t="str">
        <f>IF(AO73="","",VLOOKUP(AO73,'シフト記号表（従来型・ユニット型共通）'!$C$6:$L$47,10,FALSE))</f>
        <v/>
      </c>
      <c r="AP74" s="251" t="str">
        <f>IF(AP73="","",VLOOKUP(AP73,'シフト記号表（従来型・ユニット型共通）'!$C$6:$L$47,10,FALSE))</f>
        <v/>
      </c>
      <c r="AQ74" s="251" t="str">
        <f>IF(AQ73="","",VLOOKUP(AQ73,'シフト記号表（従来型・ユニット型共通）'!$C$6:$L$47,10,FALSE))</f>
        <v/>
      </c>
      <c r="AR74" s="251" t="str">
        <f>IF(AR73="","",VLOOKUP(AR73,'シフト記号表（従来型・ユニット型共通）'!$C$6:$L$47,10,FALSE))</f>
        <v/>
      </c>
      <c r="AS74" s="251" t="str">
        <f>IF(AS73="","",VLOOKUP(AS73,'シフト記号表（従来型・ユニット型共通）'!$C$6:$L$47,10,FALSE))</f>
        <v/>
      </c>
      <c r="AT74" s="251" t="str">
        <f>IF(AT73="","",VLOOKUP(AT73,'シフト記号表（従来型・ユニット型共通）'!$C$6:$L$47,10,FALSE))</f>
        <v/>
      </c>
      <c r="AU74" s="253" t="str">
        <f>IF(AU73="","",VLOOKUP(AU73,'シフト記号表（従来型・ユニット型共通）'!$C$6:$L$47,10,FALSE))</f>
        <v/>
      </c>
      <c r="AV74" s="252" t="str">
        <f>IF(AV73="","",VLOOKUP(AV73,'シフト記号表（従来型・ユニット型共通）'!$C$6:$L$47,10,FALSE))</f>
        <v/>
      </c>
      <c r="AW74" s="251" t="str">
        <f>IF(AW73="","",VLOOKUP(AW73,'シフト記号表（従来型・ユニット型共通）'!$C$6:$L$47,10,FALSE))</f>
        <v/>
      </c>
      <c r="AX74" s="251" t="str">
        <f>IF(AX73="","",VLOOKUP(AX73,'シフト記号表（従来型・ユニット型共通）'!$C$6:$L$47,10,FALSE))</f>
        <v/>
      </c>
      <c r="AY74" s="251" t="str">
        <f>IF(AY73="","",VLOOKUP(AY73,'シフト記号表（従来型・ユニット型共通）'!$C$6:$L$47,10,FALSE))</f>
        <v/>
      </c>
      <c r="AZ74" s="251" t="str">
        <f>IF(AZ73="","",VLOOKUP(AZ73,'シフト記号表（従来型・ユニット型共通）'!$C$6:$L$47,10,FALSE))</f>
        <v/>
      </c>
      <c r="BA74" s="251" t="str">
        <f>IF(BA73="","",VLOOKUP(BA73,'シフト記号表（従来型・ユニット型共通）'!$C$6:$L$47,10,FALSE))</f>
        <v/>
      </c>
      <c r="BB74" s="253" t="str">
        <f>IF(BB73="","",VLOOKUP(BB73,'シフト記号表（従来型・ユニット型共通）'!$C$6:$L$47,10,FALSE))</f>
        <v/>
      </c>
      <c r="BC74" s="252" t="str">
        <f>IF(BC73="","",VLOOKUP(BC73,'シフト記号表（従来型・ユニット型共通）'!$C$6:$L$47,10,FALSE))</f>
        <v/>
      </c>
      <c r="BD74" s="251" t="str">
        <f>IF(BD73="","",VLOOKUP(BD73,'シフト記号表（従来型・ユニット型共通）'!$C$6:$L$47,10,FALSE))</f>
        <v/>
      </c>
      <c r="BE74" s="251" t="str">
        <f>IF(BE73="","",VLOOKUP(BE73,'シフト記号表（従来型・ユニット型共通）'!$C$6:$L$47,10,FALSE))</f>
        <v/>
      </c>
      <c r="BF74" s="996">
        <f>IF($BI$3="４週",SUM(AA74:BB74),IF($BI$3="暦月",SUM(AA74:BE74),""))</f>
        <v>0</v>
      </c>
      <c r="BG74" s="997"/>
      <c r="BH74" s="998">
        <f>IF($BI$3="４週",BF74/4,IF($BI$3="暦月",(BF74/($BI$8/7)),""))</f>
        <v>0</v>
      </c>
      <c r="BI74" s="997"/>
      <c r="BJ74" s="993"/>
      <c r="BK74" s="994"/>
      <c r="BL74" s="994"/>
      <c r="BM74" s="994"/>
      <c r="BN74" s="995"/>
    </row>
    <row r="75" spans="2:66" ht="20.25" customHeight="1">
      <c r="B75" s="925">
        <f>B73+1</f>
        <v>30</v>
      </c>
      <c r="C75" s="1042"/>
      <c r="D75" s="1044"/>
      <c r="E75" s="934"/>
      <c r="F75" s="1045"/>
      <c r="G75" s="971"/>
      <c r="H75" s="972"/>
      <c r="I75" s="262"/>
      <c r="J75" s="261"/>
      <c r="K75" s="262"/>
      <c r="L75" s="261"/>
      <c r="M75" s="983"/>
      <c r="N75" s="984"/>
      <c r="O75" s="985"/>
      <c r="P75" s="986"/>
      <c r="Q75" s="986"/>
      <c r="R75" s="972"/>
      <c r="S75" s="953"/>
      <c r="T75" s="954"/>
      <c r="U75" s="954"/>
      <c r="V75" s="954"/>
      <c r="W75" s="955"/>
      <c r="X75" s="260" t="s">
        <v>758</v>
      </c>
      <c r="Z75" s="259"/>
      <c r="AA75" s="244"/>
      <c r="AB75" s="243"/>
      <c r="AC75" s="243"/>
      <c r="AD75" s="243"/>
      <c r="AE75" s="243"/>
      <c r="AF75" s="243"/>
      <c r="AG75" s="245"/>
      <c r="AH75" s="244"/>
      <c r="AI75" s="243"/>
      <c r="AJ75" s="243"/>
      <c r="AK75" s="243"/>
      <c r="AL75" s="243"/>
      <c r="AM75" s="243"/>
      <c r="AN75" s="245"/>
      <c r="AO75" s="244"/>
      <c r="AP75" s="243"/>
      <c r="AQ75" s="243"/>
      <c r="AR75" s="243"/>
      <c r="AS75" s="243"/>
      <c r="AT75" s="243"/>
      <c r="AU75" s="245"/>
      <c r="AV75" s="244"/>
      <c r="AW75" s="243"/>
      <c r="AX75" s="243"/>
      <c r="AY75" s="243"/>
      <c r="AZ75" s="243"/>
      <c r="BA75" s="243"/>
      <c r="BB75" s="245"/>
      <c r="BC75" s="244"/>
      <c r="BD75" s="243"/>
      <c r="BE75" s="242"/>
      <c r="BF75" s="960"/>
      <c r="BG75" s="961"/>
      <c r="BH75" s="962"/>
      <c r="BI75" s="963"/>
      <c r="BJ75" s="964"/>
      <c r="BK75" s="965"/>
      <c r="BL75" s="965"/>
      <c r="BM75" s="965"/>
      <c r="BN75" s="966"/>
    </row>
    <row r="76" spans="2:66" ht="20.25" customHeight="1">
      <c r="B76" s="926"/>
      <c r="C76" s="1043"/>
      <c r="D76" s="1046"/>
      <c r="E76" s="934"/>
      <c r="F76" s="1045"/>
      <c r="G76" s="987"/>
      <c r="H76" s="988"/>
      <c r="I76" s="258"/>
      <c r="J76" s="257">
        <f>G75</f>
        <v>0</v>
      </c>
      <c r="K76" s="258"/>
      <c r="L76" s="257">
        <f>M75</f>
        <v>0</v>
      </c>
      <c r="M76" s="989"/>
      <c r="N76" s="990"/>
      <c r="O76" s="991"/>
      <c r="P76" s="992"/>
      <c r="Q76" s="992"/>
      <c r="R76" s="988"/>
      <c r="S76" s="953"/>
      <c r="T76" s="954"/>
      <c r="U76" s="954"/>
      <c r="V76" s="954"/>
      <c r="W76" s="955"/>
      <c r="X76" s="256" t="s">
        <v>757</v>
      </c>
      <c r="Y76" s="255"/>
      <c r="Z76" s="254"/>
      <c r="AA76" s="252" t="str">
        <f>IF(AA75="","",VLOOKUP(AA75,'シフト記号表（従来型・ユニット型共通）'!$C$6:$L$47,10,FALSE))</f>
        <v/>
      </c>
      <c r="AB76" s="251" t="str">
        <f>IF(AB75="","",VLOOKUP(AB75,'シフト記号表（従来型・ユニット型共通）'!$C$6:$L$47,10,FALSE))</f>
        <v/>
      </c>
      <c r="AC76" s="251" t="str">
        <f>IF(AC75="","",VLOOKUP(AC75,'シフト記号表（従来型・ユニット型共通）'!$C$6:$L$47,10,FALSE))</f>
        <v/>
      </c>
      <c r="AD76" s="251" t="str">
        <f>IF(AD75="","",VLOOKUP(AD75,'シフト記号表（従来型・ユニット型共通）'!$C$6:$L$47,10,FALSE))</f>
        <v/>
      </c>
      <c r="AE76" s="251" t="str">
        <f>IF(AE75="","",VLOOKUP(AE75,'シフト記号表（従来型・ユニット型共通）'!$C$6:$L$47,10,FALSE))</f>
        <v/>
      </c>
      <c r="AF76" s="251" t="str">
        <f>IF(AF75="","",VLOOKUP(AF75,'シフト記号表（従来型・ユニット型共通）'!$C$6:$L$47,10,FALSE))</f>
        <v/>
      </c>
      <c r="AG76" s="253" t="str">
        <f>IF(AG75="","",VLOOKUP(AG75,'シフト記号表（従来型・ユニット型共通）'!$C$6:$L$47,10,FALSE))</f>
        <v/>
      </c>
      <c r="AH76" s="252" t="str">
        <f>IF(AH75="","",VLOOKUP(AH75,'シフト記号表（従来型・ユニット型共通）'!$C$6:$L$47,10,FALSE))</f>
        <v/>
      </c>
      <c r="AI76" s="251" t="str">
        <f>IF(AI75="","",VLOOKUP(AI75,'シフト記号表（従来型・ユニット型共通）'!$C$6:$L$47,10,FALSE))</f>
        <v/>
      </c>
      <c r="AJ76" s="251" t="str">
        <f>IF(AJ75="","",VLOOKUP(AJ75,'シフト記号表（従来型・ユニット型共通）'!$C$6:$L$47,10,FALSE))</f>
        <v/>
      </c>
      <c r="AK76" s="251" t="str">
        <f>IF(AK75="","",VLOOKUP(AK75,'シフト記号表（従来型・ユニット型共通）'!$C$6:$L$47,10,FALSE))</f>
        <v/>
      </c>
      <c r="AL76" s="251" t="str">
        <f>IF(AL75="","",VLOOKUP(AL75,'シフト記号表（従来型・ユニット型共通）'!$C$6:$L$47,10,FALSE))</f>
        <v/>
      </c>
      <c r="AM76" s="251" t="str">
        <f>IF(AM75="","",VLOOKUP(AM75,'シフト記号表（従来型・ユニット型共通）'!$C$6:$L$47,10,FALSE))</f>
        <v/>
      </c>
      <c r="AN76" s="253" t="str">
        <f>IF(AN75="","",VLOOKUP(AN75,'シフト記号表（従来型・ユニット型共通）'!$C$6:$L$47,10,FALSE))</f>
        <v/>
      </c>
      <c r="AO76" s="252" t="str">
        <f>IF(AO75="","",VLOOKUP(AO75,'シフト記号表（従来型・ユニット型共通）'!$C$6:$L$47,10,FALSE))</f>
        <v/>
      </c>
      <c r="AP76" s="251" t="str">
        <f>IF(AP75="","",VLOOKUP(AP75,'シフト記号表（従来型・ユニット型共通）'!$C$6:$L$47,10,FALSE))</f>
        <v/>
      </c>
      <c r="AQ76" s="251" t="str">
        <f>IF(AQ75="","",VLOOKUP(AQ75,'シフト記号表（従来型・ユニット型共通）'!$C$6:$L$47,10,FALSE))</f>
        <v/>
      </c>
      <c r="AR76" s="251" t="str">
        <f>IF(AR75="","",VLOOKUP(AR75,'シフト記号表（従来型・ユニット型共通）'!$C$6:$L$47,10,FALSE))</f>
        <v/>
      </c>
      <c r="AS76" s="251" t="str">
        <f>IF(AS75="","",VLOOKUP(AS75,'シフト記号表（従来型・ユニット型共通）'!$C$6:$L$47,10,FALSE))</f>
        <v/>
      </c>
      <c r="AT76" s="251" t="str">
        <f>IF(AT75="","",VLOOKUP(AT75,'シフト記号表（従来型・ユニット型共通）'!$C$6:$L$47,10,FALSE))</f>
        <v/>
      </c>
      <c r="AU76" s="253" t="str">
        <f>IF(AU75="","",VLOOKUP(AU75,'シフト記号表（従来型・ユニット型共通）'!$C$6:$L$47,10,FALSE))</f>
        <v/>
      </c>
      <c r="AV76" s="252" t="str">
        <f>IF(AV75="","",VLOOKUP(AV75,'シフト記号表（従来型・ユニット型共通）'!$C$6:$L$47,10,FALSE))</f>
        <v/>
      </c>
      <c r="AW76" s="251" t="str">
        <f>IF(AW75="","",VLOOKUP(AW75,'シフト記号表（従来型・ユニット型共通）'!$C$6:$L$47,10,FALSE))</f>
        <v/>
      </c>
      <c r="AX76" s="251" t="str">
        <f>IF(AX75="","",VLOOKUP(AX75,'シフト記号表（従来型・ユニット型共通）'!$C$6:$L$47,10,FALSE))</f>
        <v/>
      </c>
      <c r="AY76" s="251" t="str">
        <f>IF(AY75="","",VLOOKUP(AY75,'シフト記号表（従来型・ユニット型共通）'!$C$6:$L$47,10,FALSE))</f>
        <v/>
      </c>
      <c r="AZ76" s="251" t="str">
        <f>IF(AZ75="","",VLOOKUP(AZ75,'シフト記号表（従来型・ユニット型共通）'!$C$6:$L$47,10,FALSE))</f>
        <v/>
      </c>
      <c r="BA76" s="251" t="str">
        <f>IF(BA75="","",VLOOKUP(BA75,'シフト記号表（従来型・ユニット型共通）'!$C$6:$L$47,10,FALSE))</f>
        <v/>
      </c>
      <c r="BB76" s="253" t="str">
        <f>IF(BB75="","",VLOOKUP(BB75,'シフト記号表（従来型・ユニット型共通）'!$C$6:$L$47,10,FALSE))</f>
        <v/>
      </c>
      <c r="BC76" s="252" t="str">
        <f>IF(BC75="","",VLOOKUP(BC75,'シフト記号表（従来型・ユニット型共通）'!$C$6:$L$47,10,FALSE))</f>
        <v/>
      </c>
      <c r="BD76" s="251" t="str">
        <f>IF(BD75="","",VLOOKUP(BD75,'シフト記号表（従来型・ユニット型共通）'!$C$6:$L$47,10,FALSE))</f>
        <v/>
      </c>
      <c r="BE76" s="251" t="str">
        <f>IF(BE75="","",VLOOKUP(BE75,'シフト記号表（従来型・ユニット型共通）'!$C$6:$L$47,10,FALSE))</f>
        <v/>
      </c>
      <c r="BF76" s="996">
        <f>IF($BI$3="４週",SUM(AA76:BB76),IF($BI$3="暦月",SUM(AA76:BE76),""))</f>
        <v>0</v>
      </c>
      <c r="BG76" s="997"/>
      <c r="BH76" s="998">
        <f>IF($BI$3="４週",BF76/4,IF($BI$3="暦月",(BF76/($BI$8/7)),""))</f>
        <v>0</v>
      </c>
      <c r="BI76" s="997"/>
      <c r="BJ76" s="993"/>
      <c r="BK76" s="994"/>
      <c r="BL76" s="994"/>
      <c r="BM76" s="994"/>
      <c r="BN76" s="995"/>
    </row>
    <row r="77" spans="2:66" ht="20.25" customHeight="1">
      <c r="B77" s="925">
        <f>B75+1</f>
        <v>31</v>
      </c>
      <c r="C77" s="1042"/>
      <c r="D77" s="1044"/>
      <c r="E77" s="934"/>
      <c r="F77" s="1045"/>
      <c r="G77" s="971"/>
      <c r="H77" s="972"/>
      <c r="I77" s="262"/>
      <c r="J77" s="261"/>
      <c r="K77" s="262"/>
      <c r="L77" s="261"/>
      <c r="M77" s="983"/>
      <c r="N77" s="984"/>
      <c r="O77" s="985"/>
      <c r="P77" s="986"/>
      <c r="Q77" s="986"/>
      <c r="R77" s="972"/>
      <c r="S77" s="953"/>
      <c r="T77" s="954"/>
      <c r="U77" s="954"/>
      <c r="V77" s="954"/>
      <c r="W77" s="955"/>
      <c r="X77" s="260" t="s">
        <v>758</v>
      </c>
      <c r="Z77" s="259"/>
      <c r="AA77" s="244"/>
      <c r="AB77" s="243"/>
      <c r="AC77" s="243"/>
      <c r="AD77" s="243"/>
      <c r="AE77" s="243"/>
      <c r="AF77" s="243"/>
      <c r="AG77" s="245"/>
      <c r="AH77" s="244"/>
      <c r="AI77" s="243"/>
      <c r="AJ77" s="243"/>
      <c r="AK77" s="243"/>
      <c r="AL77" s="243"/>
      <c r="AM77" s="243"/>
      <c r="AN77" s="245"/>
      <c r="AO77" s="244"/>
      <c r="AP77" s="243"/>
      <c r="AQ77" s="243"/>
      <c r="AR77" s="243"/>
      <c r="AS77" s="243"/>
      <c r="AT77" s="243"/>
      <c r="AU77" s="245"/>
      <c r="AV77" s="244"/>
      <c r="AW77" s="243"/>
      <c r="AX77" s="243"/>
      <c r="AY77" s="243"/>
      <c r="AZ77" s="243"/>
      <c r="BA77" s="243"/>
      <c r="BB77" s="245"/>
      <c r="BC77" s="244"/>
      <c r="BD77" s="243"/>
      <c r="BE77" s="242"/>
      <c r="BF77" s="960"/>
      <c r="BG77" s="961"/>
      <c r="BH77" s="962"/>
      <c r="BI77" s="963"/>
      <c r="BJ77" s="964"/>
      <c r="BK77" s="965"/>
      <c r="BL77" s="965"/>
      <c r="BM77" s="965"/>
      <c r="BN77" s="966"/>
    </row>
    <row r="78" spans="2:66" ht="20.25" customHeight="1">
      <c r="B78" s="926"/>
      <c r="C78" s="1043"/>
      <c r="D78" s="1046"/>
      <c r="E78" s="934"/>
      <c r="F78" s="1045"/>
      <c r="G78" s="987"/>
      <c r="H78" s="988"/>
      <c r="I78" s="258"/>
      <c r="J78" s="257">
        <f>G77</f>
        <v>0</v>
      </c>
      <c r="K78" s="258"/>
      <c r="L78" s="257">
        <f>M77</f>
        <v>0</v>
      </c>
      <c r="M78" s="989"/>
      <c r="N78" s="990"/>
      <c r="O78" s="991"/>
      <c r="P78" s="992"/>
      <c r="Q78" s="992"/>
      <c r="R78" s="988"/>
      <c r="S78" s="953"/>
      <c r="T78" s="954"/>
      <c r="U78" s="954"/>
      <c r="V78" s="954"/>
      <c r="W78" s="955"/>
      <c r="X78" s="256" t="s">
        <v>757</v>
      </c>
      <c r="Y78" s="255"/>
      <c r="Z78" s="254"/>
      <c r="AA78" s="252" t="str">
        <f>IF(AA77="","",VLOOKUP(AA77,'シフト記号表（従来型・ユニット型共通）'!$C$6:$L$47,10,FALSE))</f>
        <v/>
      </c>
      <c r="AB78" s="251" t="str">
        <f>IF(AB77="","",VLOOKUP(AB77,'シフト記号表（従来型・ユニット型共通）'!$C$6:$L$47,10,FALSE))</f>
        <v/>
      </c>
      <c r="AC78" s="251" t="str">
        <f>IF(AC77="","",VLOOKUP(AC77,'シフト記号表（従来型・ユニット型共通）'!$C$6:$L$47,10,FALSE))</f>
        <v/>
      </c>
      <c r="AD78" s="251" t="str">
        <f>IF(AD77="","",VLOOKUP(AD77,'シフト記号表（従来型・ユニット型共通）'!$C$6:$L$47,10,FALSE))</f>
        <v/>
      </c>
      <c r="AE78" s="251" t="str">
        <f>IF(AE77="","",VLOOKUP(AE77,'シフト記号表（従来型・ユニット型共通）'!$C$6:$L$47,10,FALSE))</f>
        <v/>
      </c>
      <c r="AF78" s="251" t="str">
        <f>IF(AF77="","",VLOOKUP(AF77,'シフト記号表（従来型・ユニット型共通）'!$C$6:$L$47,10,FALSE))</f>
        <v/>
      </c>
      <c r="AG78" s="253" t="str">
        <f>IF(AG77="","",VLOOKUP(AG77,'シフト記号表（従来型・ユニット型共通）'!$C$6:$L$47,10,FALSE))</f>
        <v/>
      </c>
      <c r="AH78" s="252" t="str">
        <f>IF(AH77="","",VLOOKUP(AH77,'シフト記号表（従来型・ユニット型共通）'!$C$6:$L$47,10,FALSE))</f>
        <v/>
      </c>
      <c r="AI78" s="251" t="str">
        <f>IF(AI77="","",VLOOKUP(AI77,'シフト記号表（従来型・ユニット型共通）'!$C$6:$L$47,10,FALSE))</f>
        <v/>
      </c>
      <c r="AJ78" s="251" t="str">
        <f>IF(AJ77="","",VLOOKUP(AJ77,'シフト記号表（従来型・ユニット型共通）'!$C$6:$L$47,10,FALSE))</f>
        <v/>
      </c>
      <c r="AK78" s="251" t="str">
        <f>IF(AK77="","",VLOOKUP(AK77,'シフト記号表（従来型・ユニット型共通）'!$C$6:$L$47,10,FALSE))</f>
        <v/>
      </c>
      <c r="AL78" s="251" t="str">
        <f>IF(AL77="","",VLOOKUP(AL77,'シフト記号表（従来型・ユニット型共通）'!$C$6:$L$47,10,FALSE))</f>
        <v/>
      </c>
      <c r="AM78" s="251" t="str">
        <f>IF(AM77="","",VLOOKUP(AM77,'シフト記号表（従来型・ユニット型共通）'!$C$6:$L$47,10,FALSE))</f>
        <v/>
      </c>
      <c r="AN78" s="253" t="str">
        <f>IF(AN77="","",VLOOKUP(AN77,'シフト記号表（従来型・ユニット型共通）'!$C$6:$L$47,10,FALSE))</f>
        <v/>
      </c>
      <c r="AO78" s="252" t="str">
        <f>IF(AO77="","",VLOOKUP(AO77,'シフト記号表（従来型・ユニット型共通）'!$C$6:$L$47,10,FALSE))</f>
        <v/>
      </c>
      <c r="AP78" s="251" t="str">
        <f>IF(AP77="","",VLOOKUP(AP77,'シフト記号表（従来型・ユニット型共通）'!$C$6:$L$47,10,FALSE))</f>
        <v/>
      </c>
      <c r="AQ78" s="251" t="str">
        <f>IF(AQ77="","",VLOOKUP(AQ77,'シフト記号表（従来型・ユニット型共通）'!$C$6:$L$47,10,FALSE))</f>
        <v/>
      </c>
      <c r="AR78" s="251" t="str">
        <f>IF(AR77="","",VLOOKUP(AR77,'シフト記号表（従来型・ユニット型共通）'!$C$6:$L$47,10,FALSE))</f>
        <v/>
      </c>
      <c r="AS78" s="251" t="str">
        <f>IF(AS77="","",VLOOKUP(AS77,'シフト記号表（従来型・ユニット型共通）'!$C$6:$L$47,10,FALSE))</f>
        <v/>
      </c>
      <c r="AT78" s="251" t="str">
        <f>IF(AT77="","",VLOOKUP(AT77,'シフト記号表（従来型・ユニット型共通）'!$C$6:$L$47,10,FALSE))</f>
        <v/>
      </c>
      <c r="AU78" s="253" t="str">
        <f>IF(AU77="","",VLOOKUP(AU77,'シフト記号表（従来型・ユニット型共通）'!$C$6:$L$47,10,FALSE))</f>
        <v/>
      </c>
      <c r="AV78" s="252" t="str">
        <f>IF(AV77="","",VLOOKUP(AV77,'シフト記号表（従来型・ユニット型共通）'!$C$6:$L$47,10,FALSE))</f>
        <v/>
      </c>
      <c r="AW78" s="251" t="str">
        <f>IF(AW77="","",VLOOKUP(AW77,'シフト記号表（従来型・ユニット型共通）'!$C$6:$L$47,10,FALSE))</f>
        <v/>
      </c>
      <c r="AX78" s="251" t="str">
        <f>IF(AX77="","",VLOOKUP(AX77,'シフト記号表（従来型・ユニット型共通）'!$C$6:$L$47,10,FALSE))</f>
        <v/>
      </c>
      <c r="AY78" s="251" t="str">
        <f>IF(AY77="","",VLOOKUP(AY77,'シフト記号表（従来型・ユニット型共通）'!$C$6:$L$47,10,FALSE))</f>
        <v/>
      </c>
      <c r="AZ78" s="251" t="str">
        <f>IF(AZ77="","",VLOOKUP(AZ77,'シフト記号表（従来型・ユニット型共通）'!$C$6:$L$47,10,FALSE))</f>
        <v/>
      </c>
      <c r="BA78" s="251" t="str">
        <f>IF(BA77="","",VLOOKUP(BA77,'シフト記号表（従来型・ユニット型共通）'!$C$6:$L$47,10,FALSE))</f>
        <v/>
      </c>
      <c r="BB78" s="253" t="str">
        <f>IF(BB77="","",VLOOKUP(BB77,'シフト記号表（従来型・ユニット型共通）'!$C$6:$L$47,10,FALSE))</f>
        <v/>
      </c>
      <c r="BC78" s="252" t="str">
        <f>IF(BC77="","",VLOOKUP(BC77,'シフト記号表（従来型・ユニット型共通）'!$C$6:$L$47,10,FALSE))</f>
        <v/>
      </c>
      <c r="BD78" s="251" t="str">
        <f>IF(BD77="","",VLOOKUP(BD77,'シフト記号表（従来型・ユニット型共通）'!$C$6:$L$47,10,FALSE))</f>
        <v/>
      </c>
      <c r="BE78" s="251" t="str">
        <f>IF(BE77="","",VLOOKUP(BE77,'シフト記号表（従来型・ユニット型共通）'!$C$6:$L$47,10,FALSE))</f>
        <v/>
      </c>
      <c r="BF78" s="996">
        <f>IF($BI$3="４週",SUM(AA78:BB78),IF($BI$3="暦月",SUM(AA78:BE78),""))</f>
        <v>0</v>
      </c>
      <c r="BG78" s="997"/>
      <c r="BH78" s="998">
        <f>IF($BI$3="４週",BF78/4,IF($BI$3="暦月",(BF78/($BI$8/7)),""))</f>
        <v>0</v>
      </c>
      <c r="BI78" s="997"/>
      <c r="BJ78" s="993"/>
      <c r="BK78" s="994"/>
      <c r="BL78" s="994"/>
      <c r="BM78" s="994"/>
      <c r="BN78" s="995"/>
    </row>
    <row r="79" spans="2:66" ht="20.25" customHeight="1">
      <c r="B79" s="925">
        <f>B77+1</f>
        <v>32</v>
      </c>
      <c r="C79" s="1042"/>
      <c r="D79" s="1044"/>
      <c r="E79" s="934"/>
      <c r="F79" s="1045"/>
      <c r="G79" s="971"/>
      <c r="H79" s="972"/>
      <c r="I79" s="262"/>
      <c r="J79" s="261"/>
      <c r="K79" s="262"/>
      <c r="L79" s="261"/>
      <c r="M79" s="983"/>
      <c r="N79" s="984"/>
      <c r="O79" s="985"/>
      <c r="P79" s="986"/>
      <c r="Q79" s="986"/>
      <c r="R79" s="972"/>
      <c r="S79" s="953"/>
      <c r="T79" s="954"/>
      <c r="U79" s="954"/>
      <c r="V79" s="954"/>
      <c r="W79" s="955"/>
      <c r="X79" s="260" t="s">
        <v>758</v>
      </c>
      <c r="Z79" s="259"/>
      <c r="AA79" s="244"/>
      <c r="AB79" s="243"/>
      <c r="AC79" s="243"/>
      <c r="AD79" s="243"/>
      <c r="AE79" s="243"/>
      <c r="AF79" s="243"/>
      <c r="AG79" s="245"/>
      <c r="AH79" s="244"/>
      <c r="AI79" s="243"/>
      <c r="AJ79" s="243"/>
      <c r="AK79" s="243"/>
      <c r="AL79" s="243"/>
      <c r="AM79" s="243"/>
      <c r="AN79" s="245"/>
      <c r="AO79" s="244"/>
      <c r="AP79" s="243"/>
      <c r="AQ79" s="243"/>
      <c r="AR79" s="243"/>
      <c r="AS79" s="243"/>
      <c r="AT79" s="243"/>
      <c r="AU79" s="245"/>
      <c r="AV79" s="244"/>
      <c r="AW79" s="243"/>
      <c r="AX79" s="243"/>
      <c r="AY79" s="243"/>
      <c r="AZ79" s="243"/>
      <c r="BA79" s="243"/>
      <c r="BB79" s="245"/>
      <c r="BC79" s="244"/>
      <c r="BD79" s="243"/>
      <c r="BE79" s="242"/>
      <c r="BF79" s="960"/>
      <c r="BG79" s="961"/>
      <c r="BH79" s="962"/>
      <c r="BI79" s="963"/>
      <c r="BJ79" s="964"/>
      <c r="BK79" s="965"/>
      <c r="BL79" s="965"/>
      <c r="BM79" s="965"/>
      <c r="BN79" s="966"/>
    </row>
    <row r="80" spans="2:66" ht="20.25" customHeight="1">
      <c r="B80" s="926"/>
      <c r="C80" s="1043"/>
      <c r="D80" s="1046"/>
      <c r="E80" s="934"/>
      <c r="F80" s="1045"/>
      <c r="G80" s="987"/>
      <c r="H80" s="988"/>
      <c r="I80" s="258"/>
      <c r="J80" s="257">
        <f>G79</f>
        <v>0</v>
      </c>
      <c r="K80" s="258"/>
      <c r="L80" s="257">
        <f>M79</f>
        <v>0</v>
      </c>
      <c r="M80" s="989"/>
      <c r="N80" s="990"/>
      <c r="O80" s="991"/>
      <c r="P80" s="992"/>
      <c r="Q80" s="992"/>
      <c r="R80" s="988"/>
      <c r="S80" s="953"/>
      <c r="T80" s="954"/>
      <c r="U80" s="954"/>
      <c r="V80" s="954"/>
      <c r="W80" s="955"/>
      <c r="X80" s="256" t="s">
        <v>757</v>
      </c>
      <c r="Y80" s="255"/>
      <c r="Z80" s="254"/>
      <c r="AA80" s="252" t="str">
        <f>IF(AA79="","",VLOOKUP(AA79,'シフト記号表（従来型・ユニット型共通）'!$C$6:$L$47,10,FALSE))</f>
        <v/>
      </c>
      <c r="AB80" s="251" t="str">
        <f>IF(AB79="","",VLOOKUP(AB79,'シフト記号表（従来型・ユニット型共通）'!$C$6:$L$47,10,FALSE))</f>
        <v/>
      </c>
      <c r="AC80" s="251" t="str">
        <f>IF(AC79="","",VLOOKUP(AC79,'シフト記号表（従来型・ユニット型共通）'!$C$6:$L$47,10,FALSE))</f>
        <v/>
      </c>
      <c r="AD80" s="251" t="str">
        <f>IF(AD79="","",VLOOKUP(AD79,'シフト記号表（従来型・ユニット型共通）'!$C$6:$L$47,10,FALSE))</f>
        <v/>
      </c>
      <c r="AE80" s="251" t="str">
        <f>IF(AE79="","",VLOOKUP(AE79,'シフト記号表（従来型・ユニット型共通）'!$C$6:$L$47,10,FALSE))</f>
        <v/>
      </c>
      <c r="AF80" s="251" t="str">
        <f>IF(AF79="","",VLOOKUP(AF79,'シフト記号表（従来型・ユニット型共通）'!$C$6:$L$47,10,FALSE))</f>
        <v/>
      </c>
      <c r="AG80" s="253" t="str">
        <f>IF(AG79="","",VLOOKUP(AG79,'シフト記号表（従来型・ユニット型共通）'!$C$6:$L$47,10,FALSE))</f>
        <v/>
      </c>
      <c r="AH80" s="252" t="str">
        <f>IF(AH79="","",VLOOKUP(AH79,'シフト記号表（従来型・ユニット型共通）'!$C$6:$L$47,10,FALSE))</f>
        <v/>
      </c>
      <c r="AI80" s="251" t="str">
        <f>IF(AI79="","",VLOOKUP(AI79,'シフト記号表（従来型・ユニット型共通）'!$C$6:$L$47,10,FALSE))</f>
        <v/>
      </c>
      <c r="AJ80" s="251" t="str">
        <f>IF(AJ79="","",VLOOKUP(AJ79,'シフト記号表（従来型・ユニット型共通）'!$C$6:$L$47,10,FALSE))</f>
        <v/>
      </c>
      <c r="AK80" s="251" t="str">
        <f>IF(AK79="","",VLOOKUP(AK79,'シフト記号表（従来型・ユニット型共通）'!$C$6:$L$47,10,FALSE))</f>
        <v/>
      </c>
      <c r="AL80" s="251" t="str">
        <f>IF(AL79="","",VLOOKUP(AL79,'シフト記号表（従来型・ユニット型共通）'!$C$6:$L$47,10,FALSE))</f>
        <v/>
      </c>
      <c r="AM80" s="251" t="str">
        <f>IF(AM79="","",VLOOKUP(AM79,'シフト記号表（従来型・ユニット型共通）'!$C$6:$L$47,10,FALSE))</f>
        <v/>
      </c>
      <c r="AN80" s="253" t="str">
        <f>IF(AN79="","",VLOOKUP(AN79,'シフト記号表（従来型・ユニット型共通）'!$C$6:$L$47,10,FALSE))</f>
        <v/>
      </c>
      <c r="AO80" s="252" t="str">
        <f>IF(AO79="","",VLOOKUP(AO79,'シフト記号表（従来型・ユニット型共通）'!$C$6:$L$47,10,FALSE))</f>
        <v/>
      </c>
      <c r="AP80" s="251" t="str">
        <f>IF(AP79="","",VLOOKUP(AP79,'シフト記号表（従来型・ユニット型共通）'!$C$6:$L$47,10,FALSE))</f>
        <v/>
      </c>
      <c r="AQ80" s="251" t="str">
        <f>IF(AQ79="","",VLOOKUP(AQ79,'シフト記号表（従来型・ユニット型共通）'!$C$6:$L$47,10,FALSE))</f>
        <v/>
      </c>
      <c r="AR80" s="251" t="str">
        <f>IF(AR79="","",VLOOKUP(AR79,'シフト記号表（従来型・ユニット型共通）'!$C$6:$L$47,10,FALSE))</f>
        <v/>
      </c>
      <c r="AS80" s="251" t="str">
        <f>IF(AS79="","",VLOOKUP(AS79,'シフト記号表（従来型・ユニット型共通）'!$C$6:$L$47,10,FALSE))</f>
        <v/>
      </c>
      <c r="AT80" s="251" t="str">
        <f>IF(AT79="","",VLOOKUP(AT79,'シフト記号表（従来型・ユニット型共通）'!$C$6:$L$47,10,FALSE))</f>
        <v/>
      </c>
      <c r="AU80" s="253" t="str">
        <f>IF(AU79="","",VLOOKUP(AU79,'シフト記号表（従来型・ユニット型共通）'!$C$6:$L$47,10,FALSE))</f>
        <v/>
      </c>
      <c r="AV80" s="252" t="str">
        <f>IF(AV79="","",VLOOKUP(AV79,'シフト記号表（従来型・ユニット型共通）'!$C$6:$L$47,10,FALSE))</f>
        <v/>
      </c>
      <c r="AW80" s="251" t="str">
        <f>IF(AW79="","",VLOOKUP(AW79,'シフト記号表（従来型・ユニット型共通）'!$C$6:$L$47,10,FALSE))</f>
        <v/>
      </c>
      <c r="AX80" s="251" t="str">
        <f>IF(AX79="","",VLOOKUP(AX79,'シフト記号表（従来型・ユニット型共通）'!$C$6:$L$47,10,FALSE))</f>
        <v/>
      </c>
      <c r="AY80" s="251" t="str">
        <f>IF(AY79="","",VLOOKUP(AY79,'シフト記号表（従来型・ユニット型共通）'!$C$6:$L$47,10,FALSE))</f>
        <v/>
      </c>
      <c r="AZ80" s="251" t="str">
        <f>IF(AZ79="","",VLOOKUP(AZ79,'シフト記号表（従来型・ユニット型共通）'!$C$6:$L$47,10,FALSE))</f>
        <v/>
      </c>
      <c r="BA80" s="251" t="str">
        <f>IF(BA79="","",VLOOKUP(BA79,'シフト記号表（従来型・ユニット型共通）'!$C$6:$L$47,10,FALSE))</f>
        <v/>
      </c>
      <c r="BB80" s="253" t="str">
        <f>IF(BB79="","",VLOOKUP(BB79,'シフト記号表（従来型・ユニット型共通）'!$C$6:$L$47,10,FALSE))</f>
        <v/>
      </c>
      <c r="BC80" s="252" t="str">
        <f>IF(BC79="","",VLOOKUP(BC79,'シフト記号表（従来型・ユニット型共通）'!$C$6:$L$47,10,FALSE))</f>
        <v/>
      </c>
      <c r="BD80" s="251" t="str">
        <f>IF(BD79="","",VLOOKUP(BD79,'シフト記号表（従来型・ユニット型共通）'!$C$6:$L$47,10,FALSE))</f>
        <v/>
      </c>
      <c r="BE80" s="251" t="str">
        <f>IF(BE79="","",VLOOKUP(BE79,'シフト記号表（従来型・ユニット型共通）'!$C$6:$L$47,10,FALSE))</f>
        <v/>
      </c>
      <c r="BF80" s="996">
        <f>IF($BI$3="４週",SUM(AA80:BB80),IF($BI$3="暦月",SUM(AA80:BE80),""))</f>
        <v>0</v>
      </c>
      <c r="BG80" s="997"/>
      <c r="BH80" s="998">
        <f>IF($BI$3="４週",BF80/4,IF($BI$3="暦月",(BF80/($BI$8/7)),""))</f>
        <v>0</v>
      </c>
      <c r="BI80" s="997"/>
      <c r="BJ80" s="993"/>
      <c r="BK80" s="994"/>
      <c r="BL80" s="994"/>
      <c r="BM80" s="994"/>
      <c r="BN80" s="995"/>
    </row>
    <row r="81" spans="2:66" ht="20.25" customHeight="1">
      <c r="B81" s="925">
        <f>B79+1</f>
        <v>33</v>
      </c>
      <c r="C81" s="1042"/>
      <c r="D81" s="1044"/>
      <c r="E81" s="934"/>
      <c r="F81" s="1045"/>
      <c r="G81" s="971"/>
      <c r="H81" s="972"/>
      <c r="I81" s="262"/>
      <c r="J81" s="261"/>
      <c r="K81" s="262"/>
      <c r="L81" s="261"/>
      <c r="M81" s="983"/>
      <c r="N81" s="984"/>
      <c r="O81" s="985"/>
      <c r="P81" s="986"/>
      <c r="Q81" s="986"/>
      <c r="R81" s="972"/>
      <c r="S81" s="953"/>
      <c r="T81" s="954"/>
      <c r="U81" s="954"/>
      <c r="V81" s="954"/>
      <c r="W81" s="955"/>
      <c r="X81" s="260" t="s">
        <v>758</v>
      </c>
      <c r="Z81" s="259"/>
      <c r="AA81" s="244"/>
      <c r="AB81" s="243"/>
      <c r="AC81" s="243"/>
      <c r="AD81" s="243"/>
      <c r="AE81" s="243"/>
      <c r="AF81" s="243"/>
      <c r="AG81" s="245"/>
      <c r="AH81" s="244"/>
      <c r="AI81" s="243"/>
      <c r="AJ81" s="243"/>
      <c r="AK81" s="243"/>
      <c r="AL81" s="243"/>
      <c r="AM81" s="243"/>
      <c r="AN81" s="245"/>
      <c r="AO81" s="244"/>
      <c r="AP81" s="243"/>
      <c r="AQ81" s="243"/>
      <c r="AR81" s="243"/>
      <c r="AS81" s="243"/>
      <c r="AT81" s="243"/>
      <c r="AU81" s="245"/>
      <c r="AV81" s="244"/>
      <c r="AW81" s="243"/>
      <c r="AX81" s="243"/>
      <c r="AY81" s="243"/>
      <c r="AZ81" s="243"/>
      <c r="BA81" s="243"/>
      <c r="BB81" s="245"/>
      <c r="BC81" s="244"/>
      <c r="BD81" s="243"/>
      <c r="BE81" s="242"/>
      <c r="BF81" s="960"/>
      <c r="BG81" s="961"/>
      <c r="BH81" s="962"/>
      <c r="BI81" s="963"/>
      <c r="BJ81" s="964"/>
      <c r="BK81" s="965"/>
      <c r="BL81" s="965"/>
      <c r="BM81" s="965"/>
      <c r="BN81" s="966"/>
    </row>
    <row r="82" spans="2:66" ht="20.25" customHeight="1">
      <c r="B82" s="926"/>
      <c r="C82" s="1043"/>
      <c r="D82" s="1046"/>
      <c r="E82" s="934"/>
      <c r="F82" s="1045"/>
      <c r="G82" s="987"/>
      <c r="H82" s="988"/>
      <c r="I82" s="258"/>
      <c r="J82" s="257">
        <f>G81</f>
        <v>0</v>
      </c>
      <c r="K82" s="258"/>
      <c r="L82" s="257">
        <f>M81</f>
        <v>0</v>
      </c>
      <c r="M82" s="989"/>
      <c r="N82" s="990"/>
      <c r="O82" s="991"/>
      <c r="P82" s="992"/>
      <c r="Q82" s="992"/>
      <c r="R82" s="988"/>
      <c r="S82" s="953"/>
      <c r="T82" s="954"/>
      <c r="U82" s="954"/>
      <c r="V82" s="954"/>
      <c r="W82" s="955"/>
      <c r="X82" s="256" t="s">
        <v>757</v>
      </c>
      <c r="Y82" s="255"/>
      <c r="Z82" s="254"/>
      <c r="AA82" s="252" t="str">
        <f>IF(AA81="","",VLOOKUP(AA81,'シフト記号表（従来型・ユニット型共通）'!$C$6:$L$47,10,FALSE))</f>
        <v/>
      </c>
      <c r="AB82" s="251" t="str">
        <f>IF(AB81="","",VLOOKUP(AB81,'シフト記号表（従来型・ユニット型共通）'!$C$6:$L$47,10,FALSE))</f>
        <v/>
      </c>
      <c r="AC82" s="251" t="str">
        <f>IF(AC81="","",VLOOKUP(AC81,'シフト記号表（従来型・ユニット型共通）'!$C$6:$L$47,10,FALSE))</f>
        <v/>
      </c>
      <c r="AD82" s="251" t="str">
        <f>IF(AD81="","",VLOOKUP(AD81,'シフト記号表（従来型・ユニット型共通）'!$C$6:$L$47,10,FALSE))</f>
        <v/>
      </c>
      <c r="AE82" s="251" t="str">
        <f>IF(AE81="","",VLOOKUP(AE81,'シフト記号表（従来型・ユニット型共通）'!$C$6:$L$47,10,FALSE))</f>
        <v/>
      </c>
      <c r="AF82" s="251" t="str">
        <f>IF(AF81="","",VLOOKUP(AF81,'シフト記号表（従来型・ユニット型共通）'!$C$6:$L$47,10,FALSE))</f>
        <v/>
      </c>
      <c r="AG82" s="253" t="str">
        <f>IF(AG81="","",VLOOKUP(AG81,'シフト記号表（従来型・ユニット型共通）'!$C$6:$L$47,10,FALSE))</f>
        <v/>
      </c>
      <c r="AH82" s="252" t="str">
        <f>IF(AH81="","",VLOOKUP(AH81,'シフト記号表（従来型・ユニット型共通）'!$C$6:$L$47,10,FALSE))</f>
        <v/>
      </c>
      <c r="AI82" s="251" t="str">
        <f>IF(AI81="","",VLOOKUP(AI81,'シフト記号表（従来型・ユニット型共通）'!$C$6:$L$47,10,FALSE))</f>
        <v/>
      </c>
      <c r="AJ82" s="251" t="str">
        <f>IF(AJ81="","",VLOOKUP(AJ81,'シフト記号表（従来型・ユニット型共通）'!$C$6:$L$47,10,FALSE))</f>
        <v/>
      </c>
      <c r="AK82" s="251" t="str">
        <f>IF(AK81="","",VLOOKUP(AK81,'シフト記号表（従来型・ユニット型共通）'!$C$6:$L$47,10,FALSE))</f>
        <v/>
      </c>
      <c r="AL82" s="251" t="str">
        <f>IF(AL81="","",VLOOKUP(AL81,'シフト記号表（従来型・ユニット型共通）'!$C$6:$L$47,10,FALSE))</f>
        <v/>
      </c>
      <c r="AM82" s="251" t="str">
        <f>IF(AM81="","",VLOOKUP(AM81,'シフト記号表（従来型・ユニット型共通）'!$C$6:$L$47,10,FALSE))</f>
        <v/>
      </c>
      <c r="AN82" s="253" t="str">
        <f>IF(AN81="","",VLOOKUP(AN81,'シフト記号表（従来型・ユニット型共通）'!$C$6:$L$47,10,FALSE))</f>
        <v/>
      </c>
      <c r="AO82" s="252" t="str">
        <f>IF(AO81="","",VLOOKUP(AO81,'シフト記号表（従来型・ユニット型共通）'!$C$6:$L$47,10,FALSE))</f>
        <v/>
      </c>
      <c r="AP82" s="251" t="str">
        <f>IF(AP81="","",VLOOKUP(AP81,'シフト記号表（従来型・ユニット型共通）'!$C$6:$L$47,10,FALSE))</f>
        <v/>
      </c>
      <c r="AQ82" s="251" t="str">
        <f>IF(AQ81="","",VLOOKUP(AQ81,'シフト記号表（従来型・ユニット型共通）'!$C$6:$L$47,10,FALSE))</f>
        <v/>
      </c>
      <c r="AR82" s="251" t="str">
        <f>IF(AR81="","",VLOOKUP(AR81,'シフト記号表（従来型・ユニット型共通）'!$C$6:$L$47,10,FALSE))</f>
        <v/>
      </c>
      <c r="AS82" s="251" t="str">
        <f>IF(AS81="","",VLOOKUP(AS81,'シフト記号表（従来型・ユニット型共通）'!$C$6:$L$47,10,FALSE))</f>
        <v/>
      </c>
      <c r="AT82" s="251" t="str">
        <f>IF(AT81="","",VLOOKUP(AT81,'シフト記号表（従来型・ユニット型共通）'!$C$6:$L$47,10,FALSE))</f>
        <v/>
      </c>
      <c r="AU82" s="253" t="str">
        <f>IF(AU81="","",VLOOKUP(AU81,'シフト記号表（従来型・ユニット型共通）'!$C$6:$L$47,10,FALSE))</f>
        <v/>
      </c>
      <c r="AV82" s="252" t="str">
        <f>IF(AV81="","",VLOOKUP(AV81,'シフト記号表（従来型・ユニット型共通）'!$C$6:$L$47,10,FALSE))</f>
        <v/>
      </c>
      <c r="AW82" s="251" t="str">
        <f>IF(AW81="","",VLOOKUP(AW81,'シフト記号表（従来型・ユニット型共通）'!$C$6:$L$47,10,FALSE))</f>
        <v/>
      </c>
      <c r="AX82" s="251" t="str">
        <f>IF(AX81="","",VLOOKUP(AX81,'シフト記号表（従来型・ユニット型共通）'!$C$6:$L$47,10,FALSE))</f>
        <v/>
      </c>
      <c r="AY82" s="251" t="str">
        <f>IF(AY81="","",VLOOKUP(AY81,'シフト記号表（従来型・ユニット型共通）'!$C$6:$L$47,10,FALSE))</f>
        <v/>
      </c>
      <c r="AZ82" s="251" t="str">
        <f>IF(AZ81="","",VLOOKUP(AZ81,'シフト記号表（従来型・ユニット型共通）'!$C$6:$L$47,10,FALSE))</f>
        <v/>
      </c>
      <c r="BA82" s="251" t="str">
        <f>IF(BA81="","",VLOOKUP(BA81,'シフト記号表（従来型・ユニット型共通）'!$C$6:$L$47,10,FALSE))</f>
        <v/>
      </c>
      <c r="BB82" s="253" t="str">
        <f>IF(BB81="","",VLOOKUP(BB81,'シフト記号表（従来型・ユニット型共通）'!$C$6:$L$47,10,FALSE))</f>
        <v/>
      </c>
      <c r="BC82" s="252" t="str">
        <f>IF(BC81="","",VLOOKUP(BC81,'シフト記号表（従来型・ユニット型共通）'!$C$6:$L$47,10,FALSE))</f>
        <v/>
      </c>
      <c r="BD82" s="251" t="str">
        <f>IF(BD81="","",VLOOKUP(BD81,'シフト記号表（従来型・ユニット型共通）'!$C$6:$L$47,10,FALSE))</f>
        <v/>
      </c>
      <c r="BE82" s="251" t="str">
        <f>IF(BE81="","",VLOOKUP(BE81,'シフト記号表（従来型・ユニット型共通）'!$C$6:$L$47,10,FALSE))</f>
        <v/>
      </c>
      <c r="BF82" s="996">
        <f>IF($BI$3="４週",SUM(AA82:BB82),IF($BI$3="暦月",SUM(AA82:BE82),""))</f>
        <v>0</v>
      </c>
      <c r="BG82" s="997"/>
      <c r="BH82" s="998">
        <f>IF($BI$3="４週",BF82/4,IF($BI$3="暦月",(BF82/($BI$8/7)),""))</f>
        <v>0</v>
      </c>
      <c r="BI82" s="997"/>
      <c r="BJ82" s="993"/>
      <c r="BK82" s="994"/>
      <c r="BL82" s="994"/>
      <c r="BM82" s="994"/>
      <c r="BN82" s="995"/>
    </row>
    <row r="83" spans="2:66" ht="20.25" customHeight="1">
      <c r="B83" s="925">
        <f>B81+1</f>
        <v>34</v>
      </c>
      <c r="C83" s="1042"/>
      <c r="D83" s="1044"/>
      <c r="E83" s="934"/>
      <c r="F83" s="1045"/>
      <c r="G83" s="971"/>
      <c r="H83" s="972"/>
      <c r="I83" s="262"/>
      <c r="J83" s="261"/>
      <c r="K83" s="262"/>
      <c r="L83" s="261"/>
      <c r="M83" s="983"/>
      <c r="N83" s="984"/>
      <c r="O83" s="985"/>
      <c r="P83" s="986"/>
      <c r="Q83" s="986"/>
      <c r="R83" s="972"/>
      <c r="S83" s="953"/>
      <c r="T83" s="954"/>
      <c r="U83" s="954"/>
      <c r="V83" s="954"/>
      <c r="W83" s="955"/>
      <c r="X83" s="260" t="s">
        <v>758</v>
      </c>
      <c r="Z83" s="259"/>
      <c r="AA83" s="244"/>
      <c r="AB83" s="243"/>
      <c r="AC83" s="243"/>
      <c r="AD83" s="243"/>
      <c r="AE83" s="243"/>
      <c r="AF83" s="243"/>
      <c r="AG83" s="245"/>
      <c r="AH83" s="244"/>
      <c r="AI83" s="243"/>
      <c r="AJ83" s="243"/>
      <c r="AK83" s="243"/>
      <c r="AL83" s="243"/>
      <c r="AM83" s="243"/>
      <c r="AN83" s="245"/>
      <c r="AO83" s="244"/>
      <c r="AP83" s="243"/>
      <c r="AQ83" s="243"/>
      <c r="AR83" s="243"/>
      <c r="AS83" s="243"/>
      <c r="AT83" s="243"/>
      <c r="AU83" s="245"/>
      <c r="AV83" s="244"/>
      <c r="AW83" s="243"/>
      <c r="AX83" s="243"/>
      <c r="AY83" s="243"/>
      <c r="AZ83" s="243"/>
      <c r="BA83" s="243"/>
      <c r="BB83" s="245"/>
      <c r="BC83" s="244"/>
      <c r="BD83" s="243"/>
      <c r="BE83" s="242"/>
      <c r="BF83" s="960"/>
      <c r="BG83" s="961"/>
      <c r="BH83" s="962"/>
      <c r="BI83" s="963"/>
      <c r="BJ83" s="964"/>
      <c r="BK83" s="965"/>
      <c r="BL83" s="965"/>
      <c r="BM83" s="965"/>
      <c r="BN83" s="966"/>
    </row>
    <row r="84" spans="2:66" ht="20.25" customHeight="1">
      <c r="B84" s="926"/>
      <c r="C84" s="1043"/>
      <c r="D84" s="1046"/>
      <c r="E84" s="934"/>
      <c r="F84" s="1045"/>
      <c r="G84" s="987"/>
      <c r="H84" s="988"/>
      <c r="I84" s="258"/>
      <c r="J84" s="257">
        <f>G83</f>
        <v>0</v>
      </c>
      <c r="K84" s="258"/>
      <c r="L84" s="257">
        <f>M83</f>
        <v>0</v>
      </c>
      <c r="M84" s="989"/>
      <c r="N84" s="990"/>
      <c r="O84" s="991"/>
      <c r="P84" s="992"/>
      <c r="Q84" s="992"/>
      <c r="R84" s="988"/>
      <c r="S84" s="953"/>
      <c r="T84" s="954"/>
      <c r="U84" s="954"/>
      <c r="V84" s="954"/>
      <c r="W84" s="955"/>
      <c r="X84" s="256" t="s">
        <v>757</v>
      </c>
      <c r="Y84" s="255"/>
      <c r="Z84" s="254"/>
      <c r="AA84" s="252" t="str">
        <f>IF(AA83="","",VLOOKUP(AA83,'シフト記号表（従来型・ユニット型共通）'!$C$6:$L$47,10,FALSE))</f>
        <v/>
      </c>
      <c r="AB84" s="251" t="str">
        <f>IF(AB83="","",VLOOKUP(AB83,'シフト記号表（従来型・ユニット型共通）'!$C$6:$L$47,10,FALSE))</f>
        <v/>
      </c>
      <c r="AC84" s="251" t="str">
        <f>IF(AC83="","",VLOOKUP(AC83,'シフト記号表（従来型・ユニット型共通）'!$C$6:$L$47,10,FALSE))</f>
        <v/>
      </c>
      <c r="AD84" s="251" t="str">
        <f>IF(AD83="","",VLOOKUP(AD83,'シフト記号表（従来型・ユニット型共通）'!$C$6:$L$47,10,FALSE))</f>
        <v/>
      </c>
      <c r="AE84" s="251" t="str">
        <f>IF(AE83="","",VLOOKUP(AE83,'シフト記号表（従来型・ユニット型共通）'!$C$6:$L$47,10,FALSE))</f>
        <v/>
      </c>
      <c r="AF84" s="251" t="str">
        <f>IF(AF83="","",VLOOKUP(AF83,'シフト記号表（従来型・ユニット型共通）'!$C$6:$L$47,10,FALSE))</f>
        <v/>
      </c>
      <c r="AG84" s="253" t="str">
        <f>IF(AG83="","",VLOOKUP(AG83,'シフト記号表（従来型・ユニット型共通）'!$C$6:$L$47,10,FALSE))</f>
        <v/>
      </c>
      <c r="AH84" s="252" t="str">
        <f>IF(AH83="","",VLOOKUP(AH83,'シフト記号表（従来型・ユニット型共通）'!$C$6:$L$47,10,FALSE))</f>
        <v/>
      </c>
      <c r="AI84" s="251" t="str">
        <f>IF(AI83="","",VLOOKUP(AI83,'シフト記号表（従来型・ユニット型共通）'!$C$6:$L$47,10,FALSE))</f>
        <v/>
      </c>
      <c r="AJ84" s="251" t="str">
        <f>IF(AJ83="","",VLOOKUP(AJ83,'シフト記号表（従来型・ユニット型共通）'!$C$6:$L$47,10,FALSE))</f>
        <v/>
      </c>
      <c r="AK84" s="251" t="str">
        <f>IF(AK83="","",VLOOKUP(AK83,'シフト記号表（従来型・ユニット型共通）'!$C$6:$L$47,10,FALSE))</f>
        <v/>
      </c>
      <c r="AL84" s="251" t="str">
        <f>IF(AL83="","",VLOOKUP(AL83,'シフト記号表（従来型・ユニット型共通）'!$C$6:$L$47,10,FALSE))</f>
        <v/>
      </c>
      <c r="AM84" s="251" t="str">
        <f>IF(AM83="","",VLOOKUP(AM83,'シフト記号表（従来型・ユニット型共通）'!$C$6:$L$47,10,FALSE))</f>
        <v/>
      </c>
      <c r="AN84" s="253" t="str">
        <f>IF(AN83="","",VLOOKUP(AN83,'シフト記号表（従来型・ユニット型共通）'!$C$6:$L$47,10,FALSE))</f>
        <v/>
      </c>
      <c r="AO84" s="252" t="str">
        <f>IF(AO83="","",VLOOKUP(AO83,'シフト記号表（従来型・ユニット型共通）'!$C$6:$L$47,10,FALSE))</f>
        <v/>
      </c>
      <c r="AP84" s="251" t="str">
        <f>IF(AP83="","",VLOOKUP(AP83,'シフト記号表（従来型・ユニット型共通）'!$C$6:$L$47,10,FALSE))</f>
        <v/>
      </c>
      <c r="AQ84" s="251" t="str">
        <f>IF(AQ83="","",VLOOKUP(AQ83,'シフト記号表（従来型・ユニット型共通）'!$C$6:$L$47,10,FALSE))</f>
        <v/>
      </c>
      <c r="AR84" s="251" t="str">
        <f>IF(AR83="","",VLOOKUP(AR83,'シフト記号表（従来型・ユニット型共通）'!$C$6:$L$47,10,FALSE))</f>
        <v/>
      </c>
      <c r="AS84" s="251" t="str">
        <f>IF(AS83="","",VLOOKUP(AS83,'シフト記号表（従来型・ユニット型共通）'!$C$6:$L$47,10,FALSE))</f>
        <v/>
      </c>
      <c r="AT84" s="251" t="str">
        <f>IF(AT83="","",VLOOKUP(AT83,'シフト記号表（従来型・ユニット型共通）'!$C$6:$L$47,10,FALSE))</f>
        <v/>
      </c>
      <c r="AU84" s="253" t="str">
        <f>IF(AU83="","",VLOOKUP(AU83,'シフト記号表（従来型・ユニット型共通）'!$C$6:$L$47,10,FALSE))</f>
        <v/>
      </c>
      <c r="AV84" s="252" t="str">
        <f>IF(AV83="","",VLOOKUP(AV83,'シフト記号表（従来型・ユニット型共通）'!$C$6:$L$47,10,FALSE))</f>
        <v/>
      </c>
      <c r="AW84" s="251" t="str">
        <f>IF(AW83="","",VLOOKUP(AW83,'シフト記号表（従来型・ユニット型共通）'!$C$6:$L$47,10,FALSE))</f>
        <v/>
      </c>
      <c r="AX84" s="251" t="str">
        <f>IF(AX83="","",VLOOKUP(AX83,'シフト記号表（従来型・ユニット型共通）'!$C$6:$L$47,10,FALSE))</f>
        <v/>
      </c>
      <c r="AY84" s="251" t="str">
        <f>IF(AY83="","",VLOOKUP(AY83,'シフト記号表（従来型・ユニット型共通）'!$C$6:$L$47,10,FALSE))</f>
        <v/>
      </c>
      <c r="AZ84" s="251" t="str">
        <f>IF(AZ83="","",VLOOKUP(AZ83,'シフト記号表（従来型・ユニット型共通）'!$C$6:$L$47,10,FALSE))</f>
        <v/>
      </c>
      <c r="BA84" s="251" t="str">
        <f>IF(BA83="","",VLOOKUP(BA83,'シフト記号表（従来型・ユニット型共通）'!$C$6:$L$47,10,FALSE))</f>
        <v/>
      </c>
      <c r="BB84" s="253" t="str">
        <f>IF(BB83="","",VLOOKUP(BB83,'シフト記号表（従来型・ユニット型共通）'!$C$6:$L$47,10,FALSE))</f>
        <v/>
      </c>
      <c r="BC84" s="252" t="str">
        <f>IF(BC83="","",VLOOKUP(BC83,'シフト記号表（従来型・ユニット型共通）'!$C$6:$L$47,10,FALSE))</f>
        <v/>
      </c>
      <c r="BD84" s="251" t="str">
        <f>IF(BD83="","",VLOOKUP(BD83,'シフト記号表（従来型・ユニット型共通）'!$C$6:$L$47,10,FALSE))</f>
        <v/>
      </c>
      <c r="BE84" s="251" t="str">
        <f>IF(BE83="","",VLOOKUP(BE83,'シフト記号表（従来型・ユニット型共通）'!$C$6:$L$47,10,FALSE))</f>
        <v/>
      </c>
      <c r="BF84" s="996">
        <f>IF($BI$3="４週",SUM(AA84:BB84),IF($BI$3="暦月",SUM(AA84:BE84),""))</f>
        <v>0</v>
      </c>
      <c r="BG84" s="997"/>
      <c r="BH84" s="998">
        <f>IF($BI$3="４週",BF84/4,IF($BI$3="暦月",(BF84/($BI$8/7)),""))</f>
        <v>0</v>
      </c>
      <c r="BI84" s="997"/>
      <c r="BJ84" s="993"/>
      <c r="BK84" s="994"/>
      <c r="BL84" s="994"/>
      <c r="BM84" s="994"/>
      <c r="BN84" s="995"/>
    </row>
    <row r="85" spans="2:66" ht="20.25" customHeight="1">
      <c r="B85" s="925">
        <f>B83+1</f>
        <v>35</v>
      </c>
      <c r="C85" s="1042"/>
      <c r="D85" s="1044"/>
      <c r="E85" s="934"/>
      <c r="F85" s="1045"/>
      <c r="G85" s="971"/>
      <c r="H85" s="972"/>
      <c r="I85" s="262"/>
      <c r="J85" s="261"/>
      <c r="K85" s="262"/>
      <c r="L85" s="261"/>
      <c r="M85" s="983"/>
      <c r="N85" s="984"/>
      <c r="O85" s="985"/>
      <c r="P85" s="986"/>
      <c r="Q85" s="986"/>
      <c r="R85" s="972"/>
      <c r="S85" s="953"/>
      <c r="T85" s="954"/>
      <c r="U85" s="954"/>
      <c r="V85" s="954"/>
      <c r="W85" s="955"/>
      <c r="X85" s="260" t="s">
        <v>758</v>
      </c>
      <c r="Z85" s="259"/>
      <c r="AA85" s="244"/>
      <c r="AB85" s="243"/>
      <c r="AC85" s="243"/>
      <c r="AD85" s="243"/>
      <c r="AE85" s="243"/>
      <c r="AF85" s="243"/>
      <c r="AG85" s="245"/>
      <c r="AH85" s="244"/>
      <c r="AI85" s="243"/>
      <c r="AJ85" s="243"/>
      <c r="AK85" s="243"/>
      <c r="AL85" s="243"/>
      <c r="AM85" s="243"/>
      <c r="AN85" s="245"/>
      <c r="AO85" s="244"/>
      <c r="AP85" s="243"/>
      <c r="AQ85" s="243"/>
      <c r="AR85" s="243"/>
      <c r="AS85" s="243"/>
      <c r="AT85" s="243"/>
      <c r="AU85" s="245"/>
      <c r="AV85" s="244"/>
      <c r="AW85" s="243"/>
      <c r="AX85" s="243"/>
      <c r="AY85" s="243"/>
      <c r="AZ85" s="243"/>
      <c r="BA85" s="243"/>
      <c r="BB85" s="245"/>
      <c r="BC85" s="244"/>
      <c r="BD85" s="243"/>
      <c r="BE85" s="242"/>
      <c r="BF85" s="960"/>
      <c r="BG85" s="961"/>
      <c r="BH85" s="962"/>
      <c r="BI85" s="963"/>
      <c r="BJ85" s="964"/>
      <c r="BK85" s="965"/>
      <c r="BL85" s="965"/>
      <c r="BM85" s="965"/>
      <c r="BN85" s="966"/>
    </row>
    <row r="86" spans="2:66" ht="20.25" customHeight="1">
      <c r="B86" s="926"/>
      <c r="C86" s="1043"/>
      <c r="D86" s="1046"/>
      <c r="E86" s="934"/>
      <c r="F86" s="1045"/>
      <c r="G86" s="987"/>
      <c r="H86" s="988"/>
      <c r="I86" s="258"/>
      <c r="J86" s="257">
        <f>G85</f>
        <v>0</v>
      </c>
      <c r="K86" s="258"/>
      <c r="L86" s="257">
        <f>M85</f>
        <v>0</v>
      </c>
      <c r="M86" s="989"/>
      <c r="N86" s="990"/>
      <c r="O86" s="991"/>
      <c r="P86" s="992"/>
      <c r="Q86" s="992"/>
      <c r="R86" s="988"/>
      <c r="S86" s="953"/>
      <c r="T86" s="954"/>
      <c r="U86" s="954"/>
      <c r="V86" s="954"/>
      <c r="W86" s="955"/>
      <c r="X86" s="256" t="s">
        <v>757</v>
      </c>
      <c r="Y86" s="255"/>
      <c r="Z86" s="254"/>
      <c r="AA86" s="252" t="str">
        <f>IF(AA85="","",VLOOKUP(AA85,'シフト記号表（従来型・ユニット型共通）'!$C$6:$L$47,10,FALSE))</f>
        <v/>
      </c>
      <c r="AB86" s="251" t="str">
        <f>IF(AB85="","",VLOOKUP(AB85,'シフト記号表（従来型・ユニット型共通）'!$C$6:$L$47,10,FALSE))</f>
        <v/>
      </c>
      <c r="AC86" s="251" t="str">
        <f>IF(AC85="","",VLOOKUP(AC85,'シフト記号表（従来型・ユニット型共通）'!$C$6:$L$47,10,FALSE))</f>
        <v/>
      </c>
      <c r="AD86" s="251" t="str">
        <f>IF(AD85="","",VLOOKUP(AD85,'シフト記号表（従来型・ユニット型共通）'!$C$6:$L$47,10,FALSE))</f>
        <v/>
      </c>
      <c r="AE86" s="251" t="str">
        <f>IF(AE85="","",VLOOKUP(AE85,'シフト記号表（従来型・ユニット型共通）'!$C$6:$L$47,10,FALSE))</f>
        <v/>
      </c>
      <c r="AF86" s="251" t="str">
        <f>IF(AF85="","",VLOOKUP(AF85,'シフト記号表（従来型・ユニット型共通）'!$C$6:$L$47,10,FALSE))</f>
        <v/>
      </c>
      <c r="AG86" s="253" t="str">
        <f>IF(AG85="","",VLOOKUP(AG85,'シフト記号表（従来型・ユニット型共通）'!$C$6:$L$47,10,FALSE))</f>
        <v/>
      </c>
      <c r="AH86" s="252" t="str">
        <f>IF(AH85="","",VLOOKUP(AH85,'シフト記号表（従来型・ユニット型共通）'!$C$6:$L$47,10,FALSE))</f>
        <v/>
      </c>
      <c r="AI86" s="251" t="str">
        <f>IF(AI85="","",VLOOKUP(AI85,'シフト記号表（従来型・ユニット型共通）'!$C$6:$L$47,10,FALSE))</f>
        <v/>
      </c>
      <c r="AJ86" s="251" t="str">
        <f>IF(AJ85="","",VLOOKUP(AJ85,'シフト記号表（従来型・ユニット型共通）'!$C$6:$L$47,10,FALSE))</f>
        <v/>
      </c>
      <c r="AK86" s="251" t="str">
        <f>IF(AK85="","",VLOOKUP(AK85,'シフト記号表（従来型・ユニット型共通）'!$C$6:$L$47,10,FALSE))</f>
        <v/>
      </c>
      <c r="AL86" s="251" t="str">
        <f>IF(AL85="","",VLOOKUP(AL85,'シフト記号表（従来型・ユニット型共通）'!$C$6:$L$47,10,FALSE))</f>
        <v/>
      </c>
      <c r="AM86" s="251" t="str">
        <f>IF(AM85="","",VLOOKUP(AM85,'シフト記号表（従来型・ユニット型共通）'!$C$6:$L$47,10,FALSE))</f>
        <v/>
      </c>
      <c r="AN86" s="253" t="str">
        <f>IF(AN85="","",VLOOKUP(AN85,'シフト記号表（従来型・ユニット型共通）'!$C$6:$L$47,10,FALSE))</f>
        <v/>
      </c>
      <c r="AO86" s="252" t="str">
        <f>IF(AO85="","",VLOOKUP(AO85,'シフト記号表（従来型・ユニット型共通）'!$C$6:$L$47,10,FALSE))</f>
        <v/>
      </c>
      <c r="AP86" s="251" t="str">
        <f>IF(AP85="","",VLOOKUP(AP85,'シフト記号表（従来型・ユニット型共通）'!$C$6:$L$47,10,FALSE))</f>
        <v/>
      </c>
      <c r="AQ86" s="251" t="str">
        <f>IF(AQ85="","",VLOOKUP(AQ85,'シフト記号表（従来型・ユニット型共通）'!$C$6:$L$47,10,FALSE))</f>
        <v/>
      </c>
      <c r="AR86" s="251" t="str">
        <f>IF(AR85="","",VLOOKUP(AR85,'シフト記号表（従来型・ユニット型共通）'!$C$6:$L$47,10,FALSE))</f>
        <v/>
      </c>
      <c r="AS86" s="251" t="str">
        <f>IF(AS85="","",VLOOKUP(AS85,'シフト記号表（従来型・ユニット型共通）'!$C$6:$L$47,10,FALSE))</f>
        <v/>
      </c>
      <c r="AT86" s="251" t="str">
        <f>IF(AT85="","",VLOOKUP(AT85,'シフト記号表（従来型・ユニット型共通）'!$C$6:$L$47,10,FALSE))</f>
        <v/>
      </c>
      <c r="AU86" s="253" t="str">
        <f>IF(AU85="","",VLOOKUP(AU85,'シフト記号表（従来型・ユニット型共通）'!$C$6:$L$47,10,FALSE))</f>
        <v/>
      </c>
      <c r="AV86" s="252" t="str">
        <f>IF(AV85="","",VLOOKUP(AV85,'シフト記号表（従来型・ユニット型共通）'!$C$6:$L$47,10,FALSE))</f>
        <v/>
      </c>
      <c r="AW86" s="251" t="str">
        <f>IF(AW85="","",VLOOKUP(AW85,'シフト記号表（従来型・ユニット型共通）'!$C$6:$L$47,10,FALSE))</f>
        <v/>
      </c>
      <c r="AX86" s="251" t="str">
        <f>IF(AX85="","",VLOOKUP(AX85,'シフト記号表（従来型・ユニット型共通）'!$C$6:$L$47,10,FALSE))</f>
        <v/>
      </c>
      <c r="AY86" s="251" t="str">
        <f>IF(AY85="","",VLOOKUP(AY85,'シフト記号表（従来型・ユニット型共通）'!$C$6:$L$47,10,FALSE))</f>
        <v/>
      </c>
      <c r="AZ86" s="251" t="str">
        <f>IF(AZ85="","",VLOOKUP(AZ85,'シフト記号表（従来型・ユニット型共通）'!$C$6:$L$47,10,FALSE))</f>
        <v/>
      </c>
      <c r="BA86" s="251" t="str">
        <f>IF(BA85="","",VLOOKUP(BA85,'シフト記号表（従来型・ユニット型共通）'!$C$6:$L$47,10,FALSE))</f>
        <v/>
      </c>
      <c r="BB86" s="253" t="str">
        <f>IF(BB85="","",VLOOKUP(BB85,'シフト記号表（従来型・ユニット型共通）'!$C$6:$L$47,10,FALSE))</f>
        <v/>
      </c>
      <c r="BC86" s="252" t="str">
        <f>IF(BC85="","",VLOOKUP(BC85,'シフト記号表（従来型・ユニット型共通）'!$C$6:$L$47,10,FALSE))</f>
        <v/>
      </c>
      <c r="BD86" s="251" t="str">
        <f>IF(BD85="","",VLOOKUP(BD85,'シフト記号表（従来型・ユニット型共通）'!$C$6:$L$47,10,FALSE))</f>
        <v/>
      </c>
      <c r="BE86" s="251" t="str">
        <f>IF(BE85="","",VLOOKUP(BE85,'シフト記号表（従来型・ユニット型共通）'!$C$6:$L$47,10,FALSE))</f>
        <v/>
      </c>
      <c r="BF86" s="996">
        <f>IF($BI$3="４週",SUM(AA86:BB86),IF($BI$3="暦月",SUM(AA86:BE86),""))</f>
        <v>0</v>
      </c>
      <c r="BG86" s="997"/>
      <c r="BH86" s="998">
        <f>IF($BI$3="４週",BF86/4,IF($BI$3="暦月",(BF86/($BI$8/7)),""))</f>
        <v>0</v>
      </c>
      <c r="BI86" s="997"/>
      <c r="BJ86" s="993"/>
      <c r="BK86" s="994"/>
      <c r="BL86" s="994"/>
      <c r="BM86" s="994"/>
      <c r="BN86" s="995"/>
    </row>
    <row r="87" spans="2:66" ht="20.25" customHeight="1">
      <c r="B87" s="925">
        <f>B85+1</f>
        <v>36</v>
      </c>
      <c r="C87" s="1042"/>
      <c r="D87" s="1044"/>
      <c r="E87" s="934"/>
      <c r="F87" s="1045"/>
      <c r="G87" s="971"/>
      <c r="H87" s="972"/>
      <c r="I87" s="262"/>
      <c r="J87" s="261"/>
      <c r="K87" s="262"/>
      <c r="L87" s="261"/>
      <c r="M87" s="983"/>
      <c r="N87" s="984"/>
      <c r="O87" s="985"/>
      <c r="P87" s="986"/>
      <c r="Q87" s="986"/>
      <c r="R87" s="972"/>
      <c r="S87" s="953"/>
      <c r="T87" s="954"/>
      <c r="U87" s="954"/>
      <c r="V87" s="954"/>
      <c r="W87" s="955"/>
      <c r="X87" s="260" t="s">
        <v>758</v>
      </c>
      <c r="Z87" s="259"/>
      <c r="AA87" s="244"/>
      <c r="AB87" s="243"/>
      <c r="AC87" s="243"/>
      <c r="AD87" s="243"/>
      <c r="AE87" s="243"/>
      <c r="AF87" s="243"/>
      <c r="AG87" s="245"/>
      <c r="AH87" s="244"/>
      <c r="AI87" s="243"/>
      <c r="AJ87" s="243"/>
      <c r="AK87" s="243"/>
      <c r="AL87" s="243"/>
      <c r="AM87" s="243"/>
      <c r="AN87" s="245"/>
      <c r="AO87" s="244"/>
      <c r="AP87" s="243"/>
      <c r="AQ87" s="243"/>
      <c r="AR87" s="243"/>
      <c r="AS87" s="243"/>
      <c r="AT87" s="243"/>
      <c r="AU87" s="245"/>
      <c r="AV87" s="244"/>
      <c r="AW87" s="243"/>
      <c r="AX87" s="243"/>
      <c r="AY87" s="243"/>
      <c r="AZ87" s="243"/>
      <c r="BA87" s="243"/>
      <c r="BB87" s="245"/>
      <c r="BC87" s="244"/>
      <c r="BD87" s="243"/>
      <c r="BE87" s="242"/>
      <c r="BF87" s="960"/>
      <c r="BG87" s="961"/>
      <c r="BH87" s="962"/>
      <c r="BI87" s="963"/>
      <c r="BJ87" s="964"/>
      <c r="BK87" s="965"/>
      <c r="BL87" s="965"/>
      <c r="BM87" s="965"/>
      <c r="BN87" s="966"/>
    </row>
    <row r="88" spans="2:66" ht="20.25" customHeight="1">
      <c r="B88" s="926"/>
      <c r="C88" s="1043"/>
      <c r="D88" s="1046"/>
      <c r="E88" s="934"/>
      <c r="F88" s="1045"/>
      <c r="G88" s="987"/>
      <c r="H88" s="988"/>
      <c r="I88" s="258"/>
      <c r="J88" s="257">
        <f>G87</f>
        <v>0</v>
      </c>
      <c r="K88" s="258"/>
      <c r="L88" s="257">
        <f>M87</f>
        <v>0</v>
      </c>
      <c r="M88" s="989"/>
      <c r="N88" s="990"/>
      <c r="O88" s="991"/>
      <c r="P88" s="992"/>
      <c r="Q88" s="992"/>
      <c r="R88" s="988"/>
      <c r="S88" s="953"/>
      <c r="T88" s="954"/>
      <c r="U88" s="954"/>
      <c r="V88" s="954"/>
      <c r="W88" s="955"/>
      <c r="X88" s="256" t="s">
        <v>757</v>
      </c>
      <c r="Y88" s="255"/>
      <c r="Z88" s="254"/>
      <c r="AA88" s="252" t="str">
        <f>IF(AA87="","",VLOOKUP(AA87,'シフト記号表（従来型・ユニット型共通）'!$C$6:$L$47,10,FALSE))</f>
        <v/>
      </c>
      <c r="AB88" s="251" t="str">
        <f>IF(AB87="","",VLOOKUP(AB87,'シフト記号表（従来型・ユニット型共通）'!$C$6:$L$47,10,FALSE))</f>
        <v/>
      </c>
      <c r="AC88" s="251" t="str">
        <f>IF(AC87="","",VLOOKUP(AC87,'シフト記号表（従来型・ユニット型共通）'!$C$6:$L$47,10,FALSE))</f>
        <v/>
      </c>
      <c r="AD88" s="251" t="str">
        <f>IF(AD87="","",VLOOKUP(AD87,'シフト記号表（従来型・ユニット型共通）'!$C$6:$L$47,10,FALSE))</f>
        <v/>
      </c>
      <c r="AE88" s="251" t="str">
        <f>IF(AE87="","",VLOOKUP(AE87,'シフト記号表（従来型・ユニット型共通）'!$C$6:$L$47,10,FALSE))</f>
        <v/>
      </c>
      <c r="AF88" s="251" t="str">
        <f>IF(AF87="","",VLOOKUP(AF87,'シフト記号表（従来型・ユニット型共通）'!$C$6:$L$47,10,FALSE))</f>
        <v/>
      </c>
      <c r="AG88" s="253" t="str">
        <f>IF(AG87="","",VLOOKUP(AG87,'シフト記号表（従来型・ユニット型共通）'!$C$6:$L$47,10,FALSE))</f>
        <v/>
      </c>
      <c r="AH88" s="252" t="str">
        <f>IF(AH87="","",VLOOKUP(AH87,'シフト記号表（従来型・ユニット型共通）'!$C$6:$L$47,10,FALSE))</f>
        <v/>
      </c>
      <c r="AI88" s="251" t="str">
        <f>IF(AI87="","",VLOOKUP(AI87,'シフト記号表（従来型・ユニット型共通）'!$C$6:$L$47,10,FALSE))</f>
        <v/>
      </c>
      <c r="AJ88" s="251" t="str">
        <f>IF(AJ87="","",VLOOKUP(AJ87,'シフト記号表（従来型・ユニット型共通）'!$C$6:$L$47,10,FALSE))</f>
        <v/>
      </c>
      <c r="AK88" s="251" t="str">
        <f>IF(AK87="","",VLOOKUP(AK87,'シフト記号表（従来型・ユニット型共通）'!$C$6:$L$47,10,FALSE))</f>
        <v/>
      </c>
      <c r="AL88" s="251" t="str">
        <f>IF(AL87="","",VLOOKUP(AL87,'シフト記号表（従来型・ユニット型共通）'!$C$6:$L$47,10,FALSE))</f>
        <v/>
      </c>
      <c r="AM88" s="251" t="str">
        <f>IF(AM87="","",VLOOKUP(AM87,'シフト記号表（従来型・ユニット型共通）'!$C$6:$L$47,10,FALSE))</f>
        <v/>
      </c>
      <c r="AN88" s="253" t="str">
        <f>IF(AN87="","",VLOOKUP(AN87,'シフト記号表（従来型・ユニット型共通）'!$C$6:$L$47,10,FALSE))</f>
        <v/>
      </c>
      <c r="AO88" s="252" t="str">
        <f>IF(AO87="","",VLOOKUP(AO87,'シフト記号表（従来型・ユニット型共通）'!$C$6:$L$47,10,FALSE))</f>
        <v/>
      </c>
      <c r="AP88" s="251" t="str">
        <f>IF(AP87="","",VLOOKUP(AP87,'シフト記号表（従来型・ユニット型共通）'!$C$6:$L$47,10,FALSE))</f>
        <v/>
      </c>
      <c r="AQ88" s="251" t="str">
        <f>IF(AQ87="","",VLOOKUP(AQ87,'シフト記号表（従来型・ユニット型共通）'!$C$6:$L$47,10,FALSE))</f>
        <v/>
      </c>
      <c r="AR88" s="251" t="str">
        <f>IF(AR87="","",VLOOKUP(AR87,'シフト記号表（従来型・ユニット型共通）'!$C$6:$L$47,10,FALSE))</f>
        <v/>
      </c>
      <c r="AS88" s="251" t="str">
        <f>IF(AS87="","",VLOOKUP(AS87,'シフト記号表（従来型・ユニット型共通）'!$C$6:$L$47,10,FALSE))</f>
        <v/>
      </c>
      <c r="AT88" s="251" t="str">
        <f>IF(AT87="","",VLOOKUP(AT87,'シフト記号表（従来型・ユニット型共通）'!$C$6:$L$47,10,FALSE))</f>
        <v/>
      </c>
      <c r="AU88" s="253" t="str">
        <f>IF(AU87="","",VLOOKUP(AU87,'シフト記号表（従来型・ユニット型共通）'!$C$6:$L$47,10,FALSE))</f>
        <v/>
      </c>
      <c r="AV88" s="252" t="str">
        <f>IF(AV87="","",VLOOKUP(AV87,'シフト記号表（従来型・ユニット型共通）'!$C$6:$L$47,10,FALSE))</f>
        <v/>
      </c>
      <c r="AW88" s="251" t="str">
        <f>IF(AW87="","",VLOOKUP(AW87,'シフト記号表（従来型・ユニット型共通）'!$C$6:$L$47,10,FALSE))</f>
        <v/>
      </c>
      <c r="AX88" s="251" t="str">
        <f>IF(AX87="","",VLOOKUP(AX87,'シフト記号表（従来型・ユニット型共通）'!$C$6:$L$47,10,FALSE))</f>
        <v/>
      </c>
      <c r="AY88" s="251" t="str">
        <f>IF(AY87="","",VLOOKUP(AY87,'シフト記号表（従来型・ユニット型共通）'!$C$6:$L$47,10,FALSE))</f>
        <v/>
      </c>
      <c r="AZ88" s="251" t="str">
        <f>IF(AZ87="","",VLOOKUP(AZ87,'シフト記号表（従来型・ユニット型共通）'!$C$6:$L$47,10,FALSE))</f>
        <v/>
      </c>
      <c r="BA88" s="251" t="str">
        <f>IF(BA87="","",VLOOKUP(BA87,'シフト記号表（従来型・ユニット型共通）'!$C$6:$L$47,10,FALSE))</f>
        <v/>
      </c>
      <c r="BB88" s="253" t="str">
        <f>IF(BB87="","",VLOOKUP(BB87,'シフト記号表（従来型・ユニット型共通）'!$C$6:$L$47,10,FALSE))</f>
        <v/>
      </c>
      <c r="BC88" s="252" t="str">
        <f>IF(BC87="","",VLOOKUP(BC87,'シフト記号表（従来型・ユニット型共通）'!$C$6:$L$47,10,FALSE))</f>
        <v/>
      </c>
      <c r="BD88" s="251" t="str">
        <f>IF(BD87="","",VLOOKUP(BD87,'シフト記号表（従来型・ユニット型共通）'!$C$6:$L$47,10,FALSE))</f>
        <v/>
      </c>
      <c r="BE88" s="251" t="str">
        <f>IF(BE87="","",VLOOKUP(BE87,'シフト記号表（従来型・ユニット型共通）'!$C$6:$L$47,10,FALSE))</f>
        <v/>
      </c>
      <c r="BF88" s="996">
        <f>IF($BI$3="４週",SUM(AA88:BB88),IF($BI$3="暦月",SUM(AA88:BE88),""))</f>
        <v>0</v>
      </c>
      <c r="BG88" s="997"/>
      <c r="BH88" s="998">
        <f>IF($BI$3="４週",BF88/4,IF($BI$3="暦月",(BF88/($BI$8/7)),""))</f>
        <v>0</v>
      </c>
      <c r="BI88" s="997"/>
      <c r="BJ88" s="993"/>
      <c r="BK88" s="994"/>
      <c r="BL88" s="994"/>
      <c r="BM88" s="994"/>
      <c r="BN88" s="995"/>
    </row>
    <row r="89" spans="2:66" ht="20.25" customHeight="1">
      <c r="B89" s="925">
        <f>B87+1</f>
        <v>37</v>
      </c>
      <c r="C89" s="1042"/>
      <c r="D89" s="1044"/>
      <c r="E89" s="934"/>
      <c r="F89" s="1045"/>
      <c r="G89" s="971"/>
      <c r="H89" s="972"/>
      <c r="I89" s="262"/>
      <c r="J89" s="261"/>
      <c r="K89" s="262"/>
      <c r="L89" s="261"/>
      <c r="M89" s="983"/>
      <c r="N89" s="984"/>
      <c r="O89" s="985"/>
      <c r="P89" s="986"/>
      <c r="Q89" s="986"/>
      <c r="R89" s="972"/>
      <c r="S89" s="953"/>
      <c r="T89" s="954"/>
      <c r="U89" s="954"/>
      <c r="V89" s="954"/>
      <c r="W89" s="955"/>
      <c r="X89" s="260" t="s">
        <v>758</v>
      </c>
      <c r="Z89" s="259"/>
      <c r="AA89" s="244"/>
      <c r="AB89" s="243"/>
      <c r="AC89" s="243"/>
      <c r="AD89" s="243"/>
      <c r="AE89" s="243"/>
      <c r="AF89" s="243"/>
      <c r="AG89" s="245"/>
      <c r="AH89" s="244"/>
      <c r="AI89" s="243"/>
      <c r="AJ89" s="243"/>
      <c r="AK89" s="243"/>
      <c r="AL89" s="243"/>
      <c r="AM89" s="243"/>
      <c r="AN89" s="245"/>
      <c r="AO89" s="244"/>
      <c r="AP89" s="243"/>
      <c r="AQ89" s="243"/>
      <c r="AR89" s="243"/>
      <c r="AS89" s="243"/>
      <c r="AT89" s="243"/>
      <c r="AU89" s="245"/>
      <c r="AV89" s="244"/>
      <c r="AW89" s="243"/>
      <c r="AX89" s="243"/>
      <c r="AY89" s="243"/>
      <c r="AZ89" s="243"/>
      <c r="BA89" s="243"/>
      <c r="BB89" s="245"/>
      <c r="BC89" s="244"/>
      <c r="BD89" s="243"/>
      <c r="BE89" s="242"/>
      <c r="BF89" s="960"/>
      <c r="BG89" s="961"/>
      <c r="BH89" s="962"/>
      <c r="BI89" s="963"/>
      <c r="BJ89" s="964"/>
      <c r="BK89" s="965"/>
      <c r="BL89" s="965"/>
      <c r="BM89" s="965"/>
      <c r="BN89" s="966"/>
    </row>
    <row r="90" spans="2:66" ht="20.25" customHeight="1">
      <c r="B90" s="926"/>
      <c r="C90" s="1043"/>
      <c r="D90" s="1046"/>
      <c r="E90" s="934"/>
      <c r="F90" s="1045"/>
      <c r="G90" s="987"/>
      <c r="H90" s="988"/>
      <c r="I90" s="258"/>
      <c r="J90" s="257">
        <f>G89</f>
        <v>0</v>
      </c>
      <c r="K90" s="258"/>
      <c r="L90" s="257">
        <f>M89</f>
        <v>0</v>
      </c>
      <c r="M90" s="989"/>
      <c r="N90" s="990"/>
      <c r="O90" s="991"/>
      <c r="P90" s="992"/>
      <c r="Q90" s="992"/>
      <c r="R90" s="988"/>
      <c r="S90" s="953"/>
      <c r="T90" s="954"/>
      <c r="U90" s="954"/>
      <c r="V90" s="954"/>
      <c r="W90" s="955"/>
      <c r="X90" s="256" t="s">
        <v>757</v>
      </c>
      <c r="Y90" s="255"/>
      <c r="Z90" s="254"/>
      <c r="AA90" s="252" t="str">
        <f>IF(AA89="","",VLOOKUP(AA89,'シフト記号表（従来型・ユニット型共通）'!$C$6:$L$47,10,FALSE))</f>
        <v/>
      </c>
      <c r="AB90" s="251" t="str">
        <f>IF(AB89="","",VLOOKUP(AB89,'シフト記号表（従来型・ユニット型共通）'!$C$6:$L$47,10,FALSE))</f>
        <v/>
      </c>
      <c r="AC90" s="251" t="str">
        <f>IF(AC89="","",VLOOKUP(AC89,'シフト記号表（従来型・ユニット型共通）'!$C$6:$L$47,10,FALSE))</f>
        <v/>
      </c>
      <c r="AD90" s="251" t="str">
        <f>IF(AD89="","",VLOOKUP(AD89,'シフト記号表（従来型・ユニット型共通）'!$C$6:$L$47,10,FALSE))</f>
        <v/>
      </c>
      <c r="AE90" s="251" t="str">
        <f>IF(AE89="","",VLOOKUP(AE89,'シフト記号表（従来型・ユニット型共通）'!$C$6:$L$47,10,FALSE))</f>
        <v/>
      </c>
      <c r="AF90" s="251" t="str">
        <f>IF(AF89="","",VLOOKUP(AF89,'シフト記号表（従来型・ユニット型共通）'!$C$6:$L$47,10,FALSE))</f>
        <v/>
      </c>
      <c r="AG90" s="253" t="str">
        <f>IF(AG89="","",VLOOKUP(AG89,'シフト記号表（従来型・ユニット型共通）'!$C$6:$L$47,10,FALSE))</f>
        <v/>
      </c>
      <c r="AH90" s="252" t="str">
        <f>IF(AH89="","",VLOOKUP(AH89,'シフト記号表（従来型・ユニット型共通）'!$C$6:$L$47,10,FALSE))</f>
        <v/>
      </c>
      <c r="AI90" s="251" t="str">
        <f>IF(AI89="","",VLOOKUP(AI89,'シフト記号表（従来型・ユニット型共通）'!$C$6:$L$47,10,FALSE))</f>
        <v/>
      </c>
      <c r="AJ90" s="251" t="str">
        <f>IF(AJ89="","",VLOOKUP(AJ89,'シフト記号表（従来型・ユニット型共通）'!$C$6:$L$47,10,FALSE))</f>
        <v/>
      </c>
      <c r="AK90" s="251" t="str">
        <f>IF(AK89="","",VLOOKUP(AK89,'シフト記号表（従来型・ユニット型共通）'!$C$6:$L$47,10,FALSE))</f>
        <v/>
      </c>
      <c r="AL90" s="251" t="str">
        <f>IF(AL89="","",VLOOKUP(AL89,'シフト記号表（従来型・ユニット型共通）'!$C$6:$L$47,10,FALSE))</f>
        <v/>
      </c>
      <c r="AM90" s="251" t="str">
        <f>IF(AM89="","",VLOOKUP(AM89,'シフト記号表（従来型・ユニット型共通）'!$C$6:$L$47,10,FALSE))</f>
        <v/>
      </c>
      <c r="AN90" s="253" t="str">
        <f>IF(AN89="","",VLOOKUP(AN89,'シフト記号表（従来型・ユニット型共通）'!$C$6:$L$47,10,FALSE))</f>
        <v/>
      </c>
      <c r="AO90" s="252" t="str">
        <f>IF(AO89="","",VLOOKUP(AO89,'シフト記号表（従来型・ユニット型共通）'!$C$6:$L$47,10,FALSE))</f>
        <v/>
      </c>
      <c r="AP90" s="251" t="str">
        <f>IF(AP89="","",VLOOKUP(AP89,'シフト記号表（従来型・ユニット型共通）'!$C$6:$L$47,10,FALSE))</f>
        <v/>
      </c>
      <c r="AQ90" s="251" t="str">
        <f>IF(AQ89="","",VLOOKUP(AQ89,'シフト記号表（従来型・ユニット型共通）'!$C$6:$L$47,10,FALSE))</f>
        <v/>
      </c>
      <c r="AR90" s="251" t="str">
        <f>IF(AR89="","",VLOOKUP(AR89,'シフト記号表（従来型・ユニット型共通）'!$C$6:$L$47,10,FALSE))</f>
        <v/>
      </c>
      <c r="AS90" s="251" t="str">
        <f>IF(AS89="","",VLOOKUP(AS89,'シフト記号表（従来型・ユニット型共通）'!$C$6:$L$47,10,FALSE))</f>
        <v/>
      </c>
      <c r="AT90" s="251" t="str">
        <f>IF(AT89="","",VLOOKUP(AT89,'シフト記号表（従来型・ユニット型共通）'!$C$6:$L$47,10,FALSE))</f>
        <v/>
      </c>
      <c r="AU90" s="253" t="str">
        <f>IF(AU89="","",VLOOKUP(AU89,'シフト記号表（従来型・ユニット型共通）'!$C$6:$L$47,10,FALSE))</f>
        <v/>
      </c>
      <c r="AV90" s="252" t="str">
        <f>IF(AV89="","",VLOOKUP(AV89,'シフト記号表（従来型・ユニット型共通）'!$C$6:$L$47,10,FALSE))</f>
        <v/>
      </c>
      <c r="AW90" s="251" t="str">
        <f>IF(AW89="","",VLOOKUP(AW89,'シフト記号表（従来型・ユニット型共通）'!$C$6:$L$47,10,FALSE))</f>
        <v/>
      </c>
      <c r="AX90" s="251" t="str">
        <f>IF(AX89="","",VLOOKUP(AX89,'シフト記号表（従来型・ユニット型共通）'!$C$6:$L$47,10,FALSE))</f>
        <v/>
      </c>
      <c r="AY90" s="251" t="str">
        <f>IF(AY89="","",VLOOKUP(AY89,'シフト記号表（従来型・ユニット型共通）'!$C$6:$L$47,10,FALSE))</f>
        <v/>
      </c>
      <c r="AZ90" s="251" t="str">
        <f>IF(AZ89="","",VLOOKUP(AZ89,'シフト記号表（従来型・ユニット型共通）'!$C$6:$L$47,10,FALSE))</f>
        <v/>
      </c>
      <c r="BA90" s="251" t="str">
        <f>IF(BA89="","",VLOOKUP(BA89,'シフト記号表（従来型・ユニット型共通）'!$C$6:$L$47,10,FALSE))</f>
        <v/>
      </c>
      <c r="BB90" s="253" t="str">
        <f>IF(BB89="","",VLOOKUP(BB89,'シフト記号表（従来型・ユニット型共通）'!$C$6:$L$47,10,FALSE))</f>
        <v/>
      </c>
      <c r="BC90" s="252" t="str">
        <f>IF(BC89="","",VLOOKUP(BC89,'シフト記号表（従来型・ユニット型共通）'!$C$6:$L$47,10,FALSE))</f>
        <v/>
      </c>
      <c r="BD90" s="251" t="str">
        <f>IF(BD89="","",VLOOKUP(BD89,'シフト記号表（従来型・ユニット型共通）'!$C$6:$L$47,10,FALSE))</f>
        <v/>
      </c>
      <c r="BE90" s="251" t="str">
        <f>IF(BE89="","",VLOOKUP(BE89,'シフト記号表（従来型・ユニット型共通）'!$C$6:$L$47,10,FALSE))</f>
        <v/>
      </c>
      <c r="BF90" s="996">
        <f>IF($BI$3="４週",SUM(AA90:BB90),IF($BI$3="暦月",SUM(AA90:BE90),""))</f>
        <v>0</v>
      </c>
      <c r="BG90" s="997"/>
      <c r="BH90" s="998">
        <f>IF($BI$3="４週",BF90/4,IF($BI$3="暦月",(BF90/($BI$8/7)),""))</f>
        <v>0</v>
      </c>
      <c r="BI90" s="997"/>
      <c r="BJ90" s="993"/>
      <c r="BK90" s="994"/>
      <c r="BL90" s="994"/>
      <c r="BM90" s="994"/>
      <c r="BN90" s="995"/>
    </row>
    <row r="91" spans="2:66" ht="20.25" customHeight="1">
      <c r="B91" s="925">
        <f>B89+1</f>
        <v>38</v>
      </c>
      <c r="C91" s="1042"/>
      <c r="D91" s="1044"/>
      <c r="E91" s="934"/>
      <c r="F91" s="1045"/>
      <c r="G91" s="971"/>
      <c r="H91" s="972"/>
      <c r="I91" s="262"/>
      <c r="J91" s="261"/>
      <c r="K91" s="262"/>
      <c r="L91" s="261"/>
      <c r="M91" s="983"/>
      <c r="N91" s="984"/>
      <c r="O91" s="985"/>
      <c r="P91" s="986"/>
      <c r="Q91" s="986"/>
      <c r="R91" s="972"/>
      <c r="S91" s="953"/>
      <c r="T91" s="954"/>
      <c r="U91" s="954"/>
      <c r="V91" s="954"/>
      <c r="W91" s="955"/>
      <c r="X91" s="260" t="s">
        <v>758</v>
      </c>
      <c r="Z91" s="259"/>
      <c r="AA91" s="244"/>
      <c r="AB91" s="243"/>
      <c r="AC91" s="243"/>
      <c r="AD91" s="243"/>
      <c r="AE91" s="243"/>
      <c r="AF91" s="243"/>
      <c r="AG91" s="245"/>
      <c r="AH91" s="244"/>
      <c r="AI91" s="243"/>
      <c r="AJ91" s="243"/>
      <c r="AK91" s="243"/>
      <c r="AL91" s="243"/>
      <c r="AM91" s="243"/>
      <c r="AN91" s="245"/>
      <c r="AO91" s="244"/>
      <c r="AP91" s="243"/>
      <c r="AQ91" s="243"/>
      <c r="AR91" s="243"/>
      <c r="AS91" s="243"/>
      <c r="AT91" s="243"/>
      <c r="AU91" s="245"/>
      <c r="AV91" s="244"/>
      <c r="AW91" s="243"/>
      <c r="AX91" s="243"/>
      <c r="AY91" s="243"/>
      <c r="AZ91" s="243"/>
      <c r="BA91" s="243"/>
      <c r="BB91" s="245"/>
      <c r="BC91" s="244"/>
      <c r="BD91" s="243"/>
      <c r="BE91" s="242"/>
      <c r="BF91" s="960"/>
      <c r="BG91" s="961"/>
      <c r="BH91" s="962"/>
      <c r="BI91" s="963"/>
      <c r="BJ91" s="964"/>
      <c r="BK91" s="965"/>
      <c r="BL91" s="965"/>
      <c r="BM91" s="965"/>
      <c r="BN91" s="966"/>
    </row>
    <row r="92" spans="2:66" ht="20.25" customHeight="1">
      <c r="B92" s="926"/>
      <c r="C92" s="1043"/>
      <c r="D92" s="1046"/>
      <c r="E92" s="934"/>
      <c r="F92" s="1045"/>
      <c r="G92" s="987"/>
      <c r="H92" s="988"/>
      <c r="I92" s="258"/>
      <c r="J92" s="257">
        <f>G91</f>
        <v>0</v>
      </c>
      <c r="K92" s="258"/>
      <c r="L92" s="257">
        <f>M91</f>
        <v>0</v>
      </c>
      <c r="M92" s="989"/>
      <c r="N92" s="990"/>
      <c r="O92" s="991"/>
      <c r="P92" s="992"/>
      <c r="Q92" s="992"/>
      <c r="R92" s="988"/>
      <c r="S92" s="953"/>
      <c r="T92" s="954"/>
      <c r="U92" s="954"/>
      <c r="V92" s="954"/>
      <c r="W92" s="955"/>
      <c r="X92" s="256" t="s">
        <v>757</v>
      </c>
      <c r="Y92" s="255"/>
      <c r="Z92" s="254"/>
      <c r="AA92" s="252" t="str">
        <f>IF(AA91="","",VLOOKUP(AA91,'シフト記号表（従来型・ユニット型共通）'!$C$6:$L$47,10,FALSE))</f>
        <v/>
      </c>
      <c r="AB92" s="251" t="str">
        <f>IF(AB91="","",VLOOKUP(AB91,'シフト記号表（従来型・ユニット型共通）'!$C$6:$L$47,10,FALSE))</f>
        <v/>
      </c>
      <c r="AC92" s="251" t="str">
        <f>IF(AC91="","",VLOOKUP(AC91,'シフト記号表（従来型・ユニット型共通）'!$C$6:$L$47,10,FALSE))</f>
        <v/>
      </c>
      <c r="AD92" s="251" t="str">
        <f>IF(AD91="","",VLOOKUP(AD91,'シフト記号表（従来型・ユニット型共通）'!$C$6:$L$47,10,FALSE))</f>
        <v/>
      </c>
      <c r="AE92" s="251" t="str">
        <f>IF(AE91="","",VLOOKUP(AE91,'シフト記号表（従来型・ユニット型共通）'!$C$6:$L$47,10,FALSE))</f>
        <v/>
      </c>
      <c r="AF92" s="251" t="str">
        <f>IF(AF91="","",VLOOKUP(AF91,'シフト記号表（従来型・ユニット型共通）'!$C$6:$L$47,10,FALSE))</f>
        <v/>
      </c>
      <c r="AG92" s="253" t="str">
        <f>IF(AG91="","",VLOOKUP(AG91,'シフト記号表（従来型・ユニット型共通）'!$C$6:$L$47,10,FALSE))</f>
        <v/>
      </c>
      <c r="AH92" s="252" t="str">
        <f>IF(AH91="","",VLOOKUP(AH91,'シフト記号表（従来型・ユニット型共通）'!$C$6:$L$47,10,FALSE))</f>
        <v/>
      </c>
      <c r="AI92" s="251" t="str">
        <f>IF(AI91="","",VLOOKUP(AI91,'シフト記号表（従来型・ユニット型共通）'!$C$6:$L$47,10,FALSE))</f>
        <v/>
      </c>
      <c r="AJ92" s="251" t="str">
        <f>IF(AJ91="","",VLOOKUP(AJ91,'シフト記号表（従来型・ユニット型共通）'!$C$6:$L$47,10,FALSE))</f>
        <v/>
      </c>
      <c r="AK92" s="251" t="str">
        <f>IF(AK91="","",VLOOKUP(AK91,'シフト記号表（従来型・ユニット型共通）'!$C$6:$L$47,10,FALSE))</f>
        <v/>
      </c>
      <c r="AL92" s="251" t="str">
        <f>IF(AL91="","",VLOOKUP(AL91,'シフト記号表（従来型・ユニット型共通）'!$C$6:$L$47,10,FALSE))</f>
        <v/>
      </c>
      <c r="AM92" s="251" t="str">
        <f>IF(AM91="","",VLOOKUP(AM91,'シフト記号表（従来型・ユニット型共通）'!$C$6:$L$47,10,FALSE))</f>
        <v/>
      </c>
      <c r="AN92" s="253" t="str">
        <f>IF(AN91="","",VLOOKUP(AN91,'シフト記号表（従来型・ユニット型共通）'!$C$6:$L$47,10,FALSE))</f>
        <v/>
      </c>
      <c r="AO92" s="252" t="str">
        <f>IF(AO91="","",VLOOKUP(AO91,'シフト記号表（従来型・ユニット型共通）'!$C$6:$L$47,10,FALSE))</f>
        <v/>
      </c>
      <c r="AP92" s="251" t="str">
        <f>IF(AP91="","",VLOOKUP(AP91,'シフト記号表（従来型・ユニット型共通）'!$C$6:$L$47,10,FALSE))</f>
        <v/>
      </c>
      <c r="AQ92" s="251" t="str">
        <f>IF(AQ91="","",VLOOKUP(AQ91,'シフト記号表（従来型・ユニット型共通）'!$C$6:$L$47,10,FALSE))</f>
        <v/>
      </c>
      <c r="AR92" s="251" t="str">
        <f>IF(AR91="","",VLOOKUP(AR91,'シフト記号表（従来型・ユニット型共通）'!$C$6:$L$47,10,FALSE))</f>
        <v/>
      </c>
      <c r="AS92" s="251" t="str">
        <f>IF(AS91="","",VLOOKUP(AS91,'シフト記号表（従来型・ユニット型共通）'!$C$6:$L$47,10,FALSE))</f>
        <v/>
      </c>
      <c r="AT92" s="251" t="str">
        <f>IF(AT91="","",VLOOKUP(AT91,'シフト記号表（従来型・ユニット型共通）'!$C$6:$L$47,10,FALSE))</f>
        <v/>
      </c>
      <c r="AU92" s="253" t="str">
        <f>IF(AU91="","",VLOOKUP(AU91,'シフト記号表（従来型・ユニット型共通）'!$C$6:$L$47,10,FALSE))</f>
        <v/>
      </c>
      <c r="AV92" s="252" t="str">
        <f>IF(AV91="","",VLOOKUP(AV91,'シフト記号表（従来型・ユニット型共通）'!$C$6:$L$47,10,FALSE))</f>
        <v/>
      </c>
      <c r="AW92" s="251" t="str">
        <f>IF(AW91="","",VLOOKUP(AW91,'シフト記号表（従来型・ユニット型共通）'!$C$6:$L$47,10,FALSE))</f>
        <v/>
      </c>
      <c r="AX92" s="251" t="str">
        <f>IF(AX91="","",VLOOKUP(AX91,'シフト記号表（従来型・ユニット型共通）'!$C$6:$L$47,10,FALSE))</f>
        <v/>
      </c>
      <c r="AY92" s="251" t="str">
        <f>IF(AY91="","",VLOOKUP(AY91,'シフト記号表（従来型・ユニット型共通）'!$C$6:$L$47,10,FALSE))</f>
        <v/>
      </c>
      <c r="AZ92" s="251" t="str">
        <f>IF(AZ91="","",VLOOKUP(AZ91,'シフト記号表（従来型・ユニット型共通）'!$C$6:$L$47,10,FALSE))</f>
        <v/>
      </c>
      <c r="BA92" s="251" t="str">
        <f>IF(BA91="","",VLOOKUP(BA91,'シフト記号表（従来型・ユニット型共通）'!$C$6:$L$47,10,FALSE))</f>
        <v/>
      </c>
      <c r="BB92" s="253" t="str">
        <f>IF(BB91="","",VLOOKUP(BB91,'シフト記号表（従来型・ユニット型共通）'!$C$6:$L$47,10,FALSE))</f>
        <v/>
      </c>
      <c r="BC92" s="252" t="str">
        <f>IF(BC91="","",VLOOKUP(BC91,'シフト記号表（従来型・ユニット型共通）'!$C$6:$L$47,10,FALSE))</f>
        <v/>
      </c>
      <c r="BD92" s="251" t="str">
        <f>IF(BD91="","",VLOOKUP(BD91,'シフト記号表（従来型・ユニット型共通）'!$C$6:$L$47,10,FALSE))</f>
        <v/>
      </c>
      <c r="BE92" s="251" t="str">
        <f>IF(BE91="","",VLOOKUP(BE91,'シフト記号表（従来型・ユニット型共通）'!$C$6:$L$47,10,FALSE))</f>
        <v/>
      </c>
      <c r="BF92" s="996">
        <f>IF($BI$3="４週",SUM(AA92:BB92),IF($BI$3="暦月",SUM(AA92:BE92),""))</f>
        <v>0</v>
      </c>
      <c r="BG92" s="997"/>
      <c r="BH92" s="998">
        <f>IF($BI$3="４週",BF92/4,IF($BI$3="暦月",(BF92/($BI$8/7)),""))</f>
        <v>0</v>
      </c>
      <c r="BI92" s="997"/>
      <c r="BJ92" s="993"/>
      <c r="BK92" s="994"/>
      <c r="BL92" s="994"/>
      <c r="BM92" s="994"/>
      <c r="BN92" s="995"/>
    </row>
    <row r="93" spans="2:66" ht="20.25" customHeight="1">
      <c r="B93" s="925">
        <f>B91+1</f>
        <v>39</v>
      </c>
      <c r="C93" s="1042"/>
      <c r="D93" s="1044"/>
      <c r="E93" s="934"/>
      <c r="F93" s="1045"/>
      <c r="G93" s="971"/>
      <c r="H93" s="972"/>
      <c r="I93" s="262"/>
      <c r="J93" s="261"/>
      <c r="K93" s="262"/>
      <c r="L93" s="261"/>
      <c r="M93" s="983"/>
      <c r="N93" s="984"/>
      <c r="O93" s="985"/>
      <c r="P93" s="986"/>
      <c r="Q93" s="986"/>
      <c r="R93" s="972"/>
      <c r="S93" s="953"/>
      <c r="T93" s="954"/>
      <c r="U93" s="954"/>
      <c r="V93" s="954"/>
      <c r="W93" s="955"/>
      <c r="X93" s="260" t="s">
        <v>758</v>
      </c>
      <c r="Z93" s="259"/>
      <c r="AA93" s="244"/>
      <c r="AB93" s="243"/>
      <c r="AC93" s="243"/>
      <c r="AD93" s="243"/>
      <c r="AE93" s="243"/>
      <c r="AF93" s="243"/>
      <c r="AG93" s="245"/>
      <c r="AH93" s="244"/>
      <c r="AI93" s="243"/>
      <c r="AJ93" s="243"/>
      <c r="AK93" s="243"/>
      <c r="AL93" s="243"/>
      <c r="AM93" s="243"/>
      <c r="AN93" s="245"/>
      <c r="AO93" s="244"/>
      <c r="AP93" s="243"/>
      <c r="AQ93" s="243"/>
      <c r="AR93" s="243"/>
      <c r="AS93" s="243"/>
      <c r="AT93" s="243"/>
      <c r="AU93" s="245"/>
      <c r="AV93" s="244"/>
      <c r="AW93" s="243"/>
      <c r="AX93" s="243"/>
      <c r="AY93" s="243"/>
      <c r="AZ93" s="243"/>
      <c r="BA93" s="243"/>
      <c r="BB93" s="245"/>
      <c r="BC93" s="244"/>
      <c r="BD93" s="243"/>
      <c r="BE93" s="242"/>
      <c r="BF93" s="960"/>
      <c r="BG93" s="961"/>
      <c r="BH93" s="962"/>
      <c r="BI93" s="963"/>
      <c r="BJ93" s="964"/>
      <c r="BK93" s="965"/>
      <c r="BL93" s="965"/>
      <c r="BM93" s="965"/>
      <c r="BN93" s="966"/>
    </row>
    <row r="94" spans="2:66" ht="20.25" customHeight="1">
      <c r="B94" s="926"/>
      <c r="C94" s="1043"/>
      <c r="D94" s="1046"/>
      <c r="E94" s="934"/>
      <c r="F94" s="1045"/>
      <c r="G94" s="987"/>
      <c r="H94" s="988"/>
      <c r="I94" s="258"/>
      <c r="J94" s="257">
        <f>G93</f>
        <v>0</v>
      </c>
      <c r="K94" s="258"/>
      <c r="L94" s="257">
        <f>M93</f>
        <v>0</v>
      </c>
      <c r="M94" s="989"/>
      <c r="N94" s="990"/>
      <c r="O94" s="991"/>
      <c r="P94" s="992"/>
      <c r="Q94" s="992"/>
      <c r="R94" s="988"/>
      <c r="S94" s="953"/>
      <c r="T94" s="954"/>
      <c r="U94" s="954"/>
      <c r="V94" s="954"/>
      <c r="W94" s="955"/>
      <c r="X94" s="256" t="s">
        <v>757</v>
      </c>
      <c r="Y94" s="255"/>
      <c r="Z94" s="254"/>
      <c r="AA94" s="252" t="str">
        <f>IF(AA93="","",VLOOKUP(AA93,'シフト記号表（従来型・ユニット型共通）'!$C$6:$L$47,10,FALSE))</f>
        <v/>
      </c>
      <c r="AB94" s="251" t="str">
        <f>IF(AB93="","",VLOOKUP(AB93,'シフト記号表（従来型・ユニット型共通）'!$C$6:$L$47,10,FALSE))</f>
        <v/>
      </c>
      <c r="AC94" s="251" t="str">
        <f>IF(AC93="","",VLOOKUP(AC93,'シフト記号表（従来型・ユニット型共通）'!$C$6:$L$47,10,FALSE))</f>
        <v/>
      </c>
      <c r="AD94" s="251" t="str">
        <f>IF(AD93="","",VLOOKUP(AD93,'シフト記号表（従来型・ユニット型共通）'!$C$6:$L$47,10,FALSE))</f>
        <v/>
      </c>
      <c r="AE94" s="251" t="str">
        <f>IF(AE93="","",VLOOKUP(AE93,'シフト記号表（従来型・ユニット型共通）'!$C$6:$L$47,10,FALSE))</f>
        <v/>
      </c>
      <c r="AF94" s="251" t="str">
        <f>IF(AF93="","",VLOOKUP(AF93,'シフト記号表（従来型・ユニット型共通）'!$C$6:$L$47,10,FALSE))</f>
        <v/>
      </c>
      <c r="AG94" s="253" t="str">
        <f>IF(AG93="","",VLOOKUP(AG93,'シフト記号表（従来型・ユニット型共通）'!$C$6:$L$47,10,FALSE))</f>
        <v/>
      </c>
      <c r="AH94" s="252" t="str">
        <f>IF(AH93="","",VLOOKUP(AH93,'シフト記号表（従来型・ユニット型共通）'!$C$6:$L$47,10,FALSE))</f>
        <v/>
      </c>
      <c r="AI94" s="251" t="str">
        <f>IF(AI93="","",VLOOKUP(AI93,'シフト記号表（従来型・ユニット型共通）'!$C$6:$L$47,10,FALSE))</f>
        <v/>
      </c>
      <c r="AJ94" s="251" t="str">
        <f>IF(AJ93="","",VLOOKUP(AJ93,'シフト記号表（従来型・ユニット型共通）'!$C$6:$L$47,10,FALSE))</f>
        <v/>
      </c>
      <c r="AK94" s="251" t="str">
        <f>IF(AK93="","",VLOOKUP(AK93,'シフト記号表（従来型・ユニット型共通）'!$C$6:$L$47,10,FALSE))</f>
        <v/>
      </c>
      <c r="AL94" s="251" t="str">
        <f>IF(AL93="","",VLOOKUP(AL93,'シフト記号表（従来型・ユニット型共通）'!$C$6:$L$47,10,FALSE))</f>
        <v/>
      </c>
      <c r="AM94" s="251" t="str">
        <f>IF(AM93="","",VLOOKUP(AM93,'シフト記号表（従来型・ユニット型共通）'!$C$6:$L$47,10,FALSE))</f>
        <v/>
      </c>
      <c r="AN94" s="253" t="str">
        <f>IF(AN93="","",VLOOKUP(AN93,'シフト記号表（従来型・ユニット型共通）'!$C$6:$L$47,10,FALSE))</f>
        <v/>
      </c>
      <c r="AO94" s="252" t="str">
        <f>IF(AO93="","",VLOOKUP(AO93,'シフト記号表（従来型・ユニット型共通）'!$C$6:$L$47,10,FALSE))</f>
        <v/>
      </c>
      <c r="AP94" s="251" t="str">
        <f>IF(AP93="","",VLOOKUP(AP93,'シフト記号表（従来型・ユニット型共通）'!$C$6:$L$47,10,FALSE))</f>
        <v/>
      </c>
      <c r="AQ94" s="251" t="str">
        <f>IF(AQ93="","",VLOOKUP(AQ93,'シフト記号表（従来型・ユニット型共通）'!$C$6:$L$47,10,FALSE))</f>
        <v/>
      </c>
      <c r="AR94" s="251" t="str">
        <f>IF(AR93="","",VLOOKUP(AR93,'シフト記号表（従来型・ユニット型共通）'!$C$6:$L$47,10,FALSE))</f>
        <v/>
      </c>
      <c r="AS94" s="251" t="str">
        <f>IF(AS93="","",VLOOKUP(AS93,'シフト記号表（従来型・ユニット型共通）'!$C$6:$L$47,10,FALSE))</f>
        <v/>
      </c>
      <c r="AT94" s="251" t="str">
        <f>IF(AT93="","",VLOOKUP(AT93,'シフト記号表（従来型・ユニット型共通）'!$C$6:$L$47,10,FALSE))</f>
        <v/>
      </c>
      <c r="AU94" s="253" t="str">
        <f>IF(AU93="","",VLOOKUP(AU93,'シフト記号表（従来型・ユニット型共通）'!$C$6:$L$47,10,FALSE))</f>
        <v/>
      </c>
      <c r="AV94" s="252" t="str">
        <f>IF(AV93="","",VLOOKUP(AV93,'シフト記号表（従来型・ユニット型共通）'!$C$6:$L$47,10,FALSE))</f>
        <v/>
      </c>
      <c r="AW94" s="251" t="str">
        <f>IF(AW93="","",VLOOKUP(AW93,'シフト記号表（従来型・ユニット型共通）'!$C$6:$L$47,10,FALSE))</f>
        <v/>
      </c>
      <c r="AX94" s="251" t="str">
        <f>IF(AX93="","",VLOOKUP(AX93,'シフト記号表（従来型・ユニット型共通）'!$C$6:$L$47,10,FALSE))</f>
        <v/>
      </c>
      <c r="AY94" s="251" t="str">
        <f>IF(AY93="","",VLOOKUP(AY93,'シフト記号表（従来型・ユニット型共通）'!$C$6:$L$47,10,FALSE))</f>
        <v/>
      </c>
      <c r="AZ94" s="251" t="str">
        <f>IF(AZ93="","",VLOOKUP(AZ93,'シフト記号表（従来型・ユニット型共通）'!$C$6:$L$47,10,FALSE))</f>
        <v/>
      </c>
      <c r="BA94" s="251" t="str">
        <f>IF(BA93="","",VLOOKUP(BA93,'シフト記号表（従来型・ユニット型共通）'!$C$6:$L$47,10,FALSE))</f>
        <v/>
      </c>
      <c r="BB94" s="253" t="str">
        <f>IF(BB93="","",VLOOKUP(BB93,'シフト記号表（従来型・ユニット型共通）'!$C$6:$L$47,10,FALSE))</f>
        <v/>
      </c>
      <c r="BC94" s="252" t="str">
        <f>IF(BC93="","",VLOOKUP(BC93,'シフト記号表（従来型・ユニット型共通）'!$C$6:$L$47,10,FALSE))</f>
        <v/>
      </c>
      <c r="BD94" s="251" t="str">
        <f>IF(BD93="","",VLOOKUP(BD93,'シフト記号表（従来型・ユニット型共通）'!$C$6:$L$47,10,FALSE))</f>
        <v/>
      </c>
      <c r="BE94" s="251" t="str">
        <f>IF(BE93="","",VLOOKUP(BE93,'シフト記号表（従来型・ユニット型共通）'!$C$6:$L$47,10,FALSE))</f>
        <v/>
      </c>
      <c r="BF94" s="996">
        <f>IF($BI$3="４週",SUM(AA94:BB94),IF($BI$3="暦月",SUM(AA94:BE94),""))</f>
        <v>0</v>
      </c>
      <c r="BG94" s="997"/>
      <c r="BH94" s="998">
        <f>IF($BI$3="４週",BF94/4,IF($BI$3="暦月",(BF94/($BI$8/7)),""))</f>
        <v>0</v>
      </c>
      <c r="BI94" s="997"/>
      <c r="BJ94" s="993"/>
      <c r="BK94" s="994"/>
      <c r="BL94" s="994"/>
      <c r="BM94" s="994"/>
      <c r="BN94" s="995"/>
    </row>
    <row r="95" spans="2:66" ht="20.25" customHeight="1">
      <c r="B95" s="925">
        <f>B93+1</f>
        <v>40</v>
      </c>
      <c r="C95" s="1042"/>
      <c r="D95" s="1044"/>
      <c r="E95" s="934"/>
      <c r="F95" s="1045"/>
      <c r="G95" s="971"/>
      <c r="H95" s="972"/>
      <c r="I95" s="262"/>
      <c r="J95" s="261"/>
      <c r="K95" s="262"/>
      <c r="L95" s="261"/>
      <c r="M95" s="983"/>
      <c r="N95" s="984"/>
      <c r="O95" s="985"/>
      <c r="P95" s="986"/>
      <c r="Q95" s="986"/>
      <c r="R95" s="972"/>
      <c r="S95" s="953"/>
      <c r="T95" s="954"/>
      <c r="U95" s="954"/>
      <c r="V95" s="954"/>
      <c r="W95" s="955"/>
      <c r="X95" s="260" t="s">
        <v>758</v>
      </c>
      <c r="Z95" s="259"/>
      <c r="AA95" s="244"/>
      <c r="AB95" s="243"/>
      <c r="AC95" s="243"/>
      <c r="AD95" s="243"/>
      <c r="AE95" s="243"/>
      <c r="AF95" s="243"/>
      <c r="AG95" s="245"/>
      <c r="AH95" s="244"/>
      <c r="AI95" s="243"/>
      <c r="AJ95" s="243"/>
      <c r="AK95" s="243"/>
      <c r="AL95" s="243"/>
      <c r="AM95" s="243"/>
      <c r="AN95" s="245"/>
      <c r="AO95" s="244"/>
      <c r="AP95" s="243"/>
      <c r="AQ95" s="243"/>
      <c r="AR95" s="243"/>
      <c r="AS95" s="243"/>
      <c r="AT95" s="243"/>
      <c r="AU95" s="245"/>
      <c r="AV95" s="244"/>
      <c r="AW95" s="243"/>
      <c r="AX95" s="243"/>
      <c r="AY95" s="243"/>
      <c r="AZ95" s="243"/>
      <c r="BA95" s="243"/>
      <c r="BB95" s="245"/>
      <c r="BC95" s="244"/>
      <c r="BD95" s="243"/>
      <c r="BE95" s="242"/>
      <c r="BF95" s="960"/>
      <c r="BG95" s="961"/>
      <c r="BH95" s="962"/>
      <c r="BI95" s="963"/>
      <c r="BJ95" s="964"/>
      <c r="BK95" s="965"/>
      <c r="BL95" s="965"/>
      <c r="BM95" s="965"/>
      <c r="BN95" s="966"/>
    </row>
    <row r="96" spans="2:66" ht="20.25" customHeight="1">
      <c r="B96" s="926"/>
      <c r="C96" s="1043"/>
      <c r="D96" s="1046"/>
      <c r="E96" s="934"/>
      <c r="F96" s="1045"/>
      <c r="G96" s="987"/>
      <c r="H96" s="988"/>
      <c r="I96" s="258"/>
      <c r="J96" s="257">
        <f>G95</f>
        <v>0</v>
      </c>
      <c r="K96" s="258"/>
      <c r="L96" s="257">
        <f>M95</f>
        <v>0</v>
      </c>
      <c r="M96" s="989"/>
      <c r="N96" s="990"/>
      <c r="O96" s="991"/>
      <c r="P96" s="992"/>
      <c r="Q96" s="992"/>
      <c r="R96" s="988"/>
      <c r="S96" s="953"/>
      <c r="T96" s="954"/>
      <c r="U96" s="954"/>
      <c r="V96" s="954"/>
      <c r="W96" s="955"/>
      <c r="X96" s="256" t="s">
        <v>757</v>
      </c>
      <c r="Y96" s="255"/>
      <c r="Z96" s="254"/>
      <c r="AA96" s="252" t="str">
        <f>IF(AA95="","",VLOOKUP(AA95,'シフト記号表（従来型・ユニット型共通）'!$C$6:$L$47,10,FALSE))</f>
        <v/>
      </c>
      <c r="AB96" s="251" t="str">
        <f>IF(AB95="","",VLOOKUP(AB95,'シフト記号表（従来型・ユニット型共通）'!$C$6:$L$47,10,FALSE))</f>
        <v/>
      </c>
      <c r="AC96" s="251" t="str">
        <f>IF(AC95="","",VLOOKUP(AC95,'シフト記号表（従来型・ユニット型共通）'!$C$6:$L$47,10,FALSE))</f>
        <v/>
      </c>
      <c r="AD96" s="251" t="str">
        <f>IF(AD95="","",VLOOKUP(AD95,'シフト記号表（従来型・ユニット型共通）'!$C$6:$L$47,10,FALSE))</f>
        <v/>
      </c>
      <c r="AE96" s="251" t="str">
        <f>IF(AE95="","",VLOOKUP(AE95,'シフト記号表（従来型・ユニット型共通）'!$C$6:$L$47,10,FALSE))</f>
        <v/>
      </c>
      <c r="AF96" s="251" t="str">
        <f>IF(AF95="","",VLOOKUP(AF95,'シフト記号表（従来型・ユニット型共通）'!$C$6:$L$47,10,FALSE))</f>
        <v/>
      </c>
      <c r="AG96" s="253" t="str">
        <f>IF(AG95="","",VLOOKUP(AG95,'シフト記号表（従来型・ユニット型共通）'!$C$6:$L$47,10,FALSE))</f>
        <v/>
      </c>
      <c r="AH96" s="252" t="str">
        <f>IF(AH95="","",VLOOKUP(AH95,'シフト記号表（従来型・ユニット型共通）'!$C$6:$L$47,10,FALSE))</f>
        <v/>
      </c>
      <c r="AI96" s="251" t="str">
        <f>IF(AI95="","",VLOOKUP(AI95,'シフト記号表（従来型・ユニット型共通）'!$C$6:$L$47,10,FALSE))</f>
        <v/>
      </c>
      <c r="AJ96" s="251" t="str">
        <f>IF(AJ95="","",VLOOKUP(AJ95,'シフト記号表（従来型・ユニット型共通）'!$C$6:$L$47,10,FALSE))</f>
        <v/>
      </c>
      <c r="AK96" s="251" t="str">
        <f>IF(AK95="","",VLOOKUP(AK95,'シフト記号表（従来型・ユニット型共通）'!$C$6:$L$47,10,FALSE))</f>
        <v/>
      </c>
      <c r="AL96" s="251" t="str">
        <f>IF(AL95="","",VLOOKUP(AL95,'シフト記号表（従来型・ユニット型共通）'!$C$6:$L$47,10,FALSE))</f>
        <v/>
      </c>
      <c r="AM96" s="251" t="str">
        <f>IF(AM95="","",VLOOKUP(AM95,'シフト記号表（従来型・ユニット型共通）'!$C$6:$L$47,10,FALSE))</f>
        <v/>
      </c>
      <c r="AN96" s="253" t="str">
        <f>IF(AN95="","",VLOOKUP(AN95,'シフト記号表（従来型・ユニット型共通）'!$C$6:$L$47,10,FALSE))</f>
        <v/>
      </c>
      <c r="AO96" s="252" t="str">
        <f>IF(AO95="","",VLOOKUP(AO95,'シフト記号表（従来型・ユニット型共通）'!$C$6:$L$47,10,FALSE))</f>
        <v/>
      </c>
      <c r="AP96" s="251" t="str">
        <f>IF(AP95="","",VLOOKUP(AP95,'シフト記号表（従来型・ユニット型共通）'!$C$6:$L$47,10,FALSE))</f>
        <v/>
      </c>
      <c r="AQ96" s="251" t="str">
        <f>IF(AQ95="","",VLOOKUP(AQ95,'シフト記号表（従来型・ユニット型共通）'!$C$6:$L$47,10,FALSE))</f>
        <v/>
      </c>
      <c r="AR96" s="251" t="str">
        <f>IF(AR95="","",VLOOKUP(AR95,'シフト記号表（従来型・ユニット型共通）'!$C$6:$L$47,10,FALSE))</f>
        <v/>
      </c>
      <c r="AS96" s="251" t="str">
        <f>IF(AS95="","",VLOOKUP(AS95,'シフト記号表（従来型・ユニット型共通）'!$C$6:$L$47,10,FALSE))</f>
        <v/>
      </c>
      <c r="AT96" s="251" t="str">
        <f>IF(AT95="","",VLOOKUP(AT95,'シフト記号表（従来型・ユニット型共通）'!$C$6:$L$47,10,FALSE))</f>
        <v/>
      </c>
      <c r="AU96" s="253" t="str">
        <f>IF(AU95="","",VLOOKUP(AU95,'シフト記号表（従来型・ユニット型共通）'!$C$6:$L$47,10,FALSE))</f>
        <v/>
      </c>
      <c r="AV96" s="252" t="str">
        <f>IF(AV95="","",VLOOKUP(AV95,'シフト記号表（従来型・ユニット型共通）'!$C$6:$L$47,10,FALSE))</f>
        <v/>
      </c>
      <c r="AW96" s="251" t="str">
        <f>IF(AW95="","",VLOOKUP(AW95,'シフト記号表（従来型・ユニット型共通）'!$C$6:$L$47,10,FALSE))</f>
        <v/>
      </c>
      <c r="AX96" s="251" t="str">
        <f>IF(AX95="","",VLOOKUP(AX95,'シフト記号表（従来型・ユニット型共通）'!$C$6:$L$47,10,FALSE))</f>
        <v/>
      </c>
      <c r="AY96" s="251" t="str">
        <f>IF(AY95="","",VLOOKUP(AY95,'シフト記号表（従来型・ユニット型共通）'!$C$6:$L$47,10,FALSE))</f>
        <v/>
      </c>
      <c r="AZ96" s="251" t="str">
        <f>IF(AZ95="","",VLOOKUP(AZ95,'シフト記号表（従来型・ユニット型共通）'!$C$6:$L$47,10,FALSE))</f>
        <v/>
      </c>
      <c r="BA96" s="251" t="str">
        <f>IF(BA95="","",VLOOKUP(BA95,'シフト記号表（従来型・ユニット型共通）'!$C$6:$L$47,10,FALSE))</f>
        <v/>
      </c>
      <c r="BB96" s="253" t="str">
        <f>IF(BB95="","",VLOOKUP(BB95,'シフト記号表（従来型・ユニット型共通）'!$C$6:$L$47,10,FALSE))</f>
        <v/>
      </c>
      <c r="BC96" s="252" t="str">
        <f>IF(BC95="","",VLOOKUP(BC95,'シフト記号表（従来型・ユニット型共通）'!$C$6:$L$47,10,FALSE))</f>
        <v/>
      </c>
      <c r="BD96" s="251" t="str">
        <f>IF(BD95="","",VLOOKUP(BD95,'シフト記号表（従来型・ユニット型共通）'!$C$6:$L$47,10,FALSE))</f>
        <v/>
      </c>
      <c r="BE96" s="251" t="str">
        <f>IF(BE95="","",VLOOKUP(BE95,'シフト記号表（従来型・ユニット型共通）'!$C$6:$L$47,10,FALSE))</f>
        <v/>
      </c>
      <c r="BF96" s="996">
        <f>IF($BI$3="４週",SUM(AA96:BB96),IF($BI$3="暦月",SUM(AA96:BE96),""))</f>
        <v>0</v>
      </c>
      <c r="BG96" s="997"/>
      <c r="BH96" s="998">
        <f>IF($BI$3="４週",BF96/4,IF($BI$3="暦月",(BF96/($BI$8/7)),""))</f>
        <v>0</v>
      </c>
      <c r="BI96" s="997"/>
      <c r="BJ96" s="993"/>
      <c r="BK96" s="994"/>
      <c r="BL96" s="994"/>
      <c r="BM96" s="994"/>
      <c r="BN96" s="995"/>
    </row>
    <row r="97" spans="2:66" ht="20.25" customHeight="1">
      <c r="B97" s="925">
        <f>B95+1</f>
        <v>41</v>
      </c>
      <c r="C97" s="1042"/>
      <c r="D97" s="1044"/>
      <c r="E97" s="934"/>
      <c r="F97" s="1045"/>
      <c r="G97" s="971"/>
      <c r="H97" s="972"/>
      <c r="I97" s="262"/>
      <c r="J97" s="261"/>
      <c r="K97" s="262"/>
      <c r="L97" s="261"/>
      <c r="M97" s="983"/>
      <c r="N97" s="984"/>
      <c r="O97" s="985"/>
      <c r="P97" s="986"/>
      <c r="Q97" s="986"/>
      <c r="R97" s="972"/>
      <c r="S97" s="953"/>
      <c r="T97" s="954"/>
      <c r="U97" s="954"/>
      <c r="V97" s="954"/>
      <c r="W97" s="955"/>
      <c r="X97" s="260" t="s">
        <v>758</v>
      </c>
      <c r="Z97" s="259"/>
      <c r="AA97" s="244"/>
      <c r="AB97" s="243"/>
      <c r="AC97" s="243"/>
      <c r="AD97" s="243"/>
      <c r="AE97" s="243"/>
      <c r="AF97" s="243"/>
      <c r="AG97" s="245"/>
      <c r="AH97" s="244"/>
      <c r="AI97" s="243"/>
      <c r="AJ97" s="243"/>
      <c r="AK97" s="243"/>
      <c r="AL97" s="243"/>
      <c r="AM97" s="243"/>
      <c r="AN97" s="245"/>
      <c r="AO97" s="244"/>
      <c r="AP97" s="243"/>
      <c r="AQ97" s="243"/>
      <c r="AR97" s="243"/>
      <c r="AS97" s="243"/>
      <c r="AT97" s="243"/>
      <c r="AU97" s="245"/>
      <c r="AV97" s="244"/>
      <c r="AW97" s="243"/>
      <c r="AX97" s="243"/>
      <c r="AY97" s="243"/>
      <c r="AZ97" s="243"/>
      <c r="BA97" s="243"/>
      <c r="BB97" s="245"/>
      <c r="BC97" s="244"/>
      <c r="BD97" s="243"/>
      <c r="BE97" s="242"/>
      <c r="BF97" s="960"/>
      <c r="BG97" s="961"/>
      <c r="BH97" s="962"/>
      <c r="BI97" s="963"/>
      <c r="BJ97" s="964"/>
      <c r="BK97" s="965"/>
      <c r="BL97" s="965"/>
      <c r="BM97" s="965"/>
      <c r="BN97" s="966"/>
    </row>
    <row r="98" spans="2:66" ht="20.25" customHeight="1">
      <c r="B98" s="926"/>
      <c r="C98" s="1043"/>
      <c r="D98" s="1046"/>
      <c r="E98" s="934"/>
      <c r="F98" s="1045"/>
      <c r="G98" s="987"/>
      <c r="H98" s="988"/>
      <c r="I98" s="258"/>
      <c r="J98" s="257">
        <f>G97</f>
        <v>0</v>
      </c>
      <c r="K98" s="258"/>
      <c r="L98" s="257">
        <f>M97</f>
        <v>0</v>
      </c>
      <c r="M98" s="989"/>
      <c r="N98" s="990"/>
      <c r="O98" s="991"/>
      <c r="P98" s="992"/>
      <c r="Q98" s="992"/>
      <c r="R98" s="988"/>
      <c r="S98" s="953"/>
      <c r="T98" s="954"/>
      <c r="U98" s="954"/>
      <c r="V98" s="954"/>
      <c r="W98" s="955"/>
      <c r="X98" s="256" t="s">
        <v>757</v>
      </c>
      <c r="Y98" s="255"/>
      <c r="Z98" s="254"/>
      <c r="AA98" s="252" t="str">
        <f>IF(AA97="","",VLOOKUP(AA97,'シフト記号表（従来型・ユニット型共通）'!$C$6:$L$47,10,FALSE))</f>
        <v/>
      </c>
      <c r="AB98" s="251" t="str">
        <f>IF(AB97="","",VLOOKUP(AB97,'シフト記号表（従来型・ユニット型共通）'!$C$6:$L$47,10,FALSE))</f>
        <v/>
      </c>
      <c r="AC98" s="251" t="str">
        <f>IF(AC97="","",VLOOKUP(AC97,'シフト記号表（従来型・ユニット型共通）'!$C$6:$L$47,10,FALSE))</f>
        <v/>
      </c>
      <c r="AD98" s="251" t="str">
        <f>IF(AD97="","",VLOOKUP(AD97,'シフト記号表（従来型・ユニット型共通）'!$C$6:$L$47,10,FALSE))</f>
        <v/>
      </c>
      <c r="AE98" s="251" t="str">
        <f>IF(AE97="","",VLOOKUP(AE97,'シフト記号表（従来型・ユニット型共通）'!$C$6:$L$47,10,FALSE))</f>
        <v/>
      </c>
      <c r="AF98" s="251" t="str">
        <f>IF(AF97="","",VLOOKUP(AF97,'シフト記号表（従来型・ユニット型共通）'!$C$6:$L$47,10,FALSE))</f>
        <v/>
      </c>
      <c r="AG98" s="253" t="str">
        <f>IF(AG97="","",VLOOKUP(AG97,'シフト記号表（従来型・ユニット型共通）'!$C$6:$L$47,10,FALSE))</f>
        <v/>
      </c>
      <c r="AH98" s="252" t="str">
        <f>IF(AH97="","",VLOOKUP(AH97,'シフト記号表（従来型・ユニット型共通）'!$C$6:$L$47,10,FALSE))</f>
        <v/>
      </c>
      <c r="AI98" s="251" t="str">
        <f>IF(AI97="","",VLOOKUP(AI97,'シフト記号表（従来型・ユニット型共通）'!$C$6:$L$47,10,FALSE))</f>
        <v/>
      </c>
      <c r="AJ98" s="251" t="str">
        <f>IF(AJ97="","",VLOOKUP(AJ97,'シフト記号表（従来型・ユニット型共通）'!$C$6:$L$47,10,FALSE))</f>
        <v/>
      </c>
      <c r="AK98" s="251" t="str">
        <f>IF(AK97="","",VLOOKUP(AK97,'シフト記号表（従来型・ユニット型共通）'!$C$6:$L$47,10,FALSE))</f>
        <v/>
      </c>
      <c r="AL98" s="251" t="str">
        <f>IF(AL97="","",VLOOKUP(AL97,'シフト記号表（従来型・ユニット型共通）'!$C$6:$L$47,10,FALSE))</f>
        <v/>
      </c>
      <c r="AM98" s="251" t="str">
        <f>IF(AM97="","",VLOOKUP(AM97,'シフト記号表（従来型・ユニット型共通）'!$C$6:$L$47,10,FALSE))</f>
        <v/>
      </c>
      <c r="AN98" s="253" t="str">
        <f>IF(AN97="","",VLOOKUP(AN97,'シフト記号表（従来型・ユニット型共通）'!$C$6:$L$47,10,FALSE))</f>
        <v/>
      </c>
      <c r="AO98" s="252" t="str">
        <f>IF(AO97="","",VLOOKUP(AO97,'シフト記号表（従来型・ユニット型共通）'!$C$6:$L$47,10,FALSE))</f>
        <v/>
      </c>
      <c r="AP98" s="251" t="str">
        <f>IF(AP97="","",VLOOKUP(AP97,'シフト記号表（従来型・ユニット型共通）'!$C$6:$L$47,10,FALSE))</f>
        <v/>
      </c>
      <c r="AQ98" s="251" t="str">
        <f>IF(AQ97="","",VLOOKUP(AQ97,'シフト記号表（従来型・ユニット型共通）'!$C$6:$L$47,10,FALSE))</f>
        <v/>
      </c>
      <c r="AR98" s="251" t="str">
        <f>IF(AR97="","",VLOOKUP(AR97,'シフト記号表（従来型・ユニット型共通）'!$C$6:$L$47,10,FALSE))</f>
        <v/>
      </c>
      <c r="AS98" s="251" t="str">
        <f>IF(AS97="","",VLOOKUP(AS97,'シフト記号表（従来型・ユニット型共通）'!$C$6:$L$47,10,FALSE))</f>
        <v/>
      </c>
      <c r="AT98" s="251" t="str">
        <f>IF(AT97="","",VLOOKUP(AT97,'シフト記号表（従来型・ユニット型共通）'!$C$6:$L$47,10,FALSE))</f>
        <v/>
      </c>
      <c r="AU98" s="253" t="str">
        <f>IF(AU97="","",VLOOKUP(AU97,'シフト記号表（従来型・ユニット型共通）'!$C$6:$L$47,10,FALSE))</f>
        <v/>
      </c>
      <c r="AV98" s="252" t="str">
        <f>IF(AV97="","",VLOOKUP(AV97,'シフト記号表（従来型・ユニット型共通）'!$C$6:$L$47,10,FALSE))</f>
        <v/>
      </c>
      <c r="AW98" s="251" t="str">
        <f>IF(AW97="","",VLOOKUP(AW97,'シフト記号表（従来型・ユニット型共通）'!$C$6:$L$47,10,FALSE))</f>
        <v/>
      </c>
      <c r="AX98" s="251" t="str">
        <f>IF(AX97="","",VLOOKUP(AX97,'シフト記号表（従来型・ユニット型共通）'!$C$6:$L$47,10,FALSE))</f>
        <v/>
      </c>
      <c r="AY98" s="251" t="str">
        <f>IF(AY97="","",VLOOKUP(AY97,'シフト記号表（従来型・ユニット型共通）'!$C$6:$L$47,10,FALSE))</f>
        <v/>
      </c>
      <c r="AZ98" s="251" t="str">
        <f>IF(AZ97="","",VLOOKUP(AZ97,'シフト記号表（従来型・ユニット型共通）'!$C$6:$L$47,10,FALSE))</f>
        <v/>
      </c>
      <c r="BA98" s="251" t="str">
        <f>IF(BA97="","",VLOOKUP(BA97,'シフト記号表（従来型・ユニット型共通）'!$C$6:$L$47,10,FALSE))</f>
        <v/>
      </c>
      <c r="BB98" s="253" t="str">
        <f>IF(BB97="","",VLOOKUP(BB97,'シフト記号表（従来型・ユニット型共通）'!$C$6:$L$47,10,FALSE))</f>
        <v/>
      </c>
      <c r="BC98" s="252" t="str">
        <f>IF(BC97="","",VLOOKUP(BC97,'シフト記号表（従来型・ユニット型共通）'!$C$6:$L$47,10,FALSE))</f>
        <v/>
      </c>
      <c r="BD98" s="251" t="str">
        <f>IF(BD97="","",VLOOKUP(BD97,'シフト記号表（従来型・ユニット型共通）'!$C$6:$L$47,10,FALSE))</f>
        <v/>
      </c>
      <c r="BE98" s="251" t="str">
        <f>IF(BE97="","",VLOOKUP(BE97,'シフト記号表（従来型・ユニット型共通）'!$C$6:$L$47,10,FALSE))</f>
        <v/>
      </c>
      <c r="BF98" s="996">
        <f>IF($BI$3="４週",SUM(AA98:BB98),IF($BI$3="暦月",SUM(AA98:BE98),""))</f>
        <v>0</v>
      </c>
      <c r="BG98" s="997"/>
      <c r="BH98" s="998">
        <f>IF($BI$3="４週",BF98/4,IF($BI$3="暦月",(BF98/($BI$8/7)),""))</f>
        <v>0</v>
      </c>
      <c r="BI98" s="997"/>
      <c r="BJ98" s="993"/>
      <c r="BK98" s="994"/>
      <c r="BL98" s="994"/>
      <c r="BM98" s="994"/>
      <c r="BN98" s="995"/>
    </row>
    <row r="99" spans="2:66" ht="20.25" customHeight="1">
      <c r="B99" s="925">
        <f>B97+1</f>
        <v>42</v>
      </c>
      <c r="C99" s="1042"/>
      <c r="D99" s="1044"/>
      <c r="E99" s="934"/>
      <c r="F99" s="1045"/>
      <c r="G99" s="971"/>
      <c r="H99" s="972"/>
      <c r="I99" s="262"/>
      <c r="J99" s="261"/>
      <c r="K99" s="262"/>
      <c r="L99" s="261"/>
      <c r="M99" s="983"/>
      <c r="N99" s="984"/>
      <c r="O99" s="985"/>
      <c r="P99" s="986"/>
      <c r="Q99" s="986"/>
      <c r="R99" s="972"/>
      <c r="S99" s="953"/>
      <c r="T99" s="954"/>
      <c r="U99" s="954"/>
      <c r="V99" s="954"/>
      <c r="W99" s="955"/>
      <c r="X99" s="260" t="s">
        <v>758</v>
      </c>
      <c r="Z99" s="259"/>
      <c r="AA99" s="244"/>
      <c r="AB99" s="243"/>
      <c r="AC99" s="243"/>
      <c r="AD99" s="243"/>
      <c r="AE99" s="243"/>
      <c r="AF99" s="243"/>
      <c r="AG99" s="245"/>
      <c r="AH99" s="244"/>
      <c r="AI99" s="243"/>
      <c r="AJ99" s="243"/>
      <c r="AK99" s="243"/>
      <c r="AL99" s="243"/>
      <c r="AM99" s="243"/>
      <c r="AN99" s="245"/>
      <c r="AO99" s="244"/>
      <c r="AP99" s="243"/>
      <c r="AQ99" s="243"/>
      <c r="AR99" s="243"/>
      <c r="AS99" s="243"/>
      <c r="AT99" s="243"/>
      <c r="AU99" s="245"/>
      <c r="AV99" s="244"/>
      <c r="AW99" s="243"/>
      <c r="AX99" s="243"/>
      <c r="AY99" s="243"/>
      <c r="AZ99" s="243"/>
      <c r="BA99" s="243"/>
      <c r="BB99" s="245"/>
      <c r="BC99" s="244"/>
      <c r="BD99" s="243"/>
      <c r="BE99" s="242"/>
      <c r="BF99" s="960"/>
      <c r="BG99" s="961"/>
      <c r="BH99" s="962"/>
      <c r="BI99" s="963"/>
      <c r="BJ99" s="964"/>
      <c r="BK99" s="965"/>
      <c r="BL99" s="965"/>
      <c r="BM99" s="965"/>
      <c r="BN99" s="966"/>
    </row>
    <row r="100" spans="2:66" ht="20.25" customHeight="1">
      <c r="B100" s="926"/>
      <c r="C100" s="1043"/>
      <c r="D100" s="1046"/>
      <c r="E100" s="934"/>
      <c r="F100" s="1045"/>
      <c r="G100" s="987"/>
      <c r="H100" s="988"/>
      <c r="I100" s="258"/>
      <c r="J100" s="257">
        <f>G99</f>
        <v>0</v>
      </c>
      <c r="K100" s="258"/>
      <c r="L100" s="257">
        <f>M99</f>
        <v>0</v>
      </c>
      <c r="M100" s="989"/>
      <c r="N100" s="990"/>
      <c r="O100" s="991"/>
      <c r="P100" s="992"/>
      <c r="Q100" s="992"/>
      <c r="R100" s="988"/>
      <c r="S100" s="953"/>
      <c r="T100" s="954"/>
      <c r="U100" s="954"/>
      <c r="V100" s="954"/>
      <c r="W100" s="955"/>
      <c r="X100" s="256" t="s">
        <v>757</v>
      </c>
      <c r="Y100" s="255"/>
      <c r="Z100" s="254"/>
      <c r="AA100" s="252" t="str">
        <f>IF(AA99="","",VLOOKUP(AA99,'シフト記号表（従来型・ユニット型共通）'!$C$6:$L$47,10,FALSE))</f>
        <v/>
      </c>
      <c r="AB100" s="251" t="str">
        <f>IF(AB99="","",VLOOKUP(AB99,'シフト記号表（従来型・ユニット型共通）'!$C$6:$L$47,10,FALSE))</f>
        <v/>
      </c>
      <c r="AC100" s="251" t="str">
        <f>IF(AC99="","",VLOOKUP(AC99,'シフト記号表（従来型・ユニット型共通）'!$C$6:$L$47,10,FALSE))</f>
        <v/>
      </c>
      <c r="AD100" s="251" t="str">
        <f>IF(AD99="","",VLOOKUP(AD99,'シフト記号表（従来型・ユニット型共通）'!$C$6:$L$47,10,FALSE))</f>
        <v/>
      </c>
      <c r="AE100" s="251" t="str">
        <f>IF(AE99="","",VLOOKUP(AE99,'シフト記号表（従来型・ユニット型共通）'!$C$6:$L$47,10,FALSE))</f>
        <v/>
      </c>
      <c r="AF100" s="251" t="str">
        <f>IF(AF99="","",VLOOKUP(AF99,'シフト記号表（従来型・ユニット型共通）'!$C$6:$L$47,10,FALSE))</f>
        <v/>
      </c>
      <c r="AG100" s="253" t="str">
        <f>IF(AG99="","",VLOOKUP(AG99,'シフト記号表（従来型・ユニット型共通）'!$C$6:$L$47,10,FALSE))</f>
        <v/>
      </c>
      <c r="AH100" s="252" t="str">
        <f>IF(AH99="","",VLOOKUP(AH99,'シフト記号表（従来型・ユニット型共通）'!$C$6:$L$47,10,FALSE))</f>
        <v/>
      </c>
      <c r="AI100" s="251" t="str">
        <f>IF(AI99="","",VLOOKUP(AI99,'シフト記号表（従来型・ユニット型共通）'!$C$6:$L$47,10,FALSE))</f>
        <v/>
      </c>
      <c r="AJ100" s="251" t="str">
        <f>IF(AJ99="","",VLOOKUP(AJ99,'シフト記号表（従来型・ユニット型共通）'!$C$6:$L$47,10,FALSE))</f>
        <v/>
      </c>
      <c r="AK100" s="251" t="str">
        <f>IF(AK99="","",VLOOKUP(AK99,'シフト記号表（従来型・ユニット型共通）'!$C$6:$L$47,10,FALSE))</f>
        <v/>
      </c>
      <c r="AL100" s="251" t="str">
        <f>IF(AL99="","",VLOOKUP(AL99,'シフト記号表（従来型・ユニット型共通）'!$C$6:$L$47,10,FALSE))</f>
        <v/>
      </c>
      <c r="AM100" s="251" t="str">
        <f>IF(AM99="","",VLOOKUP(AM99,'シフト記号表（従来型・ユニット型共通）'!$C$6:$L$47,10,FALSE))</f>
        <v/>
      </c>
      <c r="AN100" s="253" t="str">
        <f>IF(AN99="","",VLOOKUP(AN99,'シフト記号表（従来型・ユニット型共通）'!$C$6:$L$47,10,FALSE))</f>
        <v/>
      </c>
      <c r="AO100" s="252" t="str">
        <f>IF(AO99="","",VLOOKUP(AO99,'シフト記号表（従来型・ユニット型共通）'!$C$6:$L$47,10,FALSE))</f>
        <v/>
      </c>
      <c r="AP100" s="251" t="str">
        <f>IF(AP99="","",VLOOKUP(AP99,'シフト記号表（従来型・ユニット型共通）'!$C$6:$L$47,10,FALSE))</f>
        <v/>
      </c>
      <c r="AQ100" s="251" t="str">
        <f>IF(AQ99="","",VLOOKUP(AQ99,'シフト記号表（従来型・ユニット型共通）'!$C$6:$L$47,10,FALSE))</f>
        <v/>
      </c>
      <c r="AR100" s="251" t="str">
        <f>IF(AR99="","",VLOOKUP(AR99,'シフト記号表（従来型・ユニット型共通）'!$C$6:$L$47,10,FALSE))</f>
        <v/>
      </c>
      <c r="AS100" s="251" t="str">
        <f>IF(AS99="","",VLOOKUP(AS99,'シフト記号表（従来型・ユニット型共通）'!$C$6:$L$47,10,FALSE))</f>
        <v/>
      </c>
      <c r="AT100" s="251" t="str">
        <f>IF(AT99="","",VLOOKUP(AT99,'シフト記号表（従来型・ユニット型共通）'!$C$6:$L$47,10,FALSE))</f>
        <v/>
      </c>
      <c r="AU100" s="253" t="str">
        <f>IF(AU99="","",VLOOKUP(AU99,'シフト記号表（従来型・ユニット型共通）'!$C$6:$L$47,10,FALSE))</f>
        <v/>
      </c>
      <c r="AV100" s="252" t="str">
        <f>IF(AV99="","",VLOOKUP(AV99,'シフト記号表（従来型・ユニット型共通）'!$C$6:$L$47,10,FALSE))</f>
        <v/>
      </c>
      <c r="AW100" s="251" t="str">
        <f>IF(AW99="","",VLOOKUP(AW99,'シフト記号表（従来型・ユニット型共通）'!$C$6:$L$47,10,FALSE))</f>
        <v/>
      </c>
      <c r="AX100" s="251" t="str">
        <f>IF(AX99="","",VLOOKUP(AX99,'シフト記号表（従来型・ユニット型共通）'!$C$6:$L$47,10,FALSE))</f>
        <v/>
      </c>
      <c r="AY100" s="251" t="str">
        <f>IF(AY99="","",VLOOKUP(AY99,'シフト記号表（従来型・ユニット型共通）'!$C$6:$L$47,10,FALSE))</f>
        <v/>
      </c>
      <c r="AZ100" s="251" t="str">
        <f>IF(AZ99="","",VLOOKUP(AZ99,'シフト記号表（従来型・ユニット型共通）'!$C$6:$L$47,10,FALSE))</f>
        <v/>
      </c>
      <c r="BA100" s="251" t="str">
        <f>IF(BA99="","",VLOOKUP(BA99,'シフト記号表（従来型・ユニット型共通）'!$C$6:$L$47,10,FALSE))</f>
        <v/>
      </c>
      <c r="BB100" s="253" t="str">
        <f>IF(BB99="","",VLOOKUP(BB99,'シフト記号表（従来型・ユニット型共通）'!$C$6:$L$47,10,FALSE))</f>
        <v/>
      </c>
      <c r="BC100" s="252" t="str">
        <f>IF(BC99="","",VLOOKUP(BC99,'シフト記号表（従来型・ユニット型共通）'!$C$6:$L$47,10,FALSE))</f>
        <v/>
      </c>
      <c r="BD100" s="251" t="str">
        <f>IF(BD99="","",VLOOKUP(BD99,'シフト記号表（従来型・ユニット型共通）'!$C$6:$L$47,10,FALSE))</f>
        <v/>
      </c>
      <c r="BE100" s="251" t="str">
        <f>IF(BE99="","",VLOOKUP(BE99,'シフト記号表（従来型・ユニット型共通）'!$C$6:$L$47,10,FALSE))</f>
        <v/>
      </c>
      <c r="BF100" s="996">
        <f>IF($BI$3="４週",SUM(AA100:BB100),IF($BI$3="暦月",SUM(AA100:BE100),""))</f>
        <v>0</v>
      </c>
      <c r="BG100" s="997"/>
      <c r="BH100" s="998">
        <f>IF($BI$3="４週",BF100/4,IF($BI$3="暦月",(BF100/($BI$8/7)),""))</f>
        <v>0</v>
      </c>
      <c r="BI100" s="997"/>
      <c r="BJ100" s="993"/>
      <c r="BK100" s="994"/>
      <c r="BL100" s="994"/>
      <c r="BM100" s="994"/>
      <c r="BN100" s="995"/>
    </row>
    <row r="101" spans="2:66" ht="20.25" customHeight="1">
      <c r="B101" s="925">
        <f>B99+1</f>
        <v>43</v>
      </c>
      <c r="C101" s="1042"/>
      <c r="D101" s="1044"/>
      <c r="E101" s="934"/>
      <c r="F101" s="1045"/>
      <c r="G101" s="971"/>
      <c r="H101" s="972"/>
      <c r="I101" s="262"/>
      <c r="J101" s="261"/>
      <c r="K101" s="262"/>
      <c r="L101" s="261"/>
      <c r="M101" s="983"/>
      <c r="N101" s="984"/>
      <c r="O101" s="985"/>
      <c r="P101" s="986"/>
      <c r="Q101" s="986"/>
      <c r="R101" s="972"/>
      <c r="S101" s="953"/>
      <c r="T101" s="954"/>
      <c r="U101" s="954"/>
      <c r="V101" s="954"/>
      <c r="W101" s="955"/>
      <c r="X101" s="260" t="s">
        <v>758</v>
      </c>
      <c r="Z101" s="259"/>
      <c r="AA101" s="244"/>
      <c r="AB101" s="243"/>
      <c r="AC101" s="243"/>
      <c r="AD101" s="243"/>
      <c r="AE101" s="243"/>
      <c r="AF101" s="243"/>
      <c r="AG101" s="245"/>
      <c r="AH101" s="244"/>
      <c r="AI101" s="243"/>
      <c r="AJ101" s="243"/>
      <c r="AK101" s="243"/>
      <c r="AL101" s="243"/>
      <c r="AM101" s="243"/>
      <c r="AN101" s="245"/>
      <c r="AO101" s="244"/>
      <c r="AP101" s="243"/>
      <c r="AQ101" s="243"/>
      <c r="AR101" s="243"/>
      <c r="AS101" s="243"/>
      <c r="AT101" s="243"/>
      <c r="AU101" s="245"/>
      <c r="AV101" s="244"/>
      <c r="AW101" s="243"/>
      <c r="AX101" s="243"/>
      <c r="AY101" s="243"/>
      <c r="AZ101" s="243"/>
      <c r="BA101" s="243"/>
      <c r="BB101" s="245"/>
      <c r="BC101" s="244"/>
      <c r="BD101" s="243"/>
      <c r="BE101" s="242"/>
      <c r="BF101" s="960"/>
      <c r="BG101" s="961"/>
      <c r="BH101" s="962"/>
      <c r="BI101" s="963"/>
      <c r="BJ101" s="964"/>
      <c r="BK101" s="965"/>
      <c r="BL101" s="965"/>
      <c r="BM101" s="965"/>
      <c r="BN101" s="966"/>
    </row>
    <row r="102" spans="2:66" ht="20.25" customHeight="1">
      <c r="B102" s="926"/>
      <c r="C102" s="1043"/>
      <c r="D102" s="1046"/>
      <c r="E102" s="934"/>
      <c r="F102" s="1045"/>
      <c r="G102" s="987"/>
      <c r="H102" s="988"/>
      <c r="I102" s="258"/>
      <c r="J102" s="257">
        <f>G101</f>
        <v>0</v>
      </c>
      <c r="K102" s="258"/>
      <c r="L102" s="257">
        <f>M101</f>
        <v>0</v>
      </c>
      <c r="M102" s="989"/>
      <c r="N102" s="990"/>
      <c r="O102" s="991"/>
      <c r="P102" s="992"/>
      <c r="Q102" s="992"/>
      <c r="R102" s="988"/>
      <c r="S102" s="953"/>
      <c r="T102" s="954"/>
      <c r="U102" s="954"/>
      <c r="V102" s="954"/>
      <c r="W102" s="955"/>
      <c r="X102" s="256" t="s">
        <v>757</v>
      </c>
      <c r="Y102" s="255"/>
      <c r="Z102" s="254"/>
      <c r="AA102" s="252" t="str">
        <f>IF(AA101="","",VLOOKUP(AA101,'シフト記号表（従来型・ユニット型共通）'!$C$6:$L$47,10,FALSE))</f>
        <v/>
      </c>
      <c r="AB102" s="251" t="str">
        <f>IF(AB101="","",VLOOKUP(AB101,'シフト記号表（従来型・ユニット型共通）'!$C$6:$L$47,10,FALSE))</f>
        <v/>
      </c>
      <c r="AC102" s="251" t="str">
        <f>IF(AC101="","",VLOOKUP(AC101,'シフト記号表（従来型・ユニット型共通）'!$C$6:$L$47,10,FALSE))</f>
        <v/>
      </c>
      <c r="AD102" s="251" t="str">
        <f>IF(AD101="","",VLOOKUP(AD101,'シフト記号表（従来型・ユニット型共通）'!$C$6:$L$47,10,FALSE))</f>
        <v/>
      </c>
      <c r="AE102" s="251" t="str">
        <f>IF(AE101="","",VLOOKUP(AE101,'シフト記号表（従来型・ユニット型共通）'!$C$6:$L$47,10,FALSE))</f>
        <v/>
      </c>
      <c r="AF102" s="251" t="str">
        <f>IF(AF101="","",VLOOKUP(AF101,'シフト記号表（従来型・ユニット型共通）'!$C$6:$L$47,10,FALSE))</f>
        <v/>
      </c>
      <c r="AG102" s="253" t="str">
        <f>IF(AG101="","",VLOOKUP(AG101,'シフト記号表（従来型・ユニット型共通）'!$C$6:$L$47,10,FALSE))</f>
        <v/>
      </c>
      <c r="AH102" s="252" t="str">
        <f>IF(AH101="","",VLOOKUP(AH101,'シフト記号表（従来型・ユニット型共通）'!$C$6:$L$47,10,FALSE))</f>
        <v/>
      </c>
      <c r="AI102" s="251" t="str">
        <f>IF(AI101="","",VLOOKUP(AI101,'シフト記号表（従来型・ユニット型共通）'!$C$6:$L$47,10,FALSE))</f>
        <v/>
      </c>
      <c r="AJ102" s="251" t="str">
        <f>IF(AJ101="","",VLOOKUP(AJ101,'シフト記号表（従来型・ユニット型共通）'!$C$6:$L$47,10,FALSE))</f>
        <v/>
      </c>
      <c r="AK102" s="251" t="str">
        <f>IF(AK101="","",VLOOKUP(AK101,'シフト記号表（従来型・ユニット型共通）'!$C$6:$L$47,10,FALSE))</f>
        <v/>
      </c>
      <c r="AL102" s="251" t="str">
        <f>IF(AL101="","",VLOOKUP(AL101,'シフト記号表（従来型・ユニット型共通）'!$C$6:$L$47,10,FALSE))</f>
        <v/>
      </c>
      <c r="AM102" s="251" t="str">
        <f>IF(AM101="","",VLOOKUP(AM101,'シフト記号表（従来型・ユニット型共通）'!$C$6:$L$47,10,FALSE))</f>
        <v/>
      </c>
      <c r="AN102" s="253" t="str">
        <f>IF(AN101="","",VLOOKUP(AN101,'シフト記号表（従来型・ユニット型共通）'!$C$6:$L$47,10,FALSE))</f>
        <v/>
      </c>
      <c r="AO102" s="252" t="str">
        <f>IF(AO101="","",VLOOKUP(AO101,'シフト記号表（従来型・ユニット型共通）'!$C$6:$L$47,10,FALSE))</f>
        <v/>
      </c>
      <c r="AP102" s="251" t="str">
        <f>IF(AP101="","",VLOOKUP(AP101,'シフト記号表（従来型・ユニット型共通）'!$C$6:$L$47,10,FALSE))</f>
        <v/>
      </c>
      <c r="AQ102" s="251" t="str">
        <f>IF(AQ101="","",VLOOKUP(AQ101,'シフト記号表（従来型・ユニット型共通）'!$C$6:$L$47,10,FALSE))</f>
        <v/>
      </c>
      <c r="AR102" s="251" t="str">
        <f>IF(AR101="","",VLOOKUP(AR101,'シフト記号表（従来型・ユニット型共通）'!$C$6:$L$47,10,FALSE))</f>
        <v/>
      </c>
      <c r="AS102" s="251" t="str">
        <f>IF(AS101="","",VLOOKUP(AS101,'シフト記号表（従来型・ユニット型共通）'!$C$6:$L$47,10,FALSE))</f>
        <v/>
      </c>
      <c r="AT102" s="251" t="str">
        <f>IF(AT101="","",VLOOKUP(AT101,'シフト記号表（従来型・ユニット型共通）'!$C$6:$L$47,10,FALSE))</f>
        <v/>
      </c>
      <c r="AU102" s="253" t="str">
        <f>IF(AU101="","",VLOOKUP(AU101,'シフト記号表（従来型・ユニット型共通）'!$C$6:$L$47,10,FALSE))</f>
        <v/>
      </c>
      <c r="AV102" s="252" t="str">
        <f>IF(AV101="","",VLOOKUP(AV101,'シフト記号表（従来型・ユニット型共通）'!$C$6:$L$47,10,FALSE))</f>
        <v/>
      </c>
      <c r="AW102" s="251" t="str">
        <f>IF(AW101="","",VLOOKUP(AW101,'シフト記号表（従来型・ユニット型共通）'!$C$6:$L$47,10,FALSE))</f>
        <v/>
      </c>
      <c r="AX102" s="251" t="str">
        <f>IF(AX101="","",VLOOKUP(AX101,'シフト記号表（従来型・ユニット型共通）'!$C$6:$L$47,10,FALSE))</f>
        <v/>
      </c>
      <c r="AY102" s="251" t="str">
        <f>IF(AY101="","",VLOOKUP(AY101,'シフト記号表（従来型・ユニット型共通）'!$C$6:$L$47,10,FALSE))</f>
        <v/>
      </c>
      <c r="AZ102" s="251" t="str">
        <f>IF(AZ101="","",VLOOKUP(AZ101,'シフト記号表（従来型・ユニット型共通）'!$C$6:$L$47,10,FALSE))</f>
        <v/>
      </c>
      <c r="BA102" s="251" t="str">
        <f>IF(BA101="","",VLOOKUP(BA101,'シフト記号表（従来型・ユニット型共通）'!$C$6:$L$47,10,FALSE))</f>
        <v/>
      </c>
      <c r="BB102" s="253" t="str">
        <f>IF(BB101="","",VLOOKUP(BB101,'シフト記号表（従来型・ユニット型共通）'!$C$6:$L$47,10,FALSE))</f>
        <v/>
      </c>
      <c r="BC102" s="252" t="str">
        <f>IF(BC101="","",VLOOKUP(BC101,'シフト記号表（従来型・ユニット型共通）'!$C$6:$L$47,10,FALSE))</f>
        <v/>
      </c>
      <c r="BD102" s="251" t="str">
        <f>IF(BD101="","",VLOOKUP(BD101,'シフト記号表（従来型・ユニット型共通）'!$C$6:$L$47,10,FALSE))</f>
        <v/>
      </c>
      <c r="BE102" s="251" t="str">
        <f>IF(BE101="","",VLOOKUP(BE101,'シフト記号表（従来型・ユニット型共通）'!$C$6:$L$47,10,FALSE))</f>
        <v/>
      </c>
      <c r="BF102" s="996">
        <f>IF($BI$3="４週",SUM(AA102:BB102),IF($BI$3="暦月",SUM(AA102:BE102),""))</f>
        <v>0</v>
      </c>
      <c r="BG102" s="997"/>
      <c r="BH102" s="998">
        <f>IF($BI$3="４週",BF102/4,IF($BI$3="暦月",(BF102/($BI$8/7)),""))</f>
        <v>0</v>
      </c>
      <c r="BI102" s="997"/>
      <c r="BJ102" s="993"/>
      <c r="BK102" s="994"/>
      <c r="BL102" s="994"/>
      <c r="BM102" s="994"/>
      <c r="BN102" s="995"/>
    </row>
    <row r="103" spans="2:66" ht="20.25" customHeight="1">
      <c r="B103" s="925">
        <f>B101+1</f>
        <v>44</v>
      </c>
      <c r="C103" s="1042"/>
      <c r="D103" s="1044"/>
      <c r="E103" s="934"/>
      <c r="F103" s="1045"/>
      <c r="G103" s="971"/>
      <c r="H103" s="972"/>
      <c r="I103" s="262"/>
      <c r="J103" s="261"/>
      <c r="K103" s="262"/>
      <c r="L103" s="261"/>
      <c r="M103" s="983"/>
      <c r="N103" s="984"/>
      <c r="O103" s="985"/>
      <c r="P103" s="986"/>
      <c r="Q103" s="986"/>
      <c r="R103" s="972"/>
      <c r="S103" s="953"/>
      <c r="T103" s="954"/>
      <c r="U103" s="954"/>
      <c r="V103" s="954"/>
      <c r="W103" s="955"/>
      <c r="X103" s="260" t="s">
        <v>758</v>
      </c>
      <c r="Z103" s="259"/>
      <c r="AA103" s="244"/>
      <c r="AB103" s="243"/>
      <c r="AC103" s="243"/>
      <c r="AD103" s="243"/>
      <c r="AE103" s="243"/>
      <c r="AF103" s="243"/>
      <c r="AG103" s="245"/>
      <c r="AH103" s="244"/>
      <c r="AI103" s="243"/>
      <c r="AJ103" s="243"/>
      <c r="AK103" s="243"/>
      <c r="AL103" s="243"/>
      <c r="AM103" s="243"/>
      <c r="AN103" s="245"/>
      <c r="AO103" s="244"/>
      <c r="AP103" s="243"/>
      <c r="AQ103" s="243"/>
      <c r="AR103" s="243"/>
      <c r="AS103" s="243"/>
      <c r="AT103" s="243"/>
      <c r="AU103" s="245"/>
      <c r="AV103" s="244"/>
      <c r="AW103" s="243"/>
      <c r="AX103" s="243"/>
      <c r="AY103" s="243"/>
      <c r="AZ103" s="243"/>
      <c r="BA103" s="243"/>
      <c r="BB103" s="245"/>
      <c r="BC103" s="244"/>
      <c r="BD103" s="243"/>
      <c r="BE103" s="242"/>
      <c r="BF103" s="960"/>
      <c r="BG103" s="961"/>
      <c r="BH103" s="962"/>
      <c r="BI103" s="963"/>
      <c r="BJ103" s="964"/>
      <c r="BK103" s="965"/>
      <c r="BL103" s="965"/>
      <c r="BM103" s="965"/>
      <c r="BN103" s="966"/>
    </row>
    <row r="104" spans="2:66" ht="20.25" customHeight="1">
      <c r="B104" s="926"/>
      <c r="C104" s="1043"/>
      <c r="D104" s="1046"/>
      <c r="E104" s="934"/>
      <c r="F104" s="1045"/>
      <c r="G104" s="987"/>
      <c r="H104" s="988"/>
      <c r="I104" s="258"/>
      <c r="J104" s="257">
        <f>G103</f>
        <v>0</v>
      </c>
      <c r="K104" s="258"/>
      <c r="L104" s="257">
        <f>M103</f>
        <v>0</v>
      </c>
      <c r="M104" s="989"/>
      <c r="N104" s="990"/>
      <c r="O104" s="991"/>
      <c r="P104" s="992"/>
      <c r="Q104" s="992"/>
      <c r="R104" s="988"/>
      <c r="S104" s="953"/>
      <c r="T104" s="954"/>
      <c r="U104" s="954"/>
      <c r="V104" s="954"/>
      <c r="W104" s="955"/>
      <c r="X104" s="256" t="s">
        <v>757</v>
      </c>
      <c r="Y104" s="255"/>
      <c r="Z104" s="254"/>
      <c r="AA104" s="252" t="str">
        <f>IF(AA103="","",VLOOKUP(AA103,'シフト記号表（従来型・ユニット型共通）'!$C$6:$L$47,10,FALSE))</f>
        <v/>
      </c>
      <c r="AB104" s="251" t="str">
        <f>IF(AB103="","",VLOOKUP(AB103,'シフト記号表（従来型・ユニット型共通）'!$C$6:$L$47,10,FALSE))</f>
        <v/>
      </c>
      <c r="AC104" s="251" t="str">
        <f>IF(AC103="","",VLOOKUP(AC103,'シフト記号表（従来型・ユニット型共通）'!$C$6:$L$47,10,FALSE))</f>
        <v/>
      </c>
      <c r="AD104" s="251" t="str">
        <f>IF(AD103="","",VLOOKUP(AD103,'シフト記号表（従来型・ユニット型共通）'!$C$6:$L$47,10,FALSE))</f>
        <v/>
      </c>
      <c r="AE104" s="251" t="str">
        <f>IF(AE103="","",VLOOKUP(AE103,'シフト記号表（従来型・ユニット型共通）'!$C$6:$L$47,10,FALSE))</f>
        <v/>
      </c>
      <c r="AF104" s="251" t="str">
        <f>IF(AF103="","",VLOOKUP(AF103,'シフト記号表（従来型・ユニット型共通）'!$C$6:$L$47,10,FALSE))</f>
        <v/>
      </c>
      <c r="AG104" s="253" t="str">
        <f>IF(AG103="","",VLOOKUP(AG103,'シフト記号表（従来型・ユニット型共通）'!$C$6:$L$47,10,FALSE))</f>
        <v/>
      </c>
      <c r="AH104" s="252" t="str">
        <f>IF(AH103="","",VLOOKUP(AH103,'シフト記号表（従来型・ユニット型共通）'!$C$6:$L$47,10,FALSE))</f>
        <v/>
      </c>
      <c r="AI104" s="251" t="str">
        <f>IF(AI103="","",VLOOKUP(AI103,'シフト記号表（従来型・ユニット型共通）'!$C$6:$L$47,10,FALSE))</f>
        <v/>
      </c>
      <c r="AJ104" s="251" t="str">
        <f>IF(AJ103="","",VLOOKUP(AJ103,'シフト記号表（従来型・ユニット型共通）'!$C$6:$L$47,10,FALSE))</f>
        <v/>
      </c>
      <c r="AK104" s="251" t="str">
        <f>IF(AK103="","",VLOOKUP(AK103,'シフト記号表（従来型・ユニット型共通）'!$C$6:$L$47,10,FALSE))</f>
        <v/>
      </c>
      <c r="AL104" s="251" t="str">
        <f>IF(AL103="","",VLOOKUP(AL103,'シフト記号表（従来型・ユニット型共通）'!$C$6:$L$47,10,FALSE))</f>
        <v/>
      </c>
      <c r="AM104" s="251" t="str">
        <f>IF(AM103="","",VLOOKUP(AM103,'シフト記号表（従来型・ユニット型共通）'!$C$6:$L$47,10,FALSE))</f>
        <v/>
      </c>
      <c r="AN104" s="253" t="str">
        <f>IF(AN103="","",VLOOKUP(AN103,'シフト記号表（従来型・ユニット型共通）'!$C$6:$L$47,10,FALSE))</f>
        <v/>
      </c>
      <c r="AO104" s="252" t="str">
        <f>IF(AO103="","",VLOOKUP(AO103,'シフト記号表（従来型・ユニット型共通）'!$C$6:$L$47,10,FALSE))</f>
        <v/>
      </c>
      <c r="AP104" s="251" t="str">
        <f>IF(AP103="","",VLOOKUP(AP103,'シフト記号表（従来型・ユニット型共通）'!$C$6:$L$47,10,FALSE))</f>
        <v/>
      </c>
      <c r="AQ104" s="251" t="str">
        <f>IF(AQ103="","",VLOOKUP(AQ103,'シフト記号表（従来型・ユニット型共通）'!$C$6:$L$47,10,FALSE))</f>
        <v/>
      </c>
      <c r="AR104" s="251" t="str">
        <f>IF(AR103="","",VLOOKUP(AR103,'シフト記号表（従来型・ユニット型共通）'!$C$6:$L$47,10,FALSE))</f>
        <v/>
      </c>
      <c r="AS104" s="251" t="str">
        <f>IF(AS103="","",VLOOKUP(AS103,'シフト記号表（従来型・ユニット型共通）'!$C$6:$L$47,10,FALSE))</f>
        <v/>
      </c>
      <c r="AT104" s="251" t="str">
        <f>IF(AT103="","",VLOOKUP(AT103,'シフト記号表（従来型・ユニット型共通）'!$C$6:$L$47,10,FALSE))</f>
        <v/>
      </c>
      <c r="AU104" s="253" t="str">
        <f>IF(AU103="","",VLOOKUP(AU103,'シフト記号表（従来型・ユニット型共通）'!$C$6:$L$47,10,FALSE))</f>
        <v/>
      </c>
      <c r="AV104" s="252" t="str">
        <f>IF(AV103="","",VLOOKUP(AV103,'シフト記号表（従来型・ユニット型共通）'!$C$6:$L$47,10,FALSE))</f>
        <v/>
      </c>
      <c r="AW104" s="251" t="str">
        <f>IF(AW103="","",VLOOKUP(AW103,'シフト記号表（従来型・ユニット型共通）'!$C$6:$L$47,10,FALSE))</f>
        <v/>
      </c>
      <c r="AX104" s="251" t="str">
        <f>IF(AX103="","",VLOOKUP(AX103,'シフト記号表（従来型・ユニット型共通）'!$C$6:$L$47,10,FALSE))</f>
        <v/>
      </c>
      <c r="AY104" s="251" t="str">
        <f>IF(AY103="","",VLOOKUP(AY103,'シフト記号表（従来型・ユニット型共通）'!$C$6:$L$47,10,FALSE))</f>
        <v/>
      </c>
      <c r="AZ104" s="251" t="str">
        <f>IF(AZ103="","",VLOOKUP(AZ103,'シフト記号表（従来型・ユニット型共通）'!$C$6:$L$47,10,FALSE))</f>
        <v/>
      </c>
      <c r="BA104" s="251" t="str">
        <f>IF(BA103="","",VLOOKUP(BA103,'シフト記号表（従来型・ユニット型共通）'!$C$6:$L$47,10,FALSE))</f>
        <v/>
      </c>
      <c r="BB104" s="253" t="str">
        <f>IF(BB103="","",VLOOKUP(BB103,'シフト記号表（従来型・ユニット型共通）'!$C$6:$L$47,10,FALSE))</f>
        <v/>
      </c>
      <c r="BC104" s="252" t="str">
        <f>IF(BC103="","",VLOOKUP(BC103,'シフト記号表（従来型・ユニット型共通）'!$C$6:$L$47,10,FALSE))</f>
        <v/>
      </c>
      <c r="BD104" s="251" t="str">
        <f>IF(BD103="","",VLOOKUP(BD103,'シフト記号表（従来型・ユニット型共通）'!$C$6:$L$47,10,FALSE))</f>
        <v/>
      </c>
      <c r="BE104" s="251" t="str">
        <f>IF(BE103="","",VLOOKUP(BE103,'シフト記号表（従来型・ユニット型共通）'!$C$6:$L$47,10,FALSE))</f>
        <v/>
      </c>
      <c r="BF104" s="996">
        <f>IF($BI$3="４週",SUM(AA104:BB104),IF($BI$3="暦月",SUM(AA104:BE104),""))</f>
        <v>0</v>
      </c>
      <c r="BG104" s="997"/>
      <c r="BH104" s="998">
        <f>IF($BI$3="４週",BF104/4,IF($BI$3="暦月",(BF104/($BI$8/7)),""))</f>
        <v>0</v>
      </c>
      <c r="BI104" s="997"/>
      <c r="BJ104" s="993"/>
      <c r="BK104" s="994"/>
      <c r="BL104" s="994"/>
      <c r="BM104" s="994"/>
      <c r="BN104" s="995"/>
    </row>
    <row r="105" spans="2:66" ht="20.25" customHeight="1">
      <c r="B105" s="925">
        <f>B103+1</f>
        <v>45</v>
      </c>
      <c r="C105" s="1042"/>
      <c r="D105" s="1044"/>
      <c r="E105" s="934"/>
      <c r="F105" s="1045"/>
      <c r="G105" s="971"/>
      <c r="H105" s="972"/>
      <c r="I105" s="262"/>
      <c r="J105" s="261"/>
      <c r="K105" s="262"/>
      <c r="L105" s="261"/>
      <c r="M105" s="983"/>
      <c r="N105" s="984"/>
      <c r="O105" s="985"/>
      <c r="P105" s="986"/>
      <c r="Q105" s="986"/>
      <c r="R105" s="972"/>
      <c r="S105" s="953"/>
      <c r="T105" s="954"/>
      <c r="U105" s="954"/>
      <c r="V105" s="954"/>
      <c r="W105" s="955"/>
      <c r="X105" s="260" t="s">
        <v>758</v>
      </c>
      <c r="Z105" s="259"/>
      <c r="AA105" s="244"/>
      <c r="AB105" s="243"/>
      <c r="AC105" s="243"/>
      <c r="AD105" s="243"/>
      <c r="AE105" s="243"/>
      <c r="AF105" s="243"/>
      <c r="AG105" s="245"/>
      <c r="AH105" s="244"/>
      <c r="AI105" s="243"/>
      <c r="AJ105" s="243"/>
      <c r="AK105" s="243"/>
      <c r="AL105" s="243"/>
      <c r="AM105" s="243"/>
      <c r="AN105" s="245"/>
      <c r="AO105" s="244"/>
      <c r="AP105" s="243"/>
      <c r="AQ105" s="243"/>
      <c r="AR105" s="243"/>
      <c r="AS105" s="243"/>
      <c r="AT105" s="243"/>
      <c r="AU105" s="245"/>
      <c r="AV105" s="244"/>
      <c r="AW105" s="243"/>
      <c r="AX105" s="243"/>
      <c r="AY105" s="243"/>
      <c r="AZ105" s="243"/>
      <c r="BA105" s="243"/>
      <c r="BB105" s="245"/>
      <c r="BC105" s="244"/>
      <c r="BD105" s="243"/>
      <c r="BE105" s="242"/>
      <c r="BF105" s="960"/>
      <c r="BG105" s="961"/>
      <c r="BH105" s="962"/>
      <c r="BI105" s="963"/>
      <c r="BJ105" s="964"/>
      <c r="BK105" s="965"/>
      <c r="BL105" s="965"/>
      <c r="BM105" s="965"/>
      <c r="BN105" s="966"/>
    </row>
    <row r="106" spans="2:66" ht="20.25" customHeight="1">
      <c r="B106" s="926"/>
      <c r="C106" s="1043"/>
      <c r="D106" s="1046"/>
      <c r="E106" s="934"/>
      <c r="F106" s="1045"/>
      <c r="G106" s="987"/>
      <c r="H106" s="988"/>
      <c r="I106" s="258"/>
      <c r="J106" s="257">
        <f>G105</f>
        <v>0</v>
      </c>
      <c r="K106" s="258"/>
      <c r="L106" s="257">
        <f>M105</f>
        <v>0</v>
      </c>
      <c r="M106" s="989"/>
      <c r="N106" s="990"/>
      <c r="O106" s="991"/>
      <c r="P106" s="992"/>
      <c r="Q106" s="992"/>
      <c r="R106" s="988"/>
      <c r="S106" s="953"/>
      <c r="T106" s="954"/>
      <c r="U106" s="954"/>
      <c r="V106" s="954"/>
      <c r="W106" s="955"/>
      <c r="X106" s="256" t="s">
        <v>757</v>
      </c>
      <c r="Y106" s="255"/>
      <c r="Z106" s="254"/>
      <c r="AA106" s="252" t="str">
        <f>IF(AA105="","",VLOOKUP(AA105,'シフト記号表（従来型・ユニット型共通）'!$C$6:$L$47,10,FALSE))</f>
        <v/>
      </c>
      <c r="AB106" s="251" t="str">
        <f>IF(AB105="","",VLOOKUP(AB105,'シフト記号表（従来型・ユニット型共通）'!$C$6:$L$47,10,FALSE))</f>
        <v/>
      </c>
      <c r="AC106" s="251" t="str">
        <f>IF(AC105="","",VLOOKUP(AC105,'シフト記号表（従来型・ユニット型共通）'!$C$6:$L$47,10,FALSE))</f>
        <v/>
      </c>
      <c r="AD106" s="251" t="str">
        <f>IF(AD105="","",VLOOKUP(AD105,'シフト記号表（従来型・ユニット型共通）'!$C$6:$L$47,10,FALSE))</f>
        <v/>
      </c>
      <c r="AE106" s="251" t="str">
        <f>IF(AE105="","",VLOOKUP(AE105,'シフト記号表（従来型・ユニット型共通）'!$C$6:$L$47,10,FALSE))</f>
        <v/>
      </c>
      <c r="AF106" s="251" t="str">
        <f>IF(AF105="","",VLOOKUP(AF105,'シフト記号表（従来型・ユニット型共通）'!$C$6:$L$47,10,FALSE))</f>
        <v/>
      </c>
      <c r="AG106" s="253" t="str">
        <f>IF(AG105="","",VLOOKUP(AG105,'シフト記号表（従来型・ユニット型共通）'!$C$6:$L$47,10,FALSE))</f>
        <v/>
      </c>
      <c r="AH106" s="252" t="str">
        <f>IF(AH105="","",VLOOKUP(AH105,'シフト記号表（従来型・ユニット型共通）'!$C$6:$L$47,10,FALSE))</f>
        <v/>
      </c>
      <c r="AI106" s="251" t="str">
        <f>IF(AI105="","",VLOOKUP(AI105,'シフト記号表（従来型・ユニット型共通）'!$C$6:$L$47,10,FALSE))</f>
        <v/>
      </c>
      <c r="AJ106" s="251" t="str">
        <f>IF(AJ105="","",VLOOKUP(AJ105,'シフト記号表（従来型・ユニット型共通）'!$C$6:$L$47,10,FALSE))</f>
        <v/>
      </c>
      <c r="AK106" s="251" t="str">
        <f>IF(AK105="","",VLOOKUP(AK105,'シフト記号表（従来型・ユニット型共通）'!$C$6:$L$47,10,FALSE))</f>
        <v/>
      </c>
      <c r="AL106" s="251" t="str">
        <f>IF(AL105="","",VLOOKUP(AL105,'シフト記号表（従来型・ユニット型共通）'!$C$6:$L$47,10,FALSE))</f>
        <v/>
      </c>
      <c r="AM106" s="251" t="str">
        <f>IF(AM105="","",VLOOKUP(AM105,'シフト記号表（従来型・ユニット型共通）'!$C$6:$L$47,10,FALSE))</f>
        <v/>
      </c>
      <c r="AN106" s="253" t="str">
        <f>IF(AN105="","",VLOOKUP(AN105,'シフト記号表（従来型・ユニット型共通）'!$C$6:$L$47,10,FALSE))</f>
        <v/>
      </c>
      <c r="AO106" s="252" t="str">
        <f>IF(AO105="","",VLOOKUP(AO105,'シフト記号表（従来型・ユニット型共通）'!$C$6:$L$47,10,FALSE))</f>
        <v/>
      </c>
      <c r="AP106" s="251" t="str">
        <f>IF(AP105="","",VLOOKUP(AP105,'シフト記号表（従来型・ユニット型共通）'!$C$6:$L$47,10,FALSE))</f>
        <v/>
      </c>
      <c r="AQ106" s="251" t="str">
        <f>IF(AQ105="","",VLOOKUP(AQ105,'シフト記号表（従来型・ユニット型共通）'!$C$6:$L$47,10,FALSE))</f>
        <v/>
      </c>
      <c r="AR106" s="251" t="str">
        <f>IF(AR105="","",VLOOKUP(AR105,'シフト記号表（従来型・ユニット型共通）'!$C$6:$L$47,10,FALSE))</f>
        <v/>
      </c>
      <c r="AS106" s="251" t="str">
        <f>IF(AS105="","",VLOOKUP(AS105,'シフト記号表（従来型・ユニット型共通）'!$C$6:$L$47,10,FALSE))</f>
        <v/>
      </c>
      <c r="AT106" s="251" t="str">
        <f>IF(AT105="","",VLOOKUP(AT105,'シフト記号表（従来型・ユニット型共通）'!$C$6:$L$47,10,FALSE))</f>
        <v/>
      </c>
      <c r="AU106" s="253" t="str">
        <f>IF(AU105="","",VLOOKUP(AU105,'シフト記号表（従来型・ユニット型共通）'!$C$6:$L$47,10,FALSE))</f>
        <v/>
      </c>
      <c r="AV106" s="252" t="str">
        <f>IF(AV105="","",VLOOKUP(AV105,'シフト記号表（従来型・ユニット型共通）'!$C$6:$L$47,10,FALSE))</f>
        <v/>
      </c>
      <c r="AW106" s="251" t="str">
        <f>IF(AW105="","",VLOOKUP(AW105,'シフト記号表（従来型・ユニット型共通）'!$C$6:$L$47,10,FALSE))</f>
        <v/>
      </c>
      <c r="AX106" s="251" t="str">
        <f>IF(AX105="","",VLOOKUP(AX105,'シフト記号表（従来型・ユニット型共通）'!$C$6:$L$47,10,FALSE))</f>
        <v/>
      </c>
      <c r="AY106" s="251" t="str">
        <f>IF(AY105="","",VLOOKUP(AY105,'シフト記号表（従来型・ユニット型共通）'!$C$6:$L$47,10,FALSE))</f>
        <v/>
      </c>
      <c r="AZ106" s="251" t="str">
        <f>IF(AZ105="","",VLOOKUP(AZ105,'シフト記号表（従来型・ユニット型共通）'!$C$6:$L$47,10,FALSE))</f>
        <v/>
      </c>
      <c r="BA106" s="251" t="str">
        <f>IF(BA105="","",VLOOKUP(BA105,'シフト記号表（従来型・ユニット型共通）'!$C$6:$L$47,10,FALSE))</f>
        <v/>
      </c>
      <c r="BB106" s="253" t="str">
        <f>IF(BB105="","",VLOOKUP(BB105,'シフト記号表（従来型・ユニット型共通）'!$C$6:$L$47,10,FALSE))</f>
        <v/>
      </c>
      <c r="BC106" s="252" t="str">
        <f>IF(BC105="","",VLOOKUP(BC105,'シフト記号表（従来型・ユニット型共通）'!$C$6:$L$47,10,FALSE))</f>
        <v/>
      </c>
      <c r="BD106" s="251" t="str">
        <f>IF(BD105="","",VLOOKUP(BD105,'シフト記号表（従来型・ユニット型共通）'!$C$6:$L$47,10,FALSE))</f>
        <v/>
      </c>
      <c r="BE106" s="251" t="str">
        <f>IF(BE105="","",VLOOKUP(BE105,'シフト記号表（従来型・ユニット型共通）'!$C$6:$L$47,10,FALSE))</f>
        <v/>
      </c>
      <c r="BF106" s="996">
        <f>IF($BI$3="４週",SUM(AA106:BB106),IF($BI$3="暦月",SUM(AA106:BE106),""))</f>
        <v>0</v>
      </c>
      <c r="BG106" s="997"/>
      <c r="BH106" s="998">
        <f>IF($BI$3="４週",BF106/4,IF($BI$3="暦月",(BF106/($BI$8/7)),""))</f>
        <v>0</v>
      </c>
      <c r="BI106" s="997"/>
      <c r="BJ106" s="993"/>
      <c r="BK106" s="994"/>
      <c r="BL106" s="994"/>
      <c r="BM106" s="994"/>
      <c r="BN106" s="995"/>
    </row>
    <row r="107" spans="2:66" ht="20.25" customHeight="1">
      <c r="B107" s="925">
        <f>B105+1</f>
        <v>46</v>
      </c>
      <c r="C107" s="1042"/>
      <c r="D107" s="1044"/>
      <c r="E107" s="934"/>
      <c r="F107" s="1045"/>
      <c r="G107" s="971"/>
      <c r="H107" s="972"/>
      <c r="I107" s="262"/>
      <c r="J107" s="261"/>
      <c r="K107" s="262"/>
      <c r="L107" s="261"/>
      <c r="M107" s="983"/>
      <c r="N107" s="984"/>
      <c r="O107" s="985"/>
      <c r="P107" s="986"/>
      <c r="Q107" s="986"/>
      <c r="R107" s="972"/>
      <c r="S107" s="953"/>
      <c r="T107" s="954"/>
      <c r="U107" s="954"/>
      <c r="V107" s="954"/>
      <c r="W107" s="955"/>
      <c r="X107" s="260" t="s">
        <v>758</v>
      </c>
      <c r="Z107" s="259"/>
      <c r="AA107" s="244"/>
      <c r="AB107" s="243"/>
      <c r="AC107" s="243"/>
      <c r="AD107" s="243"/>
      <c r="AE107" s="243"/>
      <c r="AF107" s="243"/>
      <c r="AG107" s="245"/>
      <c r="AH107" s="244"/>
      <c r="AI107" s="243"/>
      <c r="AJ107" s="243"/>
      <c r="AK107" s="243"/>
      <c r="AL107" s="243"/>
      <c r="AM107" s="243"/>
      <c r="AN107" s="245"/>
      <c r="AO107" s="244"/>
      <c r="AP107" s="243"/>
      <c r="AQ107" s="243"/>
      <c r="AR107" s="243"/>
      <c r="AS107" s="243"/>
      <c r="AT107" s="243"/>
      <c r="AU107" s="245"/>
      <c r="AV107" s="244"/>
      <c r="AW107" s="243"/>
      <c r="AX107" s="243"/>
      <c r="AY107" s="243"/>
      <c r="AZ107" s="243"/>
      <c r="BA107" s="243"/>
      <c r="BB107" s="245"/>
      <c r="BC107" s="244"/>
      <c r="BD107" s="243"/>
      <c r="BE107" s="242"/>
      <c r="BF107" s="960"/>
      <c r="BG107" s="961"/>
      <c r="BH107" s="962"/>
      <c r="BI107" s="963"/>
      <c r="BJ107" s="964"/>
      <c r="BK107" s="965"/>
      <c r="BL107" s="965"/>
      <c r="BM107" s="965"/>
      <c r="BN107" s="966"/>
    </row>
    <row r="108" spans="2:66" ht="20.25" customHeight="1">
      <c r="B108" s="926"/>
      <c r="C108" s="1043"/>
      <c r="D108" s="1046"/>
      <c r="E108" s="934"/>
      <c r="F108" s="1045"/>
      <c r="G108" s="987"/>
      <c r="H108" s="988"/>
      <c r="I108" s="258"/>
      <c r="J108" s="257">
        <f>G107</f>
        <v>0</v>
      </c>
      <c r="K108" s="258"/>
      <c r="L108" s="257">
        <f>M107</f>
        <v>0</v>
      </c>
      <c r="M108" s="989"/>
      <c r="N108" s="990"/>
      <c r="O108" s="991"/>
      <c r="P108" s="992"/>
      <c r="Q108" s="992"/>
      <c r="R108" s="988"/>
      <c r="S108" s="953"/>
      <c r="T108" s="954"/>
      <c r="U108" s="954"/>
      <c r="V108" s="954"/>
      <c r="W108" s="955"/>
      <c r="X108" s="256" t="s">
        <v>757</v>
      </c>
      <c r="Y108" s="255"/>
      <c r="Z108" s="254"/>
      <c r="AA108" s="252" t="str">
        <f>IF(AA107="","",VLOOKUP(AA107,'シフト記号表（従来型・ユニット型共通）'!$C$6:$L$47,10,FALSE))</f>
        <v/>
      </c>
      <c r="AB108" s="251" t="str">
        <f>IF(AB107="","",VLOOKUP(AB107,'シフト記号表（従来型・ユニット型共通）'!$C$6:$L$47,10,FALSE))</f>
        <v/>
      </c>
      <c r="AC108" s="251" t="str">
        <f>IF(AC107="","",VLOOKUP(AC107,'シフト記号表（従来型・ユニット型共通）'!$C$6:$L$47,10,FALSE))</f>
        <v/>
      </c>
      <c r="AD108" s="251" t="str">
        <f>IF(AD107="","",VLOOKUP(AD107,'シフト記号表（従来型・ユニット型共通）'!$C$6:$L$47,10,FALSE))</f>
        <v/>
      </c>
      <c r="AE108" s="251" t="str">
        <f>IF(AE107="","",VLOOKUP(AE107,'シフト記号表（従来型・ユニット型共通）'!$C$6:$L$47,10,FALSE))</f>
        <v/>
      </c>
      <c r="AF108" s="251" t="str">
        <f>IF(AF107="","",VLOOKUP(AF107,'シフト記号表（従来型・ユニット型共通）'!$C$6:$L$47,10,FALSE))</f>
        <v/>
      </c>
      <c r="AG108" s="253" t="str">
        <f>IF(AG107="","",VLOOKUP(AG107,'シフト記号表（従来型・ユニット型共通）'!$C$6:$L$47,10,FALSE))</f>
        <v/>
      </c>
      <c r="AH108" s="252" t="str">
        <f>IF(AH107="","",VLOOKUP(AH107,'シフト記号表（従来型・ユニット型共通）'!$C$6:$L$47,10,FALSE))</f>
        <v/>
      </c>
      <c r="AI108" s="251" t="str">
        <f>IF(AI107="","",VLOOKUP(AI107,'シフト記号表（従来型・ユニット型共通）'!$C$6:$L$47,10,FALSE))</f>
        <v/>
      </c>
      <c r="AJ108" s="251" t="str">
        <f>IF(AJ107="","",VLOOKUP(AJ107,'シフト記号表（従来型・ユニット型共通）'!$C$6:$L$47,10,FALSE))</f>
        <v/>
      </c>
      <c r="AK108" s="251" t="str">
        <f>IF(AK107="","",VLOOKUP(AK107,'シフト記号表（従来型・ユニット型共通）'!$C$6:$L$47,10,FALSE))</f>
        <v/>
      </c>
      <c r="AL108" s="251" t="str">
        <f>IF(AL107="","",VLOOKUP(AL107,'シフト記号表（従来型・ユニット型共通）'!$C$6:$L$47,10,FALSE))</f>
        <v/>
      </c>
      <c r="AM108" s="251" t="str">
        <f>IF(AM107="","",VLOOKUP(AM107,'シフト記号表（従来型・ユニット型共通）'!$C$6:$L$47,10,FALSE))</f>
        <v/>
      </c>
      <c r="AN108" s="253" t="str">
        <f>IF(AN107="","",VLOOKUP(AN107,'シフト記号表（従来型・ユニット型共通）'!$C$6:$L$47,10,FALSE))</f>
        <v/>
      </c>
      <c r="AO108" s="252" t="str">
        <f>IF(AO107="","",VLOOKUP(AO107,'シフト記号表（従来型・ユニット型共通）'!$C$6:$L$47,10,FALSE))</f>
        <v/>
      </c>
      <c r="AP108" s="251" t="str">
        <f>IF(AP107="","",VLOOKUP(AP107,'シフト記号表（従来型・ユニット型共通）'!$C$6:$L$47,10,FALSE))</f>
        <v/>
      </c>
      <c r="AQ108" s="251" t="str">
        <f>IF(AQ107="","",VLOOKUP(AQ107,'シフト記号表（従来型・ユニット型共通）'!$C$6:$L$47,10,FALSE))</f>
        <v/>
      </c>
      <c r="AR108" s="251" t="str">
        <f>IF(AR107="","",VLOOKUP(AR107,'シフト記号表（従来型・ユニット型共通）'!$C$6:$L$47,10,FALSE))</f>
        <v/>
      </c>
      <c r="AS108" s="251" t="str">
        <f>IF(AS107="","",VLOOKUP(AS107,'シフト記号表（従来型・ユニット型共通）'!$C$6:$L$47,10,FALSE))</f>
        <v/>
      </c>
      <c r="AT108" s="251" t="str">
        <f>IF(AT107="","",VLOOKUP(AT107,'シフト記号表（従来型・ユニット型共通）'!$C$6:$L$47,10,FALSE))</f>
        <v/>
      </c>
      <c r="AU108" s="253" t="str">
        <f>IF(AU107="","",VLOOKUP(AU107,'シフト記号表（従来型・ユニット型共通）'!$C$6:$L$47,10,FALSE))</f>
        <v/>
      </c>
      <c r="AV108" s="252" t="str">
        <f>IF(AV107="","",VLOOKUP(AV107,'シフト記号表（従来型・ユニット型共通）'!$C$6:$L$47,10,FALSE))</f>
        <v/>
      </c>
      <c r="AW108" s="251" t="str">
        <f>IF(AW107="","",VLOOKUP(AW107,'シフト記号表（従来型・ユニット型共通）'!$C$6:$L$47,10,FALSE))</f>
        <v/>
      </c>
      <c r="AX108" s="251" t="str">
        <f>IF(AX107="","",VLOOKUP(AX107,'シフト記号表（従来型・ユニット型共通）'!$C$6:$L$47,10,FALSE))</f>
        <v/>
      </c>
      <c r="AY108" s="251" t="str">
        <f>IF(AY107="","",VLOOKUP(AY107,'シフト記号表（従来型・ユニット型共通）'!$C$6:$L$47,10,FALSE))</f>
        <v/>
      </c>
      <c r="AZ108" s="251" t="str">
        <f>IF(AZ107="","",VLOOKUP(AZ107,'シフト記号表（従来型・ユニット型共通）'!$C$6:$L$47,10,FALSE))</f>
        <v/>
      </c>
      <c r="BA108" s="251" t="str">
        <f>IF(BA107="","",VLOOKUP(BA107,'シフト記号表（従来型・ユニット型共通）'!$C$6:$L$47,10,FALSE))</f>
        <v/>
      </c>
      <c r="BB108" s="253" t="str">
        <f>IF(BB107="","",VLOOKUP(BB107,'シフト記号表（従来型・ユニット型共通）'!$C$6:$L$47,10,FALSE))</f>
        <v/>
      </c>
      <c r="BC108" s="252" t="str">
        <f>IF(BC107="","",VLOOKUP(BC107,'シフト記号表（従来型・ユニット型共通）'!$C$6:$L$47,10,FALSE))</f>
        <v/>
      </c>
      <c r="BD108" s="251" t="str">
        <f>IF(BD107="","",VLOOKUP(BD107,'シフト記号表（従来型・ユニット型共通）'!$C$6:$L$47,10,FALSE))</f>
        <v/>
      </c>
      <c r="BE108" s="251" t="str">
        <f>IF(BE107="","",VLOOKUP(BE107,'シフト記号表（従来型・ユニット型共通）'!$C$6:$L$47,10,FALSE))</f>
        <v/>
      </c>
      <c r="BF108" s="996">
        <f>IF($BI$3="４週",SUM(AA108:BB108),IF($BI$3="暦月",SUM(AA108:BE108),""))</f>
        <v>0</v>
      </c>
      <c r="BG108" s="997"/>
      <c r="BH108" s="998">
        <f>IF($BI$3="４週",BF108/4,IF($BI$3="暦月",(BF108/($BI$8/7)),""))</f>
        <v>0</v>
      </c>
      <c r="BI108" s="997"/>
      <c r="BJ108" s="993"/>
      <c r="BK108" s="994"/>
      <c r="BL108" s="994"/>
      <c r="BM108" s="994"/>
      <c r="BN108" s="995"/>
    </row>
    <row r="109" spans="2:66" ht="20.25" customHeight="1">
      <c r="B109" s="925">
        <f>B107+1</f>
        <v>47</v>
      </c>
      <c r="C109" s="1042"/>
      <c r="D109" s="1044"/>
      <c r="E109" s="934"/>
      <c r="F109" s="1045"/>
      <c r="G109" s="971"/>
      <c r="H109" s="972"/>
      <c r="I109" s="262"/>
      <c r="J109" s="261"/>
      <c r="K109" s="262"/>
      <c r="L109" s="261"/>
      <c r="M109" s="983"/>
      <c r="N109" s="984"/>
      <c r="O109" s="985"/>
      <c r="P109" s="986"/>
      <c r="Q109" s="986"/>
      <c r="R109" s="972"/>
      <c r="S109" s="953"/>
      <c r="T109" s="954"/>
      <c r="U109" s="954"/>
      <c r="V109" s="954"/>
      <c r="W109" s="955"/>
      <c r="X109" s="260" t="s">
        <v>758</v>
      </c>
      <c r="Z109" s="259"/>
      <c r="AA109" s="244"/>
      <c r="AB109" s="243"/>
      <c r="AC109" s="243"/>
      <c r="AD109" s="243"/>
      <c r="AE109" s="243"/>
      <c r="AF109" s="243"/>
      <c r="AG109" s="245"/>
      <c r="AH109" s="244"/>
      <c r="AI109" s="243"/>
      <c r="AJ109" s="243"/>
      <c r="AK109" s="243"/>
      <c r="AL109" s="243"/>
      <c r="AM109" s="243"/>
      <c r="AN109" s="245"/>
      <c r="AO109" s="244"/>
      <c r="AP109" s="243"/>
      <c r="AQ109" s="243"/>
      <c r="AR109" s="243"/>
      <c r="AS109" s="243"/>
      <c r="AT109" s="243"/>
      <c r="AU109" s="245"/>
      <c r="AV109" s="244"/>
      <c r="AW109" s="243"/>
      <c r="AX109" s="243"/>
      <c r="AY109" s="243"/>
      <c r="AZ109" s="243"/>
      <c r="BA109" s="243"/>
      <c r="BB109" s="245"/>
      <c r="BC109" s="244"/>
      <c r="BD109" s="243"/>
      <c r="BE109" s="242"/>
      <c r="BF109" s="960"/>
      <c r="BG109" s="961"/>
      <c r="BH109" s="962"/>
      <c r="BI109" s="963"/>
      <c r="BJ109" s="964"/>
      <c r="BK109" s="965"/>
      <c r="BL109" s="965"/>
      <c r="BM109" s="965"/>
      <c r="BN109" s="966"/>
    </row>
    <row r="110" spans="2:66" ht="20.25" customHeight="1">
      <c r="B110" s="926"/>
      <c r="C110" s="1043"/>
      <c r="D110" s="1046"/>
      <c r="E110" s="934"/>
      <c r="F110" s="1045"/>
      <c r="G110" s="987"/>
      <c r="H110" s="988"/>
      <c r="I110" s="258"/>
      <c r="J110" s="257">
        <f>G109</f>
        <v>0</v>
      </c>
      <c r="K110" s="258"/>
      <c r="L110" s="257">
        <f>M109</f>
        <v>0</v>
      </c>
      <c r="M110" s="989"/>
      <c r="N110" s="990"/>
      <c r="O110" s="991"/>
      <c r="P110" s="992"/>
      <c r="Q110" s="992"/>
      <c r="R110" s="988"/>
      <c r="S110" s="953"/>
      <c r="T110" s="954"/>
      <c r="U110" s="954"/>
      <c r="V110" s="954"/>
      <c r="W110" s="955"/>
      <c r="X110" s="256" t="s">
        <v>757</v>
      </c>
      <c r="Y110" s="255"/>
      <c r="Z110" s="254"/>
      <c r="AA110" s="252" t="str">
        <f>IF(AA109="","",VLOOKUP(AA109,'シフト記号表（従来型・ユニット型共通）'!$C$6:$L$47,10,FALSE))</f>
        <v/>
      </c>
      <c r="AB110" s="251" t="str">
        <f>IF(AB109="","",VLOOKUP(AB109,'シフト記号表（従来型・ユニット型共通）'!$C$6:$L$47,10,FALSE))</f>
        <v/>
      </c>
      <c r="AC110" s="251" t="str">
        <f>IF(AC109="","",VLOOKUP(AC109,'シフト記号表（従来型・ユニット型共通）'!$C$6:$L$47,10,FALSE))</f>
        <v/>
      </c>
      <c r="AD110" s="251" t="str">
        <f>IF(AD109="","",VLOOKUP(AD109,'シフト記号表（従来型・ユニット型共通）'!$C$6:$L$47,10,FALSE))</f>
        <v/>
      </c>
      <c r="AE110" s="251" t="str">
        <f>IF(AE109="","",VLOOKUP(AE109,'シフト記号表（従来型・ユニット型共通）'!$C$6:$L$47,10,FALSE))</f>
        <v/>
      </c>
      <c r="AF110" s="251" t="str">
        <f>IF(AF109="","",VLOOKUP(AF109,'シフト記号表（従来型・ユニット型共通）'!$C$6:$L$47,10,FALSE))</f>
        <v/>
      </c>
      <c r="AG110" s="253" t="str">
        <f>IF(AG109="","",VLOOKUP(AG109,'シフト記号表（従来型・ユニット型共通）'!$C$6:$L$47,10,FALSE))</f>
        <v/>
      </c>
      <c r="AH110" s="252" t="str">
        <f>IF(AH109="","",VLOOKUP(AH109,'シフト記号表（従来型・ユニット型共通）'!$C$6:$L$47,10,FALSE))</f>
        <v/>
      </c>
      <c r="AI110" s="251" t="str">
        <f>IF(AI109="","",VLOOKUP(AI109,'シフト記号表（従来型・ユニット型共通）'!$C$6:$L$47,10,FALSE))</f>
        <v/>
      </c>
      <c r="AJ110" s="251" t="str">
        <f>IF(AJ109="","",VLOOKUP(AJ109,'シフト記号表（従来型・ユニット型共通）'!$C$6:$L$47,10,FALSE))</f>
        <v/>
      </c>
      <c r="AK110" s="251" t="str">
        <f>IF(AK109="","",VLOOKUP(AK109,'シフト記号表（従来型・ユニット型共通）'!$C$6:$L$47,10,FALSE))</f>
        <v/>
      </c>
      <c r="AL110" s="251" t="str">
        <f>IF(AL109="","",VLOOKUP(AL109,'シフト記号表（従来型・ユニット型共通）'!$C$6:$L$47,10,FALSE))</f>
        <v/>
      </c>
      <c r="AM110" s="251" t="str">
        <f>IF(AM109="","",VLOOKUP(AM109,'シフト記号表（従来型・ユニット型共通）'!$C$6:$L$47,10,FALSE))</f>
        <v/>
      </c>
      <c r="AN110" s="253" t="str">
        <f>IF(AN109="","",VLOOKUP(AN109,'シフト記号表（従来型・ユニット型共通）'!$C$6:$L$47,10,FALSE))</f>
        <v/>
      </c>
      <c r="AO110" s="252" t="str">
        <f>IF(AO109="","",VLOOKUP(AO109,'シフト記号表（従来型・ユニット型共通）'!$C$6:$L$47,10,FALSE))</f>
        <v/>
      </c>
      <c r="AP110" s="251" t="str">
        <f>IF(AP109="","",VLOOKUP(AP109,'シフト記号表（従来型・ユニット型共通）'!$C$6:$L$47,10,FALSE))</f>
        <v/>
      </c>
      <c r="AQ110" s="251" t="str">
        <f>IF(AQ109="","",VLOOKUP(AQ109,'シフト記号表（従来型・ユニット型共通）'!$C$6:$L$47,10,FALSE))</f>
        <v/>
      </c>
      <c r="AR110" s="251" t="str">
        <f>IF(AR109="","",VLOOKUP(AR109,'シフト記号表（従来型・ユニット型共通）'!$C$6:$L$47,10,FALSE))</f>
        <v/>
      </c>
      <c r="AS110" s="251" t="str">
        <f>IF(AS109="","",VLOOKUP(AS109,'シフト記号表（従来型・ユニット型共通）'!$C$6:$L$47,10,FALSE))</f>
        <v/>
      </c>
      <c r="AT110" s="251" t="str">
        <f>IF(AT109="","",VLOOKUP(AT109,'シフト記号表（従来型・ユニット型共通）'!$C$6:$L$47,10,FALSE))</f>
        <v/>
      </c>
      <c r="AU110" s="253" t="str">
        <f>IF(AU109="","",VLOOKUP(AU109,'シフト記号表（従来型・ユニット型共通）'!$C$6:$L$47,10,FALSE))</f>
        <v/>
      </c>
      <c r="AV110" s="252" t="str">
        <f>IF(AV109="","",VLOOKUP(AV109,'シフト記号表（従来型・ユニット型共通）'!$C$6:$L$47,10,FALSE))</f>
        <v/>
      </c>
      <c r="AW110" s="251" t="str">
        <f>IF(AW109="","",VLOOKUP(AW109,'シフト記号表（従来型・ユニット型共通）'!$C$6:$L$47,10,FALSE))</f>
        <v/>
      </c>
      <c r="AX110" s="251" t="str">
        <f>IF(AX109="","",VLOOKUP(AX109,'シフト記号表（従来型・ユニット型共通）'!$C$6:$L$47,10,FALSE))</f>
        <v/>
      </c>
      <c r="AY110" s="251" t="str">
        <f>IF(AY109="","",VLOOKUP(AY109,'シフト記号表（従来型・ユニット型共通）'!$C$6:$L$47,10,FALSE))</f>
        <v/>
      </c>
      <c r="AZ110" s="251" t="str">
        <f>IF(AZ109="","",VLOOKUP(AZ109,'シフト記号表（従来型・ユニット型共通）'!$C$6:$L$47,10,FALSE))</f>
        <v/>
      </c>
      <c r="BA110" s="251" t="str">
        <f>IF(BA109="","",VLOOKUP(BA109,'シフト記号表（従来型・ユニット型共通）'!$C$6:$L$47,10,FALSE))</f>
        <v/>
      </c>
      <c r="BB110" s="253" t="str">
        <f>IF(BB109="","",VLOOKUP(BB109,'シフト記号表（従来型・ユニット型共通）'!$C$6:$L$47,10,FALSE))</f>
        <v/>
      </c>
      <c r="BC110" s="252" t="str">
        <f>IF(BC109="","",VLOOKUP(BC109,'シフト記号表（従来型・ユニット型共通）'!$C$6:$L$47,10,FALSE))</f>
        <v/>
      </c>
      <c r="BD110" s="251" t="str">
        <f>IF(BD109="","",VLOOKUP(BD109,'シフト記号表（従来型・ユニット型共通）'!$C$6:$L$47,10,FALSE))</f>
        <v/>
      </c>
      <c r="BE110" s="251" t="str">
        <f>IF(BE109="","",VLOOKUP(BE109,'シフト記号表（従来型・ユニット型共通）'!$C$6:$L$47,10,FALSE))</f>
        <v/>
      </c>
      <c r="BF110" s="996">
        <f>IF($BI$3="４週",SUM(AA110:BB110),IF($BI$3="暦月",SUM(AA110:BE110),""))</f>
        <v>0</v>
      </c>
      <c r="BG110" s="997"/>
      <c r="BH110" s="998">
        <f>IF($BI$3="４週",BF110/4,IF($BI$3="暦月",(BF110/($BI$8/7)),""))</f>
        <v>0</v>
      </c>
      <c r="BI110" s="997"/>
      <c r="BJ110" s="993"/>
      <c r="BK110" s="994"/>
      <c r="BL110" s="994"/>
      <c r="BM110" s="994"/>
      <c r="BN110" s="995"/>
    </row>
    <row r="111" spans="2:66" ht="20.25" customHeight="1">
      <c r="B111" s="925">
        <f>B109+1</f>
        <v>48</v>
      </c>
      <c r="C111" s="1042"/>
      <c r="D111" s="1044"/>
      <c r="E111" s="934"/>
      <c r="F111" s="1045"/>
      <c r="G111" s="971"/>
      <c r="H111" s="972"/>
      <c r="I111" s="262"/>
      <c r="J111" s="261"/>
      <c r="K111" s="262"/>
      <c r="L111" s="261"/>
      <c r="M111" s="983"/>
      <c r="N111" s="984"/>
      <c r="O111" s="985"/>
      <c r="P111" s="986"/>
      <c r="Q111" s="986"/>
      <c r="R111" s="972"/>
      <c r="S111" s="953"/>
      <c r="T111" s="954"/>
      <c r="U111" s="954"/>
      <c r="V111" s="954"/>
      <c r="W111" s="955"/>
      <c r="X111" s="260" t="s">
        <v>758</v>
      </c>
      <c r="Z111" s="259"/>
      <c r="AA111" s="244"/>
      <c r="AB111" s="243"/>
      <c r="AC111" s="243"/>
      <c r="AD111" s="243"/>
      <c r="AE111" s="243"/>
      <c r="AF111" s="243"/>
      <c r="AG111" s="245"/>
      <c r="AH111" s="244"/>
      <c r="AI111" s="243"/>
      <c r="AJ111" s="243"/>
      <c r="AK111" s="243"/>
      <c r="AL111" s="243"/>
      <c r="AM111" s="243"/>
      <c r="AN111" s="245"/>
      <c r="AO111" s="244"/>
      <c r="AP111" s="243"/>
      <c r="AQ111" s="243"/>
      <c r="AR111" s="243"/>
      <c r="AS111" s="243"/>
      <c r="AT111" s="243"/>
      <c r="AU111" s="245"/>
      <c r="AV111" s="244"/>
      <c r="AW111" s="243"/>
      <c r="AX111" s="243"/>
      <c r="AY111" s="243"/>
      <c r="AZ111" s="243"/>
      <c r="BA111" s="243"/>
      <c r="BB111" s="245"/>
      <c r="BC111" s="244"/>
      <c r="BD111" s="243"/>
      <c r="BE111" s="242"/>
      <c r="BF111" s="960"/>
      <c r="BG111" s="961"/>
      <c r="BH111" s="962"/>
      <c r="BI111" s="963"/>
      <c r="BJ111" s="964"/>
      <c r="BK111" s="965"/>
      <c r="BL111" s="965"/>
      <c r="BM111" s="965"/>
      <c r="BN111" s="966"/>
    </row>
    <row r="112" spans="2:66" ht="20.25" customHeight="1">
      <c r="B112" s="926"/>
      <c r="C112" s="1043"/>
      <c r="D112" s="1046"/>
      <c r="E112" s="934"/>
      <c r="F112" s="1045"/>
      <c r="G112" s="987"/>
      <c r="H112" s="988"/>
      <c r="I112" s="258"/>
      <c r="J112" s="257">
        <f>G111</f>
        <v>0</v>
      </c>
      <c r="K112" s="258"/>
      <c r="L112" s="257">
        <f>M111</f>
        <v>0</v>
      </c>
      <c r="M112" s="989"/>
      <c r="N112" s="990"/>
      <c r="O112" s="991"/>
      <c r="P112" s="992"/>
      <c r="Q112" s="992"/>
      <c r="R112" s="988"/>
      <c r="S112" s="953"/>
      <c r="T112" s="954"/>
      <c r="U112" s="954"/>
      <c r="V112" s="954"/>
      <c r="W112" s="955"/>
      <c r="X112" s="256" t="s">
        <v>757</v>
      </c>
      <c r="Y112" s="255"/>
      <c r="Z112" s="254"/>
      <c r="AA112" s="252" t="str">
        <f>IF(AA111="","",VLOOKUP(AA111,'シフト記号表（従来型・ユニット型共通）'!$C$6:$L$47,10,FALSE))</f>
        <v/>
      </c>
      <c r="AB112" s="251" t="str">
        <f>IF(AB111="","",VLOOKUP(AB111,'シフト記号表（従来型・ユニット型共通）'!$C$6:$L$47,10,FALSE))</f>
        <v/>
      </c>
      <c r="AC112" s="251" t="str">
        <f>IF(AC111="","",VLOOKUP(AC111,'シフト記号表（従来型・ユニット型共通）'!$C$6:$L$47,10,FALSE))</f>
        <v/>
      </c>
      <c r="AD112" s="251" t="str">
        <f>IF(AD111="","",VLOOKUP(AD111,'シフト記号表（従来型・ユニット型共通）'!$C$6:$L$47,10,FALSE))</f>
        <v/>
      </c>
      <c r="AE112" s="251" t="str">
        <f>IF(AE111="","",VLOOKUP(AE111,'シフト記号表（従来型・ユニット型共通）'!$C$6:$L$47,10,FALSE))</f>
        <v/>
      </c>
      <c r="AF112" s="251" t="str">
        <f>IF(AF111="","",VLOOKUP(AF111,'シフト記号表（従来型・ユニット型共通）'!$C$6:$L$47,10,FALSE))</f>
        <v/>
      </c>
      <c r="AG112" s="253" t="str">
        <f>IF(AG111="","",VLOOKUP(AG111,'シフト記号表（従来型・ユニット型共通）'!$C$6:$L$47,10,FALSE))</f>
        <v/>
      </c>
      <c r="AH112" s="252" t="str">
        <f>IF(AH111="","",VLOOKUP(AH111,'シフト記号表（従来型・ユニット型共通）'!$C$6:$L$47,10,FALSE))</f>
        <v/>
      </c>
      <c r="AI112" s="251" t="str">
        <f>IF(AI111="","",VLOOKUP(AI111,'シフト記号表（従来型・ユニット型共通）'!$C$6:$L$47,10,FALSE))</f>
        <v/>
      </c>
      <c r="AJ112" s="251" t="str">
        <f>IF(AJ111="","",VLOOKUP(AJ111,'シフト記号表（従来型・ユニット型共通）'!$C$6:$L$47,10,FALSE))</f>
        <v/>
      </c>
      <c r="AK112" s="251" t="str">
        <f>IF(AK111="","",VLOOKUP(AK111,'シフト記号表（従来型・ユニット型共通）'!$C$6:$L$47,10,FALSE))</f>
        <v/>
      </c>
      <c r="AL112" s="251" t="str">
        <f>IF(AL111="","",VLOOKUP(AL111,'シフト記号表（従来型・ユニット型共通）'!$C$6:$L$47,10,FALSE))</f>
        <v/>
      </c>
      <c r="AM112" s="251" t="str">
        <f>IF(AM111="","",VLOOKUP(AM111,'シフト記号表（従来型・ユニット型共通）'!$C$6:$L$47,10,FALSE))</f>
        <v/>
      </c>
      <c r="AN112" s="253" t="str">
        <f>IF(AN111="","",VLOOKUP(AN111,'シフト記号表（従来型・ユニット型共通）'!$C$6:$L$47,10,FALSE))</f>
        <v/>
      </c>
      <c r="AO112" s="252" t="str">
        <f>IF(AO111="","",VLOOKUP(AO111,'シフト記号表（従来型・ユニット型共通）'!$C$6:$L$47,10,FALSE))</f>
        <v/>
      </c>
      <c r="AP112" s="251" t="str">
        <f>IF(AP111="","",VLOOKUP(AP111,'シフト記号表（従来型・ユニット型共通）'!$C$6:$L$47,10,FALSE))</f>
        <v/>
      </c>
      <c r="AQ112" s="251" t="str">
        <f>IF(AQ111="","",VLOOKUP(AQ111,'シフト記号表（従来型・ユニット型共通）'!$C$6:$L$47,10,FALSE))</f>
        <v/>
      </c>
      <c r="AR112" s="251" t="str">
        <f>IF(AR111="","",VLOOKUP(AR111,'シフト記号表（従来型・ユニット型共通）'!$C$6:$L$47,10,FALSE))</f>
        <v/>
      </c>
      <c r="AS112" s="251" t="str">
        <f>IF(AS111="","",VLOOKUP(AS111,'シフト記号表（従来型・ユニット型共通）'!$C$6:$L$47,10,FALSE))</f>
        <v/>
      </c>
      <c r="AT112" s="251" t="str">
        <f>IF(AT111="","",VLOOKUP(AT111,'シフト記号表（従来型・ユニット型共通）'!$C$6:$L$47,10,FALSE))</f>
        <v/>
      </c>
      <c r="AU112" s="253" t="str">
        <f>IF(AU111="","",VLOOKUP(AU111,'シフト記号表（従来型・ユニット型共通）'!$C$6:$L$47,10,FALSE))</f>
        <v/>
      </c>
      <c r="AV112" s="252" t="str">
        <f>IF(AV111="","",VLOOKUP(AV111,'シフト記号表（従来型・ユニット型共通）'!$C$6:$L$47,10,FALSE))</f>
        <v/>
      </c>
      <c r="AW112" s="251" t="str">
        <f>IF(AW111="","",VLOOKUP(AW111,'シフト記号表（従来型・ユニット型共通）'!$C$6:$L$47,10,FALSE))</f>
        <v/>
      </c>
      <c r="AX112" s="251" t="str">
        <f>IF(AX111="","",VLOOKUP(AX111,'シフト記号表（従来型・ユニット型共通）'!$C$6:$L$47,10,FALSE))</f>
        <v/>
      </c>
      <c r="AY112" s="251" t="str">
        <f>IF(AY111="","",VLOOKUP(AY111,'シフト記号表（従来型・ユニット型共通）'!$C$6:$L$47,10,FALSE))</f>
        <v/>
      </c>
      <c r="AZ112" s="251" t="str">
        <f>IF(AZ111="","",VLOOKUP(AZ111,'シフト記号表（従来型・ユニット型共通）'!$C$6:$L$47,10,FALSE))</f>
        <v/>
      </c>
      <c r="BA112" s="251" t="str">
        <f>IF(BA111="","",VLOOKUP(BA111,'シフト記号表（従来型・ユニット型共通）'!$C$6:$L$47,10,FALSE))</f>
        <v/>
      </c>
      <c r="BB112" s="253" t="str">
        <f>IF(BB111="","",VLOOKUP(BB111,'シフト記号表（従来型・ユニット型共通）'!$C$6:$L$47,10,FALSE))</f>
        <v/>
      </c>
      <c r="BC112" s="252" t="str">
        <f>IF(BC111="","",VLOOKUP(BC111,'シフト記号表（従来型・ユニット型共通）'!$C$6:$L$47,10,FALSE))</f>
        <v/>
      </c>
      <c r="BD112" s="251" t="str">
        <f>IF(BD111="","",VLOOKUP(BD111,'シフト記号表（従来型・ユニット型共通）'!$C$6:$L$47,10,FALSE))</f>
        <v/>
      </c>
      <c r="BE112" s="251" t="str">
        <f>IF(BE111="","",VLOOKUP(BE111,'シフト記号表（従来型・ユニット型共通）'!$C$6:$L$47,10,FALSE))</f>
        <v/>
      </c>
      <c r="BF112" s="996">
        <f>IF($BI$3="４週",SUM(AA112:BB112),IF($BI$3="暦月",SUM(AA112:BE112),""))</f>
        <v>0</v>
      </c>
      <c r="BG112" s="997"/>
      <c r="BH112" s="998">
        <f>IF($BI$3="４週",BF112/4,IF($BI$3="暦月",(BF112/($BI$8/7)),""))</f>
        <v>0</v>
      </c>
      <c r="BI112" s="997"/>
      <c r="BJ112" s="993"/>
      <c r="BK112" s="994"/>
      <c r="BL112" s="994"/>
      <c r="BM112" s="994"/>
      <c r="BN112" s="995"/>
    </row>
    <row r="113" spans="2:66" ht="20.25" customHeight="1">
      <c r="B113" s="925">
        <f>B111+1</f>
        <v>49</v>
      </c>
      <c r="C113" s="1042"/>
      <c r="D113" s="1044"/>
      <c r="E113" s="934"/>
      <c r="F113" s="1045"/>
      <c r="G113" s="971"/>
      <c r="H113" s="972"/>
      <c r="I113" s="262"/>
      <c r="J113" s="261"/>
      <c r="K113" s="262"/>
      <c r="L113" s="261"/>
      <c r="M113" s="983"/>
      <c r="N113" s="984"/>
      <c r="O113" s="985"/>
      <c r="P113" s="986"/>
      <c r="Q113" s="986"/>
      <c r="R113" s="972"/>
      <c r="S113" s="953"/>
      <c r="T113" s="954"/>
      <c r="U113" s="954"/>
      <c r="V113" s="954"/>
      <c r="W113" s="955"/>
      <c r="X113" s="260" t="s">
        <v>758</v>
      </c>
      <c r="Z113" s="259"/>
      <c r="AA113" s="244"/>
      <c r="AB113" s="243"/>
      <c r="AC113" s="243"/>
      <c r="AD113" s="243"/>
      <c r="AE113" s="243"/>
      <c r="AF113" s="243"/>
      <c r="AG113" s="245"/>
      <c r="AH113" s="244"/>
      <c r="AI113" s="243"/>
      <c r="AJ113" s="243"/>
      <c r="AK113" s="243"/>
      <c r="AL113" s="243"/>
      <c r="AM113" s="243"/>
      <c r="AN113" s="245"/>
      <c r="AO113" s="244"/>
      <c r="AP113" s="243"/>
      <c r="AQ113" s="243"/>
      <c r="AR113" s="243"/>
      <c r="AS113" s="243"/>
      <c r="AT113" s="243"/>
      <c r="AU113" s="245"/>
      <c r="AV113" s="244"/>
      <c r="AW113" s="243"/>
      <c r="AX113" s="243"/>
      <c r="AY113" s="243"/>
      <c r="AZ113" s="243"/>
      <c r="BA113" s="243"/>
      <c r="BB113" s="245"/>
      <c r="BC113" s="244"/>
      <c r="BD113" s="243"/>
      <c r="BE113" s="242"/>
      <c r="BF113" s="960"/>
      <c r="BG113" s="961"/>
      <c r="BH113" s="962"/>
      <c r="BI113" s="963"/>
      <c r="BJ113" s="964"/>
      <c r="BK113" s="965"/>
      <c r="BL113" s="965"/>
      <c r="BM113" s="965"/>
      <c r="BN113" s="966"/>
    </row>
    <row r="114" spans="2:66" ht="20.25" customHeight="1">
      <c r="B114" s="926"/>
      <c r="C114" s="1043"/>
      <c r="D114" s="1046"/>
      <c r="E114" s="934"/>
      <c r="F114" s="1045"/>
      <c r="G114" s="987"/>
      <c r="H114" s="988"/>
      <c r="I114" s="258"/>
      <c r="J114" s="257">
        <f>G113</f>
        <v>0</v>
      </c>
      <c r="K114" s="258"/>
      <c r="L114" s="257">
        <f>M113</f>
        <v>0</v>
      </c>
      <c r="M114" s="989"/>
      <c r="N114" s="990"/>
      <c r="O114" s="991"/>
      <c r="P114" s="992"/>
      <c r="Q114" s="992"/>
      <c r="R114" s="988"/>
      <c r="S114" s="953"/>
      <c r="T114" s="954"/>
      <c r="U114" s="954"/>
      <c r="V114" s="954"/>
      <c r="W114" s="955"/>
      <c r="X114" s="256" t="s">
        <v>757</v>
      </c>
      <c r="Y114" s="255"/>
      <c r="Z114" s="254"/>
      <c r="AA114" s="252" t="str">
        <f>IF(AA113="","",VLOOKUP(AA113,'シフト記号表（従来型・ユニット型共通）'!$C$6:$L$47,10,FALSE))</f>
        <v/>
      </c>
      <c r="AB114" s="251" t="str">
        <f>IF(AB113="","",VLOOKUP(AB113,'シフト記号表（従来型・ユニット型共通）'!$C$6:$L$47,10,FALSE))</f>
        <v/>
      </c>
      <c r="AC114" s="251" t="str">
        <f>IF(AC113="","",VLOOKUP(AC113,'シフト記号表（従来型・ユニット型共通）'!$C$6:$L$47,10,FALSE))</f>
        <v/>
      </c>
      <c r="AD114" s="251" t="str">
        <f>IF(AD113="","",VLOOKUP(AD113,'シフト記号表（従来型・ユニット型共通）'!$C$6:$L$47,10,FALSE))</f>
        <v/>
      </c>
      <c r="AE114" s="251" t="str">
        <f>IF(AE113="","",VLOOKUP(AE113,'シフト記号表（従来型・ユニット型共通）'!$C$6:$L$47,10,FALSE))</f>
        <v/>
      </c>
      <c r="AF114" s="251" t="str">
        <f>IF(AF113="","",VLOOKUP(AF113,'シフト記号表（従来型・ユニット型共通）'!$C$6:$L$47,10,FALSE))</f>
        <v/>
      </c>
      <c r="AG114" s="253" t="str">
        <f>IF(AG113="","",VLOOKUP(AG113,'シフト記号表（従来型・ユニット型共通）'!$C$6:$L$47,10,FALSE))</f>
        <v/>
      </c>
      <c r="AH114" s="252" t="str">
        <f>IF(AH113="","",VLOOKUP(AH113,'シフト記号表（従来型・ユニット型共通）'!$C$6:$L$47,10,FALSE))</f>
        <v/>
      </c>
      <c r="AI114" s="251" t="str">
        <f>IF(AI113="","",VLOOKUP(AI113,'シフト記号表（従来型・ユニット型共通）'!$C$6:$L$47,10,FALSE))</f>
        <v/>
      </c>
      <c r="AJ114" s="251" t="str">
        <f>IF(AJ113="","",VLOOKUP(AJ113,'シフト記号表（従来型・ユニット型共通）'!$C$6:$L$47,10,FALSE))</f>
        <v/>
      </c>
      <c r="AK114" s="251" t="str">
        <f>IF(AK113="","",VLOOKUP(AK113,'シフト記号表（従来型・ユニット型共通）'!$C$6:$L$47,10,FALSE))</f>
        <v/>
      </c>
      <c r="AL114" s="251" t="str">
        <f>IF(AL113="","",VLOOKUP(AL113,'シフト記号表（従来型・ユニット型共通）'!$C$6:$L$47,10,FALSE))</f>
        <v/>
      </c>
      <c r="AM114" s="251" t="str">
        <f>IF(AM113="","",VLOOKUP(AM113,'シフト記号表（従来型・ユニット型共通）'!$C$6:$L$47,10,FALSE))</f>
        <v/>
      </c>
      <c r="AN114" s="253" t="str">
        <f>IF(AN113="","",VLOOKUP(AN113,'シフト記号表（従来型・ユニット型共通）'!$C$6:$L$47,10,FALSE))</f>
        <v/>
      </c>
      <c r="AO114" s="252" t="str">
        <f>IF(AO113="","",VLOOKUP(AO113,'シフト記号表（従来型・ユニット型共通）'!$C$6:$L$47,10,FALSE))</f>
        <v/>
      </c>
      <c r="AP114" s="251" t="str">
        <f>IF(AP113="","",VLOOKUP(AP113,'シフト記号表（従来型・ユニット型共通）'!$C$6:$L$47,10,FALSE))</f>
        <v/>
      </c>
      <c r="AQ114" s="251" t="str">
        <f>IF(AQ113="","",VLOOKUP(AQ113,'シフト記号表（従来型・ユニット型共通）'!$C$6:$L$47,10,FALSE))</f>
        <v/>
      </c>
      <c r="AR114" s="251" t="str">
        <f>IF(AR113="","",VLOOKUP(AR113,'シフト記号表（従来型・ユニット型共通）'!$C$6:$L$47,10,FALSE))</f>
        <v/>
      </c>
      <c r="AS114" s="251" t="str">
        <f>IF(AS113="","",VLOOKUP(AS113,'シフト記号表（従来型・ユニット型共通）'!$C$6:$L$47,10,FALSE))</f>
        <v/>
      </c>
      <c r="AT114" s="251" t="str">
        <f>IF(AT113="","",VLOOKUP(AT113,'シフト記号表（従来型・ユニット型共通）'!$C$6:$L$47,10,FALSE))</f>
        <v/>
      </c>
      <c r="AU114" s="253" t="str">
        <f>IF(AU113="","",VLOOKUP(AU113,'シフト記号表（従来型・ユニット型共通）'!$C$6:$L$47,10,FALSE))</f>
        <v/>
      </c>
      <c r="AV114" s="252" t="str">
        <f>IF(AV113="","",VLOOKUP(AV113,'シフト記号表（従来型・ユニット型共通）'!$C$6:$L$47,10,FALSE))</f>
        <v/>
      </c>
      <c r="AW114" s="251" t="str">
        <f>IF(AW113="","",VLOOKUP(AW113,'シフト記号表（従来型・ユニット型共通）'!$C$6:$L$47,10,FALSE))</f>
        <v/>
      </c>
      <c r="AX114" s="251" t="str">
        <f>IF(AX113="","",VLOOKUP(AX113,'シフト記号表（従来型・ユニット型共通）'!$C$6:$L$47,10,FALSE))</f>
        <v/>
      </c>
      <c r="AY114" s="251" t="str">
        <f>IF(AY113="","",VLOOKUP(AY113,'シフト記号表（従来型・ユニット型共通）'!$C$6:$L$47,10,FALSE))</f>
        <v/>
      </c>
      <c r="AZ114" s="251" t="str">
        <f>IF(AZ113="","",VLOOKUP(AZ113,'シフト記号表（従来型・ユニット型共通）'!$C$6:$L$47,10,FALSE))</f>
        <v/>
      </c>
      <c r="BA114" s="251" t="str">
        <f>IF(BA113="","",VLOOKUP(BA113,'シフト記号表（従来型・ユニット型共通）'!$C$6:$L$47,10,FALSE))</f>
        <v/>
      </c>
      <c r="BB114" s="253" t="str">
        <f>IF(BB113="","",VLOOKUP(BB113,'シフト記号表（従来型・ユニット型共通）'!$C$6:$L$47,10,FALSE))</f>
        <v/>
      </c>
      <c r="BC114" s="252" t="str">
        <f>IF(BC113="","",VLOOKUP(BC113,'シフト記号表（従来型・ユニット型共通）'!$C$6:$L$47,10,FALSE))</f>
        <v/>
      </c>
      <c r="BD114" s="251" t="str">
        <f>IF(BD113="","",VLOOKUP(BD113,'シフト記号表（従来型・ユニット型共通）'!$C$6:$L$47,10,FALSE))</f>
        <v/>
      </c>
      <c r="BE114" s="251" t="str">
        <f>IF(BE113="","",VLOOKUP(BE113,'シフト記号表（従来型・ユニット型共通）'!$C$6:$L$47,10,FALSE))</f>
        <v/>
      </c>
      <c r="BF114" s="996">
        <f>IF($BI$3="４週",SUM(AA114:BB114),IF($BI$3="暦月",SUM(AA114:BE114),""))</f>
        <v>0</v>
      </c>
      <c r="BG114" s="997"/>
      <c r="BH114" s="998">
        <f>IF($BI$3="４週",BF114/4,IF($BI$3="暦月",(BF114/($BI$8/7)),""))</f>
        <v>0</v>
      </c>
      <c r="BI114" s="997"/>
      <c r="BJ114" s="993"/>
      <c r="BK114" s="994"/>
      <c r="BL114" s="994"/>
      <c r="BM114" s="994"/>
      <c r="BN114" s="995"/>
    </row>
    <row r="115" spans="2:66" ht="20.25" customHeight="1">
      <c r="B115" s="925">
        <f>B113+1</f>
        <v>50</v>
      </c>
      <c r="C115" s="1042"/>
      <c r="D115" s="1044"/>
      <c r="E115" s="934"/>
      <c r="F115" s="1045"/>
      <c r="G115" s="971"/>
      <c r="H115" s="972"/>
      <c r="I115" s="262"/>
      <c r="J115" s="261"/>
      <c r="K115" s="262"/>
      <c r="L115" s="261"/>
      <c r="M115" s="983"/>
      <c r="N115" s="984"/>
      <c r="O115" s="985"/>
      <c r="P115" s="986"/>
      <c r="Q115" s="986"/>
      <c r="R115" s="972"/>
      <c r="S115" s="953"/>
      <c r="T115" s="954"/>
      <c r="U115" s="954"/>
      <c r="V115" s="954"/>
      <c r="W115" s="955"/>
      <c r="X115" s="260" t="s">
        <v>758</v>
      </c>
      <c r="Z115" s="259"/>
      <c r="AA115" s="244"/>
      <c r="AB115" s="243"/>
      <c r="AC115" s="243"/>
      <c r="AD115" s="243"/>
      <c r="AE115" s="243"/>
      <c r="AF115" s="243"/>
      <c r="AG115" s="245"/>
      <c r="AH115" s="244"/>
      <c r="AI115" s="243"/>
      <c r="AJ115" s="243"/>
      <c r="AK115" s="243"/>
      <c r="AL115" s="243"/>
      <c r="AM115" s="243"/>
      <c r="AN115" s="245"/>
      <c r="AO115" s="244"/>
      <c r="AP115" s="243"/>
      <c r="AQ115" s="243"/>
      <c r="AR115" s="243"/>
      <c r="AS115" s="243"/>
      <c r="AT115" s="243"/>
      <c r="AU115" s="245"/>
      <c r="AV115" s="244"/>
      <c r="AW115" s="243"/>
      <c r="AX115" s="243"/>
      <c r="AY115" s="243"/>
      <c r="AZ115" s="243"/>
      <c r="BA115" s="243"/>
      <c r="BB115" s="245"/>
      <c r="BC115" s="244"/>
      <c r="BD115" s="243"/>
      <c r="BE115" s="242"/>
      <c r="BF115" s="960"/>
      <c r="BG115" s="961"/>
      <c r="BH115" s="962"/>
      <c r="BI115" s="963"/>
      <c r="BJ115" s="964"/>
      <c r="BK115" s="965"/>
      <c r="BL115" s="965"/>
      <c r="BM115" s="965"/>
      <c r="BN115" s="966"/>
    </row>
    <row r="116" spans="2:66" ht="20.25" customHeight="1">
      <c r="B116" s="926"/>
      <c r="C116" s="1043"/>
      <c r="D116" s="1046"/>
      <c r="E116" s="934"/>
      <c r="F116" s="1045"/>
      <c r="G116" s="987"/>
      <c r="H116" s="988"/>
      <c r="I116" s="258"/>
      <c r="J116" s="257">
        <f>G115</f>
        <v>0</v>
      </c>
      <c r="K116" s="258"/>
      <c r="L116" s="257">
        <f>M115</f>
        <v>0</v>
      </c>
      <c r="M116" s="989"/>
      <c r="N116" s="990"/>
      <c r="O116" s="991"/>
      <c r="P116" s="992"/>
      <c r="Q116" s="992"/>
      <c r="R116" s="988"/>
      <c r="S116" s="953"/>
      <c r="T116" s="954"/>
      <c r="U116" s="954"/>
      <c r="V116" s="954"/>
      <c r="W116" s="955"/>
      <c r="X116" s="256" t="s">
        <v>757</v>
      </c>
      <c r="Y116" s="255"/>
      <c r="Z116" s="254"/>
      <c r="AA116" s="252" t="str">
        <f>IF(AA115="","",VLOOKUP(AA115,'シフト記号表（従来型・ユニット型共通）'!$C$6:$L$47,10,FALSE))</f>
        <v/>
      </c>
      <c r="AB116" s="251" t="str">
        <f>IF(AB115="","",VLOOKUP(AB115,'シフト記号表（従来型・ユニット型共通）'!$C$6:$L$47,10,FALSE))</f>
        <v/>
      </c>
      <c r="AC116" s="251" t="str">
        <f>IF(AC115="","",VLOOKUP(AC115,'シフト記号表（従来型・ユニット型共通）'!$C$6:$L$47,10,FALSE))</f>
        <v/>
      </c>
      <c r="AD116" s="251" t="str">
        <f>IF(AD115="","",VLOOKUP(AD115,'シフト記号表（従来型・ユニット型共通）'!$C$6:$L$47,10,FALSE))</f>
        <v/>
      </c>
      <c r="AE116" s="251" t="str">
        <f>IF(AE115="","",VLOOKUP(AE115,'シフト記号表（従来型・ユニット型共通）'!$C$6:$L$47,10,FALSE))</f>
        <v/>
      </c>
      <c r="AF116" s="251" t="str">
        <f>IF(AF115="","",VLOOKUP(AF115,'シフト記号表（従来型・ユニット型共通）'!$C$6:$L$47,10,FALSE))</f>
        <v/>
      </c>
      <c r="AG116" s="253" t="str">
        <f>IF(AG115="","",VLOOKUP(AG115,'シフト記号表（従来型・ユニット型共通）'!$C$6:$L$47,10,FALSE))</f>
        <v/>
      </c>
      <c r="AH116" s="252" t="str">
        <f>IF(AH115="","",VLOOKUP(AH115,'シフト記号表（従来型・ユニット型共通）'!$C$6:$L$47,10,FALSE))</f>
        <v/>
      </c>
      <c r="AI116" s="251" t="str">
        <f>IF(AI115="","",VLOOKUP(AI115,'シフト記号表（従来型・ユニット型共通）'!$C$6:$L$47,10,FALSE))</f>
        <v/>
      </c>
      <c r="AJ116" s="251" t="str">
        <f>IF(AJ115="","",VLOOKUP(AJ115,'シフト記号表（従来型・ユニット型共通）'!$C$6:$L$47,10,FALSE))</f>
        <v/>
      </c>
      <c r="AK116" s="251" t="str">
        <f>IF(AK115="","",VLOOKUP(AK115,'シフト記号表（従来型・ユニット型共通）'!$C$6:$L$47,10,FALSE))</f>
        <v/>
      </c>
      <c r="AL116" s="251" t="str">
        <f>IF(AL115="","",VLOOKUP(AL115,'シフト記号表（従来型・ユニット型共通）'!$C$6:$L$47,10,FALSE))</f>
        <v/>
      </c>
      <c r="AM116" s="251" t="str">
        <f>IF(AM115="","",VLOOKUP(AM115,'シフト記号表（従来型・ユニット型共通）'!$C$6:$L$47,10,FALSE))</f>
        <v/>
      </c>
      <c r="AN116" s="253" t="str">
        <f>IF(AN115="","",VLOOKUP(AN115,'シフト記号表（従来型・ユニット型共通）'!$C$6:$L$47,10,FALSE))</f>
        <v/>
      </c>
      <c r="AO116" s="252" t="str">
        <f>IF(AO115="","",VLOOKUP(AO115,'シフト記号表（従来型・ユニット型共通）'!$C$6:$L$47,10,FALSE))</f>
        <v/>
      </c>
      <c r="AP116" s="251" t="str">
        <f>IF(AP115="","",VLOOKUP(AP115,'シフト記号表（従来型・ユニット型共通）'!$C$6:$L$47,10,FALSE))</f>
        <v/>
      </c>
      <c r="AQ116" s="251" t="str">
        <f>IF(AQ115="","",VLOOKUP(AQ115,'シフト記号表（従来型・ユニット型共通）'!$C$6:$L$47,10,FALSE))</f>
        <v/>
      </c>
      <c r="AR116" s="251" t="str">
        <f>IF(AR115="","",VLOOKUP(AR115,'シフト記号表（従来型・ユニット型共通）'!$C$6:$L$47,10,FALSE))</f>
        <v/>
      </c>
      <c r="AS116" s="251" t="str">
        <f>IF(AS115="","",VLOOKUP(AS115,'シフト記号表（従来型・ユニット型共通）'!$C$6:$L$47,10,FALSE))</f>
        <v/>
      </c>
      <c r="AT116" s="251" t="str">
        <f>IF(AT115="","",VLOOKUP(AT115,'シフト記号表（従来型・ユニット型共通）'!$C$6:$L$47,10,FALSE))</f>
        <v/>
      </c>
      <c r="AU116" s="253" t="str">
        <f>IF(AU115="","",VLOOKUP(AU115,'シフト記号表（従来型・ユニット型共通）'!$C$6:$L$47,10,FALSE))</f>
        <v/>
      </c>
      <c r="AV116" s="252" t="str">
        <f>IF(AV115="","",VLOOKUP(AV115,'シフト記号表（従来型・ユニット型共通）'!$C$6:$L$47,10,FALSE))</f>
        <v/>
      </c>
      <c r="AW116" s="251" t="str">
        <f>IF(AW115="","",VLOOKUP(AW115,'シフト記号表（従来型・ユニット型共通）'!$C$6:$L$47,10,FALSE))</f>
        <v/>
      </c>
      <c r="AX116" s="251" t="str">
        <f>IF(AX115="","",VLOOKUP(AX115,'シフト記号表（従来型・ユニット型共通）'!$C$6:$L$47,10,FALSE))</f>
        <v/>
      </c>
      <c r="AY116" s="251" t="str">
        <f>IF(AY115="","",VLOOKUP(AY115,'シフト記号表（従来型・ユニット型共通）'!$C$6:$L$47,10,FALSE))</f>
        <v/>
      </c>
      <c r="AZ116" s="251" t="str">
        <f>IF(AZ115="","",VLOOKUP(AZ115,'シフト記号表（従来型・ユニット型共通）'!$C$6:$L$47,10,FALSE))</f>
        <v/>
      </c>
      <c r="BA116" s="251" t="str">
        <f>IF(BA115="","",VLOOKUP(BA115,'シフト記号表（従来型・ユニット型共通）'!$C$6:$L$47,10,FALSE))</f>
        <v/>
      </c>
      <c r="BB116" s="253" t="str">
        <f>IF(BB115="","",VLOOKUP(BB115,'シフト記号表（従来型・ユニット型共通）'!$C$6:$L$47,10,FALSE))</f>
        <v/>
      </c>
      <c r="BC116" s="252" t="str">
        <f>IF(BC115="","",VLOOKUP(BC115,'シフト記号表（従来型・ユニット型共通）'!$C$6:$L$47,10,FALSE))</f>
        <v/>
      </c>
      <c r="BD116" s="251" t="str">
        <f>IF(BD115="","",VLOOKUP(BD115,'シフト記号表（従来型・ユニット型共通）'!$C$6:$L$47,10,FALSE))</f>
        <v/>
      </c>
      <c r="BE116" s="251" t="str">
        <f>IF(BE115="","",VLOOKUP(BE115,'シフト記号表（従来型・ユニット型共通）'!$C$6:$L$47,10,FALSE))</f>
        <v/>
      </c>
      <c r="BF116" s="996">
        <f>IF($BI$3="４週",SUM(AA116:BB116),IF($BI$3="暦月",SUM(AA116:BE116),""))</f>
        <v>0</v>
      </c>
      <c r="BG116" s="997"/>
      <c r="BH116" s="998">
        <f>IF($BI$3="４週",BF116/4,IF($BI$3="暦月",(BF116/($BI$8/7)),""))</f>
        <v>0</v>
      </c>
      <c r="BI116" s="997"/>
      <c r="BJ116" s="993"/>
      <c r="BK116" s="994"/>
      <c r="BL116" s="994"/>
      <c r="BM116" s="994"/>
      <c r="BN116" s="995"/>
    </row>
    <row r="117" spans="2:66" ht="20.25" customHeight="1">
      <c r="B117" s="925">
        <f>B115+1</f>
        <v>51</v>
      </c>
      <c r="C117" s="1042"/>
      <c r="D117" s="1044"/>
      <c r="E117" s="934"/>
      <c r="F117" s="1045"/>
      <c r="G117" s="971"/>
      <c r="H117" s="972"/>
      <c r="I117" s="262"/>
      <c r="J117" s="261"/>
      <c r="K117" s="262"/>
      <c r="L117" s="261"/>
      <c r="M117" s="983"/>
      <c r="N117" s="984"/>
      <c r="O117" s="985"/>
      <c r="P117" s="986"/>
      <c r="Q117" s="986"/>
      <c r="R117" s="972"/>
      <c r="S117" s="953"/>
      <c r="T117" s="954"/>
      <c r="U117" s="954"/>
      <c r="V117" s="954"/>
      <c r="W117" s="955"/>
      <c r="X117" s="260" t="s">
        <v>758</v>
      </c>
      <c r="Z117" s="259"/>
      <c r="AA117" s="244"/>
      <c r="AB117" s="243"/>
      <c r="AC117" s="243"/>
      <c r="AD117" s="243"/>
      <c r="AE117" s="243"/>
      <c r="AF117" s="243"/>
      <c r="AG117" s="245"/>
      <c r="AH117" s="244"/>
      <c r="AI117" s="243"/>
      <c r="AJ117" s="243"/>
      <c r="AK117" s="243"/>
      <c r="AL117" s="243"/>
      <c r="AM117" s="243"/>
      <c r="AN117" s="245"/>
      <c r="AO117" s="244"/>
      <c r="AP117" s="243"/>
      <c r="AQ117" s="243"/>
      <c r="AR117" s="243"/>
      <c r="AS117" s="243"/>
      <c r="AT117" s="243"/>
      <c r="AU117" s="245"/>
      <c r="AV117" s="244"/>
      <c r="AW117" s="243"/>
      <c r="AX117" s="243"/>
      <c r="AY117" s="243"/>
      <c r="AZ117" s="243"/>
      <c r="BA117" s="243"/>
      <c r="BB117" s="245"/>
      <c r="BC117" s="244"/>
      <c r="BD117" s="243"/>
      <c r="BE117" s="242"/>
      <c r="BF117" s="960"/>
      <c r="BG117" s="961"/>
      <c r="BH117" s="962"/>
      <c r="BI117" s="963"/>
      <c r="BJ117" s="964"/>
      <c r="BK117" s="965"/>
      <c r="BL117" s="965"/>
      <c r="BM117" s="965"/>
      <c r="BN117" s="966"/>
    </row>
    <row r="118" spans="2:66" ht="20.25" customHeight="1">
      <c r="B118" s="926"/>
      <c r="C118" s="1043"/>
      <c r="D118" s="1046"/>
      <c r="E118" s="934"/>
      <c r="F118" s="1045"/>
      <c r="G118" s="987"/>
      <c r="H118" s="988"/>
      <c r="I118" s="258"/>
      <c r="J118" s="257">
        <f>G117</f>
        <v>0</v>
      </c>
      <c r="K118" s="258"/>
      <c r="L118" s="257">
        <f>M117</f>
        <v>0</v>
      </c>
      <c r="M118" s="989"/>
      <c r="N118" s="990"/>
      <c r="O118" s="991"/>
      <c r="P118" s="992"/>
      <c r="Q118" s="992"/>
      <c r="R118" s="988"/>
      <c r="S118" s="953"/>
      <c r="T118" s="954"/>
      <c r="U118" s="954"/>
      <c r="V118" s="954"/>
      <c r="W118" s="955"/>
      <c r="X118" s="256" t="s">
        <v>757</v>
      </c>
      <c r="Y118" s="255"/>
      <c r="Z118" s="254"/>
      <c r="AA118" s="252" t="str">
        <f>IF(AA117="","",VLOOKUP(AA117,'シフト記号表（従来型・ユニット型共通）'!$C$6:$L$47,10,FALSE))</f>
        <v/>
      </c>
      <c r="AB118" s="251" t="str">
        <f>IF(AB117="","",VLOOKUP(AB117,'シフト記号表（従来型・ユニット型共通）'!$C$6:$L$47,10,FALSE))</f>
        <v/>
      </c>
      <c r="AC118" s="251" t="str">
        <f>IF(AC117="","",VLOOKUP(AC117,'シフト記号表（従来型・ユニット型共通）'!$C$6:$L$47,10,FALSE))</f>
        <v/>
      </c>
      <c r="AD118" s="251" t="str">
        <f>IF(AD117="","",VLOOKUP(AD117,'シフト記号表（従来型・ユニット型共通）'!$C$6:$L$47,10,FALSE))</f>
        <v/>
      </c>
      <c r="AE118" s="251" t="str">
        <f>IF(AE117="","",VLOOKUP(AE117,'シフト記号表（従来型・ユニット型共通）'!$C$6:$L$47,10,FALSE))</f>
        <v/>
      </c>
      <c r="AF118" s="251" t="str">
        <f>IF(AF117="","",VLOOKUP(AF117,'シフト記号表（従来型・ユニット型共通）'!$C$6:$L$47,10,FALSE))</f>
        <v/>
      </c>
      <c r="AG118" s="253" t="str">
        <f>IF(AG117="","",VLOOKUP(AG117,'シフト記号表（従来型・ユニット型共通）'!$C$6:$L$47,10,FALSE))</f>
        <v/>
      </c>
      <c r="AH118" s="252" t="str">
        <f>IF(AH117="","",VLOOKUP(AH117,'シフト記号表（従来型・ユニット型共通）'!$C$6:$L$47,10,FALSE))</f>
        <v/>
      </c>
      <c r="AI118" s="251" t="str">
        <f>IF(AI117="","",VLOOKUP(AI117,'シフト記号表（従来型・ユニット型共通）'!$C$6:$L$47,10,FALSE))</f>
        <v/>
      </c>
      <c r="AJ118" s="251" t="str">
        <f>IF(AJ117="","",VLOOKUP(AJ117,'シフト記号表（従来型・ユニット型共通）'!$C$6:$L$47,10,FALSE))</f>
        <v/>
      </c>
      <c r="AK118" s="251" t="str">
        <f>IF(AK117="","",VLOOKUP(AK117,'シフト記号表（従来型・ユニット型共通）'!$C$6:$L$47,10,FALSE))</f>
        <v/>
      </c>
      <c r="AL118" s="251" t="str">
        <f>IF(AL117="","",VLOOKUP(AL117,'シフト記号表（従来型・ユニット型共通）'!$C$6:$L$47,10,FALSE))</f>
        <v/>
      </c>
      <c r="AM118" s="251" t="str">
        <f>IF(AM117="","",VLOOKUP(AM117,'シフト記号表（従来型・ユニット型共通）'!$C$6:$L$47,10,FALSE))</f>
        <v/>
      </c>
      <c r="AN118" s="253" t="str">
        <f>IF(AN117="","",VLOOKUP(AN117,'シフト記号表（従来型・ユニット型共通）'!$C$6:$L$47,10,FALSE))</f>
        <v/>
      </c>
      <c r="AO118" s="252" t="str">
        <f>IF(AO117="","",VLOOKUP(AO117,'シフト記号表（従来型・ユニット型共通）'!$C$6:$L$47,10,FALSE))</f>
        <v/>
      </c>
      <c r="AP118" s="251" t="str">
        <f>IF(AP117="","",VLOOKUP(AP117,'シフト記号表（従来型・ユニット型共通）'!$C$6:$L$47,10,FALSE))</f>
        <v/>
      </c>
      <c r="AQ118" s="251" t="str">
        <f>IF(AQ117="","",VLOOKUP(AQ117,'シフト記号表（従来型・ユニット型共通）'!$C$6:$L$47,10,FALSE))</f>
        <v/>
      </c>
      <c r="AR118" s="251" t="str">
        <f>IF(AR117="","",VLOOKUP(AR117,'シフト記号表（従来型・ユニット型共通）'!$C$6:$L$47,10,FALSE))</f>
        <v/>
      </c>
      <c r="AS118" s="251" t="str">
        <f>IF(AS117="","",VLOOKUP(AS117,'シフト記号表（従来型・ユニット型共通）'!$C$6:$L$47,10,FALSE))</f>
        <v/>
      </c>
      <c r="AT118" s="251" t="str">
        <f>IF(AT117="","",VLOOKUP(AT117,'シフト記号表（従来型・ユニット型共通）'!$C$6:$L$47,10,FALSE))</f>
        <v/>
      </c>
      <c r="AU118" s="253" t="str">
        <f>IF(AU117="","",VLOOKUP(AU117,'シフト記号表（従来型・ユニット型共通）'!$C$6:$L$47,10,FALSE))</f>
        <v/>
      </c>
      <c r="AV118" s="252" t="str">
        <f>IF(AV117="","",VLOOKUP(AV117,'シフト記号表（従来型・ユニット型共通）'!$C$6:$L$47,10,FALSE))</f>
        <v/>
      </c>
      <c r="AW118" s="251" t="str">
        <f>IF(AW117="","",VLOOKUP(AW117,'シフト記号表（従来型・ユニット型共通）'!$C$6:$L$47,10,FALSE))</f>
        <v/>
      </c>
      <c r="AX118" s="251" t="str">
        <f>IF(AX117="","",VLOOKUP(AX117,'シフト記号表（従来型・ユニット型共通）'!$C$6:$L$47,10,FALSE))</f>
        <v/>
      </c>
      <c r="AY118" s="251" t="str">
        <f>IF(AY117="","",VLOOKUP(AY117,'シフト記号表（従来型・ユニット型共通）'!$C$6:$L$47,10,FALSE))</f>
        <v/>
      </c>
      <c r="AZ118" s="251" t="str">
        <f>IF(AZ117="","",VLOOKUP(AZ117,'シフト記号表（従来型・ユニット型共通）'!$C$6:$L$47,10,FALSE))</f>
        <v/>
      </c>
      <c r="BA118" s="251" t="str">
        <f>IF(BA117="","",VLOOKUP(BA117,'シフト記号表（従来型・ユニット型共通）'!$C$6:$L$47,10,FALSE))</f>
        <v/>
      </c>
      <c r="BB118" s="253" t="str">
        <f>IF(BB117="","",VLOOKUP(BB117,'シフト記号表（従来型・ユニット型共通）'!$C$6:$L$47,10,FALSE))</f>
        <v/>
      </c>
      <c r="BC118" s="252" t="str">
        <f>IF(BC117="","",VLOOKUP(BC117,'シフト記号表（従来型・ユニット型共通）'!$C$6:$L$47,10,FALSE))</f>
        <v/>
      </c>
      <c r="BD118" s="251" t="str">
        <f>IF(BD117="","",VLOOKUP(BD117,'シフト記号表（従来型・ユニット型共通）'!$C$6:$L$47,10,FALSE))</f>
        <v/>
      </c>
      <c r="BE118" s="251" t="str">
        <f>IF(BE117="","",VLOOKUP(BE117,'シフト記号表（従来型・ユニット型共通）'!$C$6:$L$47,10,FALSE))</f>
        <v/>
      </c>
      <c r="BF118" s="996">
        <f>IF($BI$3="４週",SUM(AA118:BB118),IF($BI$3="暦月",SUM(AA118:BE118),""))</f>
        <v>0</v>
      </c>
      <c r="BG118" s="997"/>
      <c r="BH118" s="998">
        <f>IF($BI$3="４週",BF118/4,IF($BI$3="暦月",(BF118/($BI$8/7)),""))</f>
        <v>0</v>
      </c>
      <c r="BI118" s="997"/>
      <c r="BJ118" s="993"/>
      <c r="BK118" s="994"/>
      <c r="BL118" s="994"/>
      <c r="BM118" s="994"/>
      <c r="BN118" s="995"/>
    </row>
    <row r="119" spans="2:66" ht="20.25" customHeight="1">
      <c r="B119" s="925">
        <f>B117+1</f>
        <v>52</v>
      </c>
      <c r="C119" s="1042"/>
      <c r="D119" s="1044"/>
      <c r="E119" s="934"/>
      <c r="F119" s="1045"/>
      <c r="G119" s="971"/>
      <c r="H119" s="972"/>
      <c r="I119" s="262"/>
      <c r="J119" s="261"/>
      <c r="K119" s="262"/>
      <c r="L119" s="261"/>
      <c r="M119" s="983"/>
      <c r="N119" s="984"/>
      <c r="O119" s="985"/>
      <c r="P119" s="986"/>
      <c r="Q119" s="986"/>
      <c r="R119" s="972"/>
      <c r="S119" s="953"/>
      <c r="T119" s="954"/>
      <c r="U119" s="954"/>
      <c r="V119" s="954"/>
      <c r="W119" s="955"/>
      <c r="X119" s="260" t="s">
        <v>758</v>
      </c>
      <c r="Z119" s="259"/>
      <c r="AA119" s="244"/>
      <c r="AB119" s="243"/>
      <c r="AC119" s="243"/>
      <c r="AD119" s="243"/>
      <c r="AE119" s="243"/>
      <c r="AF119" s="243"/>
      <c r="AG119" s="245"/>
      <c r="AH119" s="244"/>
      <c r="AI119" s="243"/>
      <c r="AJ119" s="243"/>
      <c r="AK119" s="243"/>
      <c r="AL119" s="243"/>
      <c r="AM119" s="243"/>
      <c r="AN119" s="245"/>
      <c r="AO119" s="244"/>
      <c r="AP119" s="243"/>
      <c r="AQ119" s="243"/>
      <c r="AR119" s="243"/>
      <c r="AS119" s="243"/>
      <c r="AT119" s="243"/>
      <c r="AU119" s="245"/>
      <c r="AV119" s="244"/>
      <c r="AW119" s="243"/>
      <c r="AX119" s="243"/>
      <c r="AY119" s="243"/>
      <c r="AZ119" s="243"/>
      <c r="BA119" s="243"/>
      <c r="BB119" s="245"/>
      <c r="BC119" s="244"/>
      <c r="BD119" s="243"/>
      <c r="BE119" s="242"/>
      <c r="BF119" s="960"/>
      <c r="BG119" s="961"/>
      <c r="BH119" s="962"/>
      <c r="BI119" s="963"/>
      <c r="BJ119" s="964"/>
      <c r="BK119" s="965"/>
      <c r="BL119" s="965"/>
      <c r="BM119" s="965"/>
      <c r="BN119" s="966"/>
    </row>
    <row r="120" spans="2:66" ht="20.25" customHeight="1">
      <c r="B120" s="926"/>
      <c r="C120" s="1043"/>
      <c r="D120" s="1046"/>
      <c r="E120" s="934"/>
      <c r="F120" s="1045"/>
      <c r="G120" s="987"/>
      <c r="H120" s="988"/>
      <c r="I120" s="258"/>
      <c r="J120" s="257">
        <f>G119</f>
        <v>0</v>
      </c>
      <c r="K120" s="258"/>
      <c r="L120" s="257">
        <f>M119</f>
        <v>0</v>
      </c>
      <c r="M120" s="989"/>
      <c r="N120" s="990"/>
      <c r="O120" s="991"/>
      <c r="P120" s="992"/>
      <c r="Q120" s="992"/>
      <c r="R120" s="988"/>
      <c r="S120" s="953"/>
      <c r="T120" s="954"/>
      <c r="U120" s="954"/>
      <c r="V120" s="954"/>
      <c r="W120" s="955"/>
      <c r="X120" s="256" t="s">
        <v>757</v>
      </c>
      <c r="Y120" s="255"/>
      <c r="Z120" s="254"/>
      <c r="AA120" s="252" t="str">
        <f>IF(AA119="","",VLOOKUP(AA119,'シフト記号表（従来型・ユニット型共通）'!$C$6:$L$47,10,FALSE))</f>
        <v/>
      </c>
      <c r="AB120" s="251" t="str">
        <f>IF(AB119="","",VLOOKUP(AB119,'シフト記号表（従来型・ユニット型共通）'!$C$6:$L$47,10,FALSE))</f>
        <v/>
      </c>
      <c r="AC120" s="251" t="str">
        <f>IF(AC119="","",VLOOKUP(AC119,'シフト記号表（従来型・ユニット型共通）'!$C$6:$L$47,10,FALSE))</f>
        <v/>
      </c>
      <c r="AD120" s="251" t="str">
        <f>IF(AD119="","",VLOOKUP(AD119,'シフト記号表（従来型・ユニット型共通）'!$C$6:$L$47,10,FALSE))</f>
        <v/>
      </c>
      <c r="AE120" s="251" t="str">
        <f>IF(AE119="","",VLOOKUP(AE119,'シフト記号表（従来型・ユニット型共通）'!$C$6:$L$47,10,FALSE))</f>
        <v/>
      </c>
      <c r="AF120" s="251" t="str">
        <f>IF(AF119="","",VLOOKUP(AF119,'シフト記号表（従来型・ユニット型共通）'!$C$6:$L$47,10,FALSE))</f>
        <v/>
      </c>
      <c r="AG120" s="253" t="str">
        <f>IF(AG119="","",VLOOKUP(AG119,'シフト記号表（従来型・ユニット型共通）'!$C$6:$L$47,10,FALSE))</f>
        <v/>
      </c>
      <c r="AH120" s="252" t="str">
        <f>IF(AH119="","",VLOOKUP(AH119,'シフト記号表（従来型・ユニット型共通）'!$C$6:$L$47,10,FALSE))</f>
        <v/>
      </c>
      <c r="AI120" s="251" t="str">
        <f>IF(AI119="","",VLOOKUP(AI119,'シフト記号表（従来型・ユニット型共通）'!$C$6:$L$47,10,FALSE))</f>
        <v/>
      </c>
      <c r="AJ120" s="251" t="str">
        <f>IF(AJ119="","",VLOOKUP(AJ119,'シフト記号表（従来型・ユニット型共通）'!$C$6:$L$47,10,FALSE))</f>
        <v/>
      </c>
      <c r="AK120" s="251" t="str">
        <f>IF(AK119="","",VLOOKUP(AK119,'シフト記号表（従来型・ユニット型共通）'!$C$6:$L$47,10,FALSE))</f>
        <v/>
      </c>
      <c r="AL120" s="251" t="str">
        <f>IF(AL119="","",VLOOKUP(AL119,'シフト記号表（従来型・ユニット型共通）'!$C$6:$L$47,10,FALSE))</f>
        <v/>
      </c>
      <c r="AM120" s="251" t="str">
        <f>IF(AM119="","",VLOOKUP(AM119,'シフト記号表（従来型・ユニット型共通）'!$C$6:$L$47,10,FALSE))</f>
        <v/>
      </c>
      <c r="AN120" s="253" t="str">
        <f>IF(AN119="","",VLOOKUP(AN119,'シフト記号表（従来型・ユニット型共通）'!$C$6:$L$47,10,FALSE))</f>
        <v/>
      </c>
      <c r="AO120" s="252" t="str">
        <f>IF(AO119="","",VLOOKUP(AO119,'シフト記号表（従来型・ユニット型共通）'!$C$6:$L$47,10,FALSE))</f>
        <v/>
      </c>
      <c r="AP120" s="251" t="str">
        <f>IF(AP119="","",VLOOKUP(AP119,'シフト記号表（従来型・ユニット型共通）'!$C$6:$L$47,10,FALSE))</f>
        <v/>
      </c>
      <c r="AQ120" s="251" t="str">
        <f>IF(AQ119="","",VLOOKUP(AQ119,'シフト記号表（従来型・ユニット型共通）'!$C$6:$L$47,10,FALSE))</f>
        <v/>
      </c>
      <c r="AR120" s="251" t="str">
        <f>IF(AR119="","",VLOOKUP(AR119,'シフト記号表（従来型・ユニット型共通）'!$C$6:$L$47,10,FALSE))</f>
        <v/>
      </c>
      <c r="AS120" s="251" t="str">
        <f>IF(AS119="","",VLOOKUP(AS119,'シフト記号表（従来型・ユニット型共通）'!$C$6:$L$47,10,FALSE))</f>
        <v/>
      </c>
      <c r="AT120" s="251" t="str">
        <f>IF(AT119="","",VLOOKUP(AT119,'シフト記号表（従来型・ユニット型共通）'!$C$6:$L$47,10,FALSE))</f>
        <v/>
      </c>
      <c r="AU120" s="253" t="str">
        <f>IF(AU119="","",VLOOKUP(AU119,'シフト記号表（従来型・ユニット型共通）'!$C$6:$L$47,10,FALSE))</f>
        <v/>
      </c>
      <c r="AV120" s="252" t="str">
        <f>IF(AV119="","",VLOOKUP(AV119,'シフト記号表（従来型・ユニット型共通）'!$C$6:$L$47,10,FALSE))</f>
        <v/>
      </c>
      <c r="AW120" s="251" t="str">
        <f>IF(AW119="","",VLOOKUP(AW119,'シフト記号表（従来型・ユニット型共通）'!$C$6:$L$47,10,FALSE))</f>
        <v/>
      </c>
      <c r="AX120" s="251" t="str">
        <f>IF(AX119="","",VLOOKUP(AX119,'シフト記号表（従来型・ユニット型共通）'!$C$6:$L$47,10,FALSE))</f>
        <v/>
      </c>
      <c r="AY120" s="251" t="str">
        <f>IF(AY119="","",VLOOKUP(AY119,'シフト記号表（従来型・ユニット型共通）'!$C$6:$L$47,10,FALSE))</f>
        <v/>
      </c>
      <c r="AZ120" s="251" t="str">
        <f>IF(AZ119="","",VLOOKUP(AZ119,'シフト記号表（従来型・ユニット型共通）'!$C$6:$L$47,10,FALSE))</f>
        <v/>
      </c>
      <c r="BA120" s="251" t="str">
        <f>IF(BA119="","",VLOOKUP(BA119,'シフト記号表（従来型・ユニット型共通）'!$C$6:$L$47,10,FALSE))</f>
        <v/>
      </c>
      <c r="BB120" s="253" t="str">
        <f>IF(BB119="","",VLOOKUP(BB119,'シフト記号表（従来型・ユニット型共通）'!$C$6:$L$47,10,FALSE))</f>
        <v/>
      </c>
      <c r="BC120" s="252" t="str">
        <f>IF(BC119="","",VLOOKUP(BC119,'シフト記号表（従来型・ユニット型共通）'!$C$6:$L$47,10,FALSE))</f>
        <v/>
      </c>
      <c r="BD120" s="251" t="str">
        <f>IF(BD119="","",VLOOKUP(BD119,'シフト記号表（従来型・ユニット型共通）'!$C$6:$L$47,10,FALSE))</f>
        <v/>
      </c>
      <c r="BE120" s="251" t="str">
        <f>IF(BE119="","",VLOOKUP(BE119,'シフト記号表（従来型・ユニット型共通）'!$C$6:$L$47,10,FALSE))</f>
        <v/>
      </c>
      <c r="BF120" s="996">
        <f>IF($BI$3="４週",SUM(AA120:BB120),IF($BI$3="暦月",SUM(AA120:BE120),""))</f>
        <v>0</v>
      </c>
      <c r="BG120" s="997"/>
      <c r="BH120" s="998">
        <f>IF($BI$3="４週",BF120/4,IF($BI$3="暦月",(BF120/($BI$8/7)),""))</f>
        <v>0</v>
      </c>
      <c r="BI120" s="997"/>
      <c r="BJ120" s="993"/>
      <c r="BK120" s="994"/>
      <c r="BL120" s="994"/>
      <c r="BM120" s="994"/>
      <c r="BN120" s="995"/>
    </row>
    <row r="121" spans="2:66" ht="20.25" customHeight="1">
      <c r="B121" s="925">
        <f>B119+1</f>
        <v>53</v>
      </c>
      <c r="C121" s="1042"/>
      <c r="D121" s="1044"/>
      <c r="E121" s="934"/>
      <c r="F121" s="1045"/>
      <c r="G121" s="971"/>
      <c r="H121" s="972"/>
      <c r="I121" s="262"/>
      <c r="J121" s="261"/>
      <c r="K121" s="262"/>
      <c r="L121" s="261"/>
      <c r="M121" s="983"/>
      <c r="N121" s="984"/>
      <c r="O121" s="985"/>
      <c r="P121" s="986"/>
      <c r="Q121" s="986"/>
      <c r="R121" s="972"/>
      <c r="S121" s="953"/>
      <c r="T121" s="954"/>
      <c r="U121" s="954"/>
      <c r="V121" s="954"/>
      <c r="W121" s="955"/>
      <c r="X121" s="260" t="s">
        <v>758</v>
      </c>
      <c r="Z121" s="259"/>
      <c r="AA121" s="244"/>
      <c r="AB121" s="243"/>
      <c r="AC121" s="243"/>
      <c r="AD121" s="243"/>
      <c r="AE121" s="243"/>
      <c r="AF121" s="243"/>
      <c r="AG121" s="245"/>
      <c r="AH121" s="244"/>
      <c r="AI121" s="243"/>
      <c r="AJ121" s="243"/>
      <c r="AK121" s="243"/>
      <c r="AL121" s="243"/>
      <c r="AM121" s="243"/>
      <c r="AN121" s="245"/>
      <c r="AO121" s="244"/>
      <c r="AP121" s="243"/>
      <c r="AQ121" s="243"/>
      <c r="AR121" s="243"/>
      <c r="AS121" s="243"/>
      <c r="AT121" s="243"/>
      <c r="AU121" s="245"/>
      <c r="AV121" s="244"/>
      <c r="AW121" s="243"/>
      <c r="AX121" s="243"/>
      <c r="AY121" s="243"/>
      <c r="AZ121" s="243"/>
      <c r="BA121" s="243"/>
      <c r="BB121" s="245"/>
      <c r="BC121" s="244"/>
      <c r="BD121" s="243"/>
      <c r="BE121" s="242"/>
      <c r="BF121" s="960"/>
      <c r="BG121" s="961"/>
      <c r="BH121" s="962"/>
      <c r="BI121" s="963"/>
      <c r="BJ121" s="964"/>
      <c r="BK121" s="965"/>
      <c r="BL121" s="965"/>
      <c r="BM121" s="965"/>
      <c r="BN121" s="966"/>
    </row>
    <row r="122" spans="2:66" ht="20.25" customHeight="1">
      <c r="B122" s="926"/>
      <c r="C122" s="1043"/>
      <c r="D122" s="1046"/>
      <c r="E122" s="934"/>
      <c r="F122" s="1045"/>
      <c r="G122" s="987"/>
      <c r="H122" s="988"/>
      <c r="I122" s="258"/>
      <c r="J122" s="257">
        <f>G121</f>
        <v>0</v>
      </c>
      <c r="K122" s="258"/>
      <c r="L122" s="257">
        <f>M121</f>
        <v>0</v>
      </c>
      <c r="M122" s="989"/>
      <c r="N122" s="990"/>
      <c r="O122" s="991"/>
      <c r="P122" s="992"/>
      <c r="Q122" s="992"/>
      <c r="R122" s="988"/>
      <c r="S122" s="953"/>
      <c r="T122" s="954"/>
      <c r="U122" s="954"/>
      <c r="V122" s="954"/>
      <c r="W122" s="955"/>
      <c r="X122" s="256" t="s">
        <v>757</v>
      </c>
      <c r="Y122" s="255"/>
      <c r="Z122" s="254"/>
      <c r="AA122" s="252" t="str">
        <f>IF(AA121="","",VLOOKUP(AA121,'シフト記号表（従来型・ユニット型共通）'!$C$6:$L$47,10,FALSE))</f>
        <v/>
      </c>
      <c r="AB122" s="251" t="str">
        <f>IF(AB121="","",VLOOKUP(AB121,'シフト記号表（従来型・ユニット型共通）'!$C$6:$L$47,10,FALSE))</f>
        <v/>
      </c>
      <c r="AC122" s="251" t="str">
        <f>IF(AC121="","",VLOOKUP(AC121,'シフト記号表（従来型・ユニット型共通）'!$C$6:$L$47,10,FALSE))</f>
        <v/>
      </c>
      <c r="AD122" s="251" t="str">
        <f>IF(AD121="","",VLOOKUP(AD121,'シフト記号表（従来型・ユニット型共通）'!$C$6:$L$47,10,FALSE))</f>
        <v/>
      </c>
      <c r="AE122" s="251" t="str">
        <f>IF(AE121="","",VLOOKUP(AE121,'シフト記号表（従来型・ユニット型共通）'!$C$6:$L$47,10,FALSE))</f>
        <v/>
      </c>
      <c r="AF122" s="251" t="str">
        <f>IF(AF121="","",VLOOKUP(AF121,'シフト記号表（従来型・ユニット型共通）'!$C$6:$L$47,10,FALSE))</f>
        <v/>
      </c>
      <c r="AG122" s="253" t="str">
        <f>IF(AG121="","",VLOOKUP(AG121,'シフト記号表（従来型・ユニット型共通）'!$C$6:$L$47,10,FALSE))</f>
        <v/>
      </c>
      <c r="AH122" s="252" t="str">
        <f>IF(AH121="","",VLOOKUP(AH121,'シフト記号表（従来型・ユニット型共通）'!$C$6:$L$47,10,FALSE))</f>
        <v/>
      </c>
      <c r="AI122" s="251" t="str">
        <f>IF(AI121="","",VLOOKUP(AI121,'シフト記号表（従来型・ユニット型共通）'!$C$6:$L$47,10,FALSE))</f>
        <v/>
      </c>
      <c r="AJ122" s="251" t="str">
        <f>IF(AJ121="","",VLOOKUP(AJ121,'シフト記号表（従来型・ユニット型共通）'!$C$6:$L$47,10,FALSE))</f>
        <v/>
      </c>
      <c r="AK122" s="251" t="str">
        <f>IF(AK121="","",VLOOKUP(AK121,'シフト記号表（従来型・ユニット型共通）'!$C$6:$L$47,10,FALSE))</f>
        <v/>
      </c>
      <c r="AL122" s="251" t="str">
        <f>IF(AL121="","",VLOOKUP(AL121,'シフト記号表（従来型・ユニット型共通）'!$C$6:$L$47,10,FALSE))</f>
        <v/>
      </c>
      <c r="AM122" s="251" t="str">
        <f>IF(AM121="","",VLOOKUP(AM121,'シフト記号表（従来型・ユニット型共通）'!$C$6:$L$47,10,FALSE))</f>
        <v/>
      </c>
      <c r="AN122" s="253" t="str">
        <f>IF(AN121="","",VLOOKUP(AN121,'シフト記号表（従来型・ユニット型共通）'!$C$6:$L$47,10,FALSE))</f>
        <v/>
      </c>
      <c r="AO122" s="252" t="str">
        <f>IF(AO121="","",VLOOKUP(AO121,'シフト記号表（従来型・ユニット型共通）'!$C$6:$L$47,10,FALSE))</f>
        <v/>
      </c>
      <c r="AP122" s="251" t="str">
        <f>IF(AP121="","",VLOOKUP(AP121,'シフト記号表（従来型・ユニット型共通）'!$C$6:$L$47,10,FALSE))</f>
        <v/>
      </c>
      <c r="AQ122" s="251" t="str">
        <f>IF(AQ121="","",VLOOKUP(AQ121,'シフト記号表（従来型・ユニット型共通）'!$C$6:$L$47,10,FALSE))</f>
        <v/>
      </c>
      <c r="AR122" s="251" t="str">
        <f>IF(AR121="","",VLOOKUP(AR121,'シフト記号表（従来型・ユニット型共通）'!$C$6:$L$47,10,FALSE))</f>
        <v/>
      </c>
      <c r="AS122" s="251" t="str">
        <f>IF(AS121="","",VLOOKUP(AS121,'シフト記号表（従来型・ユニット型共通）'!$C$6:$L$47,10,FALSE))</f>
        <v/>
      </c>
      <c r="AT122" s="251" t="str">
        <f>IF(AT121="","",VLOOKUP(AT121,'シフト記号表（従来型・ユニット型共通）'!$C$6:$L$47,10,FALSE))</f>
        <v/>
      </c>
      <c r="AU122" s="253" t="str">
        <f>IF(AU121="","",VLOOKUP(AU121,'シフト記号表（従来型・ユニット型共通）'!$C$6:$L$47,10,FALSE))</f>
        <v/>
      </c>
      <c r="AV122" s="252" t="str">
        <f>IF(AV121="","",VLOOKUP(AV121,'シフト記号表（従来型・ユニット型共通）'!$C$6:$L$47,10,FALSE))</f>
        <v/>
      </c>
      <c r="AW122" s="251" t="str">
        <f>IF(AW121="","",VLOOKUP(AW121,'シフト記号表（従来型・ユニット型共通）'!$C$6:$L$47,10,FALSE))</f>
        <v/>
      </c>
      <c r="AX122" s="251" t="str">
        <f>IF(AX121="","",VLOOKUP(AX121,'シフト記号表（従来型・ユニット型共通）'!$C$6:$L$47,10,FALSE))</f>
        <v/>
      </c>
      <c r="AY122" s="251" t="str">
        <f>IF(AY121="","",VLOOKUP(AY121,'シフト記号表（従来型・ユニット型共通）'!$C$6:$L$47,10,FALSE))</f>
        <v/>
      </c>
      <c r="AZ122" s="251" t="str">
        <f>IF(AZ121="","",VLOOKUP(AZ121,'シフト記号表（従来型・ユニット型共通）'!$C$6:$L$47,10,FALSE))</f>
        <v/>
      </c>
      <c r="BA122" s="251" t="str">
        <f>IF(BA121="","",VLOOKUP(BA121,'シフト記号表（従来型・ユニット型共通）'!$C$6:$L$47,10,FALSE))</f>
        <v/>
      </c>
      <c r="BB122" s="253" t="str">
        <f>IF(BB121="","",VLOOKUP(BB121,'シフト記号表（従来型・ユニット型共通）'!$C$6:$L$47,10,FALSE))</f>
        <v/>
      </c>
      <c r="BC122" s="252" t="str">
        <f>IF(BC121="","",VLOOKUP(BC121,'シフト記号表（従来型・ユニット型共通）'!$C$6:$L$47,10,FALSE))</f>
        <v/>
      </c>
      <c r="BD122" s="251" t="str">
        <f>IF(BD121="","",VLOOKUP(BD121,'シフト記号表（従来型・ユニット型共通）'!$C$6:$L$47,10,FALSE))</f>
        <v/>
      </c>
      <c r="BE122" s="251" t="str">
        <f>IF(BE121="","",VLOOKUP(BE121,'シフト記号表（従来型・ユニット型共通）'!$C$6:$L$47,10,FALSE))</f>
        <v/>
      </c>
      <c r="BF122" s="996">
        <f>IF($BI$3="４週",SUM(AA122:BB122),IF($BI$3="暦月",SUM(AA122:BE122),""))</f>
        <v>0</v>
      </c>
      <c r="BG122" s="997"/>
      <c r="BH122" s="998">
        <f>IF($BI$3="４週",BF122/4,IF($BI$3="暦月",(BF122/($BI$8/7)),""))</f>
        <v>0</v>
      </c>
      <c r="BI122" s="997"/>
      <c r="BJ122" s="993"/>
      <c r="BK122" s="994"/>
      <c r="BL122" s="994"/>
      <c r="BM122" s="994"/>
      <c r="BN122" s="995"/>
    </row>
    <row r="123" spans="2:66" ht="20.25" customHeight="1">
      <c r="B123" s="925">
        <f>B121+1</f>
        <v>54</v>
      </c>
      <c r="C123" s="1042"/>
      <c r="D123" s="1044"/>
      <c r="E123" s="934"/>
      <c r="F123" s="1045"/>
      <c r="G123" s="971"/>
      <c r="H123" s="972"/>
      <c r="I123" s="262"/>
      <c r="J123" s="261"/>
      <c r="K123" s="262"/>
      <c r="L123" s="261"/>
      <c r="M123" s="983"/>
      <c r="N123" s="984"/>
      <c r="O123" s="985"/>
      <c r="P123" s="986"/>
      <c r="Q123" s="986"/>
      <c r="R123" s="972"/>
      <c r="S123" s="953"/>
      <c r="T123" s="954"/>
      <c r="U123" s="954"/>
      <c r="V123" s="954"/>
      <c r="W123" s="955"/>
      <c r="X123" s="260" t="s">
        <v>758</v>
      </c>
      <c r="Z123" s="259"/>
      <c r="AA123" s="244"/>
      <c r="AB123" s="243"/>
      <c r="AC123" s="243"/>
      <c r="AD123" s="243"/>
      <c r="AE123" s="243"/>
      <c r="AF123" s="243"/>
      <c r="AG123" s="245"/>
      <c r="AH123" s="244"/>
      <c r="AI123" s="243"/>
      <c r="AJ123" s="243"/>
      <c r="AK123" s="243"/>
      <c r="AL123" s="243"/>
      <c r="AM123" s="243"/>
      <c r="AN123" s="245"/>
      <c r="AO123" s="244"/>
      <c r="AP123" s="243"/>
      <c r="AQ123" s="243"/>
      <c r="AR123" s="243"/>
      <c r="AS123" s="243"/>
      <c r="AT123" s="243"/>
      <c r="AU123" s="245"/>
      <c r="AV123" s="244"/>
      <c r="AW123" s="243"/>
      <c r="AX123" s="243"/>
      <c r="AY123" s="243"/>
      <c r="AZ123" s="243"/>
      <c r="BA123" s="243"/>
      <c r="BB123" s="245"/>
      <c r="BC123" s="244"/>
      <c r="BD123" s="243"/>
      <c r="BE123" s="242"/>
      <c r="BF123" s="960"/>
      <c r="BG123" s="961"/>
      <c r="BH123" s="962"/>
      <c r="BI123" s="963"/>
      <c r="BJ123" s="964"/>
      <c r="BK123" s="965"/>
      <c r="BL123" s="965"/>
      <c r="BM123" s="965"/>
      <c r="BN123" s="966"/>
    </row>
    <row r="124" spans="2:66" ht="20.25" customHeight="1">
      <c r="B124" s="926"/>
      <c r="C124" s="1043"/>
      <c r="D124" s="1046"/>
      <c r="E124" s="934"/>
      <c r="F124" s="1045"/>
      <c r="G124" s="987"/>
      <c r="H124" s="988"/>
      <c r="I124" s="258"/>
      <c r="J124" s="257">
        <f>G123</f>
        <v>0</v>
      </c>
      <c r="K124" s="258"/>
      <c r="L124" s="257">
        <f>M123</f>
        <v>0</v>
      </c>
      <c r="M124" s="989"/>
      <c r="N124" s="990"/>
      <c r="O124" s="991"/>
      <c r="P124" s="992"/>
      <c r="Q124" s="992"/>
      <c r="R124" s="988"/>
      <c r="S124" s="953"/>
      <c r="T124" s="954"/>
      <c r="U124" s="954"/>
      <c r="V124" s="954"/>
      <c r="W124" s="955"/>
      <c r="X124" s="256" t="s">
        <v>757</v>
      </c>
      <c r="Y124" s="255"/>
      <c r="Z124" s="254"/>
      <c r="AA124" s="252" t="str">
        <f>IF(AA123="","",VLOOKUP(AA123,'シフト記号表（従来型・ユニット型共通）'!$C$6:$L$47,10,FALSE))</f>
        <v/>
      </c>
      <c r="AB124" s="251" t="str">
        <f>IF(AB123="","",VLOOKUP(AB123,'シフト記号表（従来型・ユニット型共通）'!$C$6:$L$47,10,FALSE))</f>
        <v/>
      </c>
      <c r="AC124" s="251" t="str">
        <f>IF(AC123="","",VLOOKUP(AC123,'シフト記号表（従来型・ユニット型共通）'!$C$6:$L$47,10,FALSE))</f>
        <v/>
      </c>
      <c r="AD124" s="251" t="str">
        <f>IF(AD123="","",VLOOKUP(AD123,'シフト記号表（従来型・ユニット型共通）'!$C$6:$L$47,10,FALSE))</f>
        <v/>
      </c>
      <c r="AE124" s="251" t="str">
        <f>IF(AE123="","",VLOOKUP(AE123,'シフト記号表（従来型・ユニット型共通）'!$C$6:$L$47,10,FALSE))</f>
        <v/>
      </c>
      <c r="AF124" s="251" t="str">
        <f>IF(AF123="","",VLOOKUP(AF123,'シフト記号表（従来型・ユニット型共通）'!$C$6:$L$47,10,FALSE))</f>
        <v/>
      </c>
      <c r="AG124" s="253" t="str">
        <f>IF(AG123="","",VLOOKUP(AG123,'シフト記号表（従来型・ユニット型共通）'!$C$6:$L$47,10,FALSE))</f>
        <v/>
      </c>
      <c r="AH124" s="252" t="str">
        <f>IF(AH123="","",VLOOKUP(AH123,'シフト記号表（従来型・ユニット型共通）'!$C$6:$L$47,10,FALSE))</f>
        <v/>
      </c>
      <c r="AI124" s="251" t="str">
        <f>IF(AI123="","",VLOOKUP(AI123,'シフト記号表（従来型・ユニット型共通）'!$C$6:$L$47,10,FALSE))</f>
        <v/>
      </c>
      <c r="AJ124" s="251" t="str">
        <f>IF(AJ123="","",VLOOKUP(AJ123,'シフト記号表（従来型・ユニット型共通）'!$C$6:$L$47,10,FALSE))</f>
        <v/>
      </c>
      <c r="AK124" s="251" t="str">
        <f>IF(AK123="","",VLOOKUP(AK123,'シフト記号表（従来型・ユニット型共通）'!$C$6:$L$47,10,FALSE))</f>
        <v/>
      </c>
      <c r="AL124" s="251" t="str">
        <f>IF(AL123="","",VLOOKUP(AL123,'シフト記号表（従来型・ユニット型共通）'!$C$6:$L$47,10,FALSE))</f>
        <v/>
      </c>
      <c r="AM124" s="251" t="str">
        <f>IF(AM123="","",VLOOKUP(AM123,'シフト記号表（従来型・ユニット型共通）'!$C$6:$L$47,10,FALSE))</f>
        <v/>
      </c>
      <c r="AN124" s="253" t="str">
        <f>IF(AN123="","",VLOOKUP(AN123,'シフト記号表（従来型・ユニット型共通）'!$C$6:$L$47,10,FALSE))</f>
        <v/>
      </c>
      <c r="AO124" s="252" t="str">
        <f>IF(AO123="","",VLOOKUP(AO123,'シフト記号表（従来型・ユニット型共通）'!$C$6:$L$47,10,FALSE))</f>
        <v/>
      </c>
      <c r="AP124" s="251" t="str">
        <f>IF(AP123="","",VLOOKUP(AP123,'シフト記号表（従来型・ユニット型共通）'!$C$6:$L$47,10,FALSE))</f>
        <v/>
      </c>
      <c r="AQ124" s="251" t="str">
        <f>IF(AQ123="","",VLOOKUP(AQ123,'シフト記号表（従来型・ユニット型共通）'!$C$6:$L$47,10,FALSE))</f>
        <v/>
      </c>
      <c r="AR124" s="251" t="str">
        <f>IF(AR123="","",VLOOKUP(AR123,'シフト記号表（従来型・ユニット型共通）'!$C$6:$L$47,10,FALSE))</f>
        <v/>
      </c>
      <c r="AS124" s="251" t="str">
        <f>IF(AS123="","",VLOOKUP(AS123,'シフト記号表（従来型・ユニット型共通）'!$C$6:$L$47,10,FALSE))</f>
        <v/>
      </c>
      <c r="AT124" s="251" t="str">
        <f>IF(AT123="","",VLOOKUP(AT123,'シフト記号表（従来型・ユニット型共通）'!$C$6:$L$47,10,FALSE))</f>
        <v/>
      </c>
      <c r="AU124" s="253" t="str">
        <f>IF(AU123="","",VLOOKUP(AU123,'シフト記号表（従来型・ユニット型共通）'!$C$6:$L$47,10,FALSE))</f>
        <v/>
      </c>
      <c r="AV124" s="252" t="str">
        <f>IF(AV123="","",VLOOKUP(AV123,'シフト記号表（従来型・ユニット型共通）'!$C$6:$L$47,10,FALSE))</f>
        <v/>
      </c>
      <c r="AW124" s="251" t="str">
        <f>IF(AW123="","",VLOOKUP(AW123,'シフト記号表（従来型・ユニット型共通）'!$C$6:$L$47,10,FALSE))</f>
        <v/>
      </c>
      <c r="AX124" s="251" t="str">
        <f>IF(AX123="","",VLOOKUP(AX123,'シフト記号表（従来型・ユニット型共通）'!$C$6:$L$47,10,FALSE))</f>
        <v/>
      </c>
      <c r="AY124" s="251" t="str">
        <f>IF(AY123="","",VLOOKUP(AY123,'シフト記号表（従来型・ユニット型共通）'!$C$6:$L$47,10,FALSE))</f>
        <v/>
      </c>
      <c r="AZ124" s="251" t="str">
        <f>IF(AZ123="","",VLOOKUP(AZ123,'シフト記号表（従来型・ユニット型共通）'!$C$6:$L$47,10,FALSE))</f>
        <v/>
      </c>
      <c r="BA124" s="251" t="str">
        <f>IF(BA123="","",VLOOKUP(BA123,'シフト記号表（従来型・ユニット型共通）'!$C$6:$L$47,10,FALSE))</f>
        <v/>
      </c>
      <c r="BB124" s="253" t="str">
        <f>IF(BB123="","",VLOOKUP(BB123,'シフト記号表（従来型・ユニット型共通）'!$C$6:$L$47,10,FALSE))</f>
        <v/>
      </c>
      <c r="BC124" s="252" t="str">
        <f>IF(BC123="","",VLOOKUP(BC123,'シフト記号表（従来型・ユニット型共通）'!$C$6:$L$47,10,FALSE))</f>
        <v/>
      </c>
      <c r="BD124" s="251" t="str">
        <f>IF(BD123="","",VLOOKUP(BD123,'シフト記号表（従来型・ユニット型共通）'!$C$6:$L$47,10,FALSE))</f>
        <v/>
      </c>
      <c r="BE124" s="251" t="str">
        <f>IF(BE123="","",VLOOKUP(BE123,'シフト記号表（従来型・ユニット型共通）'!$C$6:$L$47,10,FALSE))</f>
        <v/>
      </c>
      <c r="BF124" s="996">
        <f>IF($BI$3="４週",SUM(AA124:BB124),IF($BI$3="暦月",SUM(AA124:BE124),""))</f>
        <v>0</v>
      </c>
      <c r="BG124" s="997"/>
      <c r="BH124" s="998">
        <f>IF($BI$3="４週",BF124/4,IF($BI$3="暦月",(BF124/($BI$8/7)),""))</f>
        <v>0</v>
      </c>
      <c r="BI124" s="997"/>
      <c r="BJ124" s="993"/>
      <c r="BK124" s="994"/>
      <c r="BL124" s="994"/>
      <c r="BM124" s="994"/>
      <c r="BN124" s="995"/>
    </row>
    <row r="125" spans="2:66" ht="20.25" customHeight="1">
      <c r="B125" s="925">
        <f>B123+1</f>
        <v>55</v>
      </c>
      <c r="C125" s="1042"/>
      <c r="D125" s="1044"/>
      <c r="E125" s="934"/>
      <c r="F125" s="1045"/>
      <c r="G125" s="971"/>
      <c r="H125" s="972"/>
      <c r="I125" s="262"/>
      <c r="J125" s="261"/>
      <c r="K125" s="262"/>
      <c r="L125" s="261"/>
      <c r="M125" s="983"/>
      <c r="N125" s="984"/>
      <c r="O125" s="985"/>
      <c r="P125" s="986"/>
      <c r="Q125" s="986"/>
      <c r="R125" s="972"/>
      <c r="S125" s="953"/>
      <c r="T125" s="954"/>
      <c r="U125" s="954"/>
      <c r="V125" s="954"/>
      <c r="W125" s="955"/>
      <c r="X125" s="260" t="s">
        <v>758</v>
      </c>
      <c r="Z125" s="259"/>
      <c r="AA125" s="244"/>
      <c r="AB125" s="243"/>
      <c r="AC125" s="243"/>
      <c r="AD125" s="243"/>
      <c r="AE125" s="243"/>
      <c r="AF125" s="243"/>
      <c r="AG125" s="245"/>
      <c r="AH125" s="244"/>
      <c r="AI125" s="243"/>
      <c r="AJ125" s="243"/>
      <c r="AK125" s="243"/>
      <c r="AL125" s="243"/>
      <c r="AM125" s="243"/>
      <c r="AN125" s="245"/>
      <c r="AO125" s="244"/>
      <c r="AP125" s="243"/>
      <c r="AQ125" s="243"/>
      <c r="AR125" s="243"/>
      <c r="AS125" s="243"/>
      <c r="AT125" s="243"/>
      <c r="AU125" s="245"/>
      <c r="AV125" s="244"/>
      <c r="AW125" s="243"/>
      <c r="AX125" s="243"/>
      <c r="AY125" s="243"/>
      <c r="AZ125" s="243"/>
      <c r="BA125" s="243"/>
      <c r="BB125" s="245"/>
      <c r="BC125" s="244"/>
      <c r="BD125" s="243"/>
      <c r="BE125" s="242"/>
      <c r="BF125" s="960"/>
      <c r="BG125" s="961"/>
      <c r="BH125" s="962"/>
      <c r="BI125" s="963"/>
      <c r="BJ125" s="964"/>
      <c r="BK125" s="965"/>
      <c r="BL125" s="965"/>
      <c r="BM125" s="965"/>
      <c r="BN125" s="966"/>
    </row>
    <row r="126" spans="2:66" ht="20.25" customHeight="1">
      <c r="B126" s="926"/>
      <c r="C126" s="1043"/>
      <c r="D126" s="1046"/>
      <c r="E126" s="934"/>
      <c r="F126" s="1045"/>
      <c r="G126" s="987"/>
      <c r="H126" s="988"/>
      <c r="I126" s="258"/>
      <c r="J126" s="257">
        <f>G125</f>
        <v>0</v>
      </c>
      <c r="K126" s="258"/>
      <c r="L126" s="257">
        <f>M125</f>
        <v>0</v>
      </c>
      <c r="M126" s="989"/>
      <c r="N126" s="990"/>
      <c r="O126" s="991"/>
      <c r="P126" s="992"/>
      <c r="Q126" s="992"/>
      <c r="R126" s="988"/>
      <c r="S126" s="953"/>
      <c r="T126" s="954"/>
      <c r="U126" s="954"/>
      <c r="V126" s="954"/>
      <c r="W126" s="955"/>
      <c r="X126" s="256" t="s">
        <v>757</v>
      </c>
      <c r="Y126" s="255"/>
      <c r="Z126" s="254"/>
      <c r="AA126" s="252" t="str">
        <f>IF(AA125="","",VLOOKUP(AA125,'シフト記号表（従来型・ユニット型共通）'!$C$6:$L$47,10,FALSE))</f>
        <v/>
      </c>
      <c r="AB126" s="251" t="str">
        <f>IF(AB125="","",VLOOKUP(AB125,'シフト記号表（従来型・ユニット型共通）'!$C$6:$L$47,10,FALSE))</f>
        <v/>
      </c>
      <c r="AC126" s="251" t="str">
        <f>IF(AC125="","",VLOOKUP(AC125,'シフト記号表（従来型・ユニット型共通）'!$C$6:$L$47,10,FALSE))</f>
        <v/>
      </c>
      <c r="AD126" s="251" t="str">
        <f>IF(AD125="","",VLOOKUP(AD125,'シフト記号表（従来型・ユニット型共通）'!$C$6:$L$47,10,FALSE))</f>
        <v/>
      </c>
      <c r="AE126" s="251" t="str">
        <f>IF(AE125="","",VLOOKUP(AE125,'シフト記号表（従来型・ユニット型共通）'!$C$6:$L$47,10,FALSE))</f>
        <v/>
      </c>
      <c r="AF126" s="251" t="str">
        <f>IF(AF125="","",VLOOKUP(AF125,'シフト記号表（従来型・ユニット型共通）'!$C$6:$L$47,10,FALSE))</f>
        <v/>
      </c>
      <c r="AG126" s="253" t="str">
        <f>IF(AG125="","",VLOOKUP(AG125,'シフト記号表（従来型・ユニット型共通）'!$C$6:$L$47,10,FALSE))</f>
        <v/>
      </c>
      <c r="AH126" s="252" t="str">
        <f>IF(AH125="","",VLOOKUP(AH125,'シフト記号表（従来型・ユニット型共通）'!$C$6:$L$47,10,FALSE))</f>
        <v/>
      </c>
      <c r="AI126" s="251" t="str">
        <f>IF(AI125="","",VLOOKUP(AI125,'シフト記号表（従来型・ユニット型共通）'!$C$6:$L$47,10,FALSE))</f>
        <v/>
      </c>
      <c r="AJ126" s="251" t="str">
        <f>IF(AJ125="","",VLOOKUP(AJ125,'シフト記号表（従来型・ユニット型共通）'!$C$6:$L$47,10,FALSE))</f>
        <v/>
      </c>
      <c r="AK126" s="251" t="str">
        <f>IF(AK125="","",VLOOKUP(AK125,'シフト記号表（従来型・ユニット型共通）'!$C$6:$L$47,10,FALSE))</f>
        <v/>
      </c>
      <c r="AL126" s="251" t="str">
        <f>IF(AL125="","",VLOOKUP(AL125,'シフト記号表（従来型・ユニット型共通）'!$C$6:$L$47,10,FALSE))</f>
        <v/>
      </c>
      <c r="AM126" s="251" t="str">
        <f>IF(AM125="","",VLOOKUP(AM125,'シフト記号表（従来型・ユニット型共通）'!$C$6:$L$47,10,FALSE))</f>
        <v/>
      </c>
      <c r="AN126" s="253" t="str">
        <f>IF(AN125="","",VLOOKUP(AN125,'シフト記号表（従来型・ユニット型共通）'!$C$6:$L$47,10,FALSE))</f>
        <v/>
      </c>
      <c r="AO126" s="252" t="str">
        <f>IF(AO125="","",VLOOKUP(AO125,'シフト記号表（従来型・ユニット型共通）'!$C$6:$L$47,10,FALSE))</f>
        <v/>
      </c>
      <c r="AP126" s="251" t="str">
        <f>IF(AP125="","",VLOOKUP(AP125,'シフト記号表（従来型・ユニット型共通）'!$C$6:$L$47,10,FALSE))</f>
        <v/>
      </c>
      <c r="AQ126" s="251" t="str">
        <f>IF(AQ125="","",VLOOKUP(AQ125,'シフト記号表（従来型・ユニット型共通）'!$C$6:$L$47,10,FALSE))</f>
        <v/>
      </c>
      <c r="AR126" s="251" t="str">
        <f>IF(AR125="","",VLOOKUP(AR125,'シフト記号表（従来型・ユニット型共通）'!$C$6:$L$47,10,FALSE))</f>
        <v/>
      </c>
      <c r="AS126" s="251" t="str">
        <f>IF(AS125="","",VLOOKUP(AS125,'シフト記号表（従来型・ユニット型共通）'!$C$6:$L$47,10,FALSE))</f>
        <v/>
      </c>
      <c r="AT126" s="251" t="str">
        <f>IF(AT125="","",VLOOKUP(AT125,'シフト記号表（従来型・ユニット型共通）'!$C$6:$L$47,10,FALSE))</f>
        <v/>
      </c>
      <c r="AU126" s="253" t="str">
        <f>IF(AU125="","",VLOOKUP(AU125,'シフト記号表（従来型・ユニット型共通）'!$C$6:$L$47,10,FALSE))</f>
        <v/>
      </c>
      <c r="AV126" s="252" t="str">
        <f>IF(AV125="","",VLOOKUP(AV125,'シフト記号表（従来型・ユニット型共通）'!$C$6:$L$47,10,FALSE))</f>
        <v/>
      </c>
      <c r="AW126" s="251" t="str">
        <f>IF(AW125="","",VLOOKUP(AW125,'シフト記号表（従来型・ユニット型共通）'!$C$6:$L$47,10,FALSE))</f>
        <v/>
      </c>
      <c r="AX126" s="251" t="str">
        <f>IF(AX125="","",VLOOKUP(AX125,'シフト記号表（従来型・ユニット型共通）'!$C$6:$L$47,10,FALSE))</f>
        <v/>
      </c>
      <c r="AY126" s="251" t="str">
        <f>IF(AY125="","",VLOOKUP(AY125,'シフト記号表（従来型・ユニット型共通）'!$C$6:$L$47,10,FALSE))</f>
        <v/>
      </c>
      <c r="AZ126" s="251" t="str">
        <f>IF(AZ125="","",VLOOKUP(AZ125,'シフト記号表（従来型・ユニット型共通）'!$C$6:$L$47,10,FALSE))</f>
        <v/>
      </c>
      <c r="BA126" s="251" t="str">
        <f>IF(BA125="","",VLOOKUP(BA125,'シフト記号表（従来型・ユニット型共通）'!$C$6:$L$47,10,FALSE))</f>
        <v/>
      </c>
      <c r="BB126" s="253" t="str">
        <f>IF(BB125="","",VLOOKUP(BB125,'シフト記号表（従来型・ユニット型共通）'!$C$6:$L$47,10,FALSE))</f>
        <v/>
      </c>
      <c r="BC126" s="252" t="str">
        <f>IF(BC125="","",VLOOKUP(BC125,'シフト記号表（従来型・ユニット型共通）'!$C$6:$L$47,10,FALSE))</f>
        <v/>
      </c>
      <c r="BD126" s="251" t="str">
        <f>IF(BD125="","",VLOOKUP(BD125,'シフト記号表（従来型・ユニット型共通）'!$C$6:$L$47,10,FALSE))</f>
        <v/>
      </c>
      <c r="BE126" s="251" t="str">
        <f>IF(BE125="","",VLOOKUP(BE125,'シフト記号表（従来型・ユニット型共通）'!$C$6:$L$47,10,FALSE))</f>
        <v/>
      </c>
      <c r="BF126" s="996">
        <f>IF($BI$3="４週",SUM(AA126:BB126),IF($BI$3="暦月",SUM(AA126:BE126),""))</f>
        <v>0</v>
      </c>
      <c r="BG126" s="997"/>
      <c r="BH126" s="998">
        <f>IF($BI$3="４週",BF126/4,IF($BI$3="暦月",(BF126/($BI$8/7)),""))</f>
        <v>0</v>
      </c>
      <c r="BI126" s="997"/>
      <c r="BJ126" s="993"/>
      <c r="BK126" s="994"/>
      <c r="BL126" s="994"/>
      <c r="BM126" s="994"/>
      <c r="BN126" s="995"/>
    </row>
    <row r="127" spans="2:66" ht="20.25" customHeight="1">
      <c r="B127" s="925">
        <f>B125+1</f>
        <v>56</v>
      </c>
      <c r="C127" s="1042"/>
      <c r="D127" s="1044"/>
      <c r="E127" s="934"/>
      <c r="F127" s="1045"/>
      <c r="G127" s="971"/>
      <c r="H127" s="972"/>
      <c r="I127" s="262"/>
      <c r="J127" s="261"/>
      <c r="K127" s="262"/>
      <c r="L127" s="261"/>
      <c r="M127" s="983"/>
      <c r="N127" s="984"/>
      <c r="O127" s="985"/>
      <c r="P127" s="986"/>
      <c r="Q127" s="986"/>
      <c r="R127" s="972"/>
      <c r="S127" s="953"/>
      <c r="T127" s="954"/>
      <c r="U127" s="954"/>
      <c r="V127" s="954"/>
      <c r="W127" s="955"/>
      <c r="X127" s="260" t="s">
        <v>758</v>
      </c>
      <c r="Z127" s="259"/>
      <c r="AA127" s="244"/>
      <c r="AB127" s="243"/>
      <c r="AC127" s="243"/>
      <c r="AD127" s="243"/>
      <c r="AE127" s="243"/>
      <c r="AF127" s="243"/>
      <c r="AG127" s="245"/>
      <c r="AH127" s="244"/>
      <c r="AI127" s="243"/>
      <c r="AJ127" s="243"/>
      <c r="AK127" s="243"/>
      <c r="AL127" s="243"/>
      <c r="AM127" s="243"/>
      <c r="AN127" s="245"/>
      <c r="AO127" s="244"/>
      <c r="AP127" s="243"/>
      <c r="AQ127" s="243"/>
      <c r="AR127" s="243"/>
      <c r="AS127" s="243"/>
      <c r="AT127" s="243"/>
      <c r="AU127" s="245"/>
      <c r="AV127" s="244"/>
      <c r="AW127" s="243"/>
      <c r="AX127" s="243"/>
      <c r="AY127" s="243"/>
      <c r="AZ127" s="243"/>
      <c r="BA127" s="243"/>
      <c r="BB127" s="245"/>
      <c r="BC127" s="244"/>
      <c r="BD127" s="243"/>
      <c r="BE127" s="242"/>
      <c r="BF127" s="960"/>
      <c r="BG127" s="961"/>
      <c r="BH127" s="962"/>
      <c r="BI127" s="963"/>
      <c r="BJ127" s="964"/>
      <c r="BK127" s="965"/>
      <c r="BL127" s="965"/>
      <c r="BM127" s="965"/>
      <c r="BN127" s="966"/>
    </row>
    <row r="128" spans="2:66" ht="20.25" customHeight="1">
      <c r="B128" s="926"/>
      <c r="C128" s="1043"/>
      <c r="D128" s="1046"/>
      <c r="E128" s="934"/>
      <c r="F128" s="1045"/>
      <c r="G128" s="987"/>
      <c r="H128" s="988"/>
      <c r="I128" s="258"/>
      <c r="J128" s="257">
        <f>G127</f>
        <v>0</v>
      </c>
      <c r="K128" s="258"/>
      <c r="L128" s="257">
        <f>M127</f>
        <v>0</v>
      </c>
      <c r="M128" s="989"/>
      <c r="N128" s="990"/>
      <c r="O128" s="991"/>
      <c r="P128" s="992"/>
      <c r="Q128" s="992"/>
      <c r="R128" s="988"/>
      <c r="S128" s="953"/>
      <c r="T128" s="954"/>
      <c r="U128" s="954"/>
      <c r="V128" s="954"/>
      <c r="W128" s="955"/>
      <c r="X128" s="256" t="s">
        <v>757</v>
      </c>
      <c r="Y128" s="255"/>
      <c r="Z128" s="254"/>
      <c r="AA128" s="252" t="str">
        <f>IF(AA127="","",VLOOKUP(AA127,'シフト記号表（従来型・ユニット型共通）'!$C$6:$L$47,10,FALSE))</f>
        <v/>
      </c>
      <c r="AB128" s="251" t="str">
        <f>IF(AB127="","",VLOOKUP(AB127,'シフト記号表（従来型・ユニット型共通）'!$C$6:$L$47,10,FALSE))</f>
        <v/>
      </c>
      <c r="AC128" s="251" t="str">
        <f>IF(AC127="","",VLOOKUP(AC127,'シフト記号表（従来型・ユニット型共通）'!$C$6:$L$47,10,FALSE))</f>
        <v/>
      </c>
      <c r="AD128" s="251" t="str">
        <f>IF(AD127="","",VLOOKUP(AD127,'シフト記号表（従来型・ユニット型共通）'!$C$6:$L$47,10,FALSE))</f>
        <v/>
      </c>
      <c r="AE128" s="251" t="str">
        <f>IF(AE127="","",VLOOKUP(AE127,'シフト記号表（従来型・ユニット型共通）'!$C$6:$L$47,10,FALSE))</f>
        <v/>
      </c>
      <c r="AF128" s="251" t="str">
        <f>IF(AF127="","",VLOOKUP(AF127,'シフト記号表（従来型・ユニット型共通）'!$C$6:$L$47,10,FALSE))</f>
        <v/>
      </c>
      <c r="AG128" s="253" t="str">
        <f>IF(AG127="","",VLOOKUP(AG127,'シフト記号表（従来型・ユニット型共通）'!$C$6:$L$47,10,FALSE))</f>
        <v/>
      </c>
      <c r="AH128" s="252" t="str">
        <f>IF(AH127="","",VLOOKUP(AH127,'シフト記号表（従来型・ユニット型共通）'!$C$6:$L$47,10,FALSE))</f>
        <v/>
      </c>
      <c r="AI128" s="251" t="str">
        <f>IF(AI127="","",VLOOKUP(AI127,'シフト記号表（従来型・ユニット型共通）'!$C$6:$L$47,10,FALSE))</f>
        <v/>
      </c>
      <c r="AJ128" s="251" t="str">
        <f>IF(AJ127="","",VLOOKUP(AJ127,'シフト記号表（従来型・ユニット型共通）'!$C$6:$L$47,10,FALSE))</f>
        <v/>
      </c>
      <c r="AK128" s="251" t="str">
        <f>IF(AK127="","",VLOOKUP(AK127,'シフト記号表（従来型・ユニット型共通）'!$C$6:$L$47,10,FALSE))</f>
        <v/>
      </c>
      <c r="AL128" s="251" t="str">
        <f>IF(AL127="","",VLOOKUP(AL127,'シフト記号表（従来型・ユニット型共通）'!$C$6:$L$47,10,FALSE))</f>
        <v/>
      </c>
      <c r="AM128" s="251" t="str">
        <f>IF(AM127="","",VLOOKUP(AM127,'シフト記号表（従来型・ユニット型共通）'!$C$6:$L$47,10,FALSE))</f>
        <v/>
      </c>
      <c r="AN128" s="253" t="str">
        <f>IF(AN127="","",VLOOKUP(AN127,'シフト記号表（従来型・ユニット型共通）'!$C$6:$L$47,10,FALSE))</f>
        <v/>
      </c>
      <c r="AO128" s="252" t="str">
        <f>IF(AO127="","",VLOOKUP(AO127,'シフト記号表（従来型・ユニット型共通）'!$C$6:$L$47,10,FALSE))</f>
        <v/>
      </c>
      <c r="AP128" s="251" t="str">
        <f>IF(AP127="","",VLOOKUP(AP127,'シフト記号表（従来型・ユニット型共通）'!$C$6:$L$47,10,FALSE))</f>
        <v/>
      </c>
      <c r="AQ128" s="251" t="str">
        <f>IF(AQ127="","",VLOOKUP(AQ127,'シフト記号表（従来型・ユニット型共通）'!$C$6:$L$47,10,FALSE))</f>
        <v/>
      </c>
      <c r="AR128" s="251" t="str">
        <f>IF(AR127="","",VLOOKUP(AR127,'シフト記号表（従来型・ユニット型共通）'!$C$6:$L$47,10,FALSE))</f>
        <v/>
      </c>
      <c r="AS128" s="251" t="str">
        <f>IF(AS127="","",VLOOKUP(AS127,'シフト記号表（従来型・ユニット型共通）'!$C$6:$L$47,10,FALSE))</f>
        <v/>
      </c>
      <c r="AT128" s="251" t="str">
        <f>IF(AT127="","",VLOOKUP(AT127,'シフト記号表（従来型・ユニット型共通）'!$C$6:$L$47,10,FALSE))</f>
        <v/>
      </c>
      <c r="AU128" s="253" t="str">
        <f>IF(AU127="","",VLOOKUP(AU127,'シフト記号表（従来型・ユニット型共通）'!$C$6:$L$47,10,FALSE))</f>
        <v/>
      </c>
      <c r="AV128" s="252" t="str">
        <f>IF(AV127="","",VLOOKUP(AV127,'シフト記号表（従来型・ユニット型共通）'!$C$6:$L$47,10,FALSE))</f>
        <v/>
      </c>
      <c r="AW128" s="251" t="str">
        <f>IF(AW127="","",VLOOKUP(AW127,'シフト記号表（従来型・ユニット型共通）'!$C$6:$L$47,10,FALSE))</f>
        <v/>
      </c>
      <c r="AX128" s="251" t="str">
        <f>IF(AX127="","",VLOOKUP(AX127,'シフト記号表（従来型・ユニット型共通）'!$C$6:$L$47,10,FALSE))</f>
        <v/>
      </c>
      <c r="AY128" s="251" t="str">
        <f>IF(AY127="","",VLOOKUP(AY127,'シフト記号表（従来型・ユニット型共通）'!$C$6:$L$47,10,FALSE))</f>
        <v/>
      </c>
      <c r="AZ128" s="251" t="str">
        <f>IF(AZ127="","",VLOOKUP(AZ127,'シフト記号表（従来型・ユニット型共通）'!$C$6:$L$47,10,FALSE))</f>
        <v/>
      </c>
      <c r="BA128" s="251" t="str">
        <f>IF(BA127="","",VLOOKUP(BA127,'シフト記号表（従来型・ユニット型共通）'!$C$6:$L$47,10,FALSE))</f>
        <v/>
      </c>
      <c r="BB128" s="253" t="str">
        <f>IF(BB127="","",VLOOKUP(BB127,'シフト記号表（従来型・ユニット型共通）'!$C$6:$L$47,10,FALSE))</f>
        <v/>
      </c>
      <c r="BC128" s="252" t="str">
        <f>IF(BC127="","",VLOOKUP(BC127,'シフト記号表（従来型・ユニット型共通）'!$C$6:$L$47,10,FALSE))</f>
        <v/>
      </c>
      <c r="BD128" s="251" t="str">
        <f>IF(BD127="","",VLOOKUP(BD127,'シフト記号表（従来型・ユニット型共通）'!$C$6:$L$47,10,FALSE))</f>
        <v/>
      </c>
      <c r="BE128" s="251" t="str">
        <f>IF(BE127="","",VLOOKUP(BE127,'シフト記号表（従来型・ユニット型共通）'!$C$6:$L$47,10,FALSE))</f>
        <v/>
      </c>
      <c r="BF128" s="996">
        <f>IF($BI$3="４週",SUM(AA128:BB128),IF($BI$3="暦月",SUM(AA128:BE128),""))</f>
        <v>0</v>
      </c>
      <c r="BG128" s="997"/>
      <c r="BH128" s="998">
        <f>IF($BI$3="４週",BF128/4,IF($BI$3="暦月",(BF128/($BI$8/7)),""))</f>
        <v>0</v>
      </c>
      <c r="BI128" s="997"/>
      <c r="BJ128" s="993"/>
      <c r="BK128" s="994"/>
      <c r="BL128" s="994"/>
      <c r="BM128" s="994"/>
      <c r="BN128" s="995"/>
    </row>
    <row r="129" spans="2:66" ht="20.25" customHeight="1">
      <c r="B129" s="925">
        <f>B127+1</f>
        <v>57</v>
      </c>
      <c r="C129" s="1042"/>
      <c r="D129" s="1044"/>
      <c r="E129" s="934"/>
      <c r="F129" s="1045"/>
      <c r="G129" s="971"/>
      <c r="H129" s="972"/>
      <c r="I129" s="262"/>
      <c r="J129" s="261"/>
      <c r="K129" s="262"/>
      <c r="L129" s="261"/>
      <c r="M129" s="983"/>
      <c r="N129" s="984"/>
      <c r="O129" s="985"/>
      <c r="P129" s="986"/>
      <c r="Q129" s="986"/>
      <c r="R129" s="972"/>
      <c r="S129" s="953"/>
      <c r="T129" s="954"/>
      <c r="U129" s="954"/>
      <c r="V129" s="954"/>
      <c r="W129" s="955"/>
      <c r="X129" s="260" t="s">
        <v>758</v>
      </c>
      <c r="Z129" s="259"/>
      <c r="AA129" s="244"/>
      <c r="AB129" s="243"/>
      <c r="AC129" s="243"/>
      <c r="AD129" s="243"/>
      <c r="AE129" s="243"/>
      <c r="AF129" s="243"/>
      <c r="AG129" s="245"/>
      <c r="AH129" s="244"/>
      <c r="AI129" s="243"/>
      <c r="AJ129" s="243"/>
      <c r="AK129" s="243"/>
      <c r="AL129" s="243"/>
      <c r="AM129" s="243"/>
      <c r="AN129" s="245"/>
      <c r="AO129" s="244"/>
      <c r="AP129" s="243"/>
      <c r="AQ129" s="243"/>
      <c r="AR129" s="243"/>
      <c r="AS129" s="243"/>
      <c r="AT129" s="243"/>
      <c r="AU129" s="245"/>
      <c r="AV129" s="244"/>
      <c r="AW129" s="243"/>
      <c r="AX129" s="243"/>
      <c r="AY129" s="243"/>
      <c r="AZ129" s="243"/>
      <c r="BA129" s="243"/>
      <c r="BB129" s="245"/>
      <c r="BC129" s="244"/>
      <c r="BD129" s="243"/>
      <c r="BE129" s="242"/>
      <c r="BF129" s="960"/>
      <c r="BG129" s="961"/>
      <c r="BH129" s="962"/>
      <c r="BI129" s="963"/>
      <c r="BJ129" s="964"/>
      <c r="BK129" s="965"/>
      <c r="BL129" s="965"/>
      <c r="BM129" s="965"/>
      <c r="BN129" s="966"/>
    </row>
    <row r="130" spans="2:66" ht="20.25" customHeight="1">
      <c r="B130" s="926"/>
      <c r="C130" s="1043"/>
      <c r="D130" s="1046"/>
      <c r="E130" s="934"/>
      <c r="F130" s="1045"/>
      <c r="G130" s="987"/>
      <c r="H130" s="988"/>
      <c r="I130" s="258"/>
      <c r="J130" s="257">
        <f>G129</f>
        <v>0</v>
      </c>
      <c r="K130" s="258"/>
      <c r="L130" s="257">
        <f>M129</f>
        <v>0</v>
      </c>
      <c r="M130" s="989"/>
      <c r="N130" s="990"/>
      <c r="O130" s="991"/>
      <c r="P130" s="992"/>
      <c r="Q130" s="992"/>
      <c r="R130" s="988"/>
      <c r="S130" s="953"/>
      <c r="T130" s="954"/>
      <c r="U130" s="954"/>
      <c r="V130" s="954"/>
      <c r="W130" s="955"/>
      <c r="X130" s="256" t="s">
        <v>757</v>
      </c>
      <c r="Y130" s="255"/>
      <c r="Z130" s="254"/>
      <c r="AA130" s="252" t="str">
        <f>IF(AA129="","",VLOOKUP(AA129,'シフト記号表（従来型・ユニット型共通）'!$C$6:$L$47,10,FALSE))</f>
        <v/>
      </c>
      <c r="AB130" s="251" t="str">
        <f>IF(AB129="","",VLOOKUP(AB129,'シフト記号表（従来型・ユニット型共通）'!$C$6:$L$47,10,FALSE))</f>
        <v/>
      </c>
      <c r="AC130" s="251" t="str">
        <f>IF(AC129="","",VLOOKUP(AC129,'シフト記号表（従来型・ユニット型共通）'!$C$6:$L$47,10,FALSE))</f>
        <v/>
      </c>
      <c r="AD130" s="251" t="str">
        <f>IF(AD129="","",VLOOKUP(AD129,'シフト記号表（従来型・ユニット型共通）'!$C$6:$L$47,10,FALSE))</f>
        <v/>
      </c>
      <c r="AE130" s="251" t="str">
        <f>IF(AE129="","",VLOOKUP(AE129,'シフト記号表（従来型・ユニット型共通）'!$C$6:$L$47,10,FALSE))</f>
        <v/>
      </c>
      <c r="AF130" s="251" t="str">
        <f>IF(AF129="","",VLOOKUP(AF129,'シフト記号表（従来型・ユニット型共通）'!$C$6:$L$47,10,FALSE))</f>
        <v/>
      </c>
      <c r="AG130" s="253" t="str">
        <f>IF(AG129="","",VLOOKUP(AG129,'シフト記号表（従来型・ユニット型共通）'!$C$6:$L$47,10,FALSE))</f>
        <v/>
      </c>
      <c r="AH130" s="252" t="str">
        <f>IF(AH129="","",VLOOKUP(AH129,'シフト記号表（従来型・ユニット型共通）'!$C$6:$L$47,10,FALSE))</f>
        <v/>
      </c>
      <c r="AI130" s="251" t="str">
        <f>IF(AI129="","",VLOOKUP(AI129,'シフト記号表（従来型・ユニット型共通）'!$C$6:$L$47,10,FALSE))</f>
        <v/>
      </c>
      <c r="AJ130" s="251" t="str">
        <f>IF(AJ129="","",VLOOKUP(AJ129,'シフト記号表（従来型・ユニット型共通）'!$C$6:$L$47,10,FALSE))</f>
        <v/>
      </c>
      <c r="AK130" s="251" t="str">
        <f>IF(AK129="","",VLOOKUP(AK129,'シフト記号表（従来型・ユニット型共通）'!$C$6:$L$47,10,FALSE))</f>
        <v/>
      </c>
      <c r="AL130" s="251" t="str">
        <f>IF(AL129="","",VLOOKUP(AL129,'シフト記号表（従来型・ユニット型共通）'!$C$6:$L$47,10,FALSE))</f>
        <v/>
      </c>
      <c r="AM130" s="251" t="str">
        <f>IF(AM129="","",VLOOKUP(AM129,'シフト記号表（従来型・ユニット型共通）'!$C$6:$L$47,10,FALSE))</f>
        <v/>
      </c>
      <c r="AN130" s="253" t="str">
        <f>IF(AN129="","",VLOOKUP(AN129,'シフト記号表（従来型・ユニット型共通）'!$C$6:$L$47,10,FALSE))</f>
        <v/>
      </c>
      <c r="AO130" s="252" t="str">
        <f>IF(AO129="","",VLOOKUP(AO129,'シフト記号表（従来型・ユニット型共通）'!$C$6:$L$47,10,FALSE))</f>
        <v/>
      </c>
      <c r="AP130" s="251" t="str">
        <f>IF(AP129="","",VLOOKUP(AP129,'シフト記号表（従来型・ユニット型共通）'!$C$6:$L$47,10,FALSE))</f>
        <v/>
      </c>
      <c r="AQ130" s="251" t="str">
        <f>IF(AQ129="","",VLOOKUP(AQ129,'シフト記号表（従来型・ユニット型共通）'!$C$6:$L$47,10,FALSE))</f>
        <v/>
      </c>
      <c r="AR130" s="251" t="str">
        <f>IF(AR129="","",VLOOKUP(AR129,'シフト記号表（従来型・ユニット型共通）'!$C$6:$L$47,10,FALSE))</f>
        <v/>
      </c>
      <c r="AS130" s="251" t="str">
        <f>IF(AS129="","",VLOOKUP(AS129,'シフト記号表（従来型・ユニット型共通）'!$C$6:$L$47,10,FALSE))</f>
        <v/>
      </c>
      <c r="AT130" s="251" t="str">
        <f>IF(AT129="","",VLOOKUP(AT129,'シフト記号表（従来型・ユニット型共通）'!$C$6:$L$47,10,FALSE))</f>
        <v/>
      </c>
      <c r="AU130" s="253" t="str">
        <f>IF(AU129="","",VLOOKUP(AU129,'シフト記号表（従来型・ユニット型共通）'!$C$6:$L$47,10,FALSE))</f>
        <v/>
      </c>
      <c r="AV130" s="252" t="str">
        <f>IF(AV129="","",VLOOKUP(AV129,'シフト記号表（従来型・ユニット型共通）'!$C$6:$L$47,10,FALSE))</f>
        <v/>
      </c>
      <c r="AW130" s="251" t="str">
        <f>IF(AW129="","",VLOOKUP(AW129,'シフト記号表（従来型・ユニット型共通）'!$C$6:$L$47,10,FALSE))</f>
        <v/>
      </c>
      <c r="AX130" s="251" t="str">
        <f>IF(AX129="","",VLOOKUP(AX129,'シフト記号表（従来型・ユニット型共通）'!$C$6:$L$47,10,FALSE))</f>
        <v/>
      </c>
      <c r="AY130" s="251" t="str">
        <f>IF(AY129="","",VLOOKUP(AY129,'シフト記号表（従来型・ユニット型共通）'!$C$6:$L$47,10,FALSE))</f>
        <v/>
      </c>
      <c r="AZ130" s="251" t="str">
        <f>IF(AZ129="","",VLOOKUP(AZ129,'シフト記号表（従来型・ユニット型共通）'!$C$6:$L$47,10,FALSE))</f>
        <v/>
      </c>
      <c r="BA130" s="251" t="str">
        <f>IF(BA129="","",VLOOKUP(BA129,'シフト記号表（従来型・ユニット型共通）'!$C$6:$L$47,10,FALSE))</f>
        <v/>
      </c>
      <c r="BB130" s="253" t="str">
        <f>IF(BB129="","",VLOOKUP(BB129,'シフト記号表（従来型・ユニット型共通）'!$C$6:$L$47,10,FALSE))</f>
        <v/>
      </c>
      <c r="BC130" s="252" t="str">
        <f>IF(BC129="","",VLOOKUP(BC129,'シフト記号表（従来型・ユニット型共通）'!$C$6:$L$47,10,FALSE))</f>
        <v/>
      </c>
      <c r="BD130" s="251" t="str">
        <f>IF(BD129="","",VLOOKUP(BD129,'シフト記号表（従来型・ユニット型共通）'!$C$6:$L$47,10,FALSE))</f>
        <v/>
      </c>
      <c r="BE130" s="251" t="str">
        <f>IF(BE129="","",VLOOKUP(BE129,'シフト記号表（従来型・ユニット型共通）'!$C$6:$L$47,10,FALSE))</f>
        <v/>
      </c>
      <c r="BF130" s="996">
        <f>IF($BI$3="４週",SUM(AA130:BB130),IF($BI$3="暦月",SUM(AA130:BE130),""))</f>
        <v>0</v>
      </c>
      <c r="BG130" s="997"/>
      <c r="BH130" s="998">
        <f>IF($BI$3="４週",BF130/4,IF($BI$3="暦月",(BF130/($BI$8/7)),""))</f>
        <v>0</v>
      </c>
      <c r="BI130" s="997"/>
      <c r="BJ130" s="993"/>
      <c r="BK130" s="994"/>
      <c r="BL130" s="994"/>
      <c r="BM130" s="994"/>
      <c r="BN130" s="995"/>
    </row>
    <row r="131" spans="2:66" ht="20.25" customHeight="1">
      <c r="B131" s="925">
        <f>B129+1</f>
        <v>58</v>
      </c>
      <c r="C131" s="1042"/>
      <c r="D131" s="1044"/>
      <c r="E131" s="934"/>
      <c r="F131" s="1045"/>
      <c r="G131" s="971"/>
      <c r="H131" s="972"/>
      <c r="I131" s="262"/>
      <c r="J131" s="261"/>
      <c r="K131" s="262"/>
      <c r="L131" s="261"/>
      <c r="M131" s="983"/>
      <c r="N131" s="984"/>
      <c r="O131" s="985"/>
      <c r="P131" s="986"/>
      <c r="Q131" s="986"/>
      <c r="R131" s="972"/>
      <c r="S131" s="953"/>
      <c r="T131" s="954"/>
      <c r="U131" s="954"/>
      <c r="V131" s="954"/>
      <c r="W131" s="955"/>
      <c r="X131" s="260" t="s">
        <v>758</v>
      </c>
      <c r="Z131" s="259"/>
      <c r="AA131" s="244"/>
      <c r="AB131" s="243"/>
      <c r="AC131" s="243"/>
      <c r="AD131" s="243"/>
      <c r="AE131" s="243"/>
      <c r="AF131" s="243"/>
      <c r="AG131" s="245"/>
      <c r="AH131" s="244"/>
      <c r="AI131" s="243"/>
      <c r="AJ131" s="243"/>
      <c r="AK131" s="243"/>
      <c r="AL131" s="243"/>
      <c r="AM131" s="243"/>
      <c r="AN131" s="245"/>
      <c r="AO131" s="244"/>
      <c r="AP131" s="243"/>
      <c r="AQ131" s="243"/>
      <c r="AR131" s="243"/>
      <c r="AS131" s="243"/>
      <c r="AT131" s="243"/>
      <c r="AU131" s="245"/>
      <c r="AV131" s="244"/>
      <c r="AW131" s="243"/>
      <c r="AX131" s="243"/>
      <c r="AY131" s="243"/>
      <c r="AZ131" s="243"/>
      <c r="BA131" s="243"/>
      <c r="BB131" s="245"/>
      <c r="BC131" s="244"/>
      <c r="BD131" s="243"/>
      <c r="BE131" s="242"/>
      <c r="BF131" s="960"/>
      <c r="BG131" s="961"/>
      <c r="BH131" s="962"/>
      <c r="BI131" s="963"/>
      <c r="BJ131" s="964"/>
      <c r="BK131" s="965"/>
      <c r="BL131" s="965"/>
      <c r="BM131" s="965"/>
      <c r="BN131" s="966"/>
    </row>
    <row r="132" spans="2:66" ht="20.25" customHeight="1">
      <c r="B132" s="926"/>
      <c r="C132" s="1043"/>
      <c r="D132" s="1046"/>
      <c r="E132" s="934"/>
      <c r="F132" s="1045"/>
      <c r="G132" s="987"/>
      <c r="H132" s="988"/>
      <c r="I132" s="258"/>
      <c r="J132" s="257">
        <f>G131</f>
        <v>0</v>
      </c>
      <c r="K132" s="258"/>
      <c r="L132" s="257">
        <f>M131</f>
        <v>0</v>
      </c>
      <c r="M132" s="989"/>
      <c r="N132" s="990"/>
      <c r="O132" s="991"/>
      <c r="P132" s="992"/>
      <c r="Q132" s="992"/>
      <c r="R132" s="988"/>
      <c r="S132" s="953"/>
      <c r="T132" s="954"/>
      <c r="U132" s="954"/>
      <c r="V132" s="954"/>
      <c r="W132" s="955"/>
      <c r="X132" s="256" t="s">
        <v>757</v>
      </c>
      <c r="Y132" s="255"/>
      <c r="Z132" s="254"/>
      <c r="AA132" s="252" t="str">
        <f>IF(AA131="","",VLOOKUP(AA131,'シフト記号表（従来型・ユニット型共通）'!$C$6:$L$47,10,FALSE))</f>
        <v/>
      </c>
      <c r="AB132" s="251" t="str">
        <f>IF(AB131="","",VLOOKUP(AB131,'シフト記号表（従来型・ユニット型共通）'!$C$6:$L$47,10,FALSE))</f>
        <v/>
      </c>
      <c r="AC132" s="251" t="str">
        <f>IF(AC131="","",VLOOKUP(AC131,'シフト記号表（従来型・ユニット型共通）'!$C$6:$L$47,10,FALSE))</f>
        <v/>
      </c>
      <c r="AD132" s="251" t="str">
        <f>IF(AD131="","",VLOOKUP(AD131,'シフト記号表（従来型・ユニット型共通）'!$C$6:$L$47,10,FALSE))</f>
        <v/>
      </c>
      <c r="AE132" s="251" t="str">
        <f>IF(AE131="","",VLOOKUP(AE131,'シフト記号表（従来型・ユニット型共通）'!$C$6:$L$47,10,FALSE))</f>
        <v/>
      </c>
      <c r="AF132" s="251" t="str">
        <f>IF(AF131="","",VLOOKUP(AF131,'シフト記号表（従来型・ユニット型共通）'!$C$6:$L$47,10,FALSE))</f>
        <v/>
      </c>
      <c r="AG132" s="253" t="str">
        <f>IF(AG131="","",VLOOKUP(AG131,'シフト記号表（従来型・ユニット型共通）'!$C$6:$L$47,10,FALSE))</f>
        <v/>
      </c>
      <c r="AH132" s="252" t="str">
        <f>IF(AH131="","",VLOOKUP(AH131,'シフト記号表（従来型・ユニット型共通）'!$C$6:$L$47,10,FALSE))</f>
        <v/>
      </c>
      <c r="AI132" s="251" t="str">
        <f>IF(AI131="","",VLOOKUP(AI131,'シフト記号表（従来型・ユニット型共通）'!$C$6:$L$47,10,FALSE))</f>
        <v/>
      </c>
      <c r="AJ132" s="251" t="str">
        <f>IF(AJ131="","",VLOOKUP(AJ131,'シフト記号表（従来型・ユニット型共通）'!$C$6:$L$47,10,FALSE))</f>
        <v/>
      </c>
      <c r="AK132" s="251" t="str">
        <f>IF(AK131="","",VLOOKUP(AK131,'シフト記号表（従来型・ユニット型共通）'!$C$6:$L$47,10,FALSE))</f>
        <v/>
      </c>
      <c r="AL132" s="251" t="str">
        <f>IF(AL131="","",VLOOKUP(AL131,'シフト記号表（従来型・ユニット型共通）'!$C$6:$L$47,10,FALSE))</f>
        <v/>
      </c>
      <c r="AM132" s="251" t="str">
        <f>IF(AM131="","",VLOOKUP(AM131,'シフト記号表（従来型・ユニット型共通）'!$C$6:$L$47,10,FALSE))</f>
        <v/>
      </c>
      <c r="AN132" s="253" t="str">
        <f>IF(AN131="","",VLOOKUP(AN131,'シフト記号表（従来型・ユニット型共通）'!$C$6:$L$47,10,FALSE))</f>
        <v/>
      </c>
      <c r="AO132" s="252" t="str">
        <f>IF(AO131="","",VLOOKUP(AO131,'シフト記号表（従来型・ユニット型共通）'!$C$6:$L$47,10,FALSE))</f>
        <v/>
      </c>
      <c r="AP132" s="251" t="str">
        <f>IF(AP131="","",VLOOKUP(AP131,'シフト記号表（従来型・ユニット型共通）'!$C$6:$L$47,10,FALSE))</f>
        <v/>
      </c>
      <c r="AQ132" s="251" t="str">
        <f>IF(AQ131="","",VLOOKUP(AQ131,'シフト記号表（従来型・ユニット型共通）'!$C$6:$L$47,10,FALSE))</f>
        <v/>
      </c>
      <c r="AR132" s="251" t="str">
        <f>IF(AR131="","",VLOOKUP(AR131,'シフト記号表（従来型・ユニット型共通）'!$C$6:$L$47,10,FALSE))</f>
        <v/>
      </c>
      <c r="AS132" s="251" t="str">
        <f>IF(AS131="","",VLOOKUP(AS131,'シフト記号表（従来型・ユニット型共通）'!$C$6:$L$47,10,FALSE))</f>
        <v/>
      </c>
      <c r="AT132" s="251" t="str">
        <f>IF(AT131="","",VLOOKUP(AT131,'シフト記号表（従来型・ユニット型共通）'!$C$6:$L$47,10,FALSE))</f>
        <v/>
      </c>
      <c r="AU132" s="253" t="str">
        <f>IF(AU131="","",VLOOKUP(AU131,'シフト記号表（従来型・ユニット型共通）'!$C$6:$L$47,10,FALSE))</f>
        <v/>
      </c>
      <c r="AV132" s="252" t="str">
        <f>IF(AV131="","",VLOOKUP(AV131,'シフト記号表（従来型・ユニット型共通）'!$C$6:$L$47,10,FALSE))</f>
        <v/>
      </c>
      <c r="AW132" s="251" t="str">
        <f>IF(AW131="","",VLOOKUP(AW131,'シフト記号表（従来型・ユニット型共通）'!$C$6:$L$47,10,FALSE))</f>
        <v/>
      </c>
      <c r="AX132" s="251" t="str">
        <f>IF(AX131="","",VLOOKUP(AX131,'シフト記号表（従来型・ユニット型共通）'!$C$6:$L$47,10,FALSE))</f>
        <v/>
      </c>
      <c r="AY132" s="251" t="str">
        <f>IF(AY131="","",VLOOKUP(AY131,'シフト記号表（従来型・ユニット型共通）'!$C$6:$L$47,10,FALSE))</f>
        <v/>
      </c>
      <c r="AZ132" s="251" t="str">
        <f>IF(AZ131="","",VLOOKUP(AZ131,'シフト記号表（従来型・ユニット型共通）'!$C$6:$L$47,10,FALSE))</f>
        <v/>
      </c>
      <c r="BA132" s="251" t="str">
        <f>IF(BA131="","",VLOOKUP(BA131,'シフト記号表（従来型・ユニット型共通）'!$C$6:$L$47,10,FALSE))</f>
        <v/>
      </c>
      <c r="BB132" s="253" t="str">
        <f>IF(BB131="","",VLOOKUP(BB131,'シフト記号表（従来型・ユニット型共通）'!$C$6:$L$47,10,FALSE))</f>
        <v/>
      </c>
      <c r="BC132" s="252" t="str">
        <f>IF(BC131="","",VLOOKUP(BC131,'シフト記号表（従来型・ユニット型共通）'!$C$6:$L$47,10,FALSE))</f>
        <v/>
      </c>
      <c r="BD132" s="251" t="str">
        <f>IF(BD131="","",VLOOKUP(BD131,'シフト記号表（従来型・ユニット型共通）'!$C$6:$L$47,10,FALSE))</f>
        <v/>
      </c>
      <c r="BE132" s="251" t="str">
        <f>IF(BE131="","",VLOOKUP(BE131,'シフト記号表（従来型・ユニット型共通）'!$C$6:$L$47,10,FALSE))</f>
        <v/>
      </c>
      <c r="BF132" s="996">
        <f>IF($BI$3="４週",SUM(AA132:BB132),IF($BI$3="暦月",SUM(AA132:BE132),""))</f>
        <v>0</v>
      </c>
      <c r="BG132" s="997"/>
      <c r="BH132" s="998">
        <f>IF($BI$3="４週",BF132/4,IF($BI$3="暦月",(BF132/($BI$8/7)),""))</f>
        <v>0</v>
      </c>
      <c r="BI132" s="997"/>
      <c r="BJ132" s="993"/>
      <c r="BK132" s="994"/>
      <c r="BL132" s="994"/>
      <c r="BM132" s="994"/>
      <c r="BN132" s="995"/>
    </row>
    <row r="133" spans="2:66" ht="20.25" customHeight="1">
      <c r="B133" s="925">
        <f>B131+1</f>
        <v>59</v>
      </c>
      <c r="C133" s="1042"/>
      <c r="D133" s="1044"/>
      <c r="E133" s="934"/>
      <c r="F133" s="1045"/>
      <c r="G133" s="971"/>
      <c r="H133" s="972"/>
      <c r="I133" s="262"/>
      <c r="J133" s="261"/>
      <c r="K133" s="262"/>
      <c r="L133" s="261"/>
      <c r="M133" s="983"/>
      <c r="N133" s="984"/>
      <c r="O133" s="985"/>
      <c r="P133" s="986"/>
      <c r="Q133" s="986"/>
      <c r="R133" s="972"/>
      <c r="S133" s="953"/>
      <c r="T133" s="954"/>
      <c r="U133" s="954"/>
      <c r="V133" s="954"/>
      <c r="W133" s="955"/>
      <c r="X133" s="260" t="s">
        <v>758</v>
      </c>
      <c r="Z133" s="259"/>
      <c r="AA133" s="244"/>
      <c r="AB133" s="243"/>
      <c r="AC133" s="243"/>
      <c r="AD133" s="243"/>
      <c r="AE133" s="243"/>
      <c r="AF133" s="243"/>
      <c r="AG133" s="245"/>
      <c r="AH133" s="244"/>
      <c r="AI133" s="243"/>
      <c r="AJ133" s="243"/>
      <c r="AK133" s="243"/>
      <c r="AL133" s="243"/>
      <c r="AM133" s="243"/>
      <c r="AN133" s="245"/>
      <c r="AO133" s="244"/>
      <c r="AP133" s="243"/>
      <c r="AQ133" s="243"/>
      <c r="AR133" s="243"/>
      <c r="AS133" s="243"/>
      <c r="AT133" s="243"/>
      <c r="AU133" s="245"/>
      <c r="AV133" s="244"/>
      <c r="AW133" s="243"/>
      <c r="AX133" s="243"/>
      <c r="AY133" s="243"/>
      <c r="AZ133" s="243"/>
      <c r="BA133" s="243"/>
      <c r="BB133" s="245"/>
      <c r="BC133" s="244"/>
      <c r="BD133" s="243"/>
      <c r="BE133" s="242"/>
      <c r="BF133" s="960"/>
      <c r="BG133" s="961"/>
      <c r="BH133" s="962"/>
      <c r="BI133" s="963"/>
      <c r="BJ133" s="964"/>
      <c r="BK133" s="965"/>
      <c r="BL133" s="965"/>
      <c r="BM133" s="965"/>
      <c r="BN133" s="966"/>
    </row>
    <row r="134" spans="2:66" ht="20.25" customHeight="1">
      <c r="B134" s="926"/>
      <c r="C134" s="1043"/>
      <c r="D134" s="1046"/>
      <c r="E134" s="934"/>
      <c r="F134" s="1045"/>
      <c r="G134" s="987"/>
      <c r="H134" s="988"/>
      <c r="I134" s="258"/>
      <c r="J134" s="257">
        <f>G133</f>
        <v>0</v>
      </c>
      <c r="K134" s="258"/>
      <c r="L134" s="257">
        <f>M133</f>
        <v>0</v>
      </c>
      <c r="M134" s="989"/>
      <c r="N134" s="990"/>
      <c r="O134" s="991"/>
      <c r="P134" s="992"/>
      <c r="Q134" s="992"/>
      <c r="R134" s="988"/>
      <c r="S134" s="953"/>
      <c r="T134" s="954"/>
      <c r="U134" s="954"/>
      <c r="V134" s="954"/>
      <c r="W134" s="955"/>
      <c r="X134" s="256" t="s">
        <v>757</v>
      </c>
      <c r="Y134" s="255"/>
      <c r="Z134" s="254"/>
      <c r="AA134" s="252" t="str">
        <f>IF(AA133="","",VLOOKUP(AA133,'シフト記号表（従来型・ユニット型共通）'!$C$6:$L$47,10,FALSE))</f>
        <v/>
      </c>
      <c r="AB134" s="251" t="str">
        <f>IF(AB133="","",VLOOKUP(AB133,'シフト記号表（従来型・ユニット型共通）'!$C$6:$L$47,10,FALSE))</f>
        <v/>
      </c>
      <c r="AC134" s="251" t="str">
        <f>IF(AC133="","",VLOOKUP(AC133,'シフト記号表（従来型・ユニット型共通）'!$C$6:$L$47,10,FALSE))</f>
        <v/>
      </c>
      <c r="AD134" s="251" t="str">
        <f>IF(AD133="","",VLOOKUP(AD133,'シフト記号表（従来型・ユニット型共通）'!$C$6:$L$47,10,FALSE))</f>
        <v/>
      </c>
      <c r="AE134" s="251" t="str">
        <f>IF(AE133="","",VLOOKUP(AE133,'シフト記号表（従来型・ユニット型共通）'!$C$6:$L$47,10,FALSE))</f>
        <v/>
      </c>
      <c r="AF134" s="251" t="str">
        <f>IF(AF133="","",VLOOKUP(AF133,'シフト記号表（従来型・ユニット型共通）'!$C$6:$L$47,10,FALSE))</f>
        <v/>
      </c>
      <c r="AG134" s="253" t="str">
        <f>IF(AG133="","",VLOOKUP(AG133,'シフト記号表（従来型・ユニット型共通）'!$C$6:$L$47,10,FALSE))</f>
        <v/>
      </c>
      <c r="AH134" s="252" t="str">
        <f>IF(AH133="","",VLOOKUP(AH133,'シフト記号表（従来型・ユニット型共通）'!$C$6:$L$47,10,FALSE))</f>
        <v/>
      </c>
      <c r="AI134" s="251" t="str">
        <f>IF(AI133="","",VLOOKUP(AI133,'シフト記号表（従来型・ユニット型共通）'!$C$6:$L$47,10,FALSE))</f>
        <v/>
      </c>
      <c r="AJ134" s="251" t="str">
        <f>IF(AJ133="","",VLOOKUP(AJ133,'シフト記号表（従来型・ユニット型共通）'!$C$6:$L$47,10,FALSE))</f>
        <v/>
      </c>
      <c r="AK134" s="251" t="str">
        <f>IF(AK133="","",VLOOKUP(AK133,'シフト記号表（従来型・ユニット型共通）'!$C$6:$L$47,10,FALSE))</f>
        <v/>
      </c>
      <c r="AL134" s="251" t="str">
        <f>IF(AL133="","",VLOOKUP(AL133,'シフト記号表（従来型・ユニット型共通）'!$C$6:$L$47,10,FALSE))</f>
        <v/>
      </c>
      <c r="AM134" s="251" t="str">
        <f>IF(AM133="","",VLOOKUP(AM133,'シフト記号表（従来型・ユニット型共通）'!$C$6:$L$47,10,FALSE))</f>
        <v/>
      </c>
      <c r="AN134" s="253" t="str">
        <f>IF(AN133="","",VLOOKUP(AN133,'シフト記号表（従来型・ユニット型共通）'!$C$6:$L$47,10,FALSE))</f>
        <v/>
      </c>
      <c r="AO134" s="252" t="str">
        <f>IF(AO133="","",VLOOKUP(AO133,'シフト記号表（従来型・ユニット型共通）'!$C$6:$L$47,10,FALSE))</f>
        <v/>
      </c>
      <c r="AP134" s="251" t="str">
        <f>IF(AP133="","",VLOOKUP(AP133,'シフト記号表（従来型・ユニット型共通）'!$C$6:$L$47,10,FALSE))</f>
        <v/>
      </c>
      <c r="AQ134" s="251" t="str">
        <f>IF(AQ133="","",VLOOKUP(AQ133,'シフト記号表（従来型・ユニット型共通）'!$C$6:$L$47,10,FALSE))</f>
        <v/>
      </c>
      <c r="AR134" s="251" t="str">
        <f>IF(AR133="","",VLOOKUP(AR133,'シフト記号表（従来型・ユニット型共通）'!$C$6:$L$47,10,FALSE))</f>
        <v/>
      </c>
      <c r="AS134" s="251" t="str">
        <f>IF(AS133="","",VLOOKUP(AS133,'シフト記号表（従来型・ユニット型共通）'!$C$6:$L$47,10,FALSE))</f>
        <v/>
      </c>
      <c r="AT134" s="251" t="str">
        <f>IF(AT133="","",VLOOKUP(AT133,'シフト記号表（従来型・ユニット型共通）'!$C$6:$L$47,10,FALSE))</f>
        <v/>
      </c>
      <c r="AU134" s="253" t="str">
        <f>IF(AU133="","",VLOOKUP(AU133,'シフト記号表（従来型・ユニット型共通）'!$C$6:$L$47,10,FALSE))</f>
        <v/>
      </c>
      <c r="AV134" s="252" t="str">
        <f>IF(AV133="","",VLOOKUP(AV133,'シフト記号表（従来型・ユニット型共通）'!$C$6:$L$47,10,FALSE))</f>
        <v/>
      </c>
      <c r="AW134" s="251" t="str">
        <f>IF(AW133="","",VLOOKUP(AW133,'シフト記号表（従来型・ユニット型共通）'!$C$6:$L$47,10,FALSE))</f>
        <v/>
      </c>
      <c r="AX134" s="251" t="str">
        <f>IF(AX133="","",VLOOKUP(AX133,'シフト記号表（従来型・ユニット型共通）'!$C$6:$L$47,10,FALSE))</f>
        <v/>
      </c>
      <c r="AY134" s="251" t="str">
        <f>IF(AY133="","",VLOOKUP(AY133,'シフト記号表（従来型・ユニット型共通）'!$C$6:$L$47,10,FALSE))</f>
        <v/>
      </c>
      <c r="AZ134" s="251" t="str">
        <f>IF(AZ133="","",VLOOKUP(AZ133,'シフト記号表（従来型・ユニット型共通）'!$C$6:$L$47,10,FALSE))</f>
        <v/>
      </c>
      <c r="BA134" s="251" t="str">
        <f>IF(BA133="","",VLOOKUP(BA133,'シフト記号表（従来型・ユニット型共通）'!$C$6:$L$47,10,FALSE))</f>
        <v/>
      </c>
      <c r="BB134" s="253" t="str">
        <f>IF(BB133="","",VLOOKUP(BB133,'シフト記号表（従来型・ユニット型共通）'!$C$6:$L$47,10,FALSE))</f>
        <v/>
      </c>
      <c r="BC134" s="252" t="str">
        <f>IF(BC133="","",VLOOKUP(BC133,'シフト記号表（従来型・ユニット型共通）'!$C$6:$L$47,10,FALSE))</f>
        <v/>
      </c>
      <c r="BD134" s="251" t="str">
        <f>IF(BD133="","",VLOOKUP(BD133,'シフト記号表（従来型・ユニット型共通）'!$C$6:$L$47,10,FALSE))</f>
        <v/>
      </c>
      <c r="BE134" s="251" t="str">
        <f>IF(BE133="","",VLOOKUP(BE133,'シフト記号表（従来型・ユニット型共通）'!$C$6:$L$47,10,FALSE))</f>
        <v/>
      </c>
      <c r="BF134" s="996">
        <f>IF($BI$3="４週",SUM(AA134:BB134),IF($BI$3="暦月",SUM(AA134:BE134),""))</f>
        <v>0</v>
      </c>
      <c r="BG134" s="997"/>
      <c r="BH134" s="998">
        <f>IF($BI$3="４週",BF134/4,IF($BI$3="暦月",(BF134/($BI$8/7)),""))</f>
        <v>0</v>
      </c>
      <c r="BI134" s="997"/>
      <c r="BJ134" s="993"/>
      <c r="BK134" s="994"/>
      <c r="BL134" s="994"/>
      <c r="BM134" s="994"/>
      <c r="BN134" s="995"/>
    </row>
    <row r="135" spans="2:66" ht="20.25" customHeight="1">
      <c r="B135" s="925">
        <f>B133+1</f>
        <v>60</v>
      </c>
      <c r="C135" s="1042"/>
      <c r="D135" s="1044"/>
      <c r="E135" s="934"/>
      <c r="F135" s="1045"/>
      <c r="G135" s="971"/>
      <c r="H135" s="972"/>
      <c r="I135" s="262"/>
      <c r="J135" s="261"/>
      <c r="K135" s="262"/>
      <c r="L135" s="261"/>
      <c r="M135" s="983"/>
      <c r="N135" s="984"/>
      <c r="O135" s="985"/>
      <c r="P135" s="986"/>
      <c r="Q135" s="986"/>
      <c r="R135" s="972"/>
      <c r="S135" s="953"/>
      <c r="T135" s="954"/>
      <c r="U135" s="954"/>
      <c r="V135" s="954"/>
      <c r="W135" s="955"/>
      <c r="X135" s="260" t="s">
        <v>758</v>
      </c>
      <c r="Z135" s="259"/>
      <c r="AA135" s="244"/>
      <c r="AB135" s="243"/>
      <c r="AC135" s="243"/>
      <c r="AD135" s="243"/>
      <c r="AE135" s="243"/>
      <c r="AF135" s="243"/>
      <c r="AG135" s="245"/>
      <c r="AH135" s="244"/>
      <c r="AI135" s="243"/>
      <c r="AJ135" s="243"/>
      <c r="AK135" s="243"/>
      <c r="AL135" s="243"/>
      <c r="AM135" s="243"/>
      <c r="AN135" s="245"/>
      <c r="AO135" s="244"/>
      <c r="AP135" s="243"/>
      <c r="AQ135" s="243"/>
      <c r="AR135" s="243"/>
      <c r="AS135" s="243"/>
      <c r="AT135" s="243"/>
      <c r="AU135" s="245"/>
      <c r="AV135" s="244"/>
      <c r="AW135" s="243"/>
      <c r="AX135" s="243"/>
      <c r="AY135" s="243"/>
      <c r="AZ135" s="243"/>
      <c r="BA135" s="243"/>
      <c r="BB135" s="245"/>
      <c r="BC135" s="244"/>
      <c r="BD135" s="243"/>
      <c r="BE135" s="242"/>
      <c r="BF135" s="960"/>
      <c r="BG135" s="961"/>
      <c r="BH135" s="962"/>
      <c r="BI135" s="963"/>
      <c r="BJ135" s="964"/>
      <c r="BK135" s="965"/>
      <c r="BL135" s="965"/>
      <c r="BM135" s="965"/>
      <c r="BN135" s="966"/>
    </row>
    <row r="136" spans="2:66" ht="20.25" customHeight="1">
      <c r="B136" s="926"/>
      <c r="C136" s="1043"/>
      <c r="D136" s="1046"/>
      <c r="E136" s="934"/>
      <c r="F136" s="1045"/>
      <c r="G136" s="987"/>
      <c r="H136" s="988"/>
      <c r="I136" s="258"/>
      <c r="J136" s="257">
        <f>G135</f>
        <v>0</v>
      </c>
      <c r="K136" s="258"/>
      <c r="L136" s="257">
        <f>M135</f>
        <v>0</v>
      </c>
      <c r="M136" s="989"/>
      <c r="N136" s="990"/>
      <c r="O136" s="991"/>
      <c r="P136" s="992"/>
      <c r="Q136" s="992"/>
      <c r="R136" s="988"/>
      <c r="S136" s="953"/>
      <c r="T136" s="954"/>
      <c r="U136" s="954"/>
      <c r="V136" s="954"/>
      <c r="W136" s="955"/>
      <c r="X136" s="256" t="s">
        <v>757</v>
      </c>
      <c r="Y136" s="255"/>
      <c r="Z136" s="254"/>
      <c r="AA136" s="252" t="str">
        <f>IF(AA135="","",VLOOKUP(AA135,'シフト記号表（従来型・ユニット型共通）'!$C$6:$L$47,10,FALSE))</f>
        <v/>
      </c>
      <c r="AB136" s="251" t="str">
        <f>IF(AB135="","",VLOOKUP(AB135,'シフト記号表（従来型・ユニット型共通）'!$C$6:$L$47,10,FALSE))</f>
        <v/>
      </c>
      <c r="AC136" s="251" t="str">
        <f>IF(AC135="","",VLOOKUP(AC135,'シフト記号表（従来型・ユニット型共通）'!$C$6:$L$47,10,FALSE))</f>
        <v/>
      </c>
      <c r="AD136" s="251" t="str">
        <f>IF(AD135="","",VLOOKUP(AD135,'シフト記号表（従来型・ユニット型共通）'!$C$6:$L$47,10,FALSE))</f>
        <v/>
      </c>
      <c r="AE136" s="251" t="str">
        <f>IF(AE135="","",VLOOKUP(AE135,'シフト記号表（従来型・ユニット型共通）'!$C$6:$L$47,10,FALSE))</f>
        <v/>
      </c>
      <c r="AF136" s="251" t="str">
        <f>IF(AF135="","",VLOOKUP(AF135,'シフト記号表（従来型・ユニット型共通）'!$C$6:$L$47,10,FALSE))</f>
        <v/>
      </c>
      <c r="AG136" s="253" t="str">
        <f>IF(AG135="","",VLOOKUP(AG135,'シフト記号表（従来型・ユニット型共通）'!$C$6:$L$47,10,FALSE))</f>
        <v/>
      </c>
      <c r="AH136" s="252" t="str">
        <f>IF(AH135="","",VLOOKUP(AH135,'シフト記号表（従来型・ユニット型共通）'!$C$6:$L$47,10,FALSE))</f>
        <v/>
      </c>
      <c r="AI136" s="251" t="str">
        <f>IF(AI135="","",VLOOKUP(AI135,'シフト記号表（従来型・ユニット型共通）'!$C$6:$L$47,10,FALSE))</f>
        <v/>
      </c>
      <c r="AJ136" s="251" t="str">
        <f>IF(AJ135="","",VLOOKUP(AJ135,'シフト記号表（従来型・ユニット型共通）'!$C$6:$L$47,10,FALSE))</f>
        <v/>
      </c>
      <c r="AK136" s="251" t="str">
        <f>IF(AK135="","",VLOOKUP(AK135,'シフト記号表（従来型・ユニット型共通）'!$C$6:$L$47,10,FALSE))</f>
        <v/>
      </c>
      <c r="AL136" s="251" t="str">
        <f>IF(AL135="","",VLOOKUP(AL135,'シフト記号表（従来型・ユニット型共通）'!$C$6:$L$47,10,FALSE))</f>
        <v/>
      </c>
      <c r="AM136" s="251" t="str">
        <f>IF(AM135="","",VLOOKUP(AM135,'シフト記号表（従来型・ユニット型共通）'!$C$6:$L$47,10,FALSE))</f>
        <v/>
      </c>
      <c r="AN136" s="253" t="str">
        <f>IF(AN135="","",VLOOKUP(AN135,'シフト記号表（従来型・ユニット型共通）'!$C$6:$L$47,10,FALSE))</f>
        <v/>
      </c>
      <c r="AO136" s="252" t="str">
        <f>IF(AO135="","",VLOOKUP(AO135,'シフト記号表（従来型・ユニット型共通）'!$C$6:$L$47,10,FALSE))</f>
        <v/>
      </c>
      <c r="AP136" s="251" t="str">
        <f>IF(AP135="","",VLOOKUP(AP135,'シフト記号表（従来型・ユニット型共通）'!$C$6:$L$47,10,FALSE))</f>
        <v/>
      </c>
      <c r="AQ136" s="251" t="str">
        <f>IF(AQ135="","",VLOOKUP(AQ135,'シフト記号表（従来型・ユニット型共通）'!$C$6:$L$47,10,FALSE))</f>
        <v/>
      </c>
      <c r="AR136" s="251" t="str">
        <f>IF(AR135="","",VLOOKUP(AR135,'シフト記号表（従来型・ユニット型共通）'!$C$6:$L$47,10,FALSE))</f>
        <v/>
      </c>
      <c r="AS136" s="251" t="str">
        <f>IF(AS135="","",VLOOKUP(AS135,'シフト記号表（従来型・ユニット型共通）'!$C$6:$L$47,10,FALSE))</f>
        <v/>
      </c>
      <c r="AT136" s="251" t="str">
        <f>IF(AT135="","",VLOOKUP(AT135,'シフト記号表（従来型・ユニット型共通）'!$C$6:$L$47,10,FALSE))</f>
        <v/>
      </c>
      <c r="AU136" s="253" t="str">
        <f>IF(AU135="","",VLOOKUP(AU135,'シフト記号表（従来型・ユニット型共通）'!$C$6:$L$47,10,FALSE))</f>
        <v/>
      </c>
      <c r="AV136" s="252" t="str">
        <f>IF(AV135="","",VLOOKUP(AV135,'シフト記号表（従来型・ユニット型共通）'!$C$6:$L$47,10,FALSE))</f>
        <v/>
      </c>
      <c r="AW136" s="251" t="str">
        <f>IF(AW135="","",VLOOKUP(AW135,'シフト記号表（従来型・ユニット型共通）'!$C$6:$L$47,10,FALSE))</f>
        <v/>
      </c>
      <c r="AX136" s="251" t="str">
        <f>IF(AX135="","",VLOOKUP(AX135,'シフト記号表（従来型・ユニット型共通）'!$C$6:$L$47,10,FALSE))</f>
        <v/>
      </c>
      <c r="AY136" s="251" t="str">
        <f>IF(AY135="","",VLOOKUP(AY135,'シフト記号表（従来型・ユニット型共通）'!$C$6:$L$47,10,FALSE))</f>
        <v/>
      </c>
      <c r="AZ136" s="251" t="str">
        <f>IF(AZ135="","",VLOOKUP(AZ135,'シフト記号表（従来型・ユニット型共通）'!$C$6:$L$47,10,FALSE))</f>
        <v/>
      </c>
      <c r="BA136" s="251" t="str">
        <f>IF(BA135="","",VLOOKUP(BA135,'シフト記号表（従来型・ユニット型共通）'!$C$6:$L$47,10,FALSE))</f>
        <v/>
      </c>
      <c r="BB136" s="253" t="str">
        <f>IF(BB135="","",VLOOKUP(BB135,'シフト記号表（従来型・ユニット型共通）'!$C$6:$L$47,10,FALSE))</f>
        <v/>
      </c>
      <c r="BC136" s="252" t="str">
        <f>IF(BC135="","",VLOOKUP(BC135,'シフト記号表（従来型・ユニット型共通）'!$C$6:$L$47,10,FALSE))</f>
        <v/>
      </c>
      <c r="BD136" s="251" t="str">
        <f>IF(BD135="","",VLOOKUP(BD135,'シフト記号表（従来型・ユニット型共通）'!$C$6:$L$47,10,FALSE))</f>
        <v/>
      </c>
      <c r="BE136" s="251" t="str">
        <f>IF(BE135="","",VLOOKUP(BE135,'シフト記号表（従来型・ユニット型共通）'!$C$6:$L$47,10,FALSE))</f>
        <v/>
      </c>
      <c r="BF136" s="996">
        <f>IF($BI$3="４週",SUM(AA136:BB136),IF($BI$3="暦月",SUM(AA136:BE136),""))</f>
        <v>0</v>
      </c>
      <c r="BG136" s="997"/>
      <c r="BH136" s="998">
        <f>IF($BI$3="４週",BF136/4,IF($BI$3="暦月",(BF136/($BI$8/7)),""))</f>
        <v>0</v>
      </c>
      <c r="BI136" s="997"/>
      <c r="BJ136" s="993"/>
      <c r="BK136" s="994"/>
      <c r="BL136" s="994"/>
      <c r="BM136" s="994"/>
      <c r="BN136" s="995"/>
    </row>
    <row r="137" spans="2:66" ht="20.25" customHeight="1">
      <c r="B137" s="925">
        <f>B135+1</f>
        <v>61</v>
      </c>
      <c r="C137" s="1042"/>
      <c r="D137" s="1044"/>
      <c r="E137" s="934"/>
      <c r="F137" s="1045"/>
      <c r="G137" s="971"/>
      <c r="H137" s="972"/>
      <c r="I137" s="262"/>
      <c r="J137" s="261"/>
      <c r="K137" s="262"/>
      <c r="L137" s="261"/>
      <c r="M137" s="983"/>
      <c r="N137" s="984"/>
      <c r="O137" s="985"/>
      <c r="P137" s="986"/>
      <c r="Q137" s="986"/>
      <c r="R137" s="972"/>
      <c r="S137" s="953"/>
      <c r="T137" s="954"/>
      <c r="U137" s="954"/>
      <c r="V137" s="954"/>
      <c r="W137" s="955"/>
      <c r="X137" s="260" t="s">
        <v>758</v>
      </c>
      <c r="Z137" s="259"/>
      <c r="AA137" s="244"/>
      <c r="AB137" s="243"/>
      <c r="AC137" s="243"/>
      <c r="AD137" s="243"/>
      <c r="AE137" s="243"/>
      <c r="AF137" s="243"/>
      <c r="AG137" s="245"/>
      <c r="AH137" s="244"/>
      <c r="AI137" s="243"/>
      <c r="AJ137" s="243"/>
      <c r="AK137" s="243"/>
      <c r="AL137" s="243"/>
      <c r="AM137" s="243"/>
      <c r="AN137" s="245"/>
      <c r="AO137" s="244"/>
      <c r="AP137" s="243"/>
      <c r="AQ137" s="243"/>
      <c r="AR137" s="243"/>
      <c r="AS137" s="243"/>
      <c r="AT137" s="243"/>
      <c r="AU137" s="245"/>
      <c r="AV137" s="244"/>
      <c r="AW137" s="243"/>
      <c r="AX137" s="243"/>
      <c r="AY137" s="243"/>
      <c r="AZ137" s="243"/>
      <c r="BA137" s="243"/>
      <c r="BB137" s="245"/>
      <c r="BC137" s="244"/>
      <c r="BD137" s="243"/>
      <c r="BE137" s="242"/>
      <c r="BF137" s="960"/>
      <c r="BG137" s="961"/>
      <c r="BH137" s="962"/>
      <c r="BI137" s="963"/>
      <c r="BJ137" s="964"/>
      <c r="BK137" s="965"/>
      <c r="BL137" s="965"/>
      <c r="BM137" s="965"/>
      <c r="BN137" s="966"/>
    </row>
    <row r="138" spans="2:66" ht="20.25" customHeight="1">
      <c r="B138" s="926"/>
      <c r="C138" s="1043"/>
      <c r="D138" s="1046"/>
      <c r="E138" s="934"/>
      <c r="F138" s="1045"/>
      <c r="G138" s="987"/>
      <c r="H138" s="988"/>
      <c r="I138" s="258"/>
      <c r="J138" s="257">
        <f>G137</f>
        <v>0</v>
      </c>
      <c r="K138" s="258"/>
      <c r="L138" s="257">
        <f>M137</f>
        <v>0</v>
      </c>
      <c r="M138" s="989"/>
      <c r="N138" s="990"/>
      <c r="O138" s="991"/>
      <c r="P138" s="992"/>
      <c r="Q138" s="992"/>
      <c r="R138" s="988"/>
      <c r="S138" s="953"/>
      <c r="T138" s="954"/>
      <c r="U138" s="954"/>
      <c r="V138" s="954"/>
      <c r="W138" s="955"/>
      <c r="X138" s="256" t="s">
        <v>757</v>
      </c>
      <c r="Y138" s="255"/>
      <c r="Z138" s="254"/>
      <c r="AA138" s="252" t="str">
        <f>IF(AA137="","",VLOOKUP(AA137,'シフト記号表（従来型・ユニット型共通）'!$C$6:$L$47,10,FALSE))</f>
        <v/>
      </c>
      <c r="AB138" s="251" t="str">
        <f>IF(AB137="","",VLOOKUP(AB137,'シフト記号表（従来型・ユニット型共通）'!$C$6:$L$47,10,FALSE))</f>
        <v/>
      </c>
      <c r="AC138" s="251" t="str">
        <f>IF(AC137="","",VLOOKUP(AC137,'シフト記号表（従来型・ユニット型共通）'!$C$6:$L$47,10,FALSE))</f>
        <v/>
      </c>
      <c r="AD138" s="251" t="str">
        <f>IF(AD137="","",VLOOKUP(AD137,'シフト記号表（従来型・ユニット型共通）'!$C$6:$L$47,10,FALSE))</f>
        <v/>
      </c>
      <c r="AE138" s="251" t="str">
        <f>IF(AE137="","",VLOOKUP(AE137,'シフト記号表（従来型・ユニット型共通）'!$C$6:$L$47,10,FALSE))</f>
        <v/>
      </c>
      <c r="AF138" s="251" t="str">
        <f>IF(AF137="","",VLOOKUP(AF137,'シフト記号表（従来型・ユニット型共通）'!$C$6:$L$47,10,FALSE))</f>
        <v/>
      </c>
      <c r="AG138" s="253" t="str">
        <f>IF(AG137="","",VLOOKUP(AG137,'シフト記号表（従来型・ユニット型共通）'!$C$6:$L$47,10,FALSE))</f>
        <v/>
      </c>
      <c r="AH138" s="252" t="str">
        <f>IF(AH137="","",VLOOKUP(AH137,'シフト記号表（従来型・ユニット型共通）'!$C$6:$L$47,10,FALSE))</f>
        <v/>
      </c>
      <c r="AI138" s="251" t="str">
        <f>IF(AI137="","",VLOOKUP(AI137,'シフト記号表（従来型・ユニット型共通）'!$C$6:$L$47,10,FALSE))</f>
        <v/>
      </c>
      <c r="AJ138" s="251" t="str">
        <f>IF(AJ137="","",VLOOKUP(AJ137,'シフト記号表（従来型・ユニット型共通）'!$C$6:$L$47,10,FALSE))</f>
        <v/>
      </c>
      <c r="AK138" s="251" t="str">
        <f>IF(AK137="","",VLOOKUP(AK137,'シフト記号表（従来型・ユニット型共通）'!$C$6:$L$47,10,FALSE))</f>
        <v/>
      </c>
      <c r="AL138" s="251" t="str">
        <f>IF(AL137="","",VLOOKUP(AL137,'シフト記号表（従来型・ユニット型共通）'!$C$6:$L$47,10,FALSE))</f>
        <v/>
      </c>
      <c r="AM138" s="251" t="str">
        <f>IF(AM137="","",VLOOKUP(AM137,'シフト記号表（従来型・ユニット型共通）'!$C$6:$L$47,10,FALSE))</f>
        <v/>
      </c>
      <c r="AN138" s="253" t="str">
        <f>IF(AN137="","",VLOOKUP(AN137,'シフト記号表（従来型・ユニット型共通）'!$C$6:$L$47,10,FALSE))</f>
        <v/>
      </c>
      <c r="AO138" s="252" t="str">
        <f>IF(AO137="","",VLOOKUP(AO137,'シフト記号表（従来型・ユニット型共通）'!$C$6:$L$47,10,FALSE))</f>
        <v/>
      </c>
      <c r="AP138" s="251" t="str">
        <f>IF(AP137="","",VLOOKUP(AP137,'シフト記号表（従来型・ユニット型共通）'!$C$6:$L$47,10,FALSE))</f>
        <v/>
      </c>
      <c r="AQ138" s="251" t="str">
        <f>IF(AQ137="","",VLOOKUP(AQ137,'シフト記号表（従来型・ユニット型共通）'!$C$6:$L$47,10,FALSE))</f>
        <v/>
      </c>
      <c r="AR138" s="251" t="str">
        <f>IF(AR137="","",VLOOKUP(AR137,'シフト記号表（従来型・ユニット型共通）'!$C$6:$L$47,10,FALSE))</f>
        <v/>
      </c>
      <c r="AS138" s="251" t="str">
        <f>IF(AS137="","",VLOOKUP(AS137,'シフト記号表（従来型・ユニット型共通）'!$C$6:$L$47,10,FALSE))</f>
        <v/>
      </c>
      <c r="AT138" s="251" t="str">
        <f>IF(AT137="","",VLOOKUP(AT137,'シフト記号表（従来型・ユニット型共通）'!$C$6:$L$47,10,FALSE))</f>
        <v/>
      </c>
      <c r="AU138" s="253" t="str">
        <f>IF(AU137="","",VLOOKUP(AU137,'シフト記号表（従来型・ユニット型共通）'!$C$6:$L$47,10,FALSE))</f>
        <v/>
      </c>
      <c r="AV138" s="252" t="str">
        <f>IF(AV137="","",VLOOKUP(AV137,'シフト記号表（従来型・ユニット型共通）'!$C$6:$L$47,10,FALSE))</f>
        <v/>
      </c>
      <c r="AW138" s="251" t="str">
        <f>IF(AW137="","",VLOOKUP(AW137,'シフト記号表（従来型・ユニット型共通）'!$C$6:$L$47,10,FALSE))</f>
        <v/>
      </c>
      <c r="AX138" s="251" t="str">
        <f>IF(AX137="","",VLOOKUP(AX137,'シフト記号表（従来型・ユニット型共通）'!$C$6:$L$47,10,FALSE))</f>
        <v/>
      </c>
      <c r="AY138" s="251" t="str">
        <f>IF(AY137="","",VLOOKUP(AY137,'シフト記号表（従来型・ユニット型共通）'!$C$6:$L$47,10,FALSE))</f>
        <v/>
      </c>
      <c r="AZ138" s="251" t="str">
        <f>IF(AZ137="","",VLOOKUP(AZ137,'シフト記号表（従来型・ユニット型共通）'!$C$6:$L$47,10,FALSE))</f>
        <v/>
      </c>
      <c r="BA138" s="251" t="str">
        <f>IF(BA137="","",VLOOKUP(BA137,'シフト記号表（従来型・ユニット型共通）'!$C$6:$L$47,10,FALSE))</f>
        <v/>
      </c>
      <c r="BB138" s="253" t="str">
        <f>IF(BB137="","",VLOOKUP(BB137,'シフト記号表（従来型・ユニット型共通）'!$C$6:$L$47,10,FALSE))</f>
        <v/>
      </c>
      <c r="BC138" s="252" t="str">
        <f>IF(BC137="","",VLOOKUP(BC137,'シフト記号表（従来型・ユニット型共通）'!$C$6:$L$47,10,FALSE))</f>
        <v/>
      </c>
      <c r="BD138" s="251" t="str">
        <f>IF(BD137="","",VLOOKUP(BD137,'シフト記号表（従来型・ユニット型共通）'!$C$6:$L$47,10,FALSE))</f>
        <v/>
      </c>
      <c r="BE138" s="251" t="str">
        <f>IF(BE137="","",VLOOKUP(BE137,'シフト記号表（従来型・ユニット型共通）'!$C$6:$L$47,10,FALSE))</f>
        <v/>
      </c>
      <c r="BF138" s="996">
        <f>IF($BI$3="４週",SUM(AA138:BB138),IF($BI$3="暦月",SUM(AA138:BE138),""))</f>
        <v>0</v>
      </c>
      <c r="BG138" s="997"/>
      <c r="BH138" s="998">
        <f>IF($BI$3="４週",BF138/4,IF($BI$3="暦月",(BF138/($BI$8/7)),""))</f>
        <v>0</v>
      </c>
      <c r="BI138" s="997"/>
      <c r="BJ138" s="993"/>
      <c r="BK138" s="994"/>
      <c r="BL138" s="994"/>
      <c r="BM138" s="994"/>
      <c r="BN138" s="995"/>
    </row>
    <row r="139" spans="2:66" ht="20.25" customHeight="1">
      <c r="B139" s="925">
        <f>B137+1</f>
        <v>62</v>
      </c>
      <c r="C139" s="1042"/>
      <c r="D139" s="1044"/>
      <c r="E139" s="934"/>
      <c r="F139" s="1045"/>
      <c r="G139" s="971"/>
      <c r="H139" s="972"/>
      <c r="I139" s="262"/>
      <c r="J139" s="261"/>
      <c r="K139" s="262"/>
      <c r="L139" s="261"/>
      <c r="M139" s="983"/>
      <c r="N139" s="984"/>
      <c r="O139" s="985"/>
      <c r="P139" s="986"/>
      <c r="Q139" s="986"/>
      <c r="R139" s="972"/>
      <c r="S139" s="953"/>
      <c r="T139" s="954"/>
      <c r="U139" s="954"/>
      <c r="V139" s="954"/>
      <c r="W139" s="955"/>
      <c r="X139" s="260" t="s">
        <v>758</v>
      </c>
      <c r="Z139" s="259"/>
      <c r="AA139" s="244"/>
      <c r="AB139" s="243"/>
      <c r="AC139" s="243"/>
      <c r="AD139" s="243"/>
      <c r="AE139" s="243"/>
      <c r="AF139" s="243"/>
      <c r="AG139" s="245"/>
      <c r="AH139" s="244"/>
      <c r="AI139" s="243"/>
      <c r="AJ139" s="243"/>
      <c r="AK139" s="243"/>
      <c r="AL139" s="243"/>
      <c r="AM139" s="243"/>
      <c r="AN139" s="245"/>
      <c r="AO139" s="244"/>
      <c r="AP139" s="243"/>
      <c r="AQ139" s="243"/>
      <c r="AR139" s="243"/>
      <c r="AS139" s="243"/>
      <c r="AT139" s="243"/>
      <c r="AU139" s="245"/>
      <c r="AV139" s="244"/>
      <c r="AW139" s="243"/>
      <c r="AX139" s="243"/>
      <c r="AY139" s="243"/>
      <c r="AZ139" s="243"/>
      <c r="BA139" s="243"/>
      <c r="BB139" s="245"/>
      <c r="BC139" s="244"/>
      <c r="BD139" s="243"/>
      <c r="BE139" s="242"/>
      <c r="BF139" s="960"/>
      <c r="BG139" s="961"/>
      <c r="BH139" s="962"/>
      <c r="BI139" s="963"/>
      <c r="BJ139" s="964"/>
      <c r="BK139" s="965"/>
      <c r="BL139" s="965"/>
      <c r="BM139" s="965"/>
      <c r="BN139" s="966"/>
    </row>
    <row r="140" spans="2:66" ht="20.25" customHeight="1">
      <c r="B140" s="926"/>
      <c r="C140" s="1043"/>
      <c r="D140" s="1046"/>
      <c r="E140" s="934"/>
      <c r="F140" s="1045"/>
      <c r="G140" s="987"/>
      <c r="H140" s="988"/>
      <c r="I140" s="258"/>
      <c r="J140" s="257">
        <f>G139</f>
        <v>0</v>
      </c>
      <c r="K140" s="258"/>
      <c r="L140" s="257">
        <f>M139</f>
        <v>0</v>
      </c>
      <c r="M140" s="989"/>
      <c r="N140" s="990"/>
      <c r="O140" s="991"/>
      <c r="P140" s="992"/>
      <c r="Q140" s="992"/>
      <c r="R140" s="988"/>
      <c r="S140" s="953"/>
      <c r="T140" s="954"/>
      <c r="U140" s="954"/>
      <c r="V140" s="954"/>
      <c r="W140" s="955"/>
      <c r="X140" s="256" t="s">
        <v>757</v>
      </c>
      <c r="Y140" s="255"/>
      <c r="Z140" s="254"/>
      <c r="AA140" s="252" t="str">
        <f>IF(AA139="","",VLOOKUP(AA139,'シフト記号表（従来型・ユニット型共通）'!$C$6:$L$47,10,FALSE))</f>
        <v/>
      </c>
      <c r="AB140" s="251" t="str">
        <f>IF(AB139="","",VLOOKUP(AB139,'シフト記号表（従来型・ユニット型共通）'!$C$6:$L$47,10,FALSE))</f>
        <v/>
      </c>
      <c r="AC140" s="251" t="str">
        <f>IF(AC139="","",VLOOKUP(AC139,'シフト記号表（従来型・ユニット型共通）'!$C$6:$L$47,10,FALSE))</f>
        <v/>
      </c>
      <c r="AD140" s="251" t="str">
        <f>IF(AD139="","",VLOOKUP(AD139,'シフト記号表（従来型・ユニット型共通）'!$C$6:$L$47,10,FALSE))</f>
        <v/>
      </c>
      <c r="AE140" s="251" t="str">
        <f>IF(AE139="","",VLOOKUP(AE139,'シフト記号表（従来型・ユニット型共通）'!$C$6:$L$47,10,FALSE))</f>
        <v/>
      </c>
      <c r="AF140" s="251" t="str">
        <f>IF(AF139="","",VLOOKUP(AF139,'シフト記号表（従来型・ユニット型共通）'!$C$6:$L$47,10,FALSE))</f>
        <v/>
      </c>
      <c r="AG140" s="253" t="str">
        <f>IF(AG139="","",VLOOKUP(AG139,'シフト記号表（従来型・ユニット型共通）'!$C$6:$L$47,10,FALSE))</f>
        <v/>
      </c>
      <c r="AH140" s="252" t="str">
        <f>IF(AH139="","",VLOOKUP(AH139,'シフト記号表（従来型・ユニット型共通）'!$C$6:$L$47,10,FALSE))</f>
        <v/>
      </c>
      <c r="AI140" s="251" t="str">
        <f>IF(AI139="","",VLOOKUP(AI139,'シフト記号表（従来型・ユニット型共通）'!$C$6:$L$47,10,FALSE))</f>
        <v/>
      </c>
      <c r="AJ140" s="251" t="str">
        <f>IF(AJ139="","",VLOOKUP(AJ139,'シフト記号表（従来型・ユニット型共通）'!$C$6:$L$47,10,FALSE))</f>
        <v/>
      </c>
      <c r="AK140" s="251" t="str">
        <f>IF(AK139="","",VLOOKUP(AK139,'シフト記号表（従来型・ユニット型共通）'!$C$6:$L$47,10,FALSE))</f>
        <v/>
      </c>
      <c r="AL140" s="251" t="str">
        <f>IF(AL139="","",VLOOKUP(AL139,'シフト記号表（従来型・ユニット型共通）'!$C$6:$L$47,10,FALSE))</f>
        <v/>
      </c>
      <c r="AM140" s="251" t="str">
        <f>IF(AM139="","",VLOOKUP(AM139,'シフト記号表（従来型・ユニット型共通）'!$C$6:$L$47,10,FALSE))</f>
        <v/>
      </c>
      <c r="AN140" s="253" t="str">
        <f>IF(AN139="","",VLOOKUP(AN139,'シフト記号表（従来型・ユニット型共通）'!$C$6:$L$47,10,FALSE))</f>
        <v/>
      </c>
      <c r="AO140" s="252" t="str">
        <f>IF(AO139="","",VLOOKUP(AO139,'シフト記号表（従来型・ユニット型共通）'!$C$6:$L$47,10,FALSE))</f>
        <v/>
      </c>
      <c r="AP140" s="251" t="str">
        <f>IF(AP139="","",VLOOKUP(AP139,'シフト記号表（従来型・ユニット型共通）'!$C$6:$L$47,10,FALSE))</f>
        <v/>
      </c>
      <c r="AQ140" s="251" t="str">
        <f>IF(AQ139="","",VLOOKUP(AQ139,'シフト記号表（従来型・ユニット型共通）'!$C$6:$L$47,10,FALSE))</f>
        <v/>
      </c>
      <c r="AR140" s="251" t="str">
        <f>IF(AR139="","",VLOOKUP(AR139,'シフト記号表（従来型・ユニット型共通）'!$C$6:$L$47,10,FALSE))</f>
        <v/>
      </c>
      <c r="AS140" s="251" t="str">
        <f>IF(AS139="","",VLOOKUP(AS139,'シフト記号表（従来型・ユニット型共通）'!$C$6:$L$47,10,FALSE))</f>
        <v/>
      </c>
      <c r="AT140" s="251" t="str">
        <f>IF(AT139="","",VLOOKUP(AT139,'シフト記号表（従来型・ユニット型共通）'!$C$6:$L$47,10,FALSE))</f>
        <v/>
      </c>
      <c r="AU140" s="253" t="str">
        <f>IF(AU139="","",VLOOKUP(AU139,'シフト記号表（従来型・ユニット型共通）'!$C$6:$L$47,10,FALSE))</f>
        <v/>
      </c>
      <c r="AV140" s="252" t="str">
        <f>IF(AV139="","",VLOOKUP(AV139,'シフト記号表（従来型・ユニット型共通）'!$C$6:$L$47,10,FALSE))</f>
        <v/>
      </c>
      <c r="AW140" s="251" t="str">
        <f>IF(AW139="","",VLOOKUP(AW139,'シフト記号表（従来型・ユニット型共通）'!$C$6:$L$47,10,FALSE))</f>
        <v/>
      </c>
      <c r="AX140" s="251" t="str">
        <f>IF(AX139="","",VLOOKUP(AX139,'シフト記号表（従来型・ユニット型共通）'!$C$6:$L$47,10,FALSE))</f>
        <v/>
      </c>
      <c r="AY140" s="251" t="str">
        <f>IF(AY139="","",VLOOKUP(AY139,'シフト記号表（従来型・ユニット型共通）'!$C$6:$L$47,10,FALSE))</f>
        <v/>
      </c>
      <c r="AZ140" s="251" t="str">
        <f>IF(AZ139="","",VLOOKUP(AZ139,'シフト記号表（従来型・ユニット型共通）'!$C$6:$L$47,10,FALSE))</f>
        <v/>
      </c>
      <c r="BA140" s="251" t="str">
        <f>IF(BA139="","",VLOOKUP(BA139,'シフト記号表（従来型・ユニット型共通）'!$C$6:$L$47,10,FALSE))</f>
        <v/>
      </c>
      <c r="BB140" s="253" t="str">
        <f>IF(BB139="","",VLOOKUP(BB139,'シフト記号表（従来型・ユニット型共通）'!$C$6:$L$47,10,FALSE))</f>
        <v/>
      </c>
      <c r="BC140" s="252" t="str">
        <f>IF(BC139="","",VLOOKUP(BC139,'シフト記号表（従来型・ユニット型共通）'!$C$6:$L$47,10,FALSE))</f>
        <v/>
      </c>
      <c r="BD140" s="251" t="str">
        <f>IF(BD139="","",VLOOKUP(BD139,'シフト記号表（従来型・ユニット型共通）'!$C$6:$L$47,10,FALSE))</f>
        <v/>
      </c>
      <c r="BE140" s="251" t="str">
        <f>IF(BE139="","",VLOOKUP(BE139,'シフト記号表（従来型・ユニット型共通）'!$C$6:$L$47,10,FALSE))</f>
        <v/>
      </c>
      <c r="BF140" s="996">
        <f>IF($BI$3="４週",SUM(AA140:BB140),IF($BI$3="暦月",SUM(AA140:BE140),""))</f>
        <v>0</v>
      </c>
      <c r="BG140" s="997"/>
      <c r="BH140" s="998">
        <f>IF($BI$3="４週",BF140/4,IF($BI$3="暦月",(BF140/($BI$8/7)),""))</f>
        <v>0</v>
      </c>
      <c r="BI140" s="997"/>
      <c r="BJ140" s="993"/>
      <c r="BK140" s="994"/>
      <c r="BL140" s="994"/>
      <c r="BM140" s="994"/>
      <c r="BN140" s="995"/>
    </row>
    <row r="141" spans="2:66" ht="20.25" customHeight="1">
      <c r="B141" s="925">
        <f>B139+1</f>
        <v>63</v>
      </c>
      <c r="C141" s="1042"/>
      <c r="D141" s="1044"/>
      <c r="E141" s="934"/>
      <c r="F141" s="1045"/>
      <c r="G141" s="971"/>
      <c r="H141" s="972"/>
      <c r="I141" s="262"/>
      <c r="J141" s="261"/>
      <c r="K141" s="262"/>
      <c r="L141" s="261"/>
      <c r="M141" s="983"/>
      <c r="N141" s="984"/>
      <c r="O141" s="985"/>
      <c r="P141" s="986"/>
      <c r="Q141" s="986"/>
      <c r="R141" s="972"/>
      <c r="S141" s="953"/>
      <c r="T141" s="954"/>
      <c r="U141" s="954"/>
      <c r="V141" s="954"/>
      <c r="W141" s="955"/>
      <c r="X141" s="260" t="s">
        <v>758</v>
      </c>
      <c r="Z141" s="259"/>
      <c r="AA141" s="244"/>
      <c r="AB141" s="243"/>
      <c r="AC141" s="243"/>
      <c r="AD141" s="243"/>
      <c r="AE141" s="243"/>
      <c r="AF141" s="243"/>
      <c r="AG141" s="245"/>
      <c r="AH141" s="244"/>
      <c r="AI141" s="243"/>
      <c r="AJ141" s="243"/>
      <c r="AK141" s="243"/>
      <c r="AL141" s="243"/>
      <c r="AM141" s="243"/>
      <c r="AN141" s="245"/>
      <c r="AO141" s="244"/>
      <c r="AP141" s="243"/>
      <c r="AQ141" s="243"/>
      <c r="AR141" s="243"/>
      <c r="AS141" s="243"/>
      <c r="AT141" s="243"/>
      <c r="AU141" s="245"/>
      <c r="AV141" s="244"/>
      <c r="AW141" s="243"/>
      <c r="AX141" s="243"/>
      <c r="AY141" s="243"/>
      <c r="AZ141" s="243"/>
      <c r="BA141" s="243"/>
      <c r="BB141" s="245"/>
      <c r="BC141" s="244"/>
      <c r="BD141" s="243"/>
      <c r="BE141" s="242"/>
      <c r="BF141" s="960"/>
      <c r="BG141" s="961"/>
      <c r="BH141" s="962"/>
      <c r="BI141" s="963"/>
      <c r="BJ141" s="964"/>
      <c r="BK141" s="965"/>
      <c r="BL141" s="965"/>
      <c r="BM141" s="965"/>
      <c r="BN141" s="966"/>
    </row>
    <row r="142" spans="2:66" ht="20.25" customHeight="1">
      <c r="B142" s="926"/>
      <c r="C142" s="1043"/>
      <c r="D142" s="1046"/>
      <c r="E142" s="934"/>
      <c r="F142" s="1045"/>
      <c r="G142" s="987"/>
      <c r="H142" s="988"/>
      <c r="I142" s="258"/>
      <c r="J142" s="257">
        <f>G141</f>
        <v>0</v>
      </c>
      <c r="K142" s="258"/>
      <c r="L142" s="257">
        <f>M141</f>
        <v>0</v>
      </c>
      <c r="M142" s="989"/>
      <c r="N142" s="990"/>
      <c r="O142" s="991"/>
      <c r="P142" s="992"/>
      <c r="Q142" s="992"/>
      <c r="R142" s="988"/>
      <c r="S142" s="953"/>
      <c r="T142" s="954"/>
      <c r="U142" s="954"/>
      <c r="V142" s="954"/>
      <c r="W142" s="955"/>
      <c r="X142" s="256" t="s">
        <v>757</v>
      </c>
      <c r="Y142" s="255"/>
      <c r="Z142" s="254"/>
      <c r="AA142" s="252" t="str">
        <f>IF(AA141="","",VLOOKUP(AA141,'シフト記号表（従来型・ユニット型共通）'!$C$6:$L$47,10,FALSE))</f>
        <v/>
      </c>
      <c r="AB142" s="251" t="str">
        <f>IF(AB141="","",VLOOKUP(AB141,'シフト記号表（従来型・ユニット型共通）'!$C$6:$L$47,10,FALSE))</f>
        <v/>
      </c>
      <c r="AC142" s="251" t="str">
        <f>IF(AC141="","",VLOOKUP(AC141,'シフト記号表（従来型・ユニット型共通）'!$C$6:$L$47,10,FALSE))</f>
        <v/>
      </c>
      <c r="AD142" s="251" t="str">
        <f>IF(AD141="","",VLOOKUP(AD141,'シフト記号表（従来型・ユニット型共通）'!$C$6:$L$47,10,FALSE))</f>
        <v/>
      </c>
      <c r="AE142" s="251" t="str">
        <f>IF(AE141="","",VLOOKUP(AE141,'シフト記号表（従来型・ユニット型共通）'!$C$6:$L$47,10,FALSE))</f>
        <v/>
      </c>
      <c r="AF142" s="251" t="str">
        <f>IF(AF141="","",VLOOKUP(AF141,'シフト記号表（従来型・ユニット型共通）'!$C$6:$L$47,10,FALSE))</f>
        <v/>
      </c>
      <c r="AG142" s="253" t="str">
        <f>IF(AG141="","",VLOOKUP(AG141,'シフト記号表（従来型・ユニット型共通）'!$C$6:$L$47,10,FALSE))</f>
        <v/>
      </c>
      <c r="AH142" s="252" t="str">
        <f>IF(AH141="","",VLOOKUP(AH141,'シフト記号表（従来型・ユニット型共通）'!$C$6:$L$47,10,FALSE))</f>
        <v/>
      </c>
      <c r="AI142" s="251" t="str">
        <f>IF(AI141="","",VLOOKUP(AI141,'シフト記号表（従来型・ユニット型共通）'!$C$6:$L$47,10,FALSE))</f>
        <v/>
      </c>
      <c r="AJ142" s="251" t="str">
        <f>IF(AJ141="","",VLOOKUP(AJ141,'シフト記号表（従来型・ユニット型共通）'!$C$6:$L$47,10,FALSE))</f>
        <v/>
      </c>
      <c r="AK142" s="251" t="str">
        <f>IF(AK141="","",VLOOKUP(AK141,'シフト記号表（従来型・ユニット型共通）'!$C$6:$L$47,10,FALSE))</f>
        <v/>
      </c>
      <c r="AL142" s="251" t="str">
        <f>IF(AL141="","",VLOOKUP(AL141,'シフト記号表（従来型・ユニット型共通）'!$C$6:$L$47,10,FALSE))</f>
        <v/>
      </c>
      <c r="AM142" s="251" t="str">
        <f>IF(AM141="","",VLOOKUP(AM141,'シフト記号表（従来型・ユニット型共通）'!$C$6:$L$47,10,FALSE))</f>
        <v/>
      </c>
      <c r="AN142" s="253" t="str">
        <f>IF(AN141="","",VLOOKUP(AN141,'シフト記号表（従来型・ユニット型共通）'!$C$6:$L$47,10,FALSE))</f>
        <v/>
      </c>
      <c r="AO142" s="252" t="str">
        <f>IF(AO141="","",VLOOKUP(AO141,'シフト記号表（従来型・ユニット型共通）'!$C$6:$L$47,10,FALSE))</f>
        <v/>
      </c>
      <c r="AP142" s="251" t="str">
        <f>IF(AP141="","",VLOOKUP(AP141,'シフト記号表（従来型・ユニット型共通）'!$C$6:$L$47,10,FALSE))</f>
        <v/>
      </c>
      <c r="AQ142" s="251" t="str">
        <f>IF(AQ141="","",VLOOKUP(AQ141,'シフト記号表（従来型・ユニット型共通）'!$C$6:$L$47,10,FALSE))</f>
        <v/>
      </c>
      <c r="AR142" s="251" t="str">
        <f>IF(AR141="","",VLOOKUP(AR141,'シフト記号表（従来型・ユニット型共通）'!$C$6:$L$47,10,FALSE))</f>
        <v/>
      </c>
      <c r="AS142" s="251" t="str">
        <f>IF(AS141="","",VLOOKUP(AS141,'シフト記号表（従来型・ユニット型共通）'!$C$6:$L$47,10,FALSE))</f>
        <v/>
      </c>
      <c r="AT142" s="251" t="str">
        <f>IF(AT141="","",VLOOKUP(AT141,'シフト記号表（従来型・ユニット型共通）'!$C$6:$L$47,10,FALSE))</f>
        <v/>
      </c>
      <c r="AU142" s="253" t="str">
        <f>IF(AU141="","",VLOOKUP(AU141,'シフト記号表（従来型・ユニット型共通）'!$C$6:$L$47,10,FALSE))</f>
        <v/>
      </c>
      <c r="AV142" s="252" t="str">
        <f>IF(AV141="","",VLOOKUP(AV141,'シフト記号表（従来型・ユニット型共通）'!$C$6:$L$47,10,FALSE))</f>
        <v/>
      </c>
      <c r="AW142" s="251" t="str">
        <f>IF(AW141="","",VLOOKUP(AW141,'シフト記号表（従来型・ユニット型共通）'!$C$6:$L$47,10,FALSE))</f>
        <v/>
      </c>
      <c r="AX142" s="251" t="str">
        <f>IF(AX141="","",VLOOKUP(AX141,'シフト記号表（従来型・ユニット型共通）'!$C$6:$L$47,10,FALSE))</f>
        <v/>
      </c>
      <c r="AY142" s="251" t="str">
        <f>IF(AY141="","",VLOOKUP(AY141,'シフト記号表（従来型・ユニット型共通）'!$C$6:$L$47,10,FALSE))</f>
        <v/>
      </c>
      <c r="AZ142" s="251" t="str">
        <f>IF(AZ141="","",VLOOKUP(AZ141,'シフト記号表（従来型・ユニット型共通）'!$C$6:$L$47,10,FALSE))</f>
        <v/>
      </c>
      <c r="BA142" s="251" t="str">
        <f>IF(BA141="","",VLOOKUP(BA141,'シフト記号表（従来型・ユニット型共通）'!$C$6:$L$47,10,FALSE))</f>
        <v/>
      </c>
      <c r="BB142" s="253" t="str">
        <f>IF(BB141="","",VLOOKUP(BB141,'シフト記号表（従来型・ユニット型共通）'!$C$6:$L$47,10,FALSE))</f>
        <v/>
      </c>
      <c r="BC142" s="252" t="str">
        <f>IF(BC141="","",VLOOKUP(BC141,'シフト記号表（従来型・ユニット型共通）'!$C$6:$L$47,10,FALSE))</f>
        <v/>
      </c>
      <c r="BD142" s="251" t="str">
        <f>IF(BD141="","",VLOOKUP(BD141,'シフト記号表（従来型・ユニット型共通）'!$C$6:$L$47,10,FALSE))</f>
        <v/>
      </c>
      <c r="BE142" s="251" t="str">
        <f>IF(BE141="","",VLOOKUP(BE141,'シフト記号表（従来型・ユニット型共通）'!$C$6:$L$47,10,FALSE))</f>
        <v/>
      </c>
      <c r="BF142" s="996">
        <f>IF($BI$3="４週",SUM(AA142:BB142),IF($BI$3="暦月",SUM(AA142:BE142),""))</f>
        <v>0</v>
      </c>
      <c r="BG142" s="997"/>
      <c r="BH142" s="998">
        <f>IF($BI$3="４週",BF142/4,IF($BI$3="暦月",(BF142/($BI$8/7)),""))</f>
        <v>0</v>
      </c>
      <c r="BI142" s="997"/>
      <c r="BJ142" s="993"/>
      <c r="BK142" s="994"/>
      <c r="BL142" s="994"/>
      <c r="BM142" s="994"/>
      <c r="BN142" s="995"/>
    </row>
    <row r="143" spans="2:66" ht="20.25" customHeight="1">
      <c r="B143" s="925">
        <f>B141+1</f>
        <v>64</v>
      </c>
      <c r="C143" s="1042"/>
      <c r="D143" s="1044"/>
      <c r="E143" s="934"/>
      <c r="F143" s="1045"/>
      <c r="G143" s="971"/>
      <c r="H143" s="972"/>
      <c r="I143" s="262"/>
      <c r="J143" s="261"/>
      <c r="K143" s="262"/>
      <c r="L143" s="261"/>
      <c r="M143" s="983"/>
      <c r="N143" s="984"/>
      <c r="O143" s="985"/>
      <c r="P143" s="986"/>
      <c r="Q143" s="986"/>
      <c r="R143" s="972"/>
      <c r="S143" s="953"/>
      <c r="T143" s="954"/>
      <c r="U143" s="954"/>
      <c r="V143" s="954"/>
      <c r="W143" s="955"/>
      <c r="X143" s="260" t="s">
        <v>758</v>
      </c>
      <c r="Z143" s="259"/>
      <c r="AA143" s="244"/>
      <c r="AB143" s="243"/>
      <c r="AC143" s="243"/>
      <c r="AD143" s="243"/>
      <c r="AE143" s="243"/>
      <c r="AF143" s="243"/>
      <c r="AG143" s="245"/>
      <c r="AH143" s="244"/>
      <c r="AI143" s="243"/>
      <c r="AJ143" s="243"/>
      <c r="AK143" s="243"/>
      <c r="AL143" s="243"/>
      <c r="AM143" s="243"/>
      <c r="AN143" s="245"/>
      <c r="AO143" s="244"/>
      <c r="AP143" s="243"/>
      <c r="AQ143" s="243"/>
      <c r="AR143" s="243"/>
      <c r="AS143" s="243"/>
      <c r="AT143" s="243"/>
      <c r="AU143" s="245"/>
      <c r="AV143" s="244"/>
      <c r="AW143" s="243"/>
      <c r="AX143" s="243"/>
      <c r="AY143" s="243"/>
      <c r="AZ143" s="243"/>
      <c r="BA143" s="243"/>
      <c r="BB143" s="245"/>
      <c r="BC143" s="244"/>
      <c r="BD143" s="243"/>
      <c r="BE143" s="242"/>
      <c r="BF143" s="960"/>
      <c r="BG143" s="961"/>
      <c r="BH143" s="962"/>
      <c r="BI143" s="963"/>
      <c r="BJ143" s="964"/>
      <c r="BK143" s="965"/>
      <c r="BL143" s="965"/>
      <c r="BM143" s="965"/>
      <c r="BN143" s="966"/>
    </row>
    <row r="144" spans="2:66" ht="20.25" customHeight="1">
      <c r="B144" s="926"/>
      <c r="C144" s="1043"/>
      <c r="D144" s="1046"/>
      <c r="E144" s="934"/>
      <c r="F144" s="1045"/>
      <c r="G144" s="987"/>
      <c r="H144" s="988"/>
      <c r="I144" s="258"/>
      <c r="J144" s="257">
        <f>G143</f>
        <v>0</v>
      </c>
      <c r="K144" s="258"/>
      <c r="L144" s="257">
        <f>M143</f>
        <v>0</v>
      </c>
      <c r="M144" s="989"/>
      <c r="N144" s="990"/>
      <c r="O144" s="991"/>
      <c r="P144" s="992"/>
      <c r="Q144" s="992"/>
      <c r="R144" s="988"/>
      <c r="S144" s="953"/>
      <c r="T144" s="954"/>
      <c r="U144" s="954"/>
      <c r="V144" s="954"/>
      <c r="W144" s="955"/>
      <c r="X144" s="256" t="s">
        <v>757</v>
      </c>
      <c r="Y144" s="255"/>
      <c r="Z144" s="254"/>
      <c r="AA144" s="252" t="str">
        <f>IF(AA143="","",VLOOKUP(AA143,'シフト記号表（従来型・ユニット型共通）'!$C$6:$L$47,10,FALSE))</f>
        <v/>
      </c>
      <c r="AB144" s="251" t="str">
        <f>IF(AB143="","",VLOOKUP(AB143,'シフト記号表（従来型・ユニット型共通）'!$C$6:$L$47,10,FALSE))</f>
        <v/>
      </c>
      <c r="AC144" s="251" t="str">
        <f>IF(AC143="","",VLOOKUP(AC143,'シフト記号表（従来型・ユニット型共通）'!$C$6:$L$47,10,FALSE))</f>
        <v/>
      </c>
      <c r="AD144" s="251" t="str">
        <f>IF(AD143="","",VLOOKUP(AD143,'シフト記号表（従来型・ユニット型共通）'!$C$6:$L$47,10,FALSE))</f>
        <v/>
      </c>
      <c r="AE144" s="251" t="str">
        <f>IF(AE143="","",VLOOKUP(AE143,'シフト記号表（従来型・ユニット型共通）'!$C$6:$L$47,10,FALSE))</f>
        <v/>
      </c>
      <c r="AF144" s="251" t="str">
        <f>IF(AF143="","",VLOOKUP(AF143,'シフト記号表（従来型・ユニット型共通）'!$C$6:$L$47,10,FALSE))</f>
        <v/>
      </c>
      <c r="AG144" s="253" t="str">
        <f>IF(AG143="","",VLOOKUP(AG143,'シフト記号表（従来型・ユニット型共通）'!$C$6:$L$47,10,FALSE))</f>
        <v/>
      </c>
      <c r="AH144" s="252" t="str">
        <f>IF(AH143="","",VLOOKUP(AH143,'シフト記号表（従来型・ユニット型共通）'!$C$6:$L$47,10,FALSE))</f>
        <v/>
      </c>
      <c r="AI144" s="251" t="str">
        <f>IF(AI143="","",VLOOKUP(AI143,'シフト記号表（従来型・ユニット型共通）'!$C$6:$L$47,10,FALSE))</f>
        <v/>
      </c>
      <c r="AJ144" s="251" t="str">
        <f>IF(AJ143="","",VLOOKUP(AJ143,'シフト記号表（従来型・ユニット型共通）'!$C$6:$L$47,10,FALSE))</f>
        <v/>
      </c>
      <c r="AK144" s="251" t="str">
        <f>IF(AK143="","",VLOOKUP(AK143,'シフト記号表（従来型・ユニット型共通）'!$C$6:$L$47,10,FALSE))</f>
        <v/>
      </c>
      <c r="AL144" s="251" t="str">
        <f>IF(AL143="","",VLOOKUP(AL143,'シフト記号表（従来型・ユニット型共通）'!$C$6:$L$47,10,FALSE))</f>
        <v/>
      </c>
      <c r="AM144" s="251" t="str">
        <f>IF(AM143="","",VLOOKUP(AM143,'シフト記号表（従来型・ユニット型共通）'!$C$6:$L$47,10,FALSE))</f>
        <v/>
      </c>
      <c r="AN144" s="253" t="str">
        <f>IF(AN143="","",VLOOKUP(AN143,'シフト記号表（従来型・ユニット型共通）'!$C$6:$L$47,10,FALSE))</f>
        <v/>
      </c>
      <c r="AO144" s="252" t="str">
        <f>IF(AO143="","",VLOOKUP(AO143,'シフト記号表（従来型・ユニット型共通）'!$C$6:$L$47,10,FALSE))</f>
        <v/>
      </c>
      <c r="AP144" s="251" t="str">
        <f>IF(AP143="","",VLOOKUP(AP143,'シフト記号表（従来型・ユニット型共通）'!$C$6:$L$47,10,FALSE))</f>
        <v/>
      </c>
      <c r="AQ144" s="251" t="str">
        <f>IF(AQ143="","",VLOOKUP(AQ143,'シフト記号表（従来型・ユニット型共通）'!$C$6:$L$47,10,FALSE))</f>
        <v/>
      </c>
      <c r="AR144" s="251" t="str">
        <f>IF(AR143="","",VLOOKUP(AR143,'シフト記号表（従来型・ユニット型共通）'!$C$6:$L$47,10,FALSE))</f>
        <v/>
      </c>
      <c r="AS144" s="251" t="str">
        <f>IF(AS143="","",VLOOKUP(AS143,'シフト記号表（従来型・ユニット型共通）'!$C$6:$L$47,10,FALSE))</f>
        <v/>
      </c>
      <c r="AT144" s="251" t="str">
        <f>IF(AT143="","",VLOOKUP(AT143,'シフト記号表（従来型・ユニット型共通）'!$C$6:$L$47,10,FALSE))</f>
        <v/>
      </c>
      <c r="AU144" s="253" t="str">
        <f>IF(AU143="","",VLOOKUP(AU143,'シフト記号表（従来型・ユニット型共通）'!$C$6:$L$47,10,FALSE))</f>
        <v/>
      </c>
      <c r="AV144" s="252" t="str">
        <f>IF(AV143="","",VLOOKUP(AV143,'シフト記号表（従来型・ユニット型共通）'!$C$6:$L$47,10,FALSE))</f>
        <v/>
      </c>
      <c r="AW144" s="251" t="str">
        <f>IF(AW143="","",VLOOKUP(AW143,'シフト記号表（従来型・ユニット型共通）'!$C$6:$L$47,10,FALSE))</f>
        <v/>
      </c>
      <c r="AX144" s="251" t="str">
        <f>IF(AX143="","",VLOOKUP(AX143,'シフト記号表（従来型・ユニット型共通）'!$C$6:$L$47,10,FALSE))</f>
        <v/>
      </c>
      <c r="AY144" s="251" t="str">
        <f>IF(AY143="","",VLOOKUP(AY143,'シフト記号表（従来型・ユニット型共通）'!$C$6:$L$47,10,FALSE))</f>
        <v/>
      </c>
      <c r="AZ144" s="251" t="str">
        <f>IF(AZ143="","",VLOOKUP(AZ143,'シフト記号表（従来型・ユニット型共通）'!$C$6:$L$47,10,FALSE))</f>
        <v/>
      </c>
      <c r="BA144" s="251" t="str">
        <f>IF(BA143="","",VLOOKUP(BA143,'シフト記号表（従来型・ユニット型共通）'!$C$6:$L$47,10,FALSE))</f>
        <v/>
      </c>
      <c r="BB144" s="253" t="str">
        <f>IF(BB143="","",VLOOKUP(BB143,'シフト記号表（従来型・ユニット型共通）'!$C$6:$L$47,10,FALSE))</f>
        <v/>
      </c>
      <c r="BC144" s="252" t="str">
        <f>IF(BC143="","",VLOOKUP(BC143,'シフト記号表（従来型・ユニット型共通）'!$C$6:$L$47,10,FALSE))</f>
        <v/>
      </c>
      <c r="BD144" s="251" t="str">
        <f>IF(BD143="","",VLOOKUP(BD143,'シフト記号表（従来型・ユニット型共通）'!$C$6:$L$47,10,FALSE))</f>
        <v/>
      </c>
      <c r="BE144" s="251" t="str">
        <f>IF(BE143="","",VLOOKUP(BE143,'シフト記号表（従来型・ユニット型共通）'!$C$6:$L$47,10,FALSE))</f>
        <v/>
      </c>
      <c r="BF144" s="996">
        <f>IF($BI$3="４週",SUM(AA144:BB144),IF($BI$3="暦月",SUM(AA144:BE144),""))</f>
        <v>0</v>
      </c>
      <c r="BG144" s="997"/>
      <c r="BH144" s="998">
        <f>IF($BI$3="４週",BF144/4,IF($BI$3="暦月",(BF144/($BI$8/7)),""))</f>
        <v>0</v>
      </c>
      <c r="BI144" s="997"/>
      <c r="BJ144" s="993"/>
      <c r="BK144" s="994"/>
      <c r="BL144" s="994"/>
      <c r="BM144" s="994"/>
      <c r="BN144" s="995"/>
    </row>
    <row r="145" spans="2:66" ht="20.25" customHeight="1">
      <c r="B145" s="925">
        <f>B143+1</f>
        <v>65</v>
      </c>
      <c r="C145" s="1042"/>
      <c r="D145" s="1044"/>
      <c r="E145" s="934"/>
      <c r="F145" s="1045"/>
      <c r="G145" s="971"/>
      <c r="H145" s="972"/>
      <c r="I145" s="262"/>
      <c r="J145" s="261"/>
      <c r="K145" s="262"/>
      <c r="L145" s="261"/>
      <c r="M145" s="983"/>
      <c r="N145" s="984"/>
      <c r="O145" s="985"/>
      <c r="P145" s="986"/>
      <c r="Q145" s="986"/>
      <c r="R145" s="972"/>
      <c r="S145" s="953"/>
      <c r="T145" s="954"/>
      <c r="U145" s="954"/>
      <c r="V145" s="954"/>
      <c r="W145" s="955"/>
      <c r="X145" s="260" t="s">
        <v>758</v>
      </c>
      <c r="Z145" s="259"/>
      <c r="AA145" s="244"/>
      <c r="AB145" s="243"/>
      <c r="AC145" s="243"/>
      <c r="AD145" s="243"/>
      <c r="AE145" s="243"/>
      <c r="AF145" s="243"/>
      <c r="AG145" s="245"/>
      <c r="AH145" s="244"/>
      <c r="AI145" s="243"/>
      <c r="AJ145" s="243"/>
      <c r="AK145" s="243"/>
      <c r="AL145" s="243"/>
      <c r="AM145" s="243"/>
      <c r="AN145" s="245"/>
      <c r="AO145" s="244"/>
      <c r="AP145" s="243"/>
      <c r="AQ145" s="243"/>
      <c r="AR145" s="243"/>
      <c r="AS145" s="243"/>
      <c r="AT145" s="243"/>
      <c r="AU145" s="245"/>
      <c r="AV145" s="244"/>
      <c r="AW145" s="243"/>
      <c r="AX145" s="243"/>
      <c r="AY145" s="243"/>
      <c r="AZ145" s="243"/>
      <c r="BA145" s="243"/>
      <c r="BB145" s="245"/>
      <c r="BC145" s="244"/>
      <c r="BD145" s="243"/>
      <c r="BE145" s="242"/>
      <c r="BF145" s="960"/>
      <c r="BG145" s="961"/>
      <c r="BH145" s="962"/>
      <c r="BI145" s="963"/>
      <c r="BJ145" s="964"/>
      <c r="BK145" s="965"/>
      <c r="BL145" s="965"/>
      <c r="BM145" s="965"/>
      <c r="BN145" s="966"/>
    </row>
    <row r="146" spans="2:66" ht="20.25" customHeight="1">
      <c r="B146" s="926"/>
      <c r="C146" s="1043"/>
      <c r="D146" s="1046"/>
      <c r="E146" s="934"/>
      <c r="F146" s="1045"/>
      <c r="G146" s="987"/>
      <c r="H146" s="988"/>
      <c r="I146" s="258"/>
      <c r="J146" s="257">
        <f>G145</f>
        <v>0</v>
      </c>
      <c r="K146" s="258"/>
      <c r="L146" s="257">
        <f>M145</f>
        <v>0</v>
      </c>
      <c r="M146" s="989"/>
      <c r="N146" s="990"/>
      <c r="O146" s="991"/>
      <c r="P146" s="992"/>
      <c r="Q146" s="992"/>
      <c r="R146" s="988"/>
      <c r="S146" s="953"/>
      <c r="T146" s="954"/>
      <c r="U146" s="954"/>
      <c r="V146" s="954"/>
      <c r="W146" s="955"/>
      <c r="X146" s="256" t="s">
        <v>757</v>
      </c>
      <c r="Y146" s="255"/>
      <c r="Z146" s="254"/>
      <c r="AA146" s="252" t="str">
        <f>IF(AA145="","",VLOOKUP(AA145,'シフト記号表（従来型・ユニット型共通）'!$C$6:$L$47,10,FALSE))</f>
        <v/>
      </c>
      <c r="AB146" s="251" t="str">
        <f>IF(AB145="","",VLOOKUP(AB145,'シフト記号表（従来型・ユニット型共通）'!$C$6:$L$47,10,FALSE))</f>
        <v/>
      </c>
      <c r="AC146" s="251" t="str">
        <f>IF(AC145="","",VLOOKUP(AC145,'シフト記号表（従来型・ユニット型共通）'!$C$6:$L$47,10,FALSE))</f>
        <v/>
      </c>
      <c r="AD146" s="251" t="str">
        <f>IF(AD145="","",VLOOKUP(AD145,'シフト記号表（従来型・ユニット型共通）'!$C$6:$L$47,10,FALSE))</f>
        <v/>
      </c>
      <c r="AE146" s="251" t="str">
        <f>IF(AE145="","",VLOOKUP(AE145,'シフト記号表（従来型・ユニット型共通）'!$C$6:$L$47,10,FALSE))</f>
        <v/>
      </c>
      <c r="AF146" s="251" t="str">
        <f>IF(AF145="","",VLOOKUP(AF145,'シフト記号表（従来型・ユニット型共通）'!$C$6:$L$47,10,FALSE))</f>
        <v/>
      </c>
      <c r="AG146" s="253" t="str">
        <f>IF(AG145="","",VLOOKUP(AG145,'シフト記号表（従来型・ユニット型共通）'!$C$6:$L$47,10,FALSE))</f>
        <v/>
      </c>
      <c r="AH146" s="252" t="str">
        <f>IF(AH145="","",VLOOKUP(AH145,'シフト記号表（従来型・ユニット型共通）'!$C$6:$L$47,10,FALSE))</f>
        <v/>
      </c>
      <c r="AI146" s="251" t="str">
        <f>IF(AI145="","",VLOOKUP(AI145,'シフト記号表（従来型・ユニット型共通）'!$C$6:$L$47,10,FALSE))</f>
        <v/>
      </c>
      <c r="AJ146" s="251" t="str">
        <f>IF(AJ145="","",VLOOKUP(AJ145,'シフト記号表（従来型・ユニット型共通）'!$C$6:$L$47,10,FALSE))</f>
        <v/>
      </c>
      <c r="AK146" s="251" t="str">
        <f>IF(AK145="","",VLOOKUP(AK145,'シフト記号表（従来型・ユニット型共通）'!$C$6:$L$47,10,FALSE))</f>
        <v/>
      </c>
      <c r="AL146" s="251" t="str">
        <f>IF(AL145="","",VLOOKUP(AL145,'シフト記号表（従来型・ユニット型共通）'!$C$6:$L$47,10,FALSE))</f>
        <v/>
      </c>
      <c r="AM146" s="251" t="str">
        <f>IF(AM145="","",VLOOKUP(AM145,'シフト記号表（従来型・ユニット型共通）'!$C$6:$L$47,10,FALSE))</f>
        <v/>
      </c>
      <c r="AN146" s="253" t="str">
        <f>IF(AN145="","",VLOOKUP(AN145,'シフト記号表（従来型・ユニット型共通）'!$C$6:$L$47,10,FALSE))</f>
        <v/>
      </c>
      <c r="AO146" s="252" t="str">
        <f>IF(AO145="","",VLOOKUP(AO145,'シフト記号表（従来型・ユニット型共通）'!$C$6:$L$47,10,FALSE))</f>
        <v/>
      </c>
      <c r="AP146" s="251" t="str">
        <f>IF(AP145="","",VLOOKUP(AP145,'シフト記号表（従来型・ユニット型共通）'!$C$6:$L$47,10,FALSE))</f>
        <v/>
      </c>
      <c r="AQ146" s="251" t="str">
        <f>IF(AQ145="","",VLOOKUP(AQ145,'シフト記号表（従来型・ユニット型共通）'!$C$6:$L$47,10,FALSE))</f>
        <v/>
      </c>
      <c r="AR146" s="251" t="str">
        <f>IF(AR145="","",VLOOKUP(AR145,'シフト記号表（従来型・ユニット型共通）'!$C$6:$L$47,10,FALSE))</f>
        <v/>
      </c>
      <c r="AS146" s="251" t="str">
        <f>IF(AS145="","",VLOOKUP(AS145,'シフト記号表（従来型・ユニット型共通）'!$C$6:$L$47,10,FALSE))</f>
        <v/>
      </c>
      <c r="AT146" s="251" t="str">
        <f>IF(AT145="","",VLOOKUP(AT145,'シフト記号表（従来型・ユニット型共通）'!$C$6:$L$47,10,FALSE))</f>
        <v/>
      </c>
      <c r="AU146" s="253" t="str">
        <f>IF(AU145="","",VLOOKUP(AU145,'シフト記号表（従来型・ユニット型共通）'!$C$6:$L$47,10,FALSE))</f>
        <v/>
      </c>
      <c r="AV146" s="252" t="str">
        <f>IF(AV145="","",VLOOKUP(AV145,'シフト記号表（従来型・ユニット型共通）'!$C$6:$L$47,10,FALSE))</f>
        <v/>
      </c>
      <c r="AW146" s="251" t="str">
        <f>IF(AW145="","",VLOOKUP(AW145,'シフト記号表（従来型・ユニット型共通）'!$C$6:$L$47,10,FALSE))</f>
        <v/>
      </c>
      <c r="AX146" s="251" t="str">
        <f>IF(AX145="","",VLOOKUP(AX145,'シフト記号表（従来型・ユニット型共通）'!$C$6:$L$47,10,FALSE))</f>
        <v/>
      </c>
      <c r="AY146" s="251" t="str">
        <f>IF(AY145="","",VLOOKUP(AY145,'シフト記号表（従来型・ユニット型共通）'!$C$6:$L$47,10,FALSE))</f>
        <v/>
      </c>
      <c r="AZ146" s="251" t="str">
        <f>IF(AZ145="","",VLOOKUP(AZ145,'シフト記号表（従来型・ユニット型共通）'!$C$6:$L$47,10,FALSE))</f>
        <v/>
      </c>
      <c r="BA146" s="251" t="str">
        <f>IF(BA145="","",VLOOKUP(BA145,'シフト記号表（従来型・ユニット型共通）'!$C$6:$L$47,10,FALSE))</f>
        <v/>
      </c>
      <c r="BB146" s="253" t="str">
        <f>IF(BB145="","",VLOOKUP(BB145,'シフト記号表（従来型・ユニット型共通）'!$C$6:$L$47,10,FALSE))</f>
        <v/>
      </c>
      <c r="BC146" s="252" t="str">
        <f>IF(BC145="","",VLOOKUP(BC145,'シフト記号表（従来型・ユニット型共通）'!$C$6:$L$47,10,FALSE))</f>
        <v/>
      </c>
      <c r="BD146" s="251" t="str">
        <f>IF(BD145="","",VLOOKUP(BD145,'シフト記号表（従来型・ユニット型共通）'!$C$6:$L$47,10,FALSE))</f>
        <v/>
      </c>
      <c r="BE146" s="251" t="str">
        <f>IF(BE145="","",VLOOKUP(BE145,'シフト記号表（従来型・ユニット型共通）'!$C$6:$L$47,10,FALSE))</f>
        <v/>
      </c>
      <c r="BF146" s="996">
        <f>IF($BI$3="４週",SUM(AA146:BB146),IF($BI$3="暦月",SUM(AA146:BE146),""))</f>
        <v>0</v>
      </c>
      <c r="BG146" s="997"/>
      <c r="BH146" s="998">
        <f>IF($BI$3="４週",BF146/4,IF($BI$3="暦月",(BF146/($BI$8/7)),""))</f>
        <v>0</v>
      </c>
      <c r="BI146" s="997"/>
      <c r="BJ146" s="993"/>
      <c r="BK146" s="994"/>
      <c r="BL146" s="994"/>
      <c r="BM146" s="994"/>
      <c r="BN146" s="995"/>
    </row>
    <row r="147" spans="2:66" ht="20.25" customHeight="1">
      <c r="B147" s="925">
        <f>B145+1</f>
        <v>66</v>
      </c>
      <c r="C147" s="1042"/>
      <c r="D147" s="1044"/>
      <c r="E147" s="934"/>
      <c r="F147" s="1045"/>
      <c r="G147" s="971"/>
      <c r="H147" s="972"/>
      <c r="I147" s="262"/>
      <c r="J147" s="261"/>
      <c r="K147" s="262"/>
      <c r="L147" s="261"/>
      <c r="M147" s="983"/>
      <c r="N147" s="984"/>
      <c r="O147" s="985"/>
      <c r="P147" s="986"/>
      <c r="Q147" s="986"/>
      <c r="R147" s="972"/>
      <c r="S147" s="953"/>
      <c r="T147" s="954"/>
      <c r="U147" s="954"/>
      <c r="V147" s="954"/>
      <c r="W147" s="955"/>
      <c r="X147" s="260" t="s">
        <v>758</v>
      </c>
      <c r="Z147" s="259"/>
      <c r="AA147" s="244"/>
      <c r="AB147" s="243"/>
      <c r="AC147" s="243"/>
      <c r="AD147" s="243"/>
      <c r="AE147" s="243"/>
      <c r="AF147" s="243"/>
      <c r="AG147" s="245"/>
      <c r="AH147" s="244"/>
      <c r="AI147" s="243"/>
      <c r="AJ147" s="243"/>
      <c r="AK147" s="243"/>
      <c r="AL147" s="243"/>
      <c r="AM147" s="243"/>
      <c r="AN147" s="245"/>
      <c r="AO147" s="244"/>
      <c r="AP147" s="243"/>
      <c r="AQ147" s="243"/>
      <c r="AR147" s="243"/>
      <c r="AS147" s="243"/>
      <c r="AT147" s="243"/>
      <c r="AU147" s="245"/>
      <c r="AV147" s="244"/>
      <c r="AW147" s="243"/>
      <c r="AX147" s="243"/>
      <c r="AY147" s="243"/>
      <c r="AZ147" s="243"/>
      <c r="BA147" s="243"/>
      <c r="BB147" s="245"/>
      <c r="BC147" s="244"/>
      <c r="BD147" s="243"/>
      <c r="BE147" s="242"/>
      <c r="BF147" s="960"/>
      <c r="BG147" s="961"/>
      <c r="BH147" s="962"/>
      <c r="BI147" s="963"/>
      <c r="BJ147" s="964"/>
      <c r="BK147" s="965"/>
      <c r="BL147" s="965"/>
      <c r="BM147" s="965"/>
      <c r="BN147" s="966"/>
    </row>
    <row r="148" spans="2:66" ht="20.25" customHeight="1">
      <c r="B148" s="926"/>
      <c r="C148" s="1043"/>
      <c r="D148" s="1046"/>
      <c r="E148" s="934"/>
      <c r="F148" s="1045"/>
      <c r="G148" s="987"/>
      <c r="H148" s="988"/>
      <c r="I148" s="258"/>
      <c r="J148" s="257">
        <f>G147</f>
        <v>0</v>
      </c>
      <c r="K148" s="258"/>
      <c r="L148" s="257">
        <f>M147</f>
        <v>0</v>
      </c>
      <c r="M148" s="989"/>
      <c r="N148" s="990"/>
      <c r="O148" s="991"/>
      <c r="P148" s="992"/>
      <c r="Q148" s="992"/>
      <c r="R148" s="988"/>
      <c r="S148" s="953"/>
      <c r="T148" s="954"/>
      <c r="U148" s="954"/>
      <c r="V148" s="954"/>
      <c r="W148" s="955"/>
      <c r="X148" s="256" t="s">
        <v>757</v>
      </c>
      <c r="Y148" s="255"/>
      <c r="Z148" s="254"/>
      <c r="AA148" s="252" t="str">
        <f>IF(AA147="","",VLOOKUP(AA147,'シフト記号表（従来型・ユニット型共通）'!$C$6:$L$47,10,FALSE))</f>
        <v/>
      </c>
      <c r="AB148" s="251" t="str">
        <f>IF(AB147="","",VLOOKUP(AB147,'シフト記号表（従来型・ユニット型共通）'!$C$6:$L$47,10,FALSE))</f>
        <v/>
      </c>
      <c r="AC148" s="251" t="str">
        <f>IF(AC147="","",VLOOKUP(AC147,'シフト記号表（従来型・ユニット型共通）'!$C$6:$L$47,10,FALSE))</f>
        <v/>
      </c>
      <c r="AD148" s="251" t="str">
        <f>IF(AD147="","",VLOOKUP(AD147,'シフト記号表（従来型・ユニット型共通）'!$C$6:$L$47,10,FALSE))</f>
        <v/>
      </c>
      <c r="AE148" s="251" t="str">
        <f>IF(AE147="","",VLOOKUP(AE147,'シフト記号表（従来型・ユニット型共通）'!$C$6:$L$47,10,FALSE))</f>
        <v/>
      </c>
      <c r="AF148" s="251" t="str">
        <f>IF(AF147="","",VLOOKUP(AF147,'シフト記号表（従来型・ユニット型共通）'!$C$6:$L$47,10,FALSE))</f>
        <v/>
      </c>
      <c r="AG148" s="253" t="str">
        <f>IF(AG147="","",VLOOKUP(AG147,'シフト記号表（従来型・ユニット型共通）'!$C$6:$L$47,10,FALSE))</f>
        <v/>
      </c>
      <c r="AH148" s="252" t="str">
        <f>IF(AH147="","",VLOOKUP(AH147,'シフト記号表（従来型・ユニット型共通）'!$C$6:$L$47,10,FALSE))</f>
        <v/>
      </c>
      <c r="AI148" s="251" t="str">
        <f>IF(AI147="","",VLOOKUP(AI147,'シフト記号表（従来型・ユニット型共通）'!$C$6:$L$47,10,FALSE))</f>
        <v/>
      </c>
      <c r="AJ148" s="251" t="str">
        <f>IF(AJ147="","",VLOOKUP(AJ147,'シフト記号表（従来型・ユニット型共通）'!$C$6:$L$47,10,FALSE))</f>
        <v/>
      </c>
      <c r="AK148" s="251" t="str">
        <f>IF(AK147="","",VLOOKUP(AK147,'シフト記号表（従来型・ユニット型共通）'!$C$6:$L$47,10,FALSE))</f>
        <v/>
      </c>
      <c r="AL148" s="251" t="str">
        <f>IF(AL147="","",VLOOKUP(AL147,'シフト記号表（従来型・ユニット型共通）'!$C$6:$L$47,10,FALSE))</f>
        <v/>
      </c>
      <c r="AM148" s="251" t="str">
        <f>IF(AM147="","",VLOOKUP(AM147,'シフト記号表（従来型・ユニット型共通）'!$C$6:$L$47,10,FALSE))</f>
        <v/>
      </c>
      <c r="AN148" s="253" t="str">
        <f>IF(AN147="","",VLOOKUP(AN147,'シフト記号表（従来型・ユニット型共通）'!$C$6:$L$47,10,FALSE))</f>
        <v/>
      </c>
      <c r="AO148" s="252" t="str">
        <f>IF(AO147="","",VLOOKUP(AO147,'シフト記号表（従来型・ユニット型共通）'!$C$6:$L$47,10,FALSE))</f>
        <v/>
      </c>
      <c r="AP148" s="251" t="str">
        <f>IF(AP147="","",VLOOKUP(AP147,'シフト記号表（従来型・ユニット型共通）'!$C$6:$L$47,10,FALSE))</f>
        <v/>
      </c>
      <c r="AQ148" s="251" t="str">
        <f>IF(AQ147="","",VLOOKUP(AQ147,'シフト記号表（従来型・ユニット型共通）'!$C$6:$L$47,10,FALSE))</f>
        <v/>
      </c>
      <c r="AR148" s="251" t="str">
        <f>IF(AR147="","",VLOOKUP(AR147,'シフト記号表（従来型・ユニット型共通）'!$C$6:$L$47,10,FALSE))</f>
        <v/>
      </c>
      <c r="AS148" s="251" t="str">
        <f>IF(AS147="","",VLOOKUP(AS147,'シフト記号表（従来型・ユニット型共通）'!$C$6:$L$47,10,FALSE))</f>
        <v/>
      </c>
      <c r="AT148" s="251" t="str">
        <f>IF(AT147="","",VLOOKUP(AT147,'シフト記号表（従来型・ユニット型共通）'!$C$6:$L$47,10,FALSE))</f>
        <v/>
      </c>
      <c r="AU148" s="253" t="str">
        <f>IF(AU147="","",VLOOKUP(AU147,'シフト記号表（従来型・ユニット型共通）'!$C$6:$L$47,10,FALSE))</f>
        <v/>
      </c>
      <c r="AV148" s="252" t="str">
        <f>IF(AV147="","",VLOOKUP(AV147,'シフト記号表（従来型・ユニット型共通）'!$C$6:$L$47,10,FALSE))</f>
        <v/>
      </c>
      <c r="AW148" s="251" t="str">
        <f>IF(AW147="","",VLOOKUP(AW147,'シフト記号表（従来型・ユニット型共通）'!$C$6:$L$47,10,FALSE))</f>
        <v/>
      </c>
      <c r="AX148" s="251" t="str">
        <f>IF(AX147="","",VLOOKUP(AX147,'シフト記号表（従来型・ユニット型共通）'!$C$6:$L$47,10,FALSE))</f>
        <v/>
      </c>
      <c r="AY148" s="251" t="str">
        <f>IF(AY147="","",VLOOKUP(AY147,'シフト記号表（従来型・ユニット型共通）'!$C$6:$L$47,10,FALSE))</f>
        <v/>
      </c>
      <c r="AZ148" s="251" t="str">
        <f>IF(AZ147="","",VLOOKUP(AZ147,'シフト記号表（従来型・ユニット型共通）'!$C$6:$L$47,10,FALSE))</f>
        <v/>
      </c>
      <c r="BA148" s="251" t="str">
        <f>IF(BA147="","",VLOOKUP(BA147,'シフト記号表（従来型・ユニット型共通）'!$C$6:$L$47,10,FALSE))</f>
        <v/>
      </c>
      <c r="BB148" s="253" t="str">
        <f>IF(BB147="","",VLOOKUP(BB147,'シフト記号表（従来型・ユニット型共通）'!$C$6:$L$47,10,FALSE))</f>
        <v/>
      </c>
      <c r="BC148" s="252" t="str">
        <f>IF(BC147="","",VLOOKUP(BC147,'シフト記号表（従来型・ユニット型共通）'!$C$6:$L$47,10,FALSE))</f>
        <v/>
      </c>
      <c r="BD148" s="251" t="str">
        <f>IF(BD147="","",VLOOKUP(BD147,'シフト記号表（従来型・ユニット型共通）'!$C$6:$L$47,10,FALSE))</f>
        <v/>
      </c>
      <c r="BE148" s="251" t="str">
        <f>IF(BE147="","",VLOOKUP(BE147,'シフト記号表（従来型・ユニット型共通）'!$C$6:$L$47,10,FALSE))</f>
        <v/>
      </c>
      <c r="BF148" s="996">
        <f>IF($BI$3="４週",SUM(AA148:BB148),IF($BI$3="暦月",SUM(AA148:BE148),""))</f>
        <v>0</v>
      </c>
      <c r="BG148" s="997"/>
      <c r="BH148" s="998">
        <f>IF($BI$3="４週",BF148/4,IF($BI$3="暦月",(BF148/($BI$8/7)),""))</f>
        <v>0</v>
      </c>
      <c r="BI148" s="997"/>
      <c r="BJ148" s="993"/>
      <c r="BK148" s="994"/>
      <c r="BL148" s="994"/>
      <c r="BM148" s="994"/>
      <c r="BN148" s="995"/>
    </row>
    <row r="149" spans="2:66" ht="20.25" customHeight="1">
      <c r="B149" s="925">
        <f>B147+1</f>
        <v>67</v>
      </c>
      <c r="C149" s="1042"/>
      <c r="D149" s="1044"/>
      <c r="E149" s="934"/>
      <c r="F149" s="1045"/>
      <c r="G149" s="971"/>
      <c r="H149" s="972"/>
      <c r="I149" s="262"/>
      <c r="J149" s="261"/>
      <c r="K149" s="262"/>
      <c r="L149" s="261"/>
      <c r="M149" s="983"/>
      <c r="N149" s="984"/>
      <c r="O149" s="985"/>
      <c r="P149" s="986"/>
      <c r="Q149" s="986"/>
      <c r="R149" s="972"/>
      <c r="S149" s="953"/>
      <c r="T149" s="954"/>
      <c r="U149" s="954"/>
      <c r="V149" s="954"/>
      <c r="W149" s="955"/>
      <c r="X149" s="260" t="s">
        <v>758</v>
      </c>
      <c r="Z149" s="259"/>
      <c r="AA149" s="244"/>
      <c r="AB149" s="243"/>
      <c r="AC149" s="243"/>
      <c r="AD149" s="243"/>
      <c r="AE149" s="243"/>
      <c r="AF149" s="243"/>
      <c r="AG149" s="245"/>
      <c r="AH149" s="244"/>
      <c r="AI149" s="243"/>
      <c r="AJ149" s="243"/>
      <c r="AK149" s="243"/>
      <c r="AL149" s="243"/>
      <c r="AM149" s="243"/>
      <c r="AN149" s="245"/>
      <c r="AO149" s="244"/>
      <c r="AP149" s="243"/>
      <c r="AQ149" s="243"/>
      <c r="AR149" s="243"/>
      <c r="AS149" s="243"/>
      <c r="AT149" s="243"/>
      <c r="AU149" s="245"/>
      <c r="AV149" s="244"/>
      <c r="AW149" s="243"/>
      <c r="AX149" s="243"/>
      <c r="AY149" s="243"/>
      <c r="AZ149" s="243"/>
      <c r="BA149" s="243"/>
      <c r="BB149" s="245"/>
      <c r="BC149" s="244"/>
      <c r="BD149" s="243"/>
      <c r="BE149" s="242"/>
      <c r="BF149" s="960"/>
      <c r="BG149" s="961"/>
      <c r="BH149" s="962"/>
      <c r="BI149" s="963"/>
      <c r="BJ149" s="964"/>
      <c r="BK149" s="965"/>
      <c r="BL149" s="965"/>
      <c r="BM149" s="965"/>
      <c r="BN149" s="966"/>
    </row>
    <row r="150" spans="2:66" ht="20.25" customHeight="1">
      <c r="B150" s="926"/>
      <c r="C150" s="1043"/>
      <c r="D150" s="1046"/>
      <c r="E150" s="934"/>
      <c r="F150" s="1045"/>
      <c r="G150" s="987"/>
      <c r="H150" s="988"/>
      <c r="I150" s="258"/>
      <c r="J150" s="257">
        <f>G149</f>
        <v>0</v>
      </c>
      <c r="K150" s="258"/>
      <c r="L150" s="257">
        <f>M149</f>
        <v>0</v>
      </c>
      <c r="M150" s="989"/>
      <c r="N150" s="990"/>
      <c r="O150" s="991"/>
      <c r="P150" s="992"/>
      <c r="Q150" s="992"/>
      <c r="R150" s="988"/>
      <c r="S150" s="953"/>
      <c r="T150" s="954"/>
      <c r="U150" s="954"/>
      <c r="V150" s="954"/>
      <c r="W150" s="955"/>
      <c r="X150" s="256" t="s">
        <v>757</v>
      </c>
      <c r="Y150" s="255"/>
      <c r="Z150" s="254"/>
      <c r="AA150" s="252" t="str">
        <f>IF(AA149="","",VLOOKUP(AA149,'シフト記号表（従来型・ユニット型共通）'!$C$6:$L$47,10,FALSE))</f>
        <v/>
      </c>
      <c r="AB150" s="251" t="str">
        <f>IF(AB149="","",VLOOKUP(AB149,'シフト記号表（従来型・ユニット型共通）'!$C$6:$L$47,10,FALSE))</f>
        <v/>
      </c>
      <c r="AC150" s="251" t="str">
        <f>IF(AC149="","",VLOOKUP(AC149,'シフト記号表（従来型・ユニット型共通）'!$C$6:$L$47,10,FALSE))</f>
        <v/>
      </c>
      <c r="AD150" s="251" t="str">
        <f>IF(AD149="","",VLOOKUP(AD149,'シフト記号表（従来型・ユニット型共通）'!$C$6:$L$47,10,FALSE))</f>
        <v/>
      </c>
      <c r="AE150" s="251" t="str">
        <f>IF(AE149="","",VLOOKUP(AE149,'シフト記号表（従来型・ユニット型共通）'!$C$6:$L$47,10,FALSE))</f>
        <v/>
      </c>
      <c r="AF150" s="251" t="str">
        <f>IF(AF149="","",VLOOKUP(AF149,'シフト記号表（従来型・ユニット型共通）'!$C$6:$L$47,10,FALSE))</f>
        <v/>
      </c>
      <c r="AG150" s="253" t="str">
        <f>IF(AG149="","",VLOOKUP(AG149,'シフト記号表（従来型・ユニット型共通）'!$C$6:$L$47,10,FALSE))</f>
        <v/>
      </c>
      <c r="AH150" s="252" t="str">
        <f>IF(AH149="","",VLOOKUP(AH149,'シフト記号表（従来型・ユニット型共通）'!$C$6:$L$47,10,FALSE))</f>
        <v/>
      </c>
      <c r="AI150" s="251" t="str">
        <f>IF(AI149="","",VLOOKUP(AI149,'シフト記号表（従来型・ユニット型共通）'!$C$6:$L$47,10,FALSE))</f>
        <v/>
      </c>
      <c r="AJ150" s="251" t="str">
        <f>IF(AJ149="","",VLOOKUP(AJ149,'シフト記号表（従来型・ユニット型共通）'!$C$6:$L$47,10,FALSE))</f>
        <v/>
      </c>
      <c r="AK150" s="251" t="str">
        <f>IF(AK149="","",VLOOKUP(AK149,'シフト記号表（従来型・ユニット型共通）'!$C$6:$L$47,10,FALSE))</f>
        <v/>
      </c>
      <c r="AL150" s="251" t="str">
        <f>IF(AL149="","",VLOOKUP(AL149,'シフト記号表（従来型・ユニット型共通）'!$C$6:$L$47,10,FALSE))</f>
        <v/>
      </c>
      <c r="AM150" s="251" t="str">
        <f>IF(AM149="","",VLOOKUP(AM149,'シフト記号表（従来型・ユニット型共通）'!$C$6:$L$47,10,FALSE))</f>
        <v/>
      </c>
      <c r="AN150" s="253" t="str">
        <f>IF(AN149="","",VLOOKUP(AN149,'シフト記号表（従来型・ユニット型共通）'!$C$6:$L$47,10,FALSE))</f>
        <v/>
      </c>
      <c r="AO150" s="252" t="str">
        <f>IF(AO149="","",VLOOKUP(AO149,'シフト記号表（従来型・ユニット型共通）'!$C$6:$L$47,10,FALSE))</f>
        <v/>
      </c>
      <c r="AP150" s="251" t="str">
        <f>IF(AP149="","",VLOOKUP(AP149,'シフト記号表（従来型・ユニット型共通）'!$C$6:$L$47,10,FALSE))</f>
        <v/>
      </c>
      <c r="AQ150" s="251" t="str">
        <f>IF(AQ149="","",VLOOKUP(AQ149,'シフト記号表（従来型・ユニット型共通）'!$C$6:$L$47,10,FALSE))</f>
        <v/>
      </c>
      <c r="AR150" s="251" t="str">
        <f>IF(AR149="","",VLOOKUP(AR149,'シフト記号表（従来型・ユニット型共通）'!$C$6:$L$47,10,FALSE))</f>
        <v/>
      </c>
      <c r="AS150" s="251" t="str">
        <f>IF(AS149="","",VLOOKUP(AS149,'シフト記号表（従来型・ユニット型共通）'!$C$6:$L$47,10,FALSE))</f>
        <v/>
      </c>
      <c r="AT150" s="251" t="str">
        <f>IF(AT149="","",VLOOKUP(AT149,'シフト記号表（従来型・ユニット型共通）'!$C$6:$L$47,10,FALSE))</f>
        <v/>
      </c>
      <c r="AU150" s="253" t="str">
        <f>IF(AU149="","",VLOOKUP(AU149,'シフト記号表（従来型・ユニット型共通）'!$C$6:$L$47,10,FALSE))</f>
        <v/>
      </c>
      <c r="AV150" s="252" t="str">
        <f>IF(AV149="","",VLOOKUP(AV149,'シフト記号表（従来型・ユニット型共通）'!$C$6:$L$47,10,FALSE))</f>
        <v/>
      </c>
      <c r="AW150" s="251" t="str">
        <f>IF(AW149="","",VLOOKUP(AW149,'シフト記号表（従来型・ユニット型共通）'!$C$6:$L$47,10,FALSE))</f>
        <v/>
      </c>
      <c r="AX150" s="251" t="str">
        <f>IF(AX149="","",VLOOKUP(AX149,'シフト記号表（従来型・ユニット型共通）'!$C$6:$L$47,10,FALSE))</f>
        <v/>
      </c>
      <c r="AY150" s="251" t="str">
        <f>IF(AY149="","",VLOOKUP(AY149,'シフト記号表（従来型・ユニット型共通）'!$C$6:$L$47,10,FALSE))</f>
        <v/>
      </c>
      <c r="AZ150" s="251" t="str">
        <f>IF(AZ149="","",VLOOKUP(AZ149,'シフト記号表（従来型・ユニット型共通）'!$C$6:$L$47,10,FALSE))</f>
        <v/>
      </c>
      <c r="BA150" s="251" t="str">
        <f>IF(BA149="","",VLOOKUP(BA149,'シフト記号表（従来型・ユニット型共通）'!$C$6:$L$47,10,FALSE))</f>
        <v/>
      </c>
      <c r="BB150" s="253" t="str">
        <f>IF(BB149="","",VLOOKUP(BB149,'シフト記号表（従来型・ユニット型共通）'!$C$6:$L$47,10,FALSE))</f>
        <v/>
      </c>
      <c r="BC150" s="252" t="str">
        <f>IF(BC149="","",VLOOKUP(BC149,'シフト記号表（従来型・ユニット型共通）'!$C$6:$L$47,10,FALSE))</f>
        <v/>
      </c>
      <c r="BD150" s="251" t="str">
        <f>IF(BD149="","",VLOOKUP(BD149,'シフト記号表（従来型・ユニット型共通）'!$C$6:$L$47,10,FALSE))</f>
        <v/>
      </c>
      <c r="BE150" s="251" t="str">
        <f>IF(BE149="","",VLOOKUP(BE149,'シフト記号表（従来型・ユニット型共通）'!$C$6:$L$47,10,FALSE))</f>
        <v/>
      </c>
      <c r="BF150" s="996">
        <f>IF($BI$3="４週",SUM(AA150:BB150),IF($BI$3="暦月",SUM(AA150:BE150),""))</f>
        <v>0</v>
      </c>
      <c r="BG150" s="997"/>
      <c r="BH150" s="998">
        <f>IF($BI$3="４週",BF150/4,IF($BI$3="暦月",(BF150/($BI$8/7)),""))</f>
        <v>0</v>
      </c>
      <c r="BI150" s="997"/>
      <c r="BJ150" s="993"/>
      <c r="BK150" s="994"/>
      <c r="BL150" s="994"/>
      <c r="BM150" s="994"/>
      <c r="BN150" s="995"/>
    </row>
    <row r="151" spans="2:66" ht="20.25" customHeight="1">
      <c r="B151" s="925">
        <f>B149+1</f>
        <v>68</v>
      </c>
      <c r="C151" s="1042"/>
      <c r="D151" s="1044"/>
      <c r="E151" s="934"/>
      <c r="F151" s="1045"/>
      <c r="G151" s="971"/>
      <c r="H151" s="972"/>
      <c r="I151" s="262"/>
      <c r="J151" s="261"/>
      <c r="K151" s="262"/>
      <c r="L151" s="261"/>
      <c r="M151" s="983"/>
      <c r="N151" s="984"/>
      <c r="O151" s="985"/>
      <c r="P151" s="986"/>
      <c r="Q151" s="986"/>
      <c r="R151" s="972"/>
      <c r="S151" s="953"/>
      <c r="T151" s="954"/>
      <c r="U151" s="954"/>
      <c r="V151" s="954"/>
      <c r="W151" s="955"/>
      <c r="X151" s="260" t="s">
        <v>758</v>
      </c>
      <c r="Z151" s="259"/>
      <c r="AA151" s="244"/>
      <c r="AB151" s="243"/>
      <c r="AC151" s="243"/>
      <c r="AD151" s="243"/>
      <c r="AE151" s="243"/>
      <c r="AF151" s="243"/>
      <c r="AG151" s="245"/>
      <c r="AH151" s="244"/>
      <c r="AI151" s="243"/>
      <c r="AJ151" s="243"/>
      <c r="AK151" s="243"/>
      <c r="AL151" s="243"/>
      <c r="AM151" s="243"/>
      <c r="AN151" s="245"/>
      <c r="AO151" s="244"/>
      <c r="AP151" s="243"/>
      <c r="AQ151" s="243"/>
      <c r="AR151" s="243"/>
      <c r="AS151" s="243"/>
      <c r="AT151" s="243"/>
      <c r="AU151" s="245"/>
      <c r="AV151" s="244"/>
      <c r="AW151" s="243"/>
      <c r="AX151" s="243"/>
      <c r="AY151" s="243"/>
      <c r="AZ151" s="243"/>
      <c r="BA151" s="243"/>
      <c r="BB151" s="245"/>
      <c r="BC151" s="244"/>
      <c r="BD151" s="243"/>
      <c r="BE151" s="242"/>
      <c r="BF151" s="960"/>
      <c r="BG151" s="961"/>
      <c r="BH151" s="962"/>
      <c r="BI151" s="963"/>
      <c r="BJ151" s="964"/>
      <c r="BK151" s="965"/>
      <c r="BL151" s="965"/>
      <c r="BM151" s="965"/>
      <c r="BN151" s="966"/>
    </row>
    <row r="152" spans="2:66" ht="20.25" customHeight="1">
      <c r="B152" s="926"/>
      <c r="C152" s="1043"/>
      <c r="D152" s="1046"/>
      <c r="E152" s="934"/>
      <c r="F152" s="1045"/>
      <c r="G152" s="987"/>
      <c r="H152" s="988"/>
      <c r="I152" s="258"/>
      <c r="J152" s="257">
        <f>G151</f>
        <v>0</v>
      </c>
      <c r="K152" s="258"/>
      <c r="L152" s="257">
        <f>M151</f>
        <v>0</v>
      </c>
      <c r="M152" s="989"/>
      <c r="N152" s="990"/>
      <c r="O152" s="991"/>
      <c r="P152" s="992"/>
      <c r="Q152" s="992"/>
      <c r="R152" s="988"/>
      <c r="S152" s="953"/>
      <c r="T152" s="954"/>
      <c r="U152" s="954"/>
      <c r="V152" s="954"/>
      <c r="W152" s="955"/>
      <c r="X152" s="256" t="s">
        <v>757</v>
      </c>
      <c r="Y152" s="255"/>
      <c r="Z152" s="254"/>
      <c r="AA152" s="252" t="str">
        <f>IF(AA151="","",VLOOKUP(AA151,'シフト記号表（従来型・ユニット型共通）'!$C$6:$L$47,10,FALSE))</f>
        <v/>
      </c>
      <c r="AB152" s="251" t="str">
        <f>IF(AB151="","",VLOOKUP(AB151,'シフト記号表（従来型・ユニット型共通）'!$C$6:$L$47,10,FALSE))</f>
        <v/>
      </c>
      <c r="AC152" s="251" t="str">
        <f>IF(AC151="","",VLOOKUP(AC151,'シフト記号表（従来型・ユニット型共通）'!$C$6:$L$47,10,FALSE))</f>
        <v/>
      </c>
      <c r="AD152" s="251" t="str">
        <f>IF(AD151="","",VLOOKUP(AD151,'シフト記号表（従来型・ユニット型共通）'!$C$6:$L$47,10,FALSE))</f>
        <v/>
      </c>
      <c r="AE152" s="251" t="str">
        <f>IF(AE151="","",VLOOKUP(AE151,'シフト記号表（従来型・ユニット型共通）'!$C$6:$L$47,10,FALSE))</f>
        <v/>
      </c>
      <c r="AF152" s="251" t="str">
        <f>IF(AF151="","",VLOOKUP(AF151,'シフト記号表（従来型・ユニット型共通）'!$C$6:$L$47,10,FALSE))</f>
        <v/>
      </c>
      <c r="AG152" s="253" t="str">
        <f>IF(AG151="","",VLOOKUP(AG151,'シフト記号表（従来型・ユニット型共通）'!$C$6:$L$47,10,FALSE))</f>
        <v/>
      </c>
      <c r="AH152" s="252" t="str">
        <f>IF(AH151="","",VLOOKUP(AH151,'シフト記号表（従来型・ユニット型共通）'!$C$6:$L$47,10,FALSE))</f>
        <v/>
      </c>
      <c r="AI152" s="251" t="str">
        <f>IF(AI151="","",VLOOKUP(AI151,'シフト記号表（従来型・ユニット型共通）'!$C$6:$L$47,10,FALSE))</f>
        <v/>
      </c>
      <c r="AJ152" s="251" t="str">
        <f>IF(AJ151="","",VLOOKUP(AJ151,'シフト記号表（従来型・ユニット型共通）'!$C$6:$L$47,10,FALSE))</f>
        <v/>
      </c>
      <c r="AK152" s="251" t="str">
        <f>IF(AK151="","",VLOOKUP(AK151,'シフト記号表（従来型・ユニット型共通）'!$C$6:$L$47,10,FALSE))</f>
        <v/>
      </c>
      <c r="AL152" s="251" t="str">
        <f>IF(AL151="","",VLOOKUP(AL151,'シフト記号表（従来型・ユニット型共通）'!$C$6:$L$47,10,FALSE))</f>
        <v/>
      </c>
      <c r="AM152" s="251" t="str">
        <f>IF(AM151="","",VLOOKUP(AM151,'シフト記号表（従来型・ユニット型共通）'!$C$6:$L$47,10,FALSE))</f>
        <v/>
      </c>
      <c r="AN152" s="253" t="str">
        <f>IF(AN151="","",VLOOKUP(AN151,'シフト記号表（従来型・ユニット型共通）'!$C$6:$L$47,10,FALSE))</f>
        <v/>
      </c>
      <c r="AO152" s="252" t="str">
        <f>IF(AO151="","",VLOOKUP(AO151,'シフト記号表（従来型・ユニット型共通）'!$C$6:$L$47,10,FALSE))</f>
        <v/>
      </c>
      <c r="AP152" s="251" t="str">
        <f>IF(AP151="","",VLOOKUP(AP151,'シフト記号表（従来型・ユニット型共通）'!$C$6:$L$47,10,FALSE))</f>
        <v/>
      </c>
      <c r="AQ152" s="251" t="str">
        <f>IF(AQ151="","",VLOOKUP(AQ151,'シフト記号表（従来型・ユニット型共通）'!$C$6:$L$47,10,FALSE))</f>
        <v/>
      </c>
      <c r="AR152" s="251" t="str">
        <f>IF(AR151="","",VLOOKUP(AR151,'シフト記号表（従来型・ユニット型共通）'!$C$6:$L$47,10,FALSE))</f>
        <v/>
      </c>
      <c r="AS152" s="251" t="str">
        <f>IF(AS151="","",VLOOKUP(AS151,'シフト記号表（従来型・ユニット型共通）'!$C$6:$L$47,10,FALSE))</f>
        <v/>
      </c>
      <c r="AT152" s="251" t="str">
        <f>IF(AT151="","",VLOOKUP(AT151,'シフト記号表（従来型・ユニット型共通）'!$C$6:$L$47,10,FALSE))</f>
        <v/>
      </c>
      <c r="AU152" s="253" t="str">
        <f>IF(AU151="","",VLOOKUP(AU151,'シフト記号表（従来型・ユニット型共通）'!$C$6:$L$47,10,FALSE))</f>
        <v/>
      </c>
      <c r="AV152" s="252" t="str">
        <f>IF(AV151="","",VLOOKUP(AV151,'シフト記号表（従来型・ユニット型共通）'!$C$6:$L$47,10,FALSE))</f>
        <v/>
      </c>
      <c r="AW152" s="251" t="str">
        <f>IF(AW151="","",VLOOKUP(AW151,'シフト記号表（従来型・ユニット型共通）'!$C$6:$L$47,10,FALSE))</f>
        <v/>
      </c>
      <c r="AX152" s="251" t="str">
        <f>IF(AX151="","",VLOOKUP(AX151,'シフト記号表（従来型・ユニット型共通）'!$C$6:$L$47,10,FALSE))</f>
        <v/>
      </c>
      <c r="AY152" s="251" t="str">
        <f>IF(AY151="","",VLOOKUP(AY151,'シフト記号表（従来型・ユニット型共通）'!$C$6:$L$47,10,FALSE))</f>
        <v/>
      </c>
      <c r="AZ152" s="251" t="str">
        <f>IF(AZ151="","",VLOOKUP(AZ151,'シフト記号表（従来型・ユニット型共通）'!$C$6:$L$47,10,FALSE))</f>
        <v/>
      </c>
      <c r="BA152" s="251" t="str">
        <f>IF(BA151="","",VLOOKUP(BA151,'シフト記号表（従来型・ユニット型共通）'!$C$6:$L$47,10,FALSE))</f>
        <v/>
      </c>
      <c r="BB152" s="253" t="str">
        <f>IF(BB151="","",VLOOKUP(BB151,'シフト記号表（従来型・ユニット型共通）'!$C$6:$L$47,10,FALSE))</f>
        <v/>
      </c>
      <c r="BC152" s="252" t="str">
        <f>IF(BC151="","",VLOOKUP(BC151,'シフト記号表（従来型・ユニット型共通）'!$C$6:$L$47,10,FALSE))</f>
        <v/>
      </c>
      <c r="BD152" s="251" t="str">
        <f>IF(BD151="","",VLOOKUP(BD151,'シフト記号表（従来型・ユニット型共通）'!$C$6:$L$47,10,FALSE))</f>
        <v/>
      </c>
      <c r="BE152" s="251" t="str">
        <f>IF(BE151="","",VLOOKUP(BE151,'シフト記号表（従来型・ユニット型共通）'!$C$6:$L$47,10,FALSE))</f>
        <v/>
      </c>
      <c r="BF152" s="996">
        <f>IF($BI$3="４週",SUM(AA152:BB152),IF($BI$3="暦月",SUM(AA152:BE152),""))</f>
        <v>0</v>
      </c>
      <c r="BG152" s="997"/>
      <c r="BH152" s="998">
        <f>IF($BI$3="４週",BF152/4,IF($BI$3="暦月",(BF152/($BI$8/7)),""))</f>
        <v>0</v>
      </c>
      <c r="BI152" s="997"/>
      <c r="BJ152" s="993"/>
      <c r="BK152" s="994"/>
      <c r="BL152" s="994"/>
      <c r="BM152" s="994"/>
      <c r="BN152" s="995"/>
    </row>
    <row r="153" spans="2:66" ht="20.25" customHeight="1">
      <c r="B153" s="925">
        <f>B151+1</f>
        <v>69</v>
      </c>
      <c r="C153" s="1042"/>
      <c r="D153" s="1044"/>
      <c r="E153" s="934"/>
      <c r="F153" s="1045"/>
      <c r="G153" s="971"/>
      <c r="H153" s="972"/>
      <c r="I153" s="262"/>
      <c r="J153" s="261"/>
      <c r="K153" s="262"/>
      <c r="L153" s="261"/>
      <c r="M153" s="983"/>
      <c r="N153" s="984"/>
      <c r="O153" s="985"/>
      <c r="P153" s="986"/>
      <c r="Q153" s="986"/>
      <c r="R153" s="972"/>
      <c r="S153" s="953"/>
      <c r="T153" s="954"/>
      <c r="U153" s="954"/>
      <c r="V153" s="954"/>
      <c r="W153" s="955"/>
      <c r="X153" s="260" t="s">
        <v>758</v>
      </c>
      <c r="Z153" s="259"/>
      <c r="AA153" s="244"/>
      <c r="AB153" s="243"/>
      <c r="AC153" s="243"/>
      <c r="AD153" s="243"/>
      <c r="AE153" s="243"/>
      <c r="AF153" s="243"/>
      <c r="AG153" s="245"/>
      <c r="AH153" s="244"/>
      <c r="AI153" s="243"/>
      <c r="AJ153" s="243"/>
      <c r="AK153" s="243"/>
      <c r="AL153" s="243"/>
      <c r="AM153" s="243"/>
      <c r="AN153" s="245"/>
      <c r="AO153" s="244"/>
      <c r="AP153" s="243"/>
      <c r="AQ153" s="243"/>
      <c r="AR153" s="243"/>
      <c r="AS153" s="243"/>
      <c r="AT153" s="243"/>
      <c r="AU153" s="245"/>
      <c r="AV153" s="244"/>
      <c r="AW153" s="243"/>
      <c r="AX153" s="243"/>
      <c r="AY153" s="243"/>
      <c r="AZ153" s="243"/>
      <c r="BA153" s="243"/>
      <c r="BB153" s="245"/>
      <c r="BC153" s="244"/>
      <c r="BD153" s="243"/>
      <c r="BE153" s="242"/>
      <c r="BF153" s="960"/>
      <c r="BG153" s="961"/>
      <c r="BH153" s="962"/>
      <c r="BI153" s="963"/>
      <c r="BJ153" s="964"/>
      <c r="BK153" s="965"/>
      <c r="BL153" s="965"/>
      <c r="BM153" s="965"/>
      <c r="BN153" s="966"/>
    </row>
    <row r="154" spans="2:66" ht="20.25" customHeight="1">
      <c r="B154" s="926"/>
      <c r="C154" s="1043"/>
      <c r="D154" s="1046"/>
      <c r="E154" s="934"/>
      <c r="F154" s="1045"/>
      <c r="G154" s="987"/>
      <c r="H154" s="988"/>
      <c r="I154" s="258"/>
      <c r="J154" s="257">
        <f>G153</f>
        <v>0</v>
      </c>
      <c r="K154" s="258"/>
      <c r="L154" s="257">
        <f>M153</f>
        <v>0</v>
      </c>
      <c r="M154" s="989"/>
      <c r="N154" s="990"/>
      <c r="O154" s="991"/>
      <c r="P154" s="992"/>
      <c r="Q154" s="992"/>
      <c r="R154" s="988"/>
      <c r="S154" s="953"/>
      <c r="T154" s="954"/>
      <c r="U154" s="954"/>
      <c r="V154" s="954"/>
      <c r="W154" s="955"/>
      <c r="X154" s="256" t="s">
        <v>757</v>
      </c>
      <c r="Y154" s="255"/>
      <c r="Z154" s="254"/>
      <c r="AA154" s="252" t="str">
        <f>IF(AA153="","",VLOOKUP(AA153,'シフト記号表（従来型・ユニット型共通）'!$C$6:$L$47,10,FALSE))</f>
        <v/>
      </c>
      <c r="AB154" s="251" t="str">
        <f>IF(AB153="","",VLOOKUP(AB153,'シフト記号表（従来型・ユニット型共通）'!$C$6:$L$47,10,FALSE))</f>
        <v/>
      </c>
      <c r="AC154" s="251" t="str">
        <f>IF(AC153="","",VLOOKUP(AC153,'シフト記号表（従来型・ユニット型共通）'!$C$6:$L$47,10,FALSE))</f>
        <v/>
      </c>
      <c r="AD154" s="251" t="str">
        <f>IF(AD153="","",VLOOKUP(AD153,'シフト記号表（従来型・ユニット型共通）'!$C$6:$L$47,10,FALSE))</f>
        <v/>
      </c>
      <c r="AE154" s="251" t="str">
        <f>IF(AE153="","",VLOOKUP(AE153,'シフト記号表（従来型・ユニット型共通）'!$C$6:$L$47,10,FALSE))</f>
        <v/>
      </c>
      <c r="AF154" s="251" t="str">
        <f>IF(AF153="","",VLOOKUP(AF153,'シフト記号表（従来型・ユニット型共通）'!$C$6:$L$47,10,FALSE))</f>
        <v/>
      </c>
      <c r="AG154" s="253" t="str">
        <f>IF(AG153="","",VLOOKUP(AG153,'シフト記号表（従来型・ユニット型共通）'!$C$6:$L$47,10,FALSE))</f>
        <v/>
      </c>
      <c r="AH154" s="252" t="str">
        <f>IF(AH153="","",VLOOKUP(AH153,'シフト記号表（従来型・ユニット型共通）'!$C$6:$L$47,10,FALSE))</f>
        <v/>
      </c>
      <c r="AI154" s="251" t="str">
        <f>IF(AI153="","",VLOOKUP(AI153,'シフト記号表（従来型・ユニット型共通）'!$C$6:$L$47,10,FALSE))</f>
        <v/>
      </c>
      <c r="AJ154" s="251" t="str">
        <f>IF(AJ153="","",VLOOKUP(AJ153,'シフト記号表（従来型・ユニット型共通）'!$C$6:$L$47,10,FALSE))</f>
        <v/>
      </c>
      <c r="AK154" s="251" t="str">
        <f>IF(AK153="","",VLOOKUP(AK153,'シフト記号表（従来型・ユニット型共通）'!$C$6:$L$47,10,FALSE))</f>
        <v/>
      </c>
      <c r="AL154" s="251" t="str">
        <f>IF(AL153="","",VLOOKUP(AL153,'シフト記号表（従来型・ユニット型共通）'!$C$6:$L$47,10,FALSE))</f>
        <v/>
      </c>
      <c r="AM154" s="251" t="str">
        <f>IF(AM153="","",VLOOKUP(AM153,'シフト記号表（従来型・ユニット型共通）'!$C$6:$L$47,10,FALSE))</f>
        <v/>
      </c>
      <c r="AN154" s="253" t="str">
        <f>IF(AN153="","",VLOOKUP(AN153,'シフト記号表（従来型・ユニット型共通）'!$C$6:$L$47,10,FALSE))</f>
        <v/>
      </c>
      <c r="AO154" s="252" t="str">
        <f>IF(AO153="","",VLOOKUP(AO153,'シフト記号表（従来型・ユニット型共通）'!$C$6:$L$47,10,FALSE))</f>
        <v/>
      </c>
      <c r="AP154" s="251" t="str">
        <f>IF(AP153="","",VLOOKUP(AP153,'シフト記号表（従来型・ユニット型共通）'!$C$6:$L$47,10,FALSE))</f>
        <v/>
      </c>
      <c r="AQ154" s="251" t="str">
        <f>IF(AQ153="","",VLOOKUP(AQ153,'シフト記号表（従来型・ユニット型共通）'!$C$6:$L$47,10,FALSE))</f>
        <v/>
      </c>
      <c r="AR154" s="251" t="str">
        <f>IF(AR153="","",VLOOKUP(AR153,'シフト記号表（従来型・ユニット型共通）'!$C$6:$L$47,10,FALSE))</f>
        <v/>
      </c>
      <c r="AS154" s="251" t="str">
        <f>IF(AS153="","",VLOOKUP(AS153,'シフト記号表（従来型・ユニット型共通）'!$C$6:$L$47,10,FALSE))</f>
        <v/>
      </c>
      <c r="AT154" s="251" t="str">
        <f>IF(AT153="","",VLOOKUP(AT153,'シフト記号表（従来型・ユニット型共通）'!$C$6:$L$47,10,FALSE))</f>
        <v/>
      </c>
      <c r="AU154" s="253" t="str">
        <f>IF(AU153="","",VLOOKUP(AU153,'シフト記号表（従来型・ユニット型共通）'!$C$6:$L$47,10,FALSE))</f>
        <v/>
      </c>
      <c r="AV154" s="252" t="str">
        <f>IF(AV153="","",VLOOKUP(AV153,'シフト記号表（従来型・ユニット型共通）'!$C$6:$L$47,10,FALSE))</f>
        <v/>
      </c>
      <c r="AW154" s="251" t="str">
        <f>IF(AW153="","",VLOOKUP(AW153,'シフト記号表（従来型・ユニット型共通）'!$C$6:$L$47,10,FALSE))</f>
        <v/>
      </c>
      <c r="AX154" s="251" t="str">
        <f>IF(AX153="","",VLOOKUP(AX153,'シフト記号表（従来型・ユニット型共通）'!$C$6:$L$47,10,FALSE))</f>
        <v/>
      </c>
      <c r="AY154" s="251" t="str">
        <f>IF(AY153="","",VLOOKUP(AY153,'シフト記号表（従来型・ユニット型共通）'!$C$6:$L$47,10,FALSE))</f>
        <v/>
      </c>
      <c r="AZ154" s="251" t="str">
        <f>IF(AZ153="","",VLOOKUP(AZ153,'シフト記号表（従来型・ユニット型共通）'!$C$6:$L$47,10,FALSE))</f>
        <v/>
      </c>
      <c r="BA154" s="251" t="str">
        <f>IF(BA153="","",VLOOKUP(BA153,'シフト記号表（従来型・ユニット型共通）'!$C$6:$L$47,10,FALSE))</f>
        <v/>
      </c>
      <c r="BB154" s="253" t="str">
        <f>IF(BB153="","",VLOOKUP(BB153,'シフト記号表（従来型・ユニット型共通）'!$C$6:$L$47,10,FALSE))</f>
        <v/>
      </c>
      <c r="BC154" s="252" t="str">
        <f>IF(BC153="","",VLOOKUP(BC153,'シフト記号表（従来型・ユニット型共通）'!$C$6:$L$47,10,FALSE))</f>
        <v/>
      </c>
      <c r="BD154" s="251" t="str">
        <f>IF(BD153="","",VLOOKUP(BD153,'シフト記号表（従来型・ユニット型共通）'!$C$6:$L$47,10,FALSE))</f>
        <v/>
      </c>
      <c r="BE154" s="251" t="str">
        <f>IF(BE153="","",VLOOKUP(BE153,'シフト記号表（従来型・ユニット型共通）'!$C$6:$L$47,10,FALSE))</f>
        <v/>
      </c>
      <c r="BF154" s="996">
        <f>IF($BI$3="４週",SUM(AA154:BB154),IF($BI$3="暦月",SUM(AA154:BE154),""))</f>
        <v>0</v>
      </c>
      <c r="BG154" s="997"/>
      <c r="BH154" s="998">
        <f>IF($BI$3="４週",BF154/4,IF($BI$3="暦月",(BF154/($BI$8/7)),""))</f>
        <v>0</v>
      </c>
      <c r="BI154" s="997"/>
      <c r="BJ154" s="993"/>
      <c r="BK154" s="994"/>
      <c r="BL154" s="994"/>
      <c r="BM154" s="994"/>
      <c r="BN154" s="995"/>
    </row>
    <row r="155" spans="2:66" ht="20.25" customHeight="1">
      <c r="B155" s="925">
        <f>B153+1</f>
        <v>70</v>
      </c>
      <c r="C155" s="1042"/>
      <c r="D155" s="1044"/>
      <c r="E155" s="934"/>
      <c r="F155" s="1045"/>
      <c r="G155" s="971"/>
      <c r="H155" s="972"/>
      <c r="I155" s="262"/>
      <c r="J155" s="261"/>
      <c r="K155" s="262"/>
      <c r="L155" s="261"/>
      <c r="M155" s="983"/>
      <c r="N155" s="984"/>
      <c r="O155" s="985"/>
      <c r="P155" s="986"/>
      <c r="Q155" s="986"/>
      <c r="R155" s="972"/>
      <c r="S155" s="953"/>
      <c r="T155" s="954"/>
      <c r="U155" s="954"/>
      <c r="V155" s="954"/>
      <c r="W155" s="955"/>
      <c r="X155" s="260" t="s">
        <v>758</v>
      </c>
      <c r="Z155" s="259"/>
      <c r="AA155" s="244"/>
      <c r="AB155" s="243"/>
      <c r="AC155" s="243"/>
      <c r="AD155" s="243"/>
      <c r="AE155" s="243"/>
      <c r="AF155" s="243"/>
      <c r="AG155" s="245"/>
      <c r="AH155" s="244"/>
      <c r="AI155" s="243"/>
      <c r="AJ155" s="243"/>
      <c r="AK155" s="243"/>
      <c r="AL155" s="243"/>
      <c r="AM155" s="243"/>
      <c r="AN155" s="245"/>
      <c r="AO155" s="244"/>
      <c r="AP155" s="243"/>
      <c r="AQ155" s="243"/>
      <c r="AR155" s="243"/>
      <c r="AS155" s="243"/>
      <c r="AT155" s="243"/>
      <c r="AU155" s="245"/>
      <c r="AV155" s="244"/>
      <c r="AW155" s="243"/>
      <c r="AX155" s="243"/>
      <c r="AY155" s="243"/>
      <c r="AZ155" s="243"/>
      <c r="BA155" s="243"/>
      <c r="BB155" s="245"/>
      <c r="BC155" s="244"/>
      <c r="BD155" s="243"/>
      <c r="BE155" s="242"/>
      <c r="BF155" s="960"/>
      <c r="BG155" s="961"/>
      <c r="BH155" s="962"/>
      <c r="BI155" s="963"/>
      <c r="BJ155" s="964"/>
      <c r="BK155" s="965"/>
      <c r="BL155" s="965"/>
      <c r="BM155" s="965"/>
      <c r="BN155" s="966"/>
    </row>
    <row r="156" spans="2:66" ht="20.25" customHeight="1">
      <c r="B156" s="926"/>
      <c r="C156" s="1043"/>
      <c r="D156" s="1046"/>
      <c r="E156" s="934"/>
      <c r="F156" s="1045"/>
      <c r="G156" s="987"/>
      <c r="H156" s="988"/>
      <c r="I156" s="258"/>
      <c r="J156" s="257">
        <f>G155</f>
        <v>0</v>
      </c>
      <c r="K156" s="258"/>
      <c r="L156" s="257">
        <f>M155</f>
        <v>0</v>
      </c>
      <c r="M156" s="989"/>
      <c r="N156" s="990"/>
      <c r="O156" s="991"/>
      <c r="P156" s="992"/>
      <c r="Q156" s="992"/>
      <c r="R156" s="988"/>
      <c r="S156" s="953"/>
      <c r="T156" s="954"/>
      <c r="U156" s="954"/>
      <c r="V156" s="954"/>
      <c r="W156" s="955"/>
      <c r="X156" s="256" t="s">
        <v>757</v>
      </c>
      <c r="Y156" s="255"/>
      <c r="Z156" s="254"/>
      <c r="AA156" s="252" t="str">
        <f>IF(AA155="","",VLOOKUP(AA155,'シフト記号表（従来型・ユニット型共通）'!$C$6:$L$47,10,FALSE))</f>
        <v/>
      </c>
      <c r="AB156" s="251" t="str">
        <f>IF(AB155="","",VLOOKUP(AB155,'シフト記号表（従来型・ユニット型共通）'!$C$6:$L$47,10,FALSE))</f>
        <v/>
      </c>
      <c r="AC156" s="251" t="str">
        <f>IF(AC155="","",VLOOKUP(AC155,'シフト記号表（従来型・ユニット型共通）'!$C$6:$L$47,10,FALSE))</f>
        <v/>
      </c>
      <c r="AD156" s="251" t="str">
        <f>IF(AD155="","",VLOOKUP(AD155,'シフト記号表（従来型・ユニット型共通）'!$C$6:$L$47,10,FALSE))</f>
        <v/>
      </c>
      <c r="AE156" s="251" t="str">
        <f>IF(AE155="","",VLOOKUP(AE155,'シフト記号表（従来型・ユニット型共通）'!$C$6:$L$47,10,FALSE))</f>
        <v/>
      </c>
      <c r="AF156" s="251" t="str">
        <f>IF(AF155="","",VLOOKUP(AF155,'シフト記号表（従来型・ユニット型共通）'!$C$6:$L$47,10,FALSE))</f>
        <v/>
      </c>
      <c r="AG156" s="253" t="str">
        <f>IF(AG155="","",VLOOKUP(AG155,'シフト記号表（従来型・ユニット型共通）'!$C$6:$L$47,10,FALSE))</f>
        <v/>
      </c>
      <c r="AH156" s="252" t="str">
        <f>IF(AH155="","",VLOOKUP(AH155,'シフト記号表（従来型・ユニット型共通）'!$C$6:$L$47,10,FALSE))</f>
        <v/>
      </c>
      <c r="AI156" s="251" t="str">
        <f>IF(AI155="","",VLOOKUP(AI155,'シフト記号表（従来型・ユニット型共通）'!$C$6:$L$47,10,FALSE))</f>
        <v/>
      </c>
      <c r="AJ156" s="251" t="str">
        <f>IF(AJ155="","",VLOOKUP(AJ155,'シフト記号表（従来型・ユニット型共通）'!$C$6:$L$47,10,FALSE))</f>
        <v/>
      </c>
      <c r="AK156" s="251" t="str">
        <f>IF(AK155="","",VLOOKUP(AK155,'シフト記号表（従来型・ユニット型共通）'!$C$6:$L$47,10,FALSE))</f>
        <v/>
      </c>
      <c r="AL156" s="251" t="str">
        <f>IF(AL155="","",VLOOKUP(AL155,'シフト記号表（従来型・ユニット型共通）'!$C$6:$L$47,10,FALSE))</f>
        <v/>
      </c>
      <c r="AM156" s="251" t="str">
        <f>IF(AM155="","",VLOOKUP(AM155,'シフト記号表（従来型・ユニット型共通）'!$C$6:$L$47,10,FALSE))</f>
        <v/>
      </c>
      <c r="AN156" s="253" t="str">
        <f>IF(AN155="","",VLOOKUP(AN155,'シフト記号表（従来型・ユニット型共通）'!$C$6:$L$47,10,FALSE))</f>
        <v/>
      </c>
      <c r="AO156" s="252" t="str">
        <f>IF(AO155="","",VLOOKUP(AO155,'シフト記号表（従来型・ユニット型共通）'!$C$6:$L$47,10,FALSE))</f>
        <v/>
      </c>
      <c r="AP156" s="251" t="str">
        <f>IF(AP155="","",VLOOKUP(AP155,'シフト記号表（従来型・ユニット型共通）'!$C$6:$L$47,10,FALSE))</f>
        <v/>
      </c>
      <c r="AQ156" s="251" t="str">
        <f>IF(AQ155="","",VLOOKUP(AQ155,'シフト記号表（従来型・ユニット型共通）'!$C$6:$L$47,10,FALSE))</f>
        <v/>
      </c>
      <c r="AR156" s="251" t="str">
        <f>IF(AR155="","",VLOOKUP(AR155,'シフト記号表（従来型・ユニット型共通）'!$C$6:$L$47,10,FALSE))</f>
        <v/>
      </c>
      <c r="AS156" s="251" t="str">
        <f>IF(AS155="","",VLOOKUP(AS155,'シフト記号表（従来型・ユニット型共通）'!$C$6:$L$47,10,FALSE))</f>
        <v/>
      </c>
      <c r="AT156" s="251" t="str">
        <f>IF(AT155="","",VLOOKUP(AT155,'シフト記号表（従来型・ユニット型共通）'!$C$6:$L$47,10,FALSE))</f>
        <v/>
      </c>
      <c r="AU156" s="253" t="str">
        <f>IF(AU155="","",VLOOKUP(AU155,'シフト記号表（従来型・ユニット型共通）'!$C$6:$L$47,10,FALSE))</f>
        <v/>
      </c>
      <c r="AV156" s="252" t="str">
        <f>IF(AV155="","",VLOOKUP(AV155,'シフト記号表（従来型・ユニット型共通）'!$C$6:$L$47,10,FALSE))</f>
        <v/>
      </c>
      <c r="AW156" s="251" t="str">
        <f>IF(AW155="","",VLOOKUP(AW155,'シフト記号表（従来型・ユニット型共通）'!$C$6:$L$47,10,FALSE))</f>
        <v/>
      </c>
      <c r="AX156" s="251" t="str">
        <f>IF(AX155="","",VLOOKUP(AX155,'シフト記号表（従来型・ユニット型共通）'!$C$6:$L$47,10,FALSE))</f>
        <v/>
      </c>
      <c r="AY156" s="251" t="str">
        <f>IF(AY155="","",VLOOKUP(AY155,'シフト記号表（従来型・ユニット型共通）'!$C$6:$L$47,10,FALSE))</f>
        <v/>
      </c>
      <c r="AZ156" s="251" t="str">
        <f>IF(AZ155="","",VLOOKUP(AZ155,'シフト記号表（従来型・ユニット型共通）'!$C$6:$L$47,10,FALSE))</f>
        <v/>
      </c>
      <c r="BA156" s="251" t="str">
        <f>IF(BA155="","",VLOOKUP(BA155,'シフト記号表（従来型・ユニット型共通）'!$C$6:$L$47,10,FALSE))</f>
        <v/>
      </c>
      <c r="BB156" s="253" t="str">
        <f>IF(BB155="","",VLOOKUP(BB155,'シフト記号表（従来型・ユニット型共通）'!$C$6:$L$47,10,FALSE))</f>
        <v/>
      </c>
      <c r="BC156" s="252" t="str">
        <f>IF(BC155="","",VLOOKUP(BC155,'シフト記号表（従来型・ユニット型共通）'!$C$6:$L$47,10,FALSE))</f>
        <v/>
      </c>
      <c r="BD156" s="251" t="str">
        <f>IF(BD155="","",VLOOKUP(BD155,'シフト記号表（従来型・ユニット型共通）'!$C$6:$L$47,10,FALSE))</f>
        <v/>
      </c>
      <c r="BE156" s="251" t="str">
        <f>IF(BE155="","",VLOOKUP(BE155,'シフト記号表（従来型・ユニット型共通）'!$C$6:$L$47,10,FALSE))</f>
        <v/>
      </c>
      <c r="BF156" s="996">
        <f>IF($BI$3="４週",SUM(AA156:BB156),IF($BI$3="暦月",SUM(AA156:BE156),""))</f>
        <v>0</v>
      </c>
      <c r="BG156" s="997"/>
      <c r="BH156" s="998">
        <f>IF($BI$3="４週",BF156/4,IF($BI$3="暦月",(BF156/($BI$8/7)),""))</f>
        <v>0</v>
      </c>
      <c r="BI156" s="997"/>
      <c r="BJ156" s="993"/>
      <c r="BK156" s="994"/>
      <c r="BL156" s="994"/>
      <c r="BM156" s="994"/>
      <c r="BN156" s="995"/>
    </row>
    <row r="157" spans="2:66" ht="20.25" customHeight="1">
      <c r="B157" s="925">
        <f>B155+1</f>
        <v>71</v>
      </c>
      <c r="C157" s="1042"/>
      <c r="D157" s="1044"/>
      <c r="E157" s="934"/>
      <c r="F157" s="1045"/>
      <c r="G157" s="971"/>
      <c r="H157" s="972"/>
      <c r="I157" s="262"/>
      <c r="J157" s="261"/>
      <c r="K157" s="262"/>
      <c r="L157" s="261"/>
      <c r="M157" s="983"/>
      <c r="N157" s="984"/>
      <c r="O157" s="985"/>
      <c r="P157" s="986"/>
      <c r="Q157" s="986"/>
      <c r="R157" s="972"/>
      <c r="S157" s="953"/>
      <c r="T157" s="954"/>
      <c r="U157" s="954"/>
      <c r="V157" s="954"/>
      <c r="W157" s="955"/>
      <c r="X157" s="260" t="s">
        <v>758</v>
      </c>
      <c r="Z157" s="259"/>
      <c r="AA157" s="244"/>
      <c r="AB157" s="243"/>
      <c r="AC157" s="243"/>
      <c r="AD157" s="243"/>
      <c r="AE157" s="243"/>
      <c r="AF157" s="243"/>
      <c r="AG157" s="245"/>
      <c r="AH157" s="244"/>
      <c r="AI157" s="243"/>
      <c r="AJ157" s="243"/>
      <c r="AK157" s="243"/>
      <c r="AL157" s="243"/>
      <c r="AM157" s="243"/>
      <c r="AN157" s="245"/>
      <c r="AO157" s="244"/>
      <c r="AP157" s="243"/>
      <c r="AQ157" s="243"/>
      <c r="AR157" s="243"/>
      <c r="AS157" s="243"/>
      <c r="AT157" s="243"/>
      <c r="AU157" s="245"/>
      <c r="AV157" s="244"/>
      <c r="AW157" s="243"/>
      <c r="AX157" s="243"/>
      <c r="AY157" s="243"/>
      <c r="AZ157" s="243"/>
      <c r="BA157" s="243"/>
      <c r="BB157" s="245"/>
      <c r="BC157" s="244"/>
      <c r="BD157" s="243"/>
      <c r="BE157" s="242"/>
      <c r="BF157" s="960"/>
      <c r="BG157" s="961"/>
      <c r="BH157" s="962"/>
      <c r="BI157" s="963"/>
      <c r="BJ157" s="964"/>
      <c r="BK157" s="965"/>
      <c r="BL157" s="965"/>
      <c r="BM157" s="965"/>
      <c r="BN157" s="966"/>
    </row>
    <row r="158" spans="2:66" ht="20.25" customHeight="1">
      <c r="B158" s="926"/>
      <c r="C158" s="1043"/>
      <c r="D158" s="1046"/>
      <c r="E158" s="934"/>
      <c r="F158" s="1045"/>
      <c r="G158" s="987"/>
      <c r="H158" s="988"/>
      <c r="I158" s="258"/>
      <c r="J158" s="257">
        <f>G157</f>
        <v>0</v>
      </c>
      <c r="K158" s="258"/>
      <c r="L158" s="257">
        <f>M157</f>
        <v>0</v>
      </c>
      <c r="M158" s="989"/>
      <c r="N158" s="990"/>
      <c r="O158" s="991"/>
      <c r="P158" s="992"/>
      <c r="Q158" s="992"/>
      <c r="R158" s="988"/>
      <c r="S158" s="953"/>
      <c r="T158" s="954"/>
      <c r="U158" s="954"/>
      <c r="V158" s="954"/>
      <c r="W158" s="955"/>
      <c r="X158" s="256" t="s">
        <v>757</v>
      </c>
      <c r="Y158" s="255"/>
      <c r="Z158" s="254"/>
      <c r="AA158" s="252" t="str">
        <f>IF(AA157="","",VLOOKUP(AA157,'シフト記号表（従来型・ユニット型共通）'!$C$6:$L$47,10,FALSE))</f>
        <v/>
      </c>
      <c r="AB158" s="251" t="str">
        <f>IF(AB157="","",VLOOKUP(AB157,'シフト記号表（従来型・ユニット型共通）'!$C$6:$L$47,10,FALSE))</f>
        <v/>
      </c>
      <c r="AC158" s="251" t="str">
        <f>IF(AC157="","",VLOOKUP(AC157,'シフト記号表（従来型・ユニット型共通）'!$C$6:$L$47,10,FALSE))</f>
        <v/>
      </c>
      <c r="AD158" s="251" t="str">
        <f>IF(AD157="","",VLOOKUP(AD157,'シフト記号表（従来型・ユニット型共通）'!$C$6:$L$47,10,FALSE))</f>
        <v/>
      </c>
      <c r="AE158" s="251" t="str">
        <f>IF(AE157="","",VLOOKUP(AE157,'シフト記号表（従来型・ユニット型共通）'!$C$6:$L$47,10,FALSE))</f>
        <v/>
      </c>
      <c r="AF158" s="251" t="str">
        <f>IF(AF157="","",VLOOKUP(AF157,'シフト記号表（従来型・ユニット型共通）'!$C$6:$L$47,10,FALSE))</f>
        <v/>
      </c>
      <c r="AG158" s="253" t="str">
        <f>IF(AG157="","",VLOOKUP(AG157,'シフト記号表（従来型・ユニット型共通）'!$C$6:$L$47,10,FALSE))</f>
        <v/>
      </c>
      <c r="AH158" s="252" t="str">
        <f>IF(AH157="","",VLOOKUP(AH157,'シフト記号表（従来型・ユニット型共通）'!$C$6:$L$47,10,FALSE))</f>
        <v/>
      </c>
      <c r="AI158" s="251" t="str">
        <f>IF(AI157="","",VLOOKUP(AI157,'シフト記号表（従来型・ユニット型共通）'!$C$6:$L$47,10,FALSE))</f>
        <v/>
      </c>
      <c r="AJ158" s="251" t="str">
        <f>IF(AJ157="","",VLOOKUP(AJ157,'シフト記号表（従来型・ユニット型共通）'!$C$6:$L$47,10,FALSE))</f>
        <v/>
      </c>
      <c r="AK158" s="251" t="str">
        <f>IF(AK157="","",VLOOKUP(AK157,'シフト記号表（従来型・ユニット型共通）'!$C$6:$L$47,10,FALSE))</f>
        <v/>
      </c>
      <c r="AL158" s="251" t="str">
        <f>IF(AL157="","",VLOOKUP(AL157,'シフト記号表（従来型・ユニット型共通）'!$C$6:$L$47,10,FALSE))</f>
        <v/>
      </c>
      <c r="AM158" s="251" t="str">
        <f>IF(AM157="","",VLOOKUP(AM157,'シフト記号表（従来型・ユニット型共通）'!$C$6:$L$47,10,FALSE))</f>
        <v/>
      </c>
      <c r="AN158" s="253" t="str">
        <f>IF(AN157="","",VLOOKUP(AN157,'シフト記号表（従来型・ユニット型共通）'!$C$6:$L$47,10,FALSE))</f>
        <v/>
      </c>
      <c r="AO158" s="252" t="str">
        <f>IF(AO157="","",VLOOKUP(AO157,'シフト記号表（従来型・ユニット型共通）'!$C$6:$L$47,10,FALSE))</f>
        <v/>
      </c>
      <c r="AP158" s="251" t="str">
        <f>IF(AP157="","",VLOOKUP(AP157,'シフト記号表（従来型・ユニット型共通）'!$C$6:$L$47,10,FALSE))</f>
        <v/>
      </c>
      <c r="AQ158" s="251" t="str">
        <f>IF(AQ157="","",VLOOKUP(AQ157,'シフト記号表（従来型・ユニット型共通）'!$C$6:$L$47,10,FALSE))</f>
        <v/>
      </c>
      <c r="AR158" s="251" t="str">
        <f>IF(AR157="","",VLOOKUP(AR157,'シフト記号表（従来型・ユニット型共通）'!$C$6:$L$47,10,FALSE))</f>
        <v/>
      </c>
      <c r="AS158" s="251" t="str">
        <f>IF(AS157="","",VLOOKUP(AS157,'シフト記号表（従来型・ユニット型共通）'!$C$6:$L$47,10,FALSE))</f>
        <v/>
      </c>
      <c r="AT158" s="251" t="str">
        <f>IF(AT157="","",VLOOKUP(AT157,'シフト記号表（従来型・ユニット型共通）'!$C$6:$L$47,10,FALSE))</f>
        <v/>
      </c>
      <c r="AU158" s="253" t="str">
        <f>IF(AU157="","",VLOOKUP(AU157,'シフト記号表（従来型・ユニット型共通）'!$C$6:$L$47,10,FALSE))</f>
        <v/>
      </c>
      <c r="AV158" s="252" t="str">
        <f>IF(AV157="","",VLOOKUP(AV157,'シフト記号表（従来型・ユニット型共通）'!$C$6:$L$47,10,FALSE))</f>
        <v/>
      </c>
      <c r="AW158" s="251" t="str">
        <f>IF(AW157="","",VLOOKUP(AW157,'シフト記号表（従来型・ユニット型共通）'!$C$6:$L$47,10,FALSE))</f>
        <v/>
      </c>
      <c r="AX158" s="251" t="str">
        <f>IF(AX157="","",VLOOKUP(AX157,'シフト記号表（従来型・ユニット型共通）'!$C$6:$L$47,10,FALSE))</f>
        <v/>
      </c>
      <c r="AY158" s="251" t="str">
        <f>IF(AY157="","",VLOOKUP(AY157,'シフト記号表（従来型・ユニット型共通）'!$C$6:$L$47,10,FALSE))</f>
        <v/>
      </c>
      <c r="AZ158" s="251" t="str">
        <f>IF(AZ157="","",VLOOKUP(AZ157,'シフト記号表（従来型・ユニット型共通）'!$C$6:$L$47,10,FALSE))</f>
        <v/>
      </c>
      <c r="BA158" s="251" t="str">
        <f>IF(BA157="","",VLOOKUP(BA157,'シフト記号表（従来型・ユニット型共通）'!$C$6:$L$47,10,FALSE))</f>
        <v/>
      </c>
      <c r="BB158" s="253" t="str">
        <f>IF(BB157="","",VLOOKUP(BB157,'シフト記号表（従来型・ユニット型共通）'!$C$6:$L$47,10,FALSE))</f>
        <v/>
      </c>
      <c r="BC158" s="252" t="str">
        <f>IF(BC157="","",VLOOKUP(BC157,'シフト記号表（従来型・ユニット型共通）'!$C$6:$L$47,10,FALSE))</f>
        <v/>
      </c>
      <c r="BD158" s="251" t="str">
        <f>IF(BD157="","",VLOOKUP(BD157,'シフト記号表（従来型・ユニット型共通）'!$C$6:$L$47,10,FALSE))</f>
        <v/>
      </c>
      <c r="BE158" s="251" t="str">
        <f>IF(BE157="","",VLOOKUP(BE157,'シフト記号表（従来型・ユニット型共通）'!$C$6:$L$47,10,FALSE))</f>
        <v/>
      </c>
      <c r="BF158" s="996">
        <f>IF($BI$3="４週",SUM(AA158:BB158),IF($BI$3="暦月",SUM(AA158:BE158),""))</f>
        <v>0</v>
      </c>
      <c r="BG158" s="997"/>
      <c r="BH158" s="998">
        <f>IF($BI$3="４週",BF158/4,IF($BI$3="暦月",(BF158/($BI$8/7)),""))</f>
        <v>0</v>
      </c>
      <c r="BI158" s="997"/>
      <c r="BJ158" s="993"/>
      <c r="BK158" s="994"/>
      <c r="BL158" s="994"/>
      <c r="BM158" s="994"/>
      <c r="BN158" s="995"/>
    </row>
    <row r="159" spans="2:66" ht="20.25" customHeight="1">
      <c r="B159" s="925">
        <f>B157+1</f>
        <v>72</v>
      </c>
      <c r="C159" s="1042"/>
      <c r="D159" s="1044"/>
      <c r="E159" s="934"/>
      <c r="F159" s="1045"/>
      <c r="G159" s="971"/>
      <c r="H159" s="972"/>
      <c r="I159" s="262"/>
      <c r="J159" s="261"/>
      <c r="K159" s="262"/>
      <c r="L159" s="261"/>
      <c r="M159" s="983"/>
      <c r="N159" s="984"/>
      <c r="O159" s="985"/>
      <c r="P159" s="986"/>
      <c r="Q159" s="986"/>
      <c r="R159" s="972"/>
      <c r="S159" s="953"/>
      <c r="T159" s="954"/>
      <c r="U159" s="954"/>
      <c r="V159" s="954"/>
      <c r="W159" s="955"/>
      <c r="X159" s="260" t="s">
        <v>758</v>
      </c>
      <c r="Z159" s="259"/>
      <c r="AA159" s="244"/>
      <c r="AB159" s="243"/>
      <c r="AC159" s="243"/>
      <c r="AD159" s="243"/>
      <c r="AE159" s="243"/>
      <c r="AF159" s="243"/>
      <c r="AG159" s="245"/>
      <c r="AH159" s="244"/>
      <c r="AI159" s="243"/>
      <c r="AJ159" s="243"/>
      <c r="AK159" s="243"/>
      <c r="AL159" s="243"/>
      <c r="AM159" s="243"/>
      <c r="AN159" s="245"/>
      <c r="AO159" s="244"/>
      <c r="AP159" s="243"/>
      <c r="AQ159" s="243"/>
      <c r="AR159" s="243"/>
      <c r="AS159" s="243"/>
      <c r="AT159" s="243"/>
      <c r="AU159" s="245"/>
      <c r="AV159" s="244"/>
      <c r="AW159" s="243"/>
      <c r="AX159" s="243"/>
      <c r="AY159" s="243"/>
      <c r="AZ159" s="243"/>
      <c r="BA159" s="243"/>
      <c r="BB159" s="245"/>
      <c r="BC159" s="244"/>
      <c r="BD159" s="243"/>
      <c r="BE159" s="242"/>
      <c r="BF159" s="960"/>
      <c r="BG159" s="961"/>
      <c r="BH159" s="962"/>
      <c r="BI159" s="963"/>
      <c r="BJ159" s="964"/>
      <c r="BK159" s="965"/>
      <c r="BL159" s="965"/>
      <c r="BM159" s="965"/>
      <c r="BN159" s="966"/>
    </row>
    <row r="160" spans="2:66" ht="20.25" customHeight="1">
      <c r="B160" s="926"/>
      <c r="C160" s="1043"/>
      <c r="D160" s="1046"/>
      <c r="E160" s="934"/>
      <c r="F160" s="1045"/>
      <c r="G160" s="987"/>
      <c r="H160" s="988"/>
      <c r="I160" s="258"/>
      <c r="J160" s="257">
        <f>G159</f>
        <v>0</v>
      </c>
      <c r="K160" s="258"/>
      <c r="L160" s="257">
        <f>M159</f>
        <v>0</v>
      </c>
      <c r="M160" s="989"/>
      <c r="N160" s="990"/>
      <c r="O160" s="991"/>
      <c r="P160" s="992"/>
      <c r="Q160" s="992"/>
      <c r="R160" s="988"/>
      <c r="S160" s="953"/>
      <c r="T160" s="954"/>
      <c r="U160" s="954"/>
      <c r="V160" s="954"/>
      <c r="W160" s="955"/>
      <c r="X160" s="256" t="s">
        <v>757</v>
      </c>
      <c r="Y160" s="255"/>
      <c r="Z160" s="254"/>
      <c r="AA160" s="252" t="str">
        <f>IF(AA159="","",VLOOKUP(AA159,'シフト記号表（従来型・ユニット型共通）'!$C$6:$L$47,10,FALSE))</f>
        <v/>
      </c>
      <c r="AB160" s="251" t="str">
        <f>IF(AB159="","",VLOOKUP(AB159,'シフト記号表（従来型・ユニット型共通）'!$C$6:$L$47,10,FALSE))</f>
        <v/>
      </c>
      <c r="AC160" s="251" t="str">
        <f>IF(AC159="","",VLOOKUP(AC159,'シフト記号表（従来型・ユニット型共通）'!$C$6:$L$47,10,FALSE))</f>
        <v/>
      </c>
      <c r="AD160" s="251" t="str">
        <f>IF(AD159="","",VLOOKUP(AD159,'シフト記号表（従来型・ユニット型共通）'!$C$6:$L$47,10,FALSE))</f>
        <v/>
      </c>
      <c r="AE160" s="251" t="str">
        <f>IF(AE159="","",VLOOKUP(AE159,'シフト記号表（従来型・ユニット型共通）'!$C$6:$L$47,10,FALSE))</f>
        <v/>
      </c>
      <c r="AF160" s="251" t="str">
        <f>IF(AF159="","",VLOOKUP(AF159,'シフト記号表（従来型・ユニット型共通）'!$C$6:$L$47,10,FALSE))</f>
        <v/>
      </c>
      <c r="AG160" s="253" t="str">
        <f>IF(AG159="","",VLOOKUP(AG159,'シフト記号表（従来型・ユニット型共通）'!$C$6:$L$47,10,FALSE))</f>
        <v/>
      </c>
      <c r="AH160" s="252" t="str">
        <f>IF(AH159="","",VLOOKUP(AH159,'シフト記号表（従来型・ユニット型共通）'!$C$6:$L$47,10,FALSE))</f>
        <v/>
      </c>
      <c r="AI160" s="251" t="str">
        <f>IF(AI159="","",VLOOKUP(AI159,'シフト記号表（従来型・ユニット型共通）'!$C$6:$L$47,10,FALSE))</f>
        <v/>
      </c>
      <c r="AJ160" s="251" t="str">
        <f>IF(AJ159="","",VLOOKUP(AJ159,'シフト記号表（従来型・ユニット型共通）'!$C$6:$L$47,10,FALSE))</f>
        <v/>
      </c>
      <c r="AK160" s="251" t="str">
        <f>IF(AK159="","",VLOOKUP(AK159,'シフト記号表（従来型・ユニット型共通）'!$C$6:$L$47,10,FALSE))</f>
        <v/>
      </c>
      <c r="AL160" s="251" t="str">
        <f>IF(AL159="","",VLOOKUP(AL159,'シフト記号表（従来型・ユニット型共通）'!$C$6:$L$47,10,FALSE))</f>
        <v/>
      </c>
      <c r="AM160" s="251" t="str">
        <f>IF(AM159="","",VLOOKUP(AM159,'シフト記号表（従来型・ユニット型共通）'!$C$6:$L$47,10,FALSE))</f>
        <v/>
      </c>
      <c r="AN160" s="253" t="str">
        <f>IF(AN159="","",VLOOKUP(AN159,'シフト記号表（従来型・ユニット型共通）'!$C$6:$L$47,10,FALSE))</f>
        <v/>
      </c>
      <c r="AO160" s="252" t="str">
        <f>IF(AO159="","",VLOOKUP(AO159,'シフト記号表（従来型・ユニット型共通）'!$C$6:$L$47,10,FALSE))</f>
        <v/>
      </c>
      <c r="AP160" s="251" t="str">
        <f>IF(AP159="","",VLOOKUP(AP159,'シフト記号表（従来型・ユニット型共通）'!$C$6:$L$47,10,FALSE))</f>
        <v/>
      </c>
      <c r="AQ160" s="251" t="str">
        <f>IF(AQ159="","",VLOOKUP(AQ159,'シフト記号表（従来型・ユニット型共通）'!$C$6:$L$47,10,FALSE))</f>
        <v/>
      </c>
      <c r="AR160" s="251" t="str">
        <f>IF(AR159="","",VLOOKUP(AR159,'シフト記号表（従来型・ユニット型共通）'!$C$6:$L$47,10,FALSE))</f>
        <v/>
      </c>
      <c r="AS160" s="251" t="str">
        <f>IF(AS159="","",VLOOKUP(AS159,'シフト記号表（従来型・ユニット型共通）'!$C$6:$L$47,10,FALSE))</f>
        <v/>
      </c>
      <c r="AT160" s="251" t="str">
        <f>IF(AT159="","",VLOOKUP(AT159,'シフト記号表（従来型・ユニット型共通）'!$C$6:$L$47,10,FALSE))</f>
        <v/>
      </c>
      <c r="AU160" s="253" t="str">
        <f>IF(AU159="","",VLOOKUP(AU159,'シフト記号表（従来型・ユニット型共通）'!$C$6:$L$47,10,FALSE))</f>
        <v/>
      </c>
      <c r="AV160" s="252" t="str">
        <f>IF(AV159="","",VLOOKUP(AV159,'シフト記号表（従来型・ユニット型共通）'!$C$6:$L$47,10,FALSE))</f>
        <v/>
      </c>
      <c r="AW160" s="251" t="str">
        <f>IF(AW159="","",VLOOKUP(AW159,'シフト記号表（従来型・ユニット型共通）'!$C$6:$L$47,10,FALSE))</f>
        <v/>
      </c>
      <c r="AX160" s="251" t="str">
        <f>IF(AX159="","",VLOOKUP(AX159,'シフト記号表（従来型・ユニット型共通）'!$C$6:$L$47,10,FALSE))</f>
        <v/>
      </c>
      <c r="AY160" s="251" t="str">
        <f>IF(AY159="","",VLOOKUP(AY159,'シフト記号表（従来型・ユニット型共通）'!$C$6:$L$47,10,FALSE))</f>
        <v/>
      </c>
      <c r="AZ160" s="251" t="str">
        <f>IF(AZ159="","",VLOOKUP(AZ159,'シフト記号表（従来型・ユニット型共通）'!$C$6:$L$47,10,FALSE))</f>
        <v/>
      </c>
      <c r="BA160" s="251" t="str">
        <f>IF(BA159="","",VLOOKUP(BA159,'シフト記号表（従来型・ユニット型共通）'!$C$6:$L$47,10,FALSE))</f>
        <v/>
      </c>
      <c r="BB160" s="253" t="str">
        <f>IF(BB159="","",VLOOKUP(BB159,'シフト記号表（従来型・ユニット型共通）'!$C$6:$L$47,10,FALSE))</f>
        <v/>
      </c>
      <c r="BC160" s="252" t="str">
        <f>IF(BC159="","",VLOOKUP(BC159,'シフト記号表（従来型・ユニット型共通）'!$C$6:$L$47,10,FALSE))</f>
        <v/>
      </c>
      <c r="BD160" s="251" t="str">
        <f>IF(BD159="","",VLOOKUP(BD159,'シフト記号表（従来型・ユニット型共通）'!$C$6:$L$47,10,FALSE))</f>
        <v/>
      </c>
      <c r="BE160" s="251" t="str">
        <f>IF(BE159="","",VLOOKUP(BE159,'シフト記号表（従来型・ユニット型共通）'!$C$6:$L$47,10,FALSE))</f>
        <v/>
      </c>
      <c r="BF160" s="996">
        <f>IF($BI$3="４週",SUM(AA160:BB160),IF($BI$3="暦月",SUM(AA160:BE160),""))</f>
        <v>0</v>
      </c>
      <c r="BG160" s="997"/>
      <c r="BH160" s="998">
        <f>IF($BI$3="４週",BF160/4,IF($BI$3="暦月",(BF160/($BI$8/7)),""))</f>
        <v>0</v>
      </c>
      <c r="BI160" s="997"/>
      <c r="BJ160" s="993"/>
      <c r="BK160" s="994"/>
      <c r="BL160" s="994"/>
      <c r="BM160" s="994"/>
      <c r="BN160" s="995"/>
    </row>
    <row r="161" spans="2:66" ht="20.25" customHeight="1">
      <c r="B161" s="925">
        <f>B159+1</f>
        <v>73</v>
      </c>
      <c r="C161" s="1042"/>
      <c r="D161" s="1044"/>
      <c r="E161" s="934"/>
      <c r="F161" s="1045"/>
      <c r="G161" s="971"/>
      <c r="H161" s="972"/>
      <c r="I161" s="262"/>
      <c r="J161" s="261"/>
      <c r="K161" s="262"/>
      <c r="L161" s="261"/>
      <c r="M161" s="983"/>
      <c r="N161" s="984"/>
      <c r="O161" s="985"/>
      <c r="P161" s="986"/>
      <c r="Q161" s="986"/>
      <c r="R161" s="972"/>
      <c r="S161" s="953"/>
      <c r="T161" s="954"/>
      <c r="U161" s="954"/>
      <c r="V161" s="954"/>
      <c r="W161" s="955"/>
      <c r="X161" s="260" t="s">
        <v>758</v>
      </c>
      <c r="Z161" s="259"/>
      <c r="AA161" s="244"/>
      <c r="AB161" s="243"/>
      <c r="AC161" s="243"/>
      <c r="AD161" s="243"/>
      <c r="AE161" s="243"/>
      <c r="AF161" s="243"/>
      <c r="AG161" s="245"/>
      <c r="AH161" s="244"/>
      <c r="AI161" s="243"/>
      <c r="AJ161" s="243"/>
      <c r="AK161" s="243"/>
      <c r="AL161" s="243"/>
      <c r="AM161" s="243"/>
      <c r="AN161" s="245"/>
      <c r="AO161" s="244"/>
      <c r="AP161" s="243"/>
      <c r="AQ161" s="243"/>
      <c r="AR161" s="243"/>
      <c r="AS161" s="243"/>
      <c r="AT161" s="243"/>
      <c r="AU161" s="245"/>
      <c r="AV161" s="244"/>
      <c r="AW161" s="243"/>
      <c r="AX161" s="243"/>
      <c r="AY161" s="243"/>
      <c r="AZ161" s="243"/>
      <c r="BA161" s="243"/>
      <c r="BB161" s="245"/>
      <c r="BC161" s="244"/>
      <c r="BD161" s="243"/>
      <c r="BE161" s="242"/>
      <c r="BF161" s="960"/>
      <c r="BG161" s="961"/>
      <c r="BH161" s="962"/>
      <c r="BI161" s="963"/>
      <c r="BJ161" s="964"/>
      <c r="BK161" s="965"/>
      <c r="BL161" s="965"/>
      <c r="BM161" s="965"/>
      <c r="BN161" s="966"/>
    </row>
    <row r="162" spans="2:66" ht="20.25" customHeight="1">
      <c r="B162" s="926"/>
      <c r="C162" s="1043"/>
      <c r="D162" s="1046"/>
      <c r="E162" s="934"/>
      <c r="F162" s="1045"/>
      <c r="G162" s="987"/>
      <c r="H162" s="988"/>
      <c r="I162" s="258"/>
      <c r="J162" s="257">
        <f>G161</f>
        <v>0</v>
      </c>
      <c r="K162" s="258"/>
      <c r="L162" s="257">
        <f>M161</f>
        <v>0</v>
      </c>
      <c r="M162" s="989"/>
      <c r="N162" s="990"/>
      <c r="O162" s="991"/>
      <c r="P162" s="992"/>
      <c r="Q162" s="992"/>
      <c r="R162" s="988"/>
      <c r="S162" s="953"/>
      <c r="T162" s="954"/>
      <c r="U162" s="954"/>
      <c r="V162" s="954"/>
      <c r="W162" s="955"/>
      <c r="X162" s="256" t="s">
        <v>757</v>
      </c>
      <c r="Y162" s="255"/>
      <c r="Z162" s="254"/>
      <c r="AA162" s="252" t="str">
        <f>IF(AA161="","",VLOOKUP(AA161,'シフト記号表（従来型・ユニット型共通）'!$C$6:$L$47,10,FALSE))</f>
        <v/>
      </c>
      <c r="AB162" s="251" t="str">
        <f>IF(AB161="","",VLOOKUP(AB161,'シフト記号表（従来型・ユニット型共通）'!$C$6:$L$47,10,FALSE))</f>
        <v/>
      </c>
      <c r="AC162" s="251" t="str">
        <f>IF(AC161="","",VLOOKUP(AC161,'シフト記号表（従来型・ユニット型共通）'!$C$6:$L$47,10,FALSE))</f>
        <v/>
      </c>
      <c r="AD162" s="251" t="str">
        <f>IF(AD161="","",VLOOKUP(AD161,'シフト記号表（従来型・ユニット型共通）'!$C$6:$L$47,10,FALSE))</f>
        <v/>
      </c>
      <c r="AE162" s="251" t="str">
        <f>IF(AE161="","",VLOOKUP(AE161,'シフト記号表（従来型・ユニット型共通）'!$C$6:$L$47,10,FALSE))</f>
        <v/>
      </c>
      <c r="AF162" s="251" t="str">
        <f>IF(AF161="","",VLOOKUP(AF161,'シフト記号表（従来型・ユニット型共通）'!$C$6:$L$47,10,FALSE))</f>
        <v/>
      </c>
      <c r="AG162" s="253" t="str">
        <f>IF(AG161="","",VLOOKUP(AG161,'シフト記号表（従来型・ユニット型共通）'!$C$6:$L$47,10,FALSE))</f>
        <v/>
      </c>
      <c r="AH162" s="252" t="str">
        <f>IF(AH161="","",VLOOKUP(AH161,'シフト記号表（従来型・ユニット型共通）'!$C$6:$L$47,10,FALSE))</f>
        <v/>
      </c>
      <c r="AI162" s="251" t="str">
        <f>IF(AI161="","",VLOOKUP(AI161,'シフト記号表（従来型・ユニット型共通）'!$C$6:$L$47,10,FALSE))</f>
        <v/>
      </c>
      <c r="AJ162" s="251" t="str">
        <f>IF(AJ161="","",VLOOKUP(AJ161,'シフト記号表（従来型・ユニット型共通）'!$C$6:$L$47,10,FALSE))</f>
        <v/>
      </c>
      <c r="AK162" s="251" t="str">
        <f>IF(AK161="","",VLOOKUP(AK161,'シフト記号表（従来型・ユニット型共通）'!$C$6:$L$47,10,FALSE))</f>
        <v/>
      </c>
      <c r="AL162" s="251" t="str">
        <f>IF(AL161="","",VLOOKUP(AL161,'シフト記号表（従来型・ユニット型共通）'!$C$6:$L$47,10,FALSE))</f>
        <v/>
      </c>
      <c r="AM162" s="251" t="str">
        <f>IF(AM161="","",VLOOKUP(AM161,'シフト記号表（従来型・ユニット型共通）'!$C$6:$L$47,10,FALSE))</f>
        <v/>
      </c>
      <c r="AN162" s="253" t="str">
        <f>IF(AN161="","",VLOOKUP(AN161,'シフト記号表（従来型・ユニット型共通）'!$C$6:$L$47,10,FALSE))</f>
        <v/>
      </c>
      <c r="AO162" s="252" t="str">
        <f>IF(AO161="","",VLOOKUP(AO161,'シフト記号表（従来型・ユニット型共通）'!$C$6:$L$47,10,FALSE))</f>
        <v/>
      </c>
      <c r="AP162" s="251" t="str">
        <f>IF(AP161="","",VLOOKUP(AP161,'シフト記号表（従来型・ユニット型共通）'!$C$6:$L$47,10,FALSE))</f>
        <v/>
      </c>
      <c r="AQ162" s="251" t="str">
        <f>IF(AQ161="","",VLOOKUP(AQ161,'シフト記号表（従来型・ユニット型共通）'!$C$6:$L$47,10,FALSE))</f>
        <v/>
      </c>
      <c r="AR162" s="251" t="str">
        <f>IF(AR161="","",VLOOKUP(AR161,'シフト記号表（従来型・ユニット型共通）'!$C$6:$L$47,10,FALSE))</f>
        <v/>
      </c>
      <c r="AS162" s="251" t="str">
        <f>IF(AS161="","",VLOOKUP(AS161,'シフト記号表（従来型・ユニット型共通）'!$C$6:$L$47,10,FALSE))</f>
        <v/>
      </c>
      <c r="AT162" s="251" t="str">
        <f>IF(AT161="","",VLOOKUP(AT161,'シフト記号表（従来型・ユニット型共通）'!$C$6:$L$47,10,FALSE))</f>
        <v/>
      </c>
      <c r="AU162" s="253" t="str">
        <f>IF(AU161="","",VLOOKUP(AU161,'シフト記号表（従来型・ユニット型共通）'!$C$6:$L$47,10,FALSE))</f>
        <v/>
      </c>
      <c r="AV162" s="252" t="str">
        <f>IF(AV161="","",VLOOKUP(AV161,'シフト記号表（従来型・ユニット型共通）'!$C$6:$L$47,10,FALSE))</f>
        <v/>
      </c>
      <c r="AW162" s="251" t="str">
        <f>IF(AW161="","",VLOOKUP(AW161,'シフト記号表（従来型・ユニット型共通）'!$C$6:$L$47,10,FALSE))</f>
        <v/>
      </c>
      <c r="AX162" s="251" t="str">
        <f>IF(AX161="","",VLOOKUP(AX161,'シフト記号表（従来型・ユニット型共通）'!$C$6:$L$47,10,FALSE))</f>
        <v/>
      </c>
      <c r="AY162" s="251" t="str">
        <f>IF(AY161="","",VLOOKUP(AY161,'シフト記号表（従来型・ユニット型共通）'!$C$6:$L$47,10,FALSE))</f>
        <v/>
      </c>
      <c r="AZ162" s="251" t="str">
        <f>IF(AZ161="","",VLOOKUP(AZ161,'シフト記号表（従来型・ユニット型共通）'!$C$6:$L$47,10,FALSE))</f>
        <v/>
      </c>
      <c r="BA162" s="251" t="str">
        <f>IF(BA161="","",VLOOKUP(BA161,'シフト記号表（従来型・ユニット型共通）'!$C$6:$L$47,10,FALSE))</f>
        <v/>
      </c>
      <c r="BB162" s="253" t="str">
        <f>IF(BB161="","",VLOOKUP(BB161,'シフト記号表（従来型・ユニット型共通）'!$C$6:$L$47,10,FALSE))</f>
        <v/>
      </c>
      <c r="BC162" s="252" t="str">
        <f>IF(BC161="","",VLOOKUP(BC161,'シフト記号表（従来型・ユニット型共通）'!$C$6:$L$47,10,FALSE))</f>
        <v/>
      </c>
      <c r="BD162" s="251" t="str">
        <f>IF(BD161="","",VLOOKUP(BD161,'シフト記号表（従来型・ユニット型共通）'!$C$6:$L$47,10,FALSE))</f>
        <v/>
      </c>
      <c r="BE162" s="251" t="str">
        <f>IF(BE161="","",VLOOKUP(BE161,'シフト記号表（従来型・ユニット型共通）'!$C$6:$L$47,10,FALSE))</f>
        <v/>
      </c>
      <c r="BF162" s="996">
        <f>IF($BI$3="４週",SUM(AA162:BB162),IF($BI$3="暦月",SUM(AA162:BE162),""))</f>
        <v>0</v>
      </c>
      <c r="BG162" s="997"/>
      <c r="BH162" s="998">
        <f>IF($BI$3="４週",BF162/4,IF($BI$3="暦月",(BF162/($BI$8/7)),""))</f>
        <v>0</v>
      </c>
      <c r="BI162" s="997"/>
      <c r="BJ162" s="993"/>
      <c r="BK162" s="994"/>
      <c r="BL162" s="994"/>
      <c r="BM162" s="994"/>
      <c r="BN162" s="995"/>
    </row>
    <row r="163" spans="2:66" ht="20.25" customHeight="1">
      <c r="B163" s="925">
        <f>B161+1</f>
        <v>74</v>
      </c>
      <c r="C163" s="1042"/>
      <c r="D163" s="1044"/>
      <c r="E163" s="934"/>
      <c r="F163" s="1045"/>
      <c r="G163" s="971"/>
      <c r="H163" s="972"/>
      <c r="I163" s="262"/>
      <c r="J163" s="261"/>
      <c r="K163" s="262"/>
      <c r="L163" s="261"/>
      <c r="M163" s="983"/>
      <c r="N163" s="984"/>
      <c r="O163" s="985"/>
      <c r="P163" s="986"/>
      <c r="Q163" s="986"/>
      <c r="R163" s="972"/>
      <c r="S163" s="953"/>
      <c r="T163" s="954"/>
      <c r="U163" s="954"/>
      <c r="V163" s="954"/>
      <c r="W163" s="955"/>
      <c r="X163" s="260" t="s">
        <v>758</v>
      </c>
      <c r="Z163" s="259"/>
      <c r="AA163" s="244"/>
      <c r="AB163" s="243"/>
      <c r="AC163" s="243"/>
      <c r="AD163" s="243"/>
      <c r="AE163" s="243"/>
      <c r="AF163" s="243"/>
      <c r="AG163" s="245"/>
      <c r="AH163" s="244"/>
      <c r="AI163" s="243"/>
      <c r="AJ163" s="243"/>
      <c r="AK163" s="243"/>
      <c r="AL163" s="243"/>
      <c r="AM163" s="243"/>
      <c r="AN163" s="245"/>
      <c r="AO163" s="244"/>
      <c r="AP163" s="243"/>
      <c r="AQ163" s="243"/>
      <c r="AR163" s="243"/>
      <c r="AS163" s="243"/>
      <c r="AT163" s="243"/>
      <c r="AU163" s="245"/>
      <c r="AV163" s="244"/>
      <c r="AW163" s="243"/>
      <c r="AX163" s="243"/>
      <c r="AY163" s="243"/>
      <c r="AZ163" s="243"/>
      <c r="BA163" s="243"/>
      <c r="BB163" s="245"/>
      <c r="BC163" s="244"/>
      <c r="BD163" s="243"/>
      <c r="BE163" s="242"/>
      <c r="BF163" s="960"/>
      <c r="BG163" s="961"/>
      <c r="BH163" s="962"/>
      <c r="BI163" s="963"/>
      <c r="BJ163" s="964"/>
      <c r="BK163" s="965"/>
      <c r="BL163" s="965"/>
      <c r="BM163" s="965"/>
      <c r="BN163" s="966"/>
    </row>
    <row r="164" spans="2:66" ht="20.25" customHeight="1">
      <c r="B164" s="926"/>
      <c r="C164" s="1043"/>
      <c r="D164" s="1046"/>
      <c r="E164" s="934"/>
      <c r="F164" s="1045"/>
      <c r="G164" s="987"/>
      <c r="H164" s="988"/>
      <c r="I164" s="258"/>
      <c r="J164" s="257">
        <f>G163</f>
        <v>0</v>
      </c>
      <c r="K164" s="258"/>
      <c r="L164" s="257">
        <f>M163</f>
        <v>0</v>
      </c>
      <c r="M164" s="989"/>
      <c r="N164" s="990"/>
      <c r="O164" s="991"/>
      <c r="P164" s="992"/>
      <c r="Q164" s="992"/>
      <c r="R164" s="988"/>
      <c r="S164" s="953"/>
      <c r="T164" s="954"/>
      <c r="U164" s="954"/>
      <c r="V164" s="954"/>
      <c r="W164" s="955"/>
      <c r="X164" s="256" t="s">
        <v>757</v>
      </c>
      <c r="Y164" s="255"/>
      <c r="Z164" s="254"/>
      <c r="AA164" s="252" t="str">
        <f>IF(AA163="","",VLOOKUP(AA163,'シフト記号表（従来型・ユニット型共通）'!$C$6:$L$47,10,FALSE))</f>
        <v/>
      </c>
      <c r="AB164" s="251" t="str">
        <f>IF(AB163="","",VLOOKUP(AB163,'シフト記号表（従来型・ユニット型共通）'!$C$6:$L$47,10,FALSE))</f>
        <v/>
      </c>
      <c r="AC164" s="251" t="str">
        <f>IF(AC163="","",VLOOKUP(AC163,'シフト記号表（従来型・ユニット型共通）'!$C$6:$L$47,10,FALSE))</f>
        <v/>
      </c>
      <c r="AD164" s="251" t="str">
        <f>IF(AD163="","",VLOOKUP(AD163,'シフト記号表（従来型・ユニット型共通）'!$C$6:$L$47,10,FALSE))</f>
        <v/>
      </c>
      <c r="AE164" s="251" t="str">
        <f>IF(AE163="","",VLOOKUP(AE163,'シフト記号表（従来型・ユニット型共通）'!$C$6:$L$47,10,FALSE))</f>
        <v/>
      </c>
      <c r="AF164" s="251" t="str">
        <f>IF(AF163="","",VLOOKUP(AF163,'シフト記号表（従来型・ユニット型共通）'!$C$6:$L$47,10,FALSE))</f>
        <v/>
      </c>
      <c r="AG164" s="253" t="str">
        <f>IF(AG163="","",VLOOKUP(AG163,'シフト記号表（従来型・ユニット型共通）'!$C$6:$L$47,10,FALSE))</f>
        <v/>
      </c>
      <c r="AH164" s="252" t="str">
        <f>IF(AH163="","",VLOOKUP(AH163,'シフト記号表（従来型・ユニット型共通）'!$C$6:$L$47,10,FALSE))</f>
        <v/>
      </c>
      <c r="AI164" s="251" t="str">
        <f>IF(AI163="","",VLOOKUP(AI163,'シフト記号表（従来型・ユニット型共通）'!$C$6:$L$47,10,FALSE))</f>
        <v/>
      </c>
      <c r="AJ164" s="251" t="str">
        <f>IF(AJ163="","",VLOOKUP(AJ163,'シフト記号表（従来型・ユニット型共通）'!$C$6:$L$47,10,FALSE))</f>
        <v/>
      </c>
      <c r="AK164" s="251" t="str">
        <f>IF(AK163="","",VLOOKUP(AK163,'シフト記号表（従来型・ユニット型共通）'!$C$6:$L$47,10,FALSE))</f>
        <v/>
      </c>
      <c r="AL164" s="251" t="str">
        <f>IF(AL163="","",VLOOKUP(AL163,'シフト記号表（従来型・ユニット型共通）'!$C$6:$L$47,10,FALSE))</f>
        <v/>
      </c>
      <c r="AM164" s="251" t="str">
        <f>IF(AM163="","",VLOOKUP(AM163,'シフト記号表（従来型・ユニット型共通）'!$C$6:$L$47,10,FALSE))</f>
        <v/>
      </c>
      <c r="AN164" s="253" t="str">
        <f>IF(AN163="","",VLOOKUP(AN163,'シフト記号表（従来型・ユニット型共通）'!$C$6:$L$47,10,FALSE))</f>
        <v/>
      </c>
      <c r="AO164" s="252" t="str">
        <f>IF(AO163="","",VLOOKUP(AO163,'シフト記号表（従来型・ユニット型共通）'!$C$6:$L$47,10,FALSE))</f>
        <v/>
      </c>
      <c r="AP164" s="251" t="str">
        <f>IF(AP163="","",VLOOKUP(AP163,'シフト記号表（従来型・ユニット型共通）'!$C$6:$L$47,10,FALSE))</f>
        <v/>
      </c>
      <c r="AQ164" s="251" t="str">
        <f>IF(AQ163="","",VLOOKUP(AQ163,'シフト記号表（従来型・ユニット型共通）'!$C$6:$L$47,10,FALSE))</f>
        <v/>
      </c>
      <c r="AR164" s="251" t="str">
        <f>IF(AR163="","",VLOOKUP(AR163,'シフト記号表（従来型・ユニット型共通）'!$C$6:$L$47,10,FALSE))</f>
        <v/>
      </c>
      <c r="AS164" s="251" t="str">
        <f>IF(AS163="","",VLOOKUP(AS163,'シフト記号表（従来型・ユニット型共通）'!$C$6:$L$47,10,FALSE))</f>
        <v/>
      </c>
      <c r="AT164" s="251" t="str">
        <f>IF(AT163="","",VLOOKUP(AT163,'シフト記号表（従来型・ユニット型共通）'!$C$6:$L$47,10,FALSE))</f>
        <v/>
      </c>
      <c r="AU164" s="253" t="str">
        <f>IF(AU163="","",VLOOKUP(AU163,'シフト記号表（従来型・ユニット型共通）'!$C$6:$L$47,10,FALSE))</f>
        <v/>
      </c>
      <c r="AV164" s="252" t="str">
        <f>IF(AV163="","",VLOOKUP(AV163,'シフト記号表（従来型・ユニット型共通）'!$C$6:$L$47,10,FALSE))</f>
        <v/>
      </c>
      <c r="AW164" s="251" t="str">
        <f>IF(AW163="","",VLOOKUP(AW163,'シフト記号表（従来型・ユニット型共通）'!$C$6:$L$47,10,FALSE))</f>
        <v/>
      </c>
      <c r="AX164" s="251" t="str">
        <f>IF(AX163="","",VLOOKUP(AX163,'シフト記号表（従来型・ユニット型共通）'!$C$6:$L$47,10,FALSE))</f>
        <v/>
      </c>
      <c r="AY164" s="251" t="str">
        <f>IF(AY163="","",VLOOKUP(AY163,'シフト記号表（従来型・ユニット型共通）'!$C$6:$L$47,10,FALSE))</f>
        <v/>
      </c>
      <c r="AZ164" s="251" t="str">
        <f>IF(AZ163="","",VLOOKUP(AZ163,'シフト記号表（従来型・ユニット型共通）'!$C$6:$L$47,10,FALSE))</f>
        <v/>
      </c>
      <c r="BA164" s="251" t="str">
        <f>IF(BA163="","",VLOOKUP(BA163,'シフト記号表（従来型・ユニット型共通）'!$C$6:$L$47,10,FALSE))</f>
        <v/>
      </c>
      <c r="BB164" s="253" t="str">
        <f>IF(BB163="","",VLOOKUP(BB163,'シフト記号表（従来型・ユニット型共通）'!$C$6:$L$47,10,FALSE))</f>
        <v/>
      </c>
      <c r="BC164" s="252" t="str">
        <f>IF(BC163="","",VLOOKUP(BC163,'シフト記号表（従来型・ユニット型共通）'!$C$6:$L$47,10,FALSE))</f>
        <v/>
      </c>
      <c r="BD164" s="251" t="str">
        <f>IF(BD163="","",VLOOKUP(BD163,'シフト記号表（従来型・ユニット型共通）'!$C$6:$L$47,10,FALSE))</f>
        <v/>
      </c>
      <c r="BE164" s="251" t="str">
        <f>IF(BE163="","",VLOOKUP(BE163,'シフト記号表（従来型・ユニット型共通）'!$C$6:$L$47,10,FALSE))</f>
        <v/>
      </c>
      <c r="BF164" s="996">
        <f>IF($BI$3="４週",SUM(AA164:BB164),IF($BI$3="暦月",SUM(AA164:BE164),""))</f>
        <v>0</v>
      </c>
      <c r="BG164" s="997"/>
      <c r="BH164" s="998">
        <f>IF($BI$3="４週",BF164/4,IF($BI$3="暦月",(BF164/($BI$8/7)),""))</f>
        <v>0</v>
      </c>
      <c r="BI164" s="997"/>
      <c r="BJ164" s="993"/>
      <c r="BK164" s="994"/>
      <c r="BL164" s="994"/>
      <c r="BM164" s="994"/>
      <c r="BN164" s="995"/>
    </row>
    <row r="165" spans="2:66" ht="20.25" customHeight="1">
      <c r="B165" s="925">
        <f>B163+1</f>
        <v>75</v>
      </c>
      <c r="C165" s="1042"/>
      <c r="D165" s="1044"/>
      <c r="E165" s="934"/>
      <c r="F165" s="1045"/>
      <c r="G165" s="971"/>
      <c r="H165" s="972"/>
      <c r="I165" s="262"/>
      <c r="J165" s="261"/>
      <c r="K165" s="262"/>
      <c r="L165" s="261"/>
      <c r="M165" s="983"/>
      <c r="N165" s="984"/>
      <c r="O165" s="985"/>
      <c r="P165" s="986"/>
      <c r="Q165" s="986"/>
      <c r="R165" s="972"/>
      <c r="S165" s="953"/>
      <c r="T165" s="954"/>
      <c r="U165" s="954"/>
      <c r="V165" s="954"/>
      <c r="W165" s="955"/>
      <c r="X165" s="260" t="s">
        <v>758</v>
      </c>
      <c r="Z165" s="259"/>
      <c r="AA165" s="244"/>
      <c r="AB165" s="243"/>
      <c r="AC165" s="243"/>
      <c r="AD165" s="243"/>
      <c r="AE165" s="243"/>
      <c r="AF165" s="243"/>
      <c r="AG165" s="245"/>
      <c r="AH165" s="244"/>
      <c r="AI165" s="243"/>
      <c r="AJ165" s="243"/>
      <c r="AK165" s="243"/>
      <c r="AL165" s="243"/>
      <c r="AM165" s="243"/>
      <c r="AN165" s="245"/>
      <c r="AO165" s="244"/>
      <c r="AP165" s="243"/>
      <c r="AQ165" s="243"/>
      <c r="AR165" s="243"/>
      <c r="AS165" s="243"/>
      <c r="AT165" s="243"/>
      <c r="AU165" s="245"/>
      <c r="AV165" s="244"/>
      <c r="AW165" s="243"/>
      <c r="AX165" s="243"/>
      <c r="AY165" s="243"/>
      <c r="AZ165" s="243"/>
      <c r="BA165" s="243"/>
      <c r="BB165" s="245"/>
      <c r="BC165" s="244"/>
      <c r="BD165" s="243"/>
      <c r="BE165" s="242"/>
      <c r="BF165" s="960"/>
      <c r="BG165" s="961"/>
      <c r="BH165" s="962"/>
      <c r="BI165" s="963"/>
      <c r="BJ165" s="964"/>
      <c r="BK165" s="965"/>
      <c r="BL165" s="965"/>
      <c r="BM165" s="965"/>
      <c r="BN165" s="966"/>
    </row>
    <row r="166" spans="2:66" ht="20.25" customHeight="1">
      <c r="B166" s="926"/>
      <c r="C166" s="1043"/>
      <c r="D166" s="1046"/>
      <c r="E166" s="934"/>
      <c r="F166" s="1045"/>
      <c r="G166" s="987"/>
      <c r="H166" s="988"/>
      <c r="I166" s="258"/>
      <c r="J166" s="257">
        <f>G165</f>
        <v>0</v>
      </c>
      <c r="K166" s="258"/>
      <c r="L166" s="257">
        <f>M165</f>
        <v>0</v>
      </c>
      <c r="M166" s="989"/>
      <c r="N166" s="990"/>
      <c r="O166" s="991"/>
      <c r="P166" s="992"/>
      <c r="Q166" s="992"/>
      <c r="R166" s="988"/>
      <c r="S166" s="953"/>
      <c r="T166" s="954"/>
      <c r="U166" s="954"/>
      <c r="V166" s="954"/>
      <c r="W166" s="955"/>
      <c r="X166" s="256" t="s">
        <v>757</v>
      </c>
      <c r="Y166" s="255"/>
      <c r="Z166" s="254"/>
      <c r="AA166" s="252" t="str">
        <f>IF(AA165="","",VLOOKUP(AA165,'シフト記号表（従来型・ユニット型共通）'!$C$6:$L$47,10,FALSE))</f>
        <v/>
      </c>
      <c r="AB166" s="251" t="str">
        <f>IF(AB165="","",VLOOKUP(AB165,'シフト記号表（従来型・ユニット型共通）'!$C$6:$L$47,10,FALSE))</f>
        <v/>
      </c>
      <c r="AC166" s="251" t="str">
        <f>IF(AC165="","",VLOOKUP(AC165,'シフト記号表（従来型・ユニット型共通）'!$C$6:$L$47,10,FALSE))</f>
        <v/>
      </c>
      <c r="AD166" s="251" t="str">
        <f>IF(AD165="","",VLOOKUP(AD165,'シフト記号表（従来型・ユニット型共通）'!$C$6:$L$47,10,FALSE))</f>
        <v/>
      </c>
      <c r="AE166" s="251" t="str">
        <f>IF(AE165="","",VLOOKUP(AE165,'シフト記号表（従来型・ユニット型共通）'!$C$6:$L$47,10,FALSE))</f>
        <v/>
      </c>
      <c r="AF166" s="251" t="str">
        <f>IF(AF165="","",VLOOKUP(AF165,'シフト記号表（従来型・ユニット型共通）'!$C$6:$L$47,10,FALSE))</f>
        <v/>
      </c>
      <c r="AG166" s="253" t="str">
        <f>IF(AG165="","",VLOOKUP(AG165,'シフト記号表（従来型・ユニット型共通）'!$C$6:$L$47,10,FALSE))</f>
        <v/>
      </c>
      <c r="AH166" s="252" t="str">
        <f>IF(AH165="","",VLOOKUP(AH165,'シフト記号表（従来型・ユニット型共通）'!$C$6:$L$47,10,FALSE))</f>
        <v/>
      </c>
      <c r="AI166" s="251" t="str">
        <f>IF(AI165="","",VLOOKUP(AI165,'シフト記号表（従来型・ユニット型共通）'!$C$6:$L$47,10,FALSE))</f>
        <v/>
      </c>
      <c r="AJ166" s="251" t="str">
        <f>IF(AJ165="","",VLOOKUP(AJ165,'シフト記号表（従来型・ユニット型共通）'!$C$6:$L$47,10,FALSE))</f>
        <v/>
      </c>
      <c r="AK166" s="251" t="str">
        <f>IF(AK165="","",VLOOKUP(AK165,'シフト記号表（従来型・ユニット型共通）'!$C$6:$L$47,10,FALSE))</f>
        <v/>
      </c>
      <c r="AL166" s="251" t="str">
        <f>IF(AL165="","",VLOOKUP(AL165,'シフト記号表（従来型・ユニット型共通）'!$C$6:$L$47,10,FALSE))</f>
        <v/>
      </c>
      <c r="AM166" s="251" t="str">
        <f>IF(AM165="","",VLOOKUP(AM165,'シフト記号表（従来型・ユニット型共通）'!$C$6:$L$47,10,FALSE))</f>
        <v/>
      </c>
      <c r="AN166" s="253" t="str">
        <f>IF(AN165="","",VLOOKUP(AN165,'シフト記号表（従来型・ユニット型共通）'!$C$6:$L$47,10,FALSE))</f>
        <v/>
      </c>
      <c r="AO166" s="252" t="str">
        <f>IF(AO165="","",VLOOKUP(AO165,'シフト記号表（従来型・ユニット型共通）'!$C$6:$L$47,10,FALSE))</f>
        <v/>
      </c>
      <c r="AP166" s="251" t="str">
        <f>IF(AP165="","",VLOOKUP(AP165,'シフト記号表（従来型・ユニット型共通）'!$C$6:$L$47,10,FALSE))</f>
        <v/>
      </c>
      <c r="AQ166" s="251" t="str">
        <f>IF(AQ165="","",VLOOKUP(AQ165,'シフト記号表（従来型・ユニット型共通）'!$C$6:$L$47,10,FALSE))</f>
        <v/>
      </c>
      <c r="AR166" s="251" t="str">
        <f>IF(AR165="","",VLOOKUP(AR165,'シフト記号表（従来型・ユニット型共通）'!$C$6:$L$47,10,FALSE))</f>
        <v/>
      </c>
      <c r="AS166" s="251" t="str">
        <f>IF(AS165="","",VLOOKUP(AS165,'シフト記号表（従来型・ユニット型共通）'!$C$6:$L$47,10,FALSE))</f>
        <v/>
      </c>
      <c r="AT166" s="251" t="str">
        <f>IF(AT165="","",VLOOKUP(AT165,'シフト記号表（従来型・ユニット型共通）'!$C$6:$L$47,10,FALSE))</f>
        <v/>
      </c>
      <c r="AU166" s="253" t="str">
        <f>IF(AU165="","",VLOOKUP(AU165,'シフト記号表（従来型・ユニット型共通）'!$C$6:$L$47,10,FALSE))</f>
        <v/>
      </c>
      <c r="AV166" s="252" t="str">
        <f>IF(AV165="","",VLOOKUP(AV165,'シフト記号表（従来型・ユニット型共通）'!$C$6:$L$47,10,FALSE))</f>
        <v/>
      </c>
      <c r="AW166" s="251" t="str">
        <f>IF(AW165="","",VLOOKUP(AW165,'シフト記号表（従来型・ユニット型共通）'!$C$6:$L$47,10,FALSE))</f>
        <v/>
      </c>
      <c r="AX166" s="251" t="str">
        <f>IF(AX165="","",VLOOKUP(AX165,'シフト記号表（従来型・ユニット型共通）'!$C$6:$L$47,10,FALSE))</f>
        <v/>
      </c>
      <c r="AY166" s="251" t="str">
        <f>IF(AY165="","",VLOOKUP(AY165,'シフト記号表（従来型・ユニット型共通）'!$C$6:$L$47,10,FALSE))</f>
        <v/>
      </c>
      <c r="AZ166" s="251" t="str">
        <f>IF(AZ165="","",VLOOKUP(AZ165,'シフト記号表（従来型・ユニット型共通）'!$C$6:$L$47,10,FALSE))</f>
        <v/>
      </c>
      <c r="BA166" s="251" t="str">
        <f>IF(BA165="","",VLOOKUP(BA165,'シフト記号表（従来型・ユニット型共通）'!$C$6:$L$47,10,FALSE))</f>
        <v/>
      </c>
      <c r="BB166" s="253" t="str">
        <f>IF(BB165="","",VLOOKUP(BB165,'シフト記号表（従来型・ユニット型共通）'!$C$6:$L$47,10,FALSE))</f>
        <v/>
      </c>
      <c r="BC166" s="252" t="str">
        <f>IF(BC165="","",VLOOKUP(BC165,'シフト記号表（従来型・ユニット型共通）'!$C$6:$L$47,10,FALSE))</f>
        <v/>
      </c>
      <c r="BD166" s="251" t="str">
        <f>IF(BD165="","",VLOOKUP(BD165,'シフト記号表（従来型・ユニット型共通）'!$C$6:$L$47,10,FALSE))</f>
        <v/>
      </c>
      <c r="BE166" s="251" t="str">
        <f>IF(BE165="","",VLOOKUP(BE165,'シフト記号表（従来型・ユニット型共通）'!$C$6:$L$47,10,FALSE))</f>
        <v/>
      </c>
      <c r="BF166" s="996">
        <f>IF($BI$3="４週",SUM(AA166:BB166),IF($BI$3="暦月",SUM(AA166:BE166),""))</f>
        <v>0</v>
      </c>
      <c r="BG166" s="997"/>
      <c r="BH166" s="998">
        <f>IF($BI$3="４週",BF166/4,IF($BI$3="暦月",(BF166/($BI$8/7)),""))</f>
        <v>0</v>
      </c>
      <c r="BI166" s="997"/>
      <c r="BJ166" s="993"/>
      <c r="BK166" s="994"/>
      <c r="BL166" s="994"/>
      <c r="BM166" s="994"/>
      <c r="BN166" s="995"/>
    </row>
    <row r="167" spans="2:66" ht="20.25" customHeight="1">
      <c r="B167" s="925">
        <f>B165+1</f>
        <v>76</v>
      </c>
      <c r="C167" s="1042"/>
      <c r="D167" s="1044"/>
      <c r="E167" s="934"/>
      <c r="F167" s="1045"/>
      <c r="G167" s="971"/>
      <c r="H167" s="972"/>
      <c r="I167" s="262"/>
      <c r="J167" s="261"/>
      <c r="K167" s="262"/>
      <c r="L167" s="261"/>
      <c r="M167" s="983"/>
      <c r="N167" s="984"/>
      <c r="O167" s="985"/>
      <c r="P167" s="986"/>
      <c r="Q167" s="986"/>
      <c r="R167" s="972"/>
      <c r="S167" s="953"/>
      <c r="T167" s="954"/>
      <c r="U167" s="954"/>
      <c r="V167" s="954"/>
      <c r="W167" s="955"/>
      <c r="X167" s="260" t="s">
        <v>758</v>
      </c>
      <c r="Z167" s="259"/>
      <c r="AA167" s="244"/>
      <c r="AB167" s="243"/>
      <c r="AC167" s="243"/>
      <c r="AD167" s="243"/>
      <c r="AE167" s="243"/>
      <c r="AF167" s="243"/>
      <c r="AG167" s="245"/>
      <c r="AH167" s="244"/>
      <c r="AI167" s="243"/>
      <c r="AJ167" s="243"/>
      <c r="AK167" s="243"/>
      <c r="AL167" s="243"/>
      <c r="AM167" s="243"/>
      <c r="AN167" s="245"/>
      <c r="AO167" s="244"/>
      <c r="AP167" s="243"/>
      <c r="AQ167" s="243"/>
      <c r="AR167" s="243"/>
      <c r="AS167" s="243"/>
      <c r="AT167" s="243"/>
      <c r="AU167" s="245"/>
      <c r="AV167" s="244"/>
      <c r="AW167" s="243"/>
      <c r="AX167" s="243"/>
      <c r="AY167" s="243"/>
      <c r="AZ167" s="243"/>
      <c r="BA167" s="243"/>
      <c r="BB167" s="245"/>
      <c r="BC167" s="244"/>
      <c r="BD167" s="243"/>
      <c r="BE167" s="242"/>
      <c r="BF167" s="960"/>
      <c r="BG167" s="961"/>
      <c r="BH167" s="962"/>
      <c r="BI167" s="963"/>
      <c r="BJ167" s="964"/>
      <c r="BK167" s="965"/>
      <c r="BL167" s="965"/>
      <c r="BM167" s="965"/>
      <c r="BN167" s="966"/>
    </row>
    <row r="168" spans="2:66" ht="20.25" customHeight="1">
      <c r="B168" s="926"/>
      <c r="C168" s="1043"/>
      <c r="D168" s="1046"/>
      <c r="E168" s="934"/>
      <c r="F168" s="1045"/>
      <c r="G168" s="987"/>
      <c r="H168" s="988"/>
      <c r="I168" s="258"/>
      <c r="J168" s="257">
        <f>G167</f>
        <v>0</v>
      </c>
      <c r="K168" s="258"/>
      <c r="L168" s="257">
        <f>M167</f>
        <v>0</v>
      </c>
      <c r="M168" s="989"/>
      <c r="N168" s="990"/>
      <c r="O168" s="991"/>
      <c r="P168" s="992"/>
      <c r="Q168" s="992"/>
      <c r="R168" s="988"/>
      <c r="S168" s="953"/>
      <c r="T168" s="954"/>
      <c r="U168" s="954"/>
      <c r="V168" s="954"/>
      <c r="W168" s="955"/>
      <c r="X168" s="256" t="s">
        <v>757</v>
      </c>
      <c r="Y168" s="255"/>
      <c r="Z168" s="254"/>
      <c r="AA168" s="252" t="str">
        <f>IF(AA167="","",VLOOKUP(AA167,'シフト記号表（従来型・ユニット型共通）'!$C$6:$L$47,10,FALSE))</f>
        <v/>
      </c>
      <c r="AB168" s="251" t="str">
        <f>IF(AB167="","",VLOOKUP(AB167,'シフト記号表（従来型・ユニット型共通）'!$C$6:$L$47,10,FALSE))</f>
        <v/>
      </c>
      <c r="AC168" s="251" t="str">
        <f>IF(AC167="","",VLOOKUP(AC167,'シフト記号表（従来型・ユニット型共通）'!$C$6:$L$47,10,FALSE))</f>
        <v/>
      </c>
      <c r="AD168" s="251" t="str">
        <f>IF(AD167="","",VLOOKUP(AD167,'シフト記号表（従来型・ユニット型共通）'!$C$6:$L$47,10,FALSE))</f>
        <v/>
      </c>
      <c r="AE168" s="251" t="str">
        <f>IF(AE167="","",VLOOKUP(AE167,'シフト記号表（従来型・ユニット型共通）'!$C$6:$L$47,10,FALSE))</f>
        <v/>
      </c>
      <c r="AF168" s="251" t="str">
        <f>IF(AF167="","",VLOOKUP(AF167,'シフト記号表（従来型・ユニット型共通）'!$C$6:$L$47,10,FALSE))</f>
        <v/>
      </c>
      <c r="AG168" s="253" t="str">
        <f>IF(AG167="","",VLOOKUP(AG167,'シフト記号表（従来型・ユニット型共通）'!$C$6:$L$47,10,FALSE))</f>
        <v/>
      </c>
      <c r="AH168" s="252" t="str">
        <f>IF(AH167="","",VLOOKUP(AH167,'シフト記号表（従来型・ユニット型共通）'!$C$6:$L$47,10,FALSE))</f>
        <v/>
      </c>
      <c r="AI168" s="251" t="str">
        <f>IF(AI167="","",VLOOKUP(AI167,'シフト記号表（従来型・ユニット型共通）'!$C$6:$L$47,10,FALSE))</f>
        <v/>
      </c>
      <c r="AJ168" s="251" t="str">
        <f>IF(AJ167="","",VLOOKUP(AJ167,'シフト記号表（従来型・ユニット型共通）'!$C$6:$L$47,10,FALSE))</f>
        <v/>
      </c>
      <c r="AK168" s="251" t="str">
        <f>IF(AK167="","",VLOOKUP(AK167,'シフト記号表（従来型・ユニット型共通）'!$C$6:$L$47,10,FALSE))</f>
        <v/>
      </c>
      <c r="AL168" s="251" t="str">
        <f>IF(AL167="","",VLOOKUP(AL167,'シフト記号表（従来型・ユニット型共通）'!$C$6:$L$47,10,FALSE))</f>
        <v/>
      </c>
      <c r="AM168" s="251" t="str">
        <f>IF(AM167="","",VLOOKUP(AM167,'シフト記号表（従来型・ユニット型共通）'!$C$6:$L$47,10,FALSE))</f>
        <v/>
      </c>
      <c r="AN168" s="253" t="str">
        <f>IF(AN167="","",VLOOKUP(AN167,'シフト記号表（従来型・ユニット型共通）'!$C$6:$L$47,10,FALSE))</f>
        <v/>
      </c>
      <c r="AO168" s="252" t="str">
        <f>IF(AO167="","",VLOOKUP(AO167,'シフト記号表（従来型・ユニット型共通）'!$C$6:$L$47,10,FALSE))</f>
        <v/>
      </c>
      <c r="AP168" s="251" t="str">
        <f>IF(AP167="","",VLOOKUP(AP167,'シフト記号表（従来型・ユニット型共通）'!$C$6:$L$47,10,FALSE))</f>
        <v/>
      </c>
      <c r="AQ168" s="251" t="str">
        <f>IF(AQ167="","",VLOOKUP(AQ167,'シフト記号表（従来型・ユニット型共通）'!$C$6:$L$47,10,FALSE))</f>
        <v/>
      </c>
      <c r="AR168" s="251" t="str">
        <f>IF(AR167="","",VLOOKUP(AR167,'シフト記号表（従来型・ユニット型共通）'!$C$6:$L$47,10,FALSE))</f>
        <v/>
      </c>
      <c r="AS168" s="251" t="str">
        <f>IF(AS167="","",VLOOKUP(AS167,'シフト記号表（従来型・ユニット型共通）'!$C$6:$L$47,10,FALSE))</f>
        <v/>
      </c>
      <c r="AT168" s="251" t="str">
        <f>IF(AT167="","",VLOOKUP(AT167,'シフト記号表（従来型・ユニット型共通）'!$C$6:$L$47,10,FALSE))</f>
        <v/>
      </c>
      <c r="AU168" s="253" t="str">
        <f>IF(AU167="","",VLOOKUP(AU167,'シフト記号表（従来型・ユニット型共通）'!$C$6:$L$47,10,FALSE))</f>
        <v/>
      </c>
      <c r="AV168" s="252" t="str">
        <f>IF(AV167="","",VLOOKUP(AV167,'シフト記号表（従来型・ユニット型共通）'!$C$6:$L$47,10,FALSE))</f>
        <v/>
      </c>
      <c r="AW168" s="251" t="str">
        <f>IF(AW167="","",VLOOKUP(AW167,'シフト記号表（従来型・ユニット型共通）'!$C$6:$L$47,10,FALSE))</f>
        <v/>
      </c>
      <c r="AX168" s="251" t="str">
        <f>IF(AX167="","",VLOOKUP(AX167,'シフト記号表（従来型・ユニット型共通）'!$C$6:$L$47,10,FALSE))</f>
        <v/>
      </c>
      <c r="AY168" s="251" t="str">
        <f>IF(AY167="","",VLOOKUP(AY167,'シフト記号表（従来型・ユニット型共通）'!$C$6:$L$47,10,FALSE))</f>
        <v/>
      </c>
      <c r="AZ168" s="251" t="str">
        <f>IF(AZ167="","",VLOOKUP(AZ167,'シフト記号表（従来型・ユニット型共通）'!$C$6:$L$47,10,FALSE))</f>
        <v/>
      </c>
      <c r="BA168" s="251" t="str">
        <f>IF(BA167="","",VLOOKUP(BA167,'シフト記号表（従来型・ユニット型共通）'!$C$6:$L$47,10,FALSE))</f>
        <v/>
      </c>
      <c r="BB168" s="253" t="str">
        <f>IF(BB167="","",VLOOKUP(BB167,'シフト記号表（従来型・ユニット型共通）'!$C$6:$L$47,10,FALSE))</f>
        <v/>
      </c>
      <c r="BC168" s="252" t="str">
        <f>IF(BC167="","",VLOOKUP(BC167,'シフト記号表（従来型・ユニット型共通）'!$C$6:$L$47,10,FALSE))</f>
        <v/>
      </c>
      <c r="BD168" s="251" t="str">
        <f>IF(BD167="","",VLOOKUP(BD167,'シフト記号表（従来型・ユニット型共通）'!$C$6:$L$47,10,FALSE))</f>
        <v/>
      </c>
      <c r="BE168" s="251" t="str">
        <f>IF(BE167="","",VLOOKUP(BE167,'シフト記号表（従来型・ユニット型共通）'!$C$6:$L$47,10,FALSE))</f>
        <v/>
      </c>
      <c r="BF168" s="996">
        <f>IF($BI$3="４週",SUM(AA168:BB168),IF($BI$3="暦月",SUM(AA168:BE168),""))</f>
        <v>0</v>
      </c>
      <c r="BG168" s="997"/>
      <c r="BH168" s="998">
        <f>IF($BI$3="４週",BF168/4,IF($BI$3="暦月",(BF168/($BI$8/7)),""))</f>
        <v>0</v>
      </c>
      <c r="BI168" s="997"/>
      <c r="BJ168" s="993"/>
      <c r="BK168" s="994"/>
      <c r="BL168" s="994"/>
      <c r="BM168" s="994"/>
      <c r="BN168" s="995"/>
    </row>
    <row r="169" spans="2:66" ht="20.25" customHeight="1">
      <c r="B169" s="925">
        <f>B167+1</f>
        <v>77</v>
      </c>
      <c r="C169" s="1042"/>
      <c r="D169" s="1044"/>
      <c r="E169" s="934"/>
      <c r="F169" s="1045"/>
      <c r="G169" s="971"/>
      <c r="H169" s="972"/>
      <c r="I169" s="262"/>
      <c r="J169" s="261"/>
      <c r="K169" s="262"/>
      <c r="L169" s="261"/>
      <c r="M169" s="983"/>
      <c r="N169" s="984"/>
      <c r="O169" s="985"/>
      <c r="P169" s="986"/>
      <c r="Q169" s="986"/>
      <c r="R169" s="972"/>
      <c r="S169" s="953"/>
      <c r="T169" s="954"/>
      <c r="U169" s="954"/>
      <c r="V169" s="954"/>
      <c r="W169" s="955"/>
      <c r="X169" s="260" t="s">
        <v>758</v>
      </c>
      <c r="Z169" s="259"/>
      <c r="AA169" s="244"/>
      <c r="AB169" s="243"/>
      <c r="AC169" s="243"/>
      <c r="AD169" s="243"/>
      <c r="AE169" s="243"/>
      <c r="AF169" s="243"/>
      <c r="AG169" s="245"/>
      <c r="AH169" s="244"/>
      <c r="AI169" s="243"/>
      <c r="AJ169" s="243"/>
      <c r="AK169" s="243"/>
      <c r="AL169" s="243"/>
      <c r="AM169" s="243"/>
      <c r="AN169" s="245"/>
      <c r="AO169" s="244"/>
      <c r="AP169" s="243"/>
      <c r="AQ169" s="243"/>
      <c r="AR169" s="243"/>
      <c r="AS169" s="243"/>
      <c r="AT169" s="243"/>
      <c r="AU169" s="245"/>
      <c r="AV169" s="244"/>
      <c r="AW169" s="243"/>
      <c r="AX169" s="243"/>
      <c r="AY169" s="243"/>
      <c r="AZ169" s="243"/>
      <c r="BA169" s="243"/>
      <c r="BB169" s="245"/>
      <c r="BC169" s="244"/>
      <c r="BD169" s="243"/>
      <c r="BE169" s="242"/>
      <c r="BF169" s="960"/>
      <c r="BG169" s="961"/>
      <c r="BH169" s="962"/>
      <c r="BI169" s="963"/>
      <c r="BJ169" s="964"/>
      <c r="BK169" s="965"/>
      <c r="BL169" s="965"/>
      <c r="BM169" s="965"/>
      <c r="BN169" s="966"/>
    </row>
    <row r="170" spans="2:66" ht="20.25" customHeight="1">
      <c r="B170" s="926"/>
      <c r="C170" s="1043"/>
      <c r="D170" s="1046"/>
      <c r="E170" s="934"/>
      <c r="F170" s="1045"/>
      <c r="G170" s="987"/>
      <c r="H170" s="988"/>
      <c r="I170" s="258"/>
      <c r="J170" s="257">
        <f>G169</f>
        <v>0</v>
      </c>
      <c r="K170" s="258"/>
      <c r="L170" s="257">
        <f>M169</f>
        <v>0</v>
      </c>
      <c r="M170" s="989"/>
      <c r="N170" s="990"/>
      <c r="O170" s="991"/>
      <c r="P170" s="992"/>
      <c r="Q170" s="992"/>
      <c r="R170" s="988"/>
      <c r="S170" s="953"/>
      <c r="T170" s="954"/>
      <c r="U170" s="954"/>
      <c r="V170" s="954"/>
      <c r="W170" s="955"/>
      <c r="X170" s="256" t="s">
        <v>757</v>
      </c>
      <c r="Y170" s="255"/>
      <c r="Z170" s="254"/>
      <c r="AA170" s="252" t="str">
        <f>IF(AA169="","",VLOOKUP(AA169,'シフト記号表（従来型・ユニット型共通）'!$C$6:$L$47,10,FALSE))</f>
        <v/>
      </c>
      <c r="AB170" s="251" t="str">
        <f>IF(AB169="","",VLOOKUP(AB169,'シフト記号表（従来型・ユニット型共通）'!$C$6:$L$47,10,FALSE))</f>
        <v/>
      </c>
      <c r="AC170" s="251" t="str">
        <f>IF(AC169="","",VLOOKUP(AC169,'シフト記号表（従来型・ユニット型共通）'!$C$6:$L$47,10,FALSE))</f>
        <v/>
      </c>
      <c r="AD170" s="251" t="str">
        <f>IF(AD169="","",VLOOKUP(AD169,'シフト記号表（従来型・ユニット型共通）'!$C$6:$L$47,10,FALSE))</f>
        <v/>
      </c>
      <c r="AE170" s="251" t="str">
        <f>IF(AE169="","",VLOOKUP(AE169,'シフト記号表（従来型・ユニット型共通）'!$C$6:$L$47,10,FALSE))</f>
        <v/>
      </c>
      <c r="AF170" s="251" t="str">
        <f>IF(AF169="","",VLOOKUP(AF169,'シフト記号表（従来型・ユニット型共通）'!$C$6:$L$47,10,FALSE))</f>
        <v/>
      </c>
      <c r="AG170" s="253" t="str">
        <f>IF(AG169="","",VLOOKUP(AG169,'シフト記号表（従来型・ユニット型共通）'!$C$6:$L$47,10,FALSE))</f>
        <v/>
      </c>
      <c r="AH170" s="252" t="str">
        <f>IF(AH169="","",VLOOKUP(AH169,'シフト記号表（従来型・ユニット型共通）'!$C$6:$L$47,10,FALSE))</f>
        <v/>
      </c>
      <c r="AI170" s="251" t="str">
        <f>IF(AI169="","",VLOOKUP(AI169,'シフト記号表（従来型・ユニット型共通）'!$C$6:$L$47,10,FALSE))</f>
        <v/>
      </c>
      <c r="AJ170" s="251" t="str">
        <f>IF(AJ169="","",VLOOKUP(AJ169,'シフト記号表（従来型・ユニット型共通）'!$C$6:$L$47,10,FALSE))</f>
        <v/>
      </c>
      <c r="AK170" s="251" t="str">
        <f>IF(AK169="","",VLOOKUP(AK169,'シフト記号表（従来型・ユニット型共通）'!$C$6:$L$47,10,FALSE))</f>
        <v/>
      </c>
      <c r="AL170" s="251" t="str">
        <f>IF(AL169="","",VLOOKUP(AL169,'シフト記号表（従来型・ユニット型共通）'!$C$6:$L$47,10,FALSE))</f>
        <v/>
      </c>
      <c r="AM170" s="251" t="str">
        <f>IF(AM169="","",VLOOKUP(AM169,'シフト記号表（従来型・ユニット型共通）'!$C$6:$L$47,10,FALSE))</f>
        <v/>
      </c>
      <c r="AN170" s="253" t="str">
        <f>IF(AN169="","",VLOOKUP(AN169,'シフト記号表（従来型・ユニット型共通）'!$C$6:$L$47,10,FALSE))</f>
        <v/>
      </c>
      <c r="AO170" s="252" t="str">
        <f>IF(AO169="","",VLOOKUP(AO169,'シフト記号表（従来型・ユニット型共通）'!$C$6:$L$47,10,FALSE))</f>
        <v/>
      </c>
      <c r="AP170" s="251" t="str">
        <f>IF(AP169="","",VLOOKUP(AP169,'シフト記号表（従来型・ユニット型共通）'!$C$6:$L$47,10,FALSE))</f>
        <v/>
      </c>
      <c r="AQ170" s="251" t="str">
        <f>IF(AQ169="","",VLOOKUP(AQ169,'シフト記号表（従来型・ユニット型共通）'!$C$6:$L$47,10,FALSE))</f>
        <v/>
      </c>
      <c r="AR170" s="251" t="str">
        <f>IF(AR169="","",VLOOKUP(AR169,'シフト記号表（従来型・ユニット型共通）'!$C$6:$L$47,10,FALSE))</f>
        <v/>
      </c>
      <c r="AS170" s="251" t="str">
        <f>IF(AS169="","",VLOOKUP(AS169,'シフト記号表（従来型・ユニット型共通）'!$C$6:$L$47,10,FALSE))</f>
        <v/>
      </c>
      <c r="AT170" s="251" t="str">
        <f>IF(AT169="","",VLOOKUP(AT169,'シフト記号表（従来型・ユニット型共通）'!$C$6:$L$47,10,FALSE))</f>
        <v/>
      </c>
      <c r="AU170" s="253" t="str">
        <f>IF(AU169="","",VLOOKUP(AU169,'シフト記号表（従来型・ユニット型共通）'!$C$6:$L$47,10,FALSE))</f>
        <v/>
      </c>
      <c r="AV170" s="252" t="str">
        <f>IF(AV169="","",VLOOKUP(AV169,'シフト記号表（従来型・ユニット型共通）'!$C$6:$L$47,10,FALSE))</f>
        <v/>
      </c>
      <c r="AW170" s="251" t="str">
        <f>IF(AW169="","",VLOOKUP(AW169,'シフト記号表（従来型・ユニット型共通）'!$C$6:$L$47,10,FALSE))</f>
        <v/>
      </c>
      <c r="AX170" s="251" t="str">
        <f>IF(AX169="","",VLOOKUP(AX169,'シフト記号表（従来型・ユニット型共通）'!$C$6:$L$47,10,FALSE))</f>
        <v/>
      </c>
      <c r="AY170" s="251" t="str">
        <f>IF(AY169="","",VLOOKUP(AY169,'シフト記号表（従来型・ユニット型共通）'!$C$6:$L$47,10,FALSE))</f>
        <v/>
      </c>
      <c r="AZ170" s="251" t="str">
        <f>IF(AZ169="","",VLOOKUP(AZ169,'シフト記号表（従来型・ユニット型共通）'!$C$6:$L$47,10,FALSE))</f>
        <v/>
      </c>
      <c r="BA170" s="251" t="str">
        <f>IF(BA169="","",VLOOKUP(BA169,'シフト記号表（従来型・ユニット型共通）'!$C$6:$L$47,10,FALSE))</f>
        <v/>
      </c>
      <c r="BB170" s="253" t="str">
        <f>IF(BB169="","",VLOOKUP(BB169,'シフト記号表（従来型・ユニット型共通）'!$C$6:$L$47,10,FALSE))</f>
        <v/>
      </c>
      <c r="BC170" s="252" t="str">
        <f>IF(BC169="","",VLOOKUP(BC169,'シフト記号表（従来型・ユニット型共通）'!$C$6:$L$47,10,FALSE))</f>
        <v/>
      </c>
      <c r="BD170" s="251" t="str">
        <f>IF(BD169="","",VLOOKUP(BD169,'シフト記号表（従来型・ユニット型共通）'!$C$6:$L$47,10,FALSE))</f>
        <v/>
      </c>
      <c r="BE170" s="251" t="str">
        <f>IF(BE169="","",VLOOKUP(BE169,'シフト記号表（従来型・ユニット型共通）'!$C$6:$L$47,10,FALSE))</f>
        <v/>
      </c>
      <c r="BF170" s="996">
        <f>IF($BI$3="４週",SUM(AA170:BB170),IF($BI$3="暦月",SUM(AA170:BE170),""))</f>
        <v>0</v>
      </c>
      <c r="BG170" s="997"/>
      <c r="BH170" s="998">
        <f>IF($BI$3="４週",BF170/4,IF($BI$3="暦月",(BF170/($BI$8/7)),""))</f>
        <v>0</v>
      </c>
      <c r="BI170" s="997"/>
      <c r="BJ170" s="993"/>
      <c r="BK170" s="994"/>
      <c r="BL170" s="994"/>
      <c r="BM170" s="994"/>
      <c r="BN170" s="995"/>
    </row>
    <row r="171" spans="2:66" ht="20.25" customHeight="1">
      <c r="B171" s="925">
        <f>B169+1</f>
        <v>78</v>
      </c>
      <c r="C171" s="1042"/>
      <c r="D171" s="1044"/>
      <c r="E171" s="934"/>
      <c r="F171" s="1045"/>
      <c r="G171" s="971"/>
      <c r="H171" s="972"/>
      <c r="I171" s="262"/>
      <c r="J171" s="261"/>
      <c r="K171" s="262"/>
      <c r="L171" s="261"/>
      <c r="M171" s="983"/>
      <c r="N171" s="984"/>
      <c r="O171" s="985"/>
      <c r="P171" s="986"/>
      <c r="Q171" s="986"/>
      <c r="R171" s="972"/>
      <c r="S171" s="953"/>
      <c r="T171" s="954"/>
      <c r="U171" s="954"/>
      <c r="V171" s="954"/>
      <c r="W171" s="955"/>
      <c r="X171" s="260" t="s">
        <v>758</v>
      </c>
      <c r="Z171" s="259"/>
      <c r="AA171" s="244"/>
      <c r="AB171" s="243"/>
      <c r="AC171" s="243"/>
      <c r="AD171" s="243"/>
      <c r="AE171" s="243"/>
      <c r="AF171" s="243"/>
      <c r="AG171" s="245"/>
      <c r="AH171" s="244"/>
      <c r="AI171" s="243"/>
      <c r="AJ171" s="243"/>
      <c r="AK171" s="243"/>
      <c r="AL171" s="243"/>
      <c r="AM171" s="243"/>
      <c r="AN171" s="245"/>
      <c r="AO171" s="244"/>
      <c r="AP171" s="243"/>
      <c r="AQ171" s="243"/>
      <c r="AR171" s="243"/>
      <c r="AS171" s="243"/>
      <c r="AT171" s="243"/>
      <c r="AU171" s="245"/>
      <c r="AV171" s="244"/>
      <c r="AW171" s="243"/>
      <c r="AX171" s="243"/>
      <c r="AY171" s="243"/>
      <c r="AZ171" s="243"/>
      <c r="BA171" s="243"/>
      <c r="BB171" s="245"/>
      <c r="BC171" s="244"/>
      <c r="BD171" s="243"/>
      <c r="BE171" s="242"/>
      <c r="BF171" s="960"/>
      <c r="BG171" s="961"/>
      <c r="BH171" s="962"/>
      <c r="BI171" s="963"/>
      <c r="BJ171" s="964"/>
      <c r="BK171" s="965"/>
      <c r="BL171" s="965"/>
      <c r="BM171" s="965"/>
      <c r="BN171" s="966"/>
    </row>
    <row r="172" spans="2:66" ht="20.25" customHeight="1">
      <c r="B172" s="926"/>
      <c r="C172" s="1043"/>
      <c r="D172" s="1046"/>
      <c r="E172" s="934"/>
      <c r="F172" s="1045"/>
      <c r="G172" s="987"/>
      <c r="H172" s="988"/>
      <c r="I172" s="258"/>
      <c r="J172" s="257">
        <f>G171</f>
        <v>0</v>
      </c>
      <c r="K172" s="258"/>
      <c r="L172" s="257">
        <f>M171</f>
        <v>0</v>
      </c>
      <c r="M172" s="989"/>
      <c r="N172" s="990"/>
      <c r="O172" s="991"/>
      <c r="P172" s="992"/>
      <c r="Q172" s="992"/>
      <c r="R172" s="988"/>
      <c r="S172" s="953"/>
      <c r="T172" s="954"/>
      <c r="U172" s="954"/>
      <c r="V172" s="954"/>
      <c r="W172" s="955"/>
      <c r="X172" s="256" t="s">
        <v>757</v>
      </c>
      <c r="Y172" s="255"/>
      <c r="Z172" s="254"/>
      <c r="AA172" s="252" t="str">
        <f>IF(AA171="","",VLOOKUP(AA171,'シフト記号表（従来型・ユニット型共通）'!$C$6:$L$47,10,FALSE))</f>
        <v/>
      </c>
      <c r="AB172" s="251" t="str">
        <f>IF(AB171="","",VLOOKUP(AB171,'シフト記号表（従来型・ユニット型共通）'!$C$6:$L$47,10,FALSE))</f>
        <v/>
      </c>
      <c r="AC172" s="251" t="str">
        <f>IF(AC171="","",VLOOKUP(AC171,'シフト記号表（従来型・ユニット型共通）'!$C$6:$L$47,10,FALSE))</f>
        <v/>
      </c>
      <c r="AD172" s="251" t="str">
        <f>IF(AD171="","",VLOOKUP(AD171,'シフト記号表（従来型・ユニット型共通）'!$C$6:$L$47,10,FALSE))</f>
        <v/>
      </c>
      <c r="AE172" s="251" t="str">
        <f>IF(AE171="","",VLOOKUP(AE171,'シフト記号表（従来型・ユニット型共通）'!$C$6:$L$47,10,FALSE))</f>
        <v/>
      </c>
      <c r="AF172" s="251" t="str">
        <f>IF(AF171="","",VLOOKUP(AF171,'シフト記号表（従来型・ユニット型共通）'!$C$6:$L$47,10,FALSE))</f>
        <v/>
      </c>
      <c r="AG172" s="253" t="str">
        <f>IF(AG171="","",VLOOKUP(AG171,'シフト記号表（従来型・ユニット型共通）'!$C$6:$L$47,10,FALSE))</f>
        <v/>
      </c>
      <c r="AH172" s="252" t="str">
        <f>IF(AH171="","",VLOOKUP(AH171,'シフト記号表（従来型・ユニット型共通）'!$C$6:$L$47,10,FALSE))</f>
        <v/>
      </c>
      <c r="AI172" s="251" t="str">
        <f>IF(AI171="","",VLOOKUP(AI171,'シフト記号表（従来型・ユニット型共通）'!$C$6:$L$47,10,FALSE))</f>
        <v/>
      </c>
      <c r="AJ172" s="251" t="str">
        <f>IF(AJ171="","",VLOOKUP(AJ171,'シフト記号表（従来型・ユニット型共通）'!$C$6:$L$47,10,FALSE))</f>
        <v/>
      </c>
      <c r="AK172" s="251" t="str">
        <f>IF(AK171="","",VLOOKUP(AK171,'シフト記号表（従来型・ユニット型共通）'!$C$6:$L$47,10,FALSE))</f>
        <v/>
      </c>
      <c r="AL172" s="251" t="str">
        <f>IF(AL171="","",VLOOKUP(AL171,'シフト記号表（従来型・ユニット型共通）'!$C$6:$L$47,10,FALSE))</f>
        <v/>
      </c>
      <c r="AM172" s="251" t="str">
        <f>IF(AM171="","",VLOOKUP(AM171,'シフト記号表（従来型・ユニット型共通）'!$C$6:$L$47,10,FALSE))</f>
        <v/>
      </c>
      <c r="AN172" s="253" t="str">
        <f>IF(AN171="","",VLOOKUP(AN171,'シフト記号表（従来型・ユニット型共通）'!$C$6:$L$47,10,FALSE))</f>
        <v/>
      </c>
      <c r="AO172" s="252" t="str">
        <f>IF(AO171="","",VLOOKUP(AO171,'シフト記号表（従来型・ユニット型共通）'!$C$6:$L$47,10,FALSE))</f>
        <v/>
      </c>
      <c r="AP172" s="251" t="str">
        <f>IF(AP171="","",VLOOKUP(AP171,'シフト記号表（従来型・ユニット型共通）'!$C$6:$L$47,10,FALSE))</f>
        <v/>
      </c>
      <c r="AQ172" s="251" t="str">
        <f>IF(AQ171="","",VLOOKUP(AQ171,'シフト記号表（従来型・ユニット型共通）'!$C$6:$L$47,10,FALSE))</f>
        <v/>
      </c>
      <c r="AR172" s="251" t="str">
        <f>IF(AR171="","",VLOOKUP(AR171,'シフト記号表（従来型・ユニット型共通）'!$C$6:$L$47,10,FALSE))</f>
        <v/>
      </c>
      <c r="AS172" s="251" t="str">
        <f>IF(AS171="","",VLOOKUP(AS171,'シフト記号表（従来型・ユニット型共通）'!$C$6:$L$47,10,FALSE))</f>
        <v/>
      </c>
      <c r="AT172" s="251" t="str">
        <f>IF(AT171="","",VLOOKUP(AT171,'シフト記号表（従来型・ユニット型共通）'!$C$6:$L$47,10,FALSE))</f>
        <v/>
      </c>
      <c r="AU172" s="253" t="str">
        <f>IF(AU171="","",VLOOKUP(AU171,'シフト記号表（従来型・ユニット型共通）'!$C$6:$L$47,10,FALSE))</f>
        <v/>
      </c>
      <c r="AV172" s="252" t="str">
        <f>IF(AV171="","",VLOOKUP(AV171,'シフト記号表（従来型・ユニット型共通）'!$C$6:$L$47,10,FALSE))</f>
        <v/>
      </c>
      <c r="AW172" s="251" t="str">
        <f>IF(AW171="","",VLOOKUP(AW171,'シフト記号表（従来型・ユニット型共通）'!$C$6:$L$47,10,FALSE))</f>
        <v/>
      </c>
      <c r="AX172" s="251" t="str">
        <f>IF(AX171="","",VLOOKUP(AX171,'シフト記号表（従来型・ユニット型共通）'!$C$6:$L$47,10,FALSE))</f>
        <v/>
      </c>
      <c r="AY172" s="251" t="str">
        <f>IF(AY171="","",VLOOKUP(AY171,'シフト記号表（従来型・ユニット型共通）'!$C$6:$L$47,10,FALSE))</f>
        <v/>
      </c>
      <c r="AZ172" s="251" t="str">
        <f>IF(AZ171="","",VLOOKUP(AZ171,'シフト記号表（従来型・ユニット型共通）'!$C$6:$L$47,10,FALSE))</f>
        <v/>
      </c>
      <c r="BA172" s="251" t="str">
        <f>IF(BA171="","",VLOOKUP(BA171,'シフト記号表（従来型・ユニット型共通）'!$C$6:$L$47,10,FALSE))</f>
        <v/>
      </c>
      <c r="BB172" s="253" t="str">
        <f>IF(BB171="","",VLOOKUP(BB171,'シフト記号表（従来型・ユニット型共通）'!$C$6:$L$47,10,FALSE))</f>
        <v/>
      </c>
      <c r="BC172" s="252" t="str">
        <f>IF(BC171="","",VLOOKUP(BC171,'シフト記号表（従来型・ユニット型共通）'!$C$6:$L$47,10,FALSE))</f>
        <v/>
      </c>
      <c r="BD172" s="251" t="str">
        <f>IF(BD171="","",VLOOKUP(BD171,'シフト記号表（従来型・ユニット型共通）'!$C$6:$L$47,10,FALSE))</f>
        <v/>
      </c>
      <c r="BE172" s="251" t="str">
        <f>IF(BE171="","",VLOOKUP(BE171,'シフト記号表（従来型・ユニット型共通）'!$C$6:$L$47,10,FALSE))</f>
        <v/>
      </c>
      <c r="BF172" s="996">
        <f>IF($BI$3="４週",SUM(AA172:BB172),IF($BI$3="暦月",SUM(AA172:BE172),""))</f>
        <v>0</v>
      </c>
      <c r="BG172" s="997"/>
      <c r="BH172" s="998">
        <f>IF($BI$3="４週",BF172/4,IF($BI$3="暦月",(BF172/($BI$8/7)),""))</f>
        <v>0</v>
      </c>
      <c r="BI172" s="997"/>
      <c r="BJ172" s="993"/>
      <c r="BK172" s="994"/>
      <c r="BL172" s="994"/>
      <c r="BM172" s="994"/>
      <c r="BN172" s="995"/>
    </row>
    <row r="173" spans="2:66" ht="20.25" customHeight="1">
      <c r="B173" s="925">
        <f>B171+1</f>
        <v>79</v>
      </c>
      <c r="C173" s="1042"/>
      <c r="D173" s="1044"/>
      <c r="E173" s="934"/>
      <c r="F173" s="1045"/>
      <c r="G173" s="971"/>
      <c r="H173" s="972"/>
      <c r="I173" s="262"/>
      <c r="J173" s="261"/>
      <c r="K173" s="262"/>
      <c r="L173" s="261"/>
      <c r="M173" s="983"/>
      <c r="N173" s="984"/>
      <c r="O173" s="985"/>
      <c r="P173" s="986"/>
      <c r="Q173" s="986"/>
      <c r="R173" s="972"/>
      <c r="S173" s="953"/>
      <c r="T173" s="954"/>
      <c r="U173" s="954"/>
      <c r="V173" s="954"/>
      <c r="W173" s="955"/>
      <c r="X173" s="260" t="s">
        <v>758</v>
      </c>
      <c r="Z173" s="259"/>
      <c r="AA173" s="244"/>
      <c r="AB173" s="243"/>
      <c r="AC173" s="243"/>
      <c r="AD173" s="243"/>
      <c r="AE173" s="243"/>
      <c r="AF173" s="243"/>
      <c r="AG173" s="245"/>
      <c r="AH173" s="244"/>
      <c r="AI173" s="243"/>
      <c r="AJ173" s="243"/>
      <c r="AK173" s="243"/>
      <c r="AL173" s="243"/>
      <c r="AM173" s="243"/>
      <c r="AN173" s="245"/>
      <c r="AO173" s="244"/>
      <c r="AP173" s="243"/>
      <c r="AQ173" s="243"/>
      <c r="AR173" s="243"/>
      <c r="AS173" s="243"/>
      <c r="AT173" s="243"/>
      <c r="AU173" s="245"/>
      <c r="AV173" s="244"/>
      <c r="AW173" s="243"/>
      <c r="AX173" s="243"/>
      <c r="AY173" s="243"/>
      <c r="AZ173" s="243"/>
      <c r="BA173" s="243"/>
      <c r="BB173" s="245"/>
      <c r="BC173" s="244"/>
      <c r="BD173" s="243"/>
      <c r="BE173" s="242"/>
      <c r="BF173" s="960"/>
      <c r="BG173" s="961"/>
      <c r="BH173" s="962"/>
      <c r="BI173" s="963"/>
      <c r="BJ173" s="964"/>
      <c r="BK173" s="965"/>
      <c r="BL173" s="965"/>
      <c r="BM173" s="965"/>
      <c r="BN173" s="966"/>
    </row>
    <row r="174" spans="2:66" ht="20.25" customHeight="1">
      <c r="B174" s="926"/>
      <c r="C174" s="1043"/>
      <c r="D174" s="1046"/>
      <c r="E174" s="934"/>
      <c r="F174" s="1045"/>
      <c r="G174" s="987"/>
      <c r="H174" s="988"/>
      <c r="I174" s="258"/>
      <c r="J174" s="257">
        <f>G173</f>
        <v>0</v>
      </c>
      <c r="K174" s="258"/>
      <c r="L174" s="257">
        <f>M173</f>
        <v>0</v>
      </c>
      <c r="M174" s="989"/>
      <c r="N174" s="990"/>
      <c r="O174" s="991"/>
      <c r="P174" s="992"/>
      <c r="Q174" s="992"/>
      <c r="R174" s="988"/>
      <c r="S174" s="953"/>
      <c r="T174" s="954"/>
      <c r="U174" s="954"/>
      <c r="V174" s="954"/>
      <c r="W174" s="955"/>
      <c r="X174" s="256" t="s">
        <v>757</v>
      </c>
      <c r="Y174" s="255"/>
      <c r="Z174" s="254"/>
      <c r="AA174" s="252" t="str">
        <f>IF(AA173="","",VLOOKUP(AA173,'シフト記号表（従来型・ユニット型共通）'!$C$6:$L$47,10,FALSE))</f>
        <v/>
      </c>
      <c r="AB174" s="251" t="str">
        <f>IF(AB173="","",VLOOKUP(AB173,'シフト記号表（従来型・ユニット型共通）'!$C$6:$L$47,10,FALSE))</f>
        <v/>
      </c>
      <c r="AC174" s="251" t="str">
        <f>IF(AC173="","",VLOOKUP(AC173,'シフト記号表（従来型・ユニット型共通）'!$C$6:$L$47,10,FALSE))</f>
        <v/>
      </c>
      <c r="AD174" s="251" t="str">
        <f>IF(AD173="","",VLOOKUP(AD173,'シフト記号表（従来型・ユニット型共通）'!$C$6:$L$47,10,FALSE))</f>
        <v/>
      </c>
      <c r="AE174" s="251" t="str">
        <f>IF(AE173="","",VLOOKUP(AE173,'シフト記号表（従来型・ユニット型共通）'!$C$6:$L$47,10,FALSE))</f>
        <v/>
      </c>
      <c r="AF174" s="251" t="str">
        <f>IF(AF173="","",VLOOKUP(AF173,'シフト記号表（従来型・ユニット型共通）'!$C$6:$L$47,10,FALSE))</f>
        <v/>
      </c>
      <c r="AG174" s="253" t="str">
        <f>IF(AG173="","",VLOOKUP(AG173,'シフト記号表（従来型・ユニット型共通）'!$C$6:$L$47,10,FALSE))</f>
        <v/>
      </c>
      <c r="AH174" s="252" t="str">
        <f>IF(AH173="","",VLOOKUP(AH173,'シフト記号表（従来型・ユニット型共通）'!$C$6:$L$47,10,FALSE))</f>
        <v/>
      </c>
      <c r="AI174" s="251" t="str">
        <f>IF(AI173="","",VLOOKUP(AI173,'シフト記号表（従来型・ユニット型共通）'!$C$6:$L$47,10,FALSE))</f>
        <v/>
      </c>
      <c r="AJ174" s="251" t="str">
        <f>IF(AJ173="","",VLOOKUP(AJ173,'シフト記号表（従来型・ユニット型共通）'!$C$6:$L$47,10,FALSE))</f>
        <v/>
      </c>
      <c r="AK174" s="251" t="str">
        <f>IF(AK173="","",VLOOKUP(AK173,'シフト記号表（従来型・ユニット型共通）'!$C$6:$L$47,10,FALSE))</f>
        <v/>
      </c>
      <c r="AL174" s="251" t="str">
        <f>IF(AL173="","",VLOOKUP(AL173,'シフト記号表（従来型・ユニット型共通）'!$C$6:$L$47,10,FALSE))</f>
        <v/>
      </c>
      <c r="AM174" s="251" t="str">
        <f>IF(AM173="","",VLOOKUP(AM173,'シフト記号表（従来型・ユニット型共通）'!$C$6:$L$47,10,FALSE))</f>
        <v/>
      </c>
      <c r="AN174" s="253" t="str">
        <f>IF(AN173="","",VLOOKUP(AN173,'シフト記号表（従来型・ユニット型共通）'!$C$6:$L$47,10,FALSE))</f>
        <v/>
      </c>
      <c r="AO174" s="252" t="str">
        <f>IF(AO173="","",VLOOKUP(AO173,'シフト記号表（従来型・ユニット型共通）'!$C$6:$L$47,10,FALSE))</f>
        <v/>
      </c>
      <c r="AP174" s="251" t="str">
        <f>IF(AP173="","",VLOOKUP(AP173,'シフト記号表（従来型・ユニット型共通）'!$C$6:$L$47,10,FALSE))</f>
        <v/>
      </c>
      <c r="AQ174" s="251" t="str">
        <f>IF(AQ173="","",VLOOKUP(AQ173,'シフト記号表（従来型・ユニット型共通）'!$C$6:$L$47,10,FALSE))</f>
        <v/>
      </c>
      <c r="AR174" s="251" t="str">
        <f>IF(AR173="","",VLOOKUP(AR173,'シフト記号表（従来型・ユニット型共通）'!$C$6:$L$47,10,FALSE))</f>
        <v/>
      </c>
      <c r="AS174" s="251" t="str">
        <f>IF(AS173="","",VLOOKUP(AS173,'シフト記号表（従来型・ユニット型共通）'!$C$6:$L$47,10,FALSE))</f>
        <v/>
      </c>
      <c r="AT174" s="251" t="str">
        <f>IF(AT173="","",VLOOKUP(AT173,'シフト記号表（従来型・ユニット型共通）'!$C$6:$L$47,10,FALSE))</f>
        <v/>
      </c>
      <c r="AU174" s="253" t="str">
        <f>IF(AU173="","",VLOOKUP(AU173,'シフト記号表（従来型・ユニット型共通）'!$C$6:$L$47,10,FALSE))</f>
        <v/>
      </c>
      <c r="AV174" s="252" t="str">
        <f>IF(AV173="","",VLOOKUP(AV173,'シフト記号表（従来型・ユニット型共通）'!$C$6:$L$47,10,FALSE))</f>
        <v/>
      </c>
      <c r="AW174" s="251" t="str">
        <f>IF(AW173="","",VLOOKUP(AW173,'シフト記号表（従来型・ユニット型共通）'!$C$6:$L$47,10,FALSE))</f>
        <v/>
      </c>
      <c r="AX174" s="251" t="str">
        <f>IF(AX173="","",VLOOKUP(AX173,'シフト記号表（従来型・ユニット型共通）'!$C$6:$L$47,10,FALSE))</f>
        <v/>
      </c>
      <c r="AY174" s="251" t="str">
        <f>IF(AY173="","",VLOOKUP(AY173,'シフト記号表（従来型・ユニット型共通）'!$C$6:$L$47,10,FALSE))</f>
        <v/>
      </c>
      <c r="AZ174" s="251" t="str">
        <f>IF(AZ173="","",VLOOKUP(AZ173,'シフト記号表（従来型・ユニット型共通）'!$C$6:$L$47,10,FALSE))</f>
        <v/>
      </c>
      <c r="BA174" s="251" t="str">
        <f>IF(BA173="","",VLOOKUP(BA173,'シフト記号表（従来型・ユニット型共通）'!$C$6:$L$47,10,FALSE))</f>
        <v/>
      </c>
      <c r="BB174" s="253" t="str">
        <f>IF(BB173="","",VLOOKUP(BB173,'シフト記号表（従来型・ユニット型共通）'!$C$6:$L$47,10,FALSE))</f>
        <v/>
      </c>
      <c r="BC174" s="252" t="str">
        <f>IF(BC173="","",VLOOKUP(BC173,'シフト記号表（従来型・ユニット型共通）'!$C$6:$L$47,10,FALSE))</f>
        <v/>
      </c>
      <c r="BD174" s="251" t="str">
        <f>IF(BD173="","",VLOOKUP(BD173,'シフト記号表（従来型・ユニット型共通）'!$C$6:$L$47,10,FALSE))</f>
        <v/>
      </c>
      <c r="BE174" s="251" t="str">
        <f>IF(BE173="","",VLOOKUP(BE173,'シフト記号表（従来型・ユニット型共通）'!$C$6:$L$47,10,FALSE))</f>
        <v/>
      </c>
      <c r="BF174" s="996">
        <f>IF($BI$3="４週",SUM(AA174:BB174),IF($BI$3="暦月",SUM(AA174:BE174),""))</f>
        <v>0</v>
      </c>
      <c r="BG174" s="997"/>
      <c r="BH174" s="998">
        <f>IF($BI$3="４週",BF174/4,IF($BI$3="暦月",(BF174/($BI$8/7)),""))</f>
        <v>0</v>
      </c>
      <c r="BI174" s="997"/>
      <c r="BJ174" s="993"/>
      <c r="BK174" s="994"/>
      <c r="BL174" s="994"/>
      <c r="BM174" s="994"/>
      <c r="BN174" s="995"/>
    </row>
    <row r="175" spans="2:66" ht="20.25" customHeight="1">
      <c r="B175" s="925">
        <f>B173+1</f>
        <v>80</v>
      </c>
      <c r="C175" s="1042"/>
      <c r="D175" s="1044"/>
      <c r="E175" s="934"/>
      <c r="F175" s="1045"/>
      <c r="G175" s="971"/>
      <c r="H175" s="972"/>
      <c r="I175" s="262"/>
      <c r="J175" s="261"/>
      <c r="K175" s="262"/>
      <c r="L175" s="261"/>
      <c r="M175" s="983"/>
      <c r="N175" s="984"/>
      <c r="O175" s="985"/>
      <c r="P175" s="986"/>
      <c r="Q175" s="986"/>
      <c r="R175" s="972"/>
      <c r="S175" s="953"/>
      <c r="T175" s="954"/>
      <c r="U175" s="954"/>
      <c r="V175" s="954"/>
      <c r="W175" s="955"/>
      <c r="X175" s="260" t="s">
        <v>758</v>
      </c>
      <c r="Z175" s="259"/>
      <c r="AA175" s="244"/>
      <c r="AB175" s="243"/>
      <c r="AC175" s="243"/>
      <c r="AD175" s="243"/>
      <c r="AE175" s="243"/>
      <c r="AF175" s="243"/>
      <c r="AG175" s="245"/>
      <c r="AH175" s="244"/>
      <c r="AI175" s="243"/>
      <c r="AJ175" s="243"/>
      <c r="AK175" s="243"/>
      <c r="AL175" s="243"/>
      <c r="AM175" s="243"/>
      <c r="AN175" s="245"/>
      <c r="AO175" s="244"/>
      <c r="AP175" s="243"/>
      <c r="AQ175" s="243"/>
      <c r="AR175" s="243"/>
      <c r="AS175" s="243"/>
      <c r="AT175" s="243"/>
      <c r="AU175" s="245"/>
      <c r="AV175" s="244"/>
      <c r="AW175" s="243"/>
      <c r="AX175" s="243"/>
      <c r="AY175" s="243"/>
      <c r="AZ175" s="243"/>
      <c r="BA175" s="243"/>
      <c r="BB175" s="245"/>
      <c r="BC175" s="244"/>
      <c r="BD175" s="243"/>
      <c r="BE175" s="242"/>
      <c r="BF175" s="960"/>
      <c r="BG175" s="961"/>
      <c r="BH175" s="962"/>
      <c r="BI175" s="963"/>
      <c r="BJ175" s="964"/>
      <c r="BK175" s="965"/>
      <c r="BL175" s="965"/>
      <c r="BM175" s="965"/>
      <c r="BN175" s="966"/>
    </row>
    <row r="176" spans="2:66" ht="20.25" customHeight="1">
      <c r="B176" s="926"/>
      <c r="C176" s="1043"/>
      <c r="D176" s="1046"/>
      <c r="E176" s="934"/>
      <c r="F176" s="1045"/>
      <c r="G176" s="987"/>
      <c r="H176" s="988"/>
      <c r="I176" s="258"/>
      <c r="J176" s="257">
        <f>G175</f>
        <v>0</v>
      </c>
      <c r="K176" s="258"/>
      <c r="L176" s="257">
        <f>M175</f>
        <v>0</v>
      </c>
      <c r="M176" s="989"/>
      <c r="N176" s="990"/>
      <c r="O176" s="991"/>
      <c r="P176" s="992"/>
      <c r="Q176" s="992"/>
      <c r="R176" s="988"/>
      <c r="S176" s="953"/>
      <c r="T176" s="954"/>
      <c r="U176" s="954"/>
      <c r="V176" s="954"/>
      <c r="W176" s="955"/>
      <c r="X176" s="256" t="s">
        <v>757</v>
      </c>
      <c r="Y176" s="255"/>
      <c r="Z176" s="254"/>
      <c r="AA176" s="252" t="str">
        <f>IF(AA175="","",VLOOKUP(AA175,'シフト記号表（従来型・ユニット型共通）'!$C$6:$L$47,10,FALSE))</f>
        <v/>
      </c>
      <c r="AB176" s="251" t="str">
        <f>IF(AB175="","",VLOOKUP(AB175,'シフト記号表（従来型・ユニット型共通）'!$C$6:$L$47,10,FALSE))</f>
        <v/>
      </c>
      <c r="AC176" s="251" t="str">
        <f>IF(AC175="","",VLOOKUP(AC175,'シフト記号表（従来型・ユニット型共通）'!$C$6:$L$47,10,FALSE))</f>
        <v/>
      </c>
      <c r="AD176" s="251" t="str">
        <f>IF(AD175="","",VLOOKUP(AD175,'シフト記号表（従来型・ユニット型共通）'!$C$6:$L$47,10,FALSE))</f>
        <v/>
      </c>
      <c r="AE176" s="251" t="str">
        <f>IF(AE175="","",VLOOKUP(AE175,'シフト記号表（従来型・ユニット型共通）'!$C$6:$L$47,10,FALSE))</f>
        <v/>
      </c>
      <c r="AF176" s="251" t="str">
        <f>IF(AF175="","",VLOOKUP(AF175,'シフト記号表（従来型・ユニット型共通）'!$C$6:$L$47,10,FALSE))</f>
        <v/>
      </c>
      <c r="AG176" s="253" t="str">
        <f>IF(AG175="","",VLOOKUP(AG175,'シフト記号表（従来型・ユニット型共通）'!$C$6:$L$47,10,FALSE))</f>
        <v/>
      </c>
      <c r="AH176" s="252" t="str">
        <f>IF(AH175="","",VLOOKUP(AH175,'シフト記号表（従来型・ユニット型共通）'!$C$6:$L$47,10,FALSE))</f>
        <v/>
      </c>
      <c r="AI176" s="251" t="str">
        <f>IF(AI175="","",VLOOKUP(AI175,'シフト記号表（従来型・ユニット型共通）'!$C$6:$L$47,10,FALSE))</f>
        <v/>
      </c>
      <c r="AJ176" s="251" t="str">
        <f>IF(AJ175="","",VLOOKUP(AJ175,'シフト記号表（従来型・ユニット型共通）'!$C$6:$L$47,10,FALSE))</f>
        <v/>
      </c>
      <c r="AK176" s="251" t="str">
        <f>IF(AK175="","",VLOOKUP(AK175,'シフト記号表（従来型・ユニット型共通）'!$C$6:$L$47,10,FALSE))</f>
        <v/>
      </c>
      <c r="AL176" s="251" t="str">
        <f>IF(AL175="","",VLOOKUP(AL175,'シフト記号表（従来型・ユニット型共通）'!$C$6:$L$47,10,FALSE))</f>
        <v/>
      </c>
      <c r="AM176" s="251" t="str">
        <f>IF(AM175="","",VLOOKUP(AM175,'シフト記号表（従来型・ユニット型共通）'!$C$6:$L$47,10,FALSE))</f>
        <v/>
      </c>
      <c r="AN176" s="253" t="str">
        <f>IF(AN175="","",VLOOKUP(AN175,'シフト記号表（従来型・ユニット型共通）'!$C$6:$L$47,10,FALSE))</f>
        <v/>
      </c>
      <c r="AO176" s="252" t="str">
        <f>IF(AO175="","",VLOOKUP(AO175,'シフト記号表（従来型・ユニット型共通）'!$C$6:$L$47,10,FALSE))</f>
        <v/>
      </c>
      <c r="AP176" s="251" t="str">
        <f>IF(AP175="","",VLOOKUP(AP175,'シフト記号表（従来型・ユニット型共通）'!$C$6:$L$47,10,FALSE))</f>
        <v/>
      </c>
      <c r="AQ176" s="251" t="str">
        <f>IF(AQ175="","",VLOOKUP(AQ175,'シフト記号表（従来型・ユニット型共通）'!$C$6:$L$47,10,FALSE))</f>
        <v/>
      </c>
      <c r="AR176" s="251" t="str">
        <f>IF(AR175="","",VLOOKUP(AR175,'シフト記号表（従来型・ユニット型共通）'!$C$6:$L$47,10,FALSE))</f>
        <v/>
      </c>
      <c r="AS176" s="251" t="str">
        <f>IF(AS175="","",VLOOKUP(AS175,'シフト記号表（従来型・ユニット型共通）'!$C$6:$L$47,10,FALSE))</f>
        <v/>
      </c>
      <c r="AT176" s="251" t="str">
        <f>IF(AT175="","",VLOOKUP(AT175,'シフト記号表（従来型・ユニット型共通）'!$C$6:$L$47,10,FALSE))</f>
        <v/>
      </c>
      <c r="AU176" s="253" t="str">
        <f>IF(AU175="","",VLOOKUP(AU175,'シフト記号表（従来型・ユニット型共通）'!$C$6:$L$47,10,FALSE))</f>
        <v/>
      </c>
      <c r="AV176" s="252" t="str">
        <f>IF(AV175="","",VLOOKUP(AV175,'シフト記号表（従来型・ユニット型共通）'!$C$6:$L$47,10,FALSE))</f>
        <v/>
      </c>
      <c r="AW176" s="251" t="str">
        <f>IF(AW175="","",VLOOKUP(AW175,'シフト記号表（従来型・ユニット型共通）'!$C$6:$L$47,10,FALSE))</f>
        <v/>
      </c>
      <c r="AX176" s="251" t="str">
        <f>IF(AX175="","",VLOOKUP(AX175,'シフト記号表（従来型・ユニット型共通）'!$C$6:$L$47,10,FALSE))</f>
        <v/>
      </c>
      <c r="AY176" s="251" t="str">
        <f>IF(AY175="","",VLOOKUP(AY175,'シフト記号表（従来型・ユニット型共通）'!$C$6:$L$47,10,FALSE))</f>
        <v/>
      </c>
      <c r="AZ176" s="251" t="str">
        <f>IF(AZ175="","",VLOOKUP(AZ175,'シフト記号表（従来型・ユニット型共通）'!$C$6:$L$47,10,FALSE))</f>
        <v/>
      </c>
      <c r="BA176" s="251" t="str">
        <f>IF(BA175="","",VLOOKUP(BA175,'シフト記号表（従来型・ユニット型共通）'!$C$6:$L$47,10,FALSE))</f>
        <v/>
      </c>
      <c r="BB176" s="253" t="str">
        <f>IF(BB175="","",VLOOKUP(BB175,'シフト記号表（従来型・ユニット型共通）'!$C$6:$L$47,10,FALSE))</f>
        <v/>
      </c>
      <c r="BC176" s="252" t="str">
        <f>IF(BC175="","",VLOOKUP(BC175,'シフト記号表（従来型・ユニット型共通）'!$C$6:$L$47,10,FALSE))</f>
        <v/>
      </c>
      <c r="BD176" s="251" t="str">
        <f>IF(BD175="","",VLOOKUP(BD175,'シフト記号表（従来型・ユニット型共通）'!$C$6:$L$47,10,FALSE))</f>
        <v/>
      </c>
      <c r="BE176" s="251" t="str">
        <f>IF(BE175="","",VLOOKUP(BE175,'シフト記号表（従来型・ユニット型共通）'!$C$6:$L$47,10,FALSE))</f>
        <v/>
      </c>
      <c r="BF176" s="996">
        <f>IF($BI$3="４週",SUM(AA176:BB176),IF($BI$3="暦月",SUM(AA176:BE176),""))</f>
        <v>0</v>
      </c>
      <c r="BG176" s="997"/>
      <c r="BH176" s="998">
        <f>IF($BI$3="４週",BF176/4,IF($BI$3="暦月",(BF176/($BI$8/7)),""))</f>
        <v>0</v>
      </c>
      <c r="BI176" s="997"/>
      <c r="BJ176" s="993"/>
      <c r="BK176" s="994"/>
      <c r="BL176" s="994"/>
      <c r="BM176" s="994"/>
      <c r="BN176" s="995"/>
    </row>
    <row r="177" spans="2:66" ht="20.25" customHeight="1">
      <c r="B177" s="925">
        <f>B175+1</f>
        <v>81</v>
      </c>
      <c r="C177" s="1042"/>
      <c r="D177" s="1044"/>
      <c r="E177" s="934"/>
      <c r="F177" s="1045"/>
      <c r="G177" s="971"/>
      <c r="H177" s="972"/>
      <c r="I177" s="262"/>
      <c r="J177" s="261"/>
      <c r="K177" s="262"/>
      <c r="L177" s="261"/>
      <c r="M177" s="983"/>
      <c r="N177" s="984"/>
      <c r="O177" s="985"/>
      <c r="P177" s="986"/>
      <c r="Q177" s="986"/>
      <c r="R177" s="972"/>
      <c r="S177" s="953"/>
      <c r="T177" s="954"/>
      <c r="U177" s="954"/>
      <c r="V177" s="954"/>
      <c r="W177" s="955"/>
      <c r="X177" s="260" t="s">
        <v>758</v>
      </c>
      <c r="Z177" s="259"/>
      <c r="AA177" s="244"/>
      <c r="AB177" s="243"/>
      <c r="AC177" s="243"/>
      <c r="AD177" s="243"/>
      <c r="AE177" s="243"/>
      <c r="AF177" s="243"/>
      <c r="AG177" s="245"/>
      <c r="AH177" s="244"/>
      <c r="AI177" s="243"/>
      <c r="AJ177" s="243"/>
      <c r="AK177" s="243"/>
      <c r="AL177" s="243"/>
      <c r="AM177" s="243"/>
      <c r="AN177" s="245"/>
      <c r="AO177" s="244"/>
      <c r="AP177" s="243"/>
      <c r="AQ177" s="243"/>
      <c r="AR177" s="243"/>
      <c r="AS177" s="243"/>
      <c r="AT177" s="243"/>
      <c r="AU177" s="245"/>
      <c r="AV177" s="244"/>
      <c r="AW177" s="243"/>
      <c r="AX177" s="243"/>
      <c r="AY177" s="243"/>
      <c r="AZ177" s="243"/>
      <c r="BA177" s="243"/>
      <c r="BB177" s="245"/>
      <c r="BC177" s="244"/>
      <c r="BD177" s="243"/>
      <c r="BE177" s="242"/>
      <c r="BF177" s="960"/>
      <c r="BG177" s="961"/>
      <c r="BH177" s="962"/>
      <c r="BI177" s="963"/>
      <c r="BJ177" s="964"/>
      <c r="BK177" s="965"/>
      <c r="BL177" s="965"/>
      <c r="BM177" s="965"/>
      <c r="BN177" s="966"/>
    </row>
    <row r="178" spans="2:66" ht="20.25" customHeight="1">
      <c r="B178" s="926"/>
      <c r="C178" s="1043"/>
      <c r="D178" s="1046"/>
      <c r="E178" s="934"/>
      <c r="F178" s="1045"/>
      <c r="G178" s="987"/>
      <c r="H178" s="988"/>
      <c r="I178" s="258"/>
      <c r="J178" s="257">
        <f>G177</f>
        <v>0</v>
      </c>
      <c r="K178" s="258"/>
      <c r="L178" s="257">
        <f>M177</f>
        <v>0</v>
      </c>
      <c r="M178" s="989"/>
      <c r="N178" s="990"/>
      <c r="O178" s="991"/>
      <c r="P178" s="992"/>
      <c r="Q178" s="992"/>
      <c r="R178" s="988"/>
      <c r="S178" s="953"/>
      <c r="T178" s="954"/>
      <c r="U178" s="954"/>
      <c r="V178" s="954"/>
      <c r="W178" s="955"/>
      <c r="X178" s="256" t="s">
        <v>757</v>
      </c>
      <c r="Y178" s="255"/>
      <c r="Z178" s="254"/>
      <c r="AA178" s="252" t="str">
        <f>IF(AA177="","",VLOOKUP(AA177,'シフト記号表（従来型・ユニット型共通）'!$C$6:$L$47,10,FALSE))</f>
        <v/>
      </c>
      <c r="AB178" s="251" t="str">
        <f>IF(AB177="","",VLOOKUP(AB177,'シフト記号表（従来型・ユニット型共通）'!$C$6:$L$47,10,FALSE))</f>
        <v/>
      </c>
      <c r="AC178" s="251" t="str">
        <f>IF(AC177="","",VLOOKUP(AC177,'シフト記号表（従来型・ユニット型共通）'!$C$6:$L$47,10,FALSE))</f>
        <v/>
      </c>
      <c r="AD178" s="251" t="str">
        <f>IF(AD177="","",VLOOKUP(AD177,'シフト記号表（従来型・ユニット型共通）'!$C$6:$L$47,10,FALSE))</f>
        <v/>
      </c>
      <c r="AE178" s="251" t="str">
        <f>IF(AE177="","",VLOOKUP(AE177,'シフト記号表（従来型・ユニット型共通）'!$C$6:$L$47,10,FALSE))</f>
        <v/>
      </c>
      <c r="AF178" s="251" t="str">
        <f>IF(AF177="","",VLOOKUP(AF177,'シフト記号表（従来型・ユニット型共通）'!$C$6:$L$47,10,FALSE))</f>
        <v/>
      </c>
      <c r="AG178" s="253" t="str">
        <f>IF(AG177="","",VLOOKUP(AG177,'シフト記号表（従来型・ユニット型共通）'!$C$6:$L$47,10,FALSE))</f>
        <v/>
      </c>
      <c r="AH178" s="252" t="str">
        <f>IF(AH177="","",VLOOKUP(AH177,'シフト記号表（従来型・ユニット型共通）'!$C$6:$L$47,10,FALSE))</f>
        <v/>
      </c>
      <c r="AI178" s="251" t="str">
        <f>IF(AI177="","",VLOOKUP(AI177,'シフト記号表（従来型・ユニット型共通）'!$C$6:$L$47,10,FALSE))</f>
        <v/>
      </c>
      <c r="AJ178" s="251" t="str">
        <f>IF(AJ177="","",VLOOKUP(AJ177,'シフト記号表（従来型・ユニット型共通）'!$C$6:$L$47,10,FALSE))</f>
        <v/>
      </c>
      <c r="AK178" s="251" t="str">
        <f>IF(AK177="","",VLOOKUP(AK177,'シフト記号表（従来型・ユニット型共通）'!$C$6:$L$47,10,FALSE))</f>
        <v/>
      </c>
      <c r="AL178" s="251" t="str">
        <f>IF(AL177="","",VLOOKUP(AL177,'シフト記号表（従来型・ユニット型共通）'!$C$6:$L$47,10,FALSE))</f>
        <v/>
      </c>
      <c r="AM178" s="251" t="str">
        <f>IF(AM177="","",VLOOKUP(AM177,'シフト記号表（従来型・ユニット型共通）'!$C$6:$L$47,10,FALSE))</f>
        <v/>
      </c>
      <c r="AN178" s="253" t="str">
        <f>IF(AN177="","",VLOOKUP(AN177,'シフト記号表（従来型・ユニット型共通）'!$C$6:$L$47,10,FALSE))</f>
        <v/>
      </c>
      <c r="AO178" s="252" t="str">
        <f>IF(AO177="","",VLOOKUP(AO177,'シフト記号表（従来型・ユニット型共通）'!$C$6:$L$47,10,FALSE))</f>
        <v/>
      </c>
      <c r="AP178" s="251" t="str">
        <f>IF(AP177="","",VLOOKUP(AP177,'シフト記号表（従来型・ユニット型共通）'!$C$6:$L$47,10,FALSE))</f>
        <v/>
      </c>
      <c r="AQ178" s="251" t="str">
        <f>IF(AQ177="","",VLOOKUP(AQ177,'シフト記号表（従来型・ユニット型共通）'!$C$6:$L$47,10,FALSE))</f>
        <v/>
      </c>
      <c r="AR178" s="251" t="str">
        <f>IF(AR177="","",VLOOKUP(AR177,'シフト記号表（従来型・ユニット型共通）'!$C$6:$L$47,10,FALSE))</f>
        <v/>
      </c>
      <c r="AS178" s="251" t="str">
        <f>IF(AS177="","",VLOOKUP(AS177,'シフト記号表（従来型・ユニット型共通）'!$C$6:$L$47,10,FALSE))</f>
        <v/>
      </c>
      <c r="AT178" s="251" t="str">
        <f>IF(AT177="","",VLOOKUP(AT177,'シフト記号表（従来型・ユニット型共通）'!$C$6:$L$47,10,FALSE))</f>
        <v/>
      </c>
      <c r="AU178" s="253" t="str">
        <f>IF(AU177="","",VLOOKUP(AU177,'シフト記号表（従来型・ユニット型共通）'!$C$6:$L$47,10,FALSE))</f>
        <v/>
      </c>
      <c r="AV178" s="252" t="str">
        <f>IF(AV177="","",VLOOKUP(AV177,'シフト記号表（従来型・ユニット型共通）'!$C$6:$L$47,10,FALSE))</f>
        <v/>
      </c>
      <c r="AW178" s="251" t="str">
        <f>IF(AW177="","",VLOOKUP(AW177,'シフト記号表（従来型・ユニット型共通）'!$C$6:$L$47,10,FALSE))</f>
        <v/>
      </c>
      <c r="AX178" s="251" t="str">
        <f>IF(AX177="","",VLOOKUP(AX177,'シフト記号表（従来型・ユニット型共通）'!$C$6:$L$47,10,FALSE))</f>
        <v/>
      </c>
      <c r="AY178" s="251" t="str">
        <f>IF(AY177="","",VLOOKUP(AY177,'シフト記号表（従来型・ユニット型共通）'!$C$6:$L$47,10,FALSE))</f>
        <v/>
      </c>
      <c r="AZ178" s="251" t="str">
        <f>IF(AZ177="","",VLOOKUP(AZ177,'シフト記号表（従来型・ユニット型共通）'!$C$6:$L$47,10,FALSE))</f>
        <v/>
      </c>
      <c r="BA178" s="251" t="str">
        <f>IF(BA177="","",VLOOKUP(BA177,'シフト記号表（従来型・ユニット型共通）'!$C$6:$L$47,10,FALSE))</f>
        <v/>
      </c>
      <c r="BB178" s="253" t="str">
        <f>IF(BB177="","",VLOOKUP(BB177,'シフト記号表（従来型・ユニット型共通）'!$C$6:$L$47,10,FALSE))</f>
        <v/>
      </c>
      <c r="BC178" s="252" t="str">
        <f>IF(BC177="","",VLOOKUP(BC177,'シフト記号表（従来型・ユニット型共通）'!$C$6:$L$47,10,FALSE))</f>
        <v/>
      </c>
      <c r="BD178" s="251" t="str">
        <f>IF(BD177="","",VLOOKUP(BD177,'シフト記号表（従来型・ユニット型共通）'!$C$6:$L$47,10,FALSE))</f>
        <v/>
      </c>
      <c r="BE178" s="251" t="str">
        <f>IF(BE177="","",VLOOKUP(BE177,'シフト記号表（従来型・ユニット型共通）'!$C$6:$L$47,10,FALSE))</f>
        <v/>
      </c>
      <c r="BF178" s="996">
        <f>IF($BI$3="４週",SUM(AA178:BB178),IF($BI$3="暦月",SUM(AA178:BE178),""))</f>
        <v>0</v>
      </c>
      <c r="BG178" s="997"/>
      <c r="BH178" s="998">
        <f>IF($BI$3="４週",BF178/4,IF($BI$3="暦月",(BF178/($BI$8/7)),""))</f>
        <v>0</v>
      </c>
      <c r="BI178" s="997"/>
      <c r="BJ178" s="993"/>
      <c r="BK178" s="994"/>
      <c r="BL178" s="994"/>
      <c r="BM178" s="994"/>
      <c r="BN178" s="995"/>
    </row>
    <row r="179" spans="2:66" ht="20.25" customHeight="1">
      <c r="B179" s="925">
        <f>B177+1</f>
        <v>82</v>
      </c>
      <c r="C179" s="1042"/>
      <c r="D179" s="1044"/>
      <c r="E179" s="934"/>
      <c r="F179" s="1045"/>
      <c r="G179" s="971"/>
      <c r="H179" s="972"/>
      <c r="I179" s="262"/>
      <c r="J179" s="261"/>
      <c r="K179" s="262"/>
      <c r="L179" s="261"/>
      <c r="M179" s="983"/>
      <c r="N179" s="984"/>
      <c r="O179" s="985"/>
      <c r="P179" s="986"/>
      <c r="Q179" s="986"/>
      <c r="R179" s="972"/>
      <c r="S179" s="953"/>
      <c r="T179" s="954"/>
      <c r="U179" s="954"/>
      <c r="V179" s="954"/>
      <c r="W179" s="955"/>
      <c r="X179" s="260" t="s">
        <v>758</v>
      </c>
      <c r="Z179" s="259"/>
      <c r="AA179" s="244"/>
      <c r="AB179" s="243"/>
      <c r="AC179" s="243"/>
      <c r="AD179" s="243"/>
      <c r="AE179" s="243"/>
      <c r="AF179" s="243"/>
      <c r="AG179" s="245"/>
      <c r="AH179" s="244"/>
      <c r="AI179" s="243"/>
      <c r="AJ179" s="243"/>
      <c r="AK179" s="243"/>
      <c r="AL179" s="243"/>
      <c r="AM179" s="243"/>
      <c r="AN179" s="245"/>
      <c r="AO179" s="244"/>
      <c r="AP179" s="243"/>
      <c r="AQ179" s="243"/>
      <c r="AR179" s="243"/>
      <c r="AS179" s="243"/>
      <c r="AT179" s="243"/>
      <c r="AU179" s="245"/>
      <c r="AV179" s="244"/>
      <c r="AW179" s="243"/>
      <c r="AX179" s="243"/>
      <c r="AY179" s="243"/>
      <c r="AZ179" s="243"/>
      <c r="BA179" s="243"/>
      <c r="BB179" s="245"/>
      <c r="BC179" s="244"/>
      <c r="BD179" s="243"/>
      <c r="BE179" s="242"/>
      <c r="BF179" s="960"/>
      <c r="BG179" s="961"/>
      <c r="BH179" s="962"/>
      <c r="BI179" s="963"/>
      <c r="BJ179" s="964"/>
      <c r="BK179" s="965"/>
      <c r="BL179" s="965"/>
      <c r="BM179" s="965"/>
      <c r="BN179" s="966"/>
    </row>
    <row r="180" spans="2:66" ht="20.25" customHeight="1">
      <c r="B180" s="926"/>
      <c r="C180" s="1043"/>
      <c r="D180" s="1046"/>
      <c r="E180" s="934"/>
      <c r="F180" s="1045"/>
      <c r="G180" s="987"/>
      <c r="H180" s="988"/>
      <c r="I180" s="258"/>
      <c r="J180" s="257">
        <f>G179</f>
        <v>0</v>
      </c>
      <c r="K180" s="258"/>
      <c r="L180" s="257">
        <f>M179</f>
        <v>0</v>
      </c>
      <c r="M180" s="989"/>
      <c r="N180" s="990"/>
      <c r="O180" s="991"/>
      <c r="P180" s="992"/>
      <c r="Q180" s="992"/>
      <c r="R180" s="988"/>
      <c r="S180" s="953"/>
      <c r="T180" s="954"/>
      <c r="U180" s="954"/>
      <c r="V180" s="954"/>
      <c r="W180" s="955"/>
      <c r="X180" s="256" t="s">
        <v>757</v>
      </c>
      <c r="Y180" s="255"/>
      <c r="Z180" s="254"/>
      <c r="AA180" s="252" t="str">
        <f>IF(AA179="","",VLOOKUP(AA179,'シフト記号表（従来型・ユニット型共通）'!$C$6:$L$47,10,FALSE))</f>
        <v/>
      </c>
      <c r="AB180" s="251" t="str">
        <f>IF(AB179="","",VLOOKUP(AB179,'シフト記号表（従来型・ユニット型共通）'!$C$6:$L$47,10,FALSE))</f>
        <v/>
      </c>
      <c r="AC180" s="251" t="str">
        <f>IF(AC179="","",VLOOKUP(AC179,'シフト記号表（従来型・ユニット型共通）'!$C$6:$L$47,10,FALSE))</f>
        <v/>
      </c>
      <c r="AD180" s="251" t="str">
        <f>IF(AD179="","",VLOOKUP(AD179,'シフト記号表（従来型・ユニット型共通）'!$C$6:$L$47,10,FALSE))</f>
        <v/>
      </c>
      <c r="AE180" s="251" t="str">
        <f>IF(AE179="","",VLOOKUP(AE179,'シフト記号表（従来型・ユニット型共通）'!$C$6:$L$47,10,FALSE))</f>
        <v/>
      </c>
      <c r="AF180" s="251" t="str">
        <f>IF(AF179="","",VLOOKUP(AF179,'シフト記号表（従来型・ユニット型共通）'!$C$6:$L$47,10,FALSE))</f>
        <v/>
      </c>
      <c r="AG180" s="253" t="str">
        <f>IF(AG179="","",VLOOKUP(AG179,'シフト記号表（従来型・ユニット型共通）'!$C$6:$L$47,10,FALSE))</f>
        <v/>
      </c>
      <c r="AH180" s="252" t="str">
        <f>IF(AH179="","",VLOOKUP(AH179,'シフト記号表（従来型・ユニット型共通）'!$C$6:$L$47,10,FALSE))</f>
        <v/>
      </c>
      <c r="AI180" s="251" t="str">
        <f>IF(AI179="","",VLOOKUP(AI179,'シフト記号表（従来型・ユニット型共通）'!$C$6:$L$47,10,FALSE))</f>
        <v/>
      </c>
      <c r="AJ180" s="251" t="str">
        <f>IF(AJ179="","",VLOOKUP(AJ179,'シフト記号表（従来型・ユニット型共通）'!$C$6:$L$47,10,FALSE))</f>
        <v/>
      </c>
      <c r="AK180" s="251" t="str">
        <f>IF(AK179="","",VLOOKUP(AK179,'シフト記号表（従来型・ユニット型共通）'!$C$6:$L$47,10,FALSE))</f>
        <v/>
      </c>
      <c r="AL180" s="251" t="str">
        <f>IF(AL179="","",VLOOKUP(AL179,'シフト記号表（従来型・ユニット型共通）'!$C$6:$L$47,10,FALSE))</f>
        <v/>
      </c>
      <c r="AM180" s="251" t="str">
        <f>IF(AM179="","",VLOOKUP(AM179,'シフト記号表（従来型・ユニット型共通）'!$C$6:$L$47,10,FALSE))</f>
        <v/>
      </c>
      <c r="AN180" s="253" t="str">
        <f>IF(AN179="","",VLOOKUP(AN179,'シフト記号表（従来型・ユニット型共通）'!$C$6:$L$47,10,FALSE))</f>
        <v/>
      </c>
      <c r="AO180" s="252" t="str">
        <f>IF(AO179="","",VLOOKUP(AO179,'シフト記号表（従来型・ユニット型共通）'!$C$6:$L$47,10,FALSE))</f>
        <v/>
      </c>
      <c r="AP180" s="251" t="str">
        <f>IF(AP179="","",VLOOKUP(AP179,'シフト記号表（従来型・ユニット型共通）'!$C$6:$L$47,10,FALSE))</f>
        <v/>
      </c>
      <c r="AQ180" s="251" t="str">
        <f>IF(AQ179="","",VLOOKUP(AQ179,'シフト記号表（従来型・ユニット型共通）'!$C$6:$L$47,10,FALSE))</f>
        <v/>
      </c>
      <c r="AR180" s="251" t="str">
        <f>IF(AR179="","",VLOOKUP(AR179,'シフト記号表（従来型・ユニット型共通）'!$C$6:$L$47,10,FALSE))</f>
        <v/>
      </c>
      <c r="AS180" s="251" t="str">
        <f>IF(AS179="","",VLOOKUP(AS179,'シフト記号表（従来型・ユニット型共通）'!$C$6:$L$47,10,FALSE))</f>
        <v/>
      </c>
      <c r="AT180" s="251" t="str">
        <f>IF(AT179="","",VLOOKUP(AT179,'シフト記号表（従来型・ユニット型共通）'!$C$6:$L$47,10,FALSE))</f>
        <v/>
      </c>
      <c r="AU180" s="253" t="str">
        <f>IF(AU179="","",VLOOKUP(AU179,'シフト記号表（従来型・ユニット型共通）'!$C$6:$L$47,10,FALSE))</f>
        <v/>
      </c>
      <c r="AV180" s="252" t="str">
        <f>IF(AV179="","",VLOOKUP(AV179,'シフト記号表（従来型・ユニット型共通）'!$C$6:$L$47,10,FALSE))</f>
        <v/>
      </c>
      <c r="AW180" s="251" t="str">
        <f>IF(AW179="","",VLOOKUP(AW179,'シフト記号表（従来型・ユニット型共通）'!$C$6:$L$47,10,FALSE))</f>
        <v/>
      </c>
      <c r="AX180" s="251" t="str">
        <f>IF(AX179="","",VLOOKUP(AX179,'シフト記号表（従来型・ユニット型共通）'!$C$6:$L$47,10,FALSE))</f>
        <v/>
      </c>
      <c r="AY180" s="251" t="str">
        <f>IF(AY179="","",VLOOKUP(AY179,'シフト記号表（従来型・ユニット型共通）'!$C$6:$L$47,10,FALSE))</f>
        <v/>
      </c>
      <c r="AZ180" s="251" t="str">
        <f>IF(AZ179="","",VLOOKUP(AZ179,'シフト記号表（従来型・ユニット型共通）'!$C$6:$L$47,10,FALSE))</f>
        <v/>
      </c>
      <c r="BA180" s="251" t="str">
        <f>IF(BA179="","",VLOOKUP(BA179,'シフト記号表（従来型・ユニット型共通）'!$C$6:$L$47,10,FALSE))</f>
        <v/>
      </c>
      <c r="BB180" s="253" t="str">
        <f>IF(BB179="","",VLOOKUP(BB179,'シフト記号表（従来型・ユニット型共通）'!$C$6:$L$47,10,FALSE))</f>
        <v/>
      </c>
      <c r="BC180" s="252" t="str">
        <f>IF(BC179="","",VLOOKUP(BC179,'シフト記号表（従来型・ユニット型共通）'!$C$6:$L$47,10,FALSE))</f>
        <v/>
      </c>
      <c r="BD180" s="251" t="str">
        <f>IF(BD179="","",VLOOKUP(BD179,'シフト記号表（従来型・ユニット型共通）'!$C$6:$L$47,10,FALSE))</f>
        <v/>
      </c>
      <c r="BE180" s="251" t="str">
        <f>IF(BE179="","",VLOOKUP(BE179,'シフト記号表（従来型・ユニット型共通）'!$C$6:$L$47,10,FALSE))</f>
        <v/>
      </c>
      <c r="BF180" s="996">
        <f>IF($BI$3="４週",SUM(AA180:BB180),IF($BI$3="暦月",SUM(AA180:BE180),""))</f>
        <v>0</v>
      </c>
      <c r="BG180" s="997"/>
      <c r="BH180" s="998">
        <f>IF($BI$3="４週",BF180/4,IF($BI$3="暦月",(BF180/($BI$8/7)),""))</f>
        <v>0</v>
      </c>
      <c r="BI180" s="997"/>
      <c r="BJ180" s="993"/>
      <c r="BK180" s="994"/>
      <c r="BL180" s="994"/>
      <c r="BM180" s="994"/>
      <c r="BN180" s="995"/>
    </row>
    <row r="181" spans="2:66" ht="20.25" customHeight="1">
      <c r="B181" s="925">
        <f>B179+1</f>
        <v>83</v>
      </c>
      <c r="C181" s="1042"/>
      <c r="D181" s="1044"/>
      <c r="E181" s="934"/>
      <c r="F181" s="1045"/>
      <c r="G181" s="971"/>
      <c r="H181" s="972"/>
      <c r="I181" s="262"/>
      <c r="J181" s="261"/>
      <c r="K181" s="262"/>
      <c r="L181" s="261"/>
      <c r="M181" s="983"/>
      <c r="N181" s="984"/>
      <c r="O181" s="985"/>
      <c r="P181" s="986"/>
      <c r="Q181" s="986"/>
      <c r="R181" s="972"/>
      <c r="S181" s="953"/>
      <c r="T181" s="954"/>
      <c r="U181" s="954"/>
      <c r="V181" s="954"/>
      <c r="W181" s="955"/>
      <c r="X181" s="260" t="s">
        <v>758</v>
      </c>
      <c r="Z181" s="259"/>
      <c r="AA181" s="244"/>
      <c r="AB181" s="243"/>
      <c r="AC181" s="243"/>
      <c r="AD181" s="243"/>
      <c r="AE181" s="243"/>
      <c r="AF181" s="243"/>
      <c r="AG181" s="245"/>
      <c r="AH181" s="244"/>
      <c r="AI181" s="243"/>
      <c r="AJ181" s="243"/>
      <c r="AK181" s="243"/>
      <c r="AL181" s="243"/>
      <c r="AM181" s="243"/>
      <c r="AN181" s="245"/>
      <c r="AO181" s="244"/>
      <c r="AP181" s="243"/>
      <c r="AQ181" s="243"/>
      <c r="AR181" s="243"/>
      <c r="AS181" s="243"/>
      <c r="AT181" s="243"/>
      <c r="AU181" s="245"/>
      <c r="AV181" s="244"/>
      <c r="AW181" s="243"/>
      <c r="AX181" s="243"/>
      <c r="AY181" s="243"/>
      <c r="AZ181" s="243"/>
      <c r="BA181" s="243"/>
      <c r="BB181" s="245"/>
      <c r="BC181" s="244"/>
      <c r="BD181" s="243"/>
      <c r="BE181" s="242"/>
      <c r="BF181" s="960"/>
      <c r="BG181" s="961"/>
      <c r="BH181" s="962"/>
      <c r="BI181" s="963"/>
      <c r="BJ181" s="964"/>
      <c r="BK181" s="965"/>
      <c r="BL181" s="965"/>
      <c r="BM181" s="965"/>
      <c r="BN181" s="966"/>
    </row>
    <row r="182" spans="2:66" ht="20.25" customHeight="1">
      <c r="B182" s="926"/>
      <c r="C182" s="1043"/>
      <c r="D182" s="1046"/>
      <c r="E182" s="934"/>
      <c r="F182" s="1045"/>
      <c r="G182" s="987"/>
      <c r="H182" s="988"/>
      <c r="I182" s="258"/>
      <c r="J182" s="257">
        <f>G181</f>
        <v>0</v>
      </c>
      <c r="K182" s="258"/>
      <c r="L182" s="257">
        <f>M181</f>
        <v>0</v>
      </c>
      <c r="M182" s="989"/>
      <c r="N182" s="990"/>
      <c r="O182" s="991"/>
      <c r="P182" s="992"/>
      <c r="Q182" s="992"/>
      <c r="R182" s="988"/>
      <c r="S182" s="953"/>
      <c r="T182" s="954"/>
      <c r="U182" s="954"/>
      <c r="V182" s="954"/>
      <c r="W182" s="955"/>
      <c r="X182" s="256" t="s">
        <v>757</v>
      </c>
      <c r="Y182" s="255"/>
      <c r="Z182" s="254"/>
      <c r="AA182" s="252" t="str">
        <f>IF(AA181="","",VLOOKUP(AA181,'シフト記号表（従来型・ユニット型共通）'!$C$6:$L$47,10,FALSE))</f>
        <v/>
      </c>
      <c r="AB182" s="251" t="str">
        <f>IF(AB181="","",VLOOKUP(AB181,'シフト記号表（従来型・ユニット型共通）'!$C$6:$L$47,10,FALSE))</f>
        <v/>
      </c>
      <c r="AC182" s="251" t="str">
        <f>IF(AC181="","",VLOOKUP(AC181,'シフト記号表（従来型・ユニット型共通）'!$C$6:$L$47,10,FALSE))</f>
        <v/>
      </c>
      <c r="AD182" s="251" t="str">
        <f>IF(AD181="","",VLOOKUP(AD181,'シフト記号表（従来型・ユニット型共通）'!$C$6:$L$47,10,FALSE))</f>
        <v/>
      </c>
      <c r="AE182" s="251" t="str">
        <f>IF(AE181="","",VLOOKUP(AE181,'シフト記号表（従来型・ユニット型共通）'!$C$6:$L$47,10,FALSE))</f>
        <v/>
      </c>
      <c r="AF182" s="251" t="str">
        <f>IF(AF181="","",VLOOKUP(AF181,'シフト記号表（従来型・ユニット型共通）'!$C$6:$L$47,10,FALSE))</f>
        <v/>
      </c>
      <c r="AG182" s="253" t="str">
        <f>IF(AG181="","",VLOOKUP(AG181,'シフト記号表（従来型・ユニット型共通）'!$C$6:$L$47,10,FALSE))</f>
        <v/>
      </c>
      <c r="AH182" s="252" t="str">
        <f>IF(AH181="","",VLOOKUP(AH181,'シフト記号表（従来型・ユニット型共通）'!$C$6:$L$47,10,FALSE))</f>
        <v/>
      </c>
      <c r="AI182" s="251" t="str">
        <f>IF(AI181="","",VLOOKUP(AI181,'シフト記号表（従来型・ユニット型共通）'!$C$6:$L$47,10,FALSE))</f>
        <v/>
      </c>
      <c r="AJ182" s="251" t="str">
        <f>IF(AJ181="","",VLOOKUP(AJ181,'シフト記号表（従来型・ユニット型共通）'!$C$6:$L$47,10,FALSE))</f>
        <v/>
      </c>
      <c r="AK182" s="251" t="str">
        <f>IF(AK181="","",VLOOKUP(AK181,'シフト記号表（従来型・ユニット型共通）'!$C$6:$L$47,10,FALSE))</f>
        <v/>
      </c>
      <c r="AL182" s="251" t="str">
        <f>IF(AL181="","",VLOOKUP(AL181,'シフト記号表（従来型・ユニット型共通）'!$C$6:$L$47,10,FALSE))</f>
        <v/>
      </c>
      <c r="AM182" s="251" t="str">
        <f>IF(AM181="","",VLOOKUP(AM181,'シフト記号表（従来型・ユニット型共通）'!$C$6:$L$47,10,FALSE))</f>
        <v/>
      </c>
      <c r="AN182" s="253" t="str">
        <f>IF(AN181="","",VLOOKUP(AN181,'シフト記号表（従来型・ユニット型共通）'!$C$6:$L$47,10,FALSE))</f>
        <v/>
      </c>
      <c r="AO182" s="252" t="str">
        <f>IF(AO181="","",VLOOKUP(AO181,'シフト記号表（従来型・ユニット型共通）'!$C$6:$L$47,10,FALSE))</f>
        <v/>
      </c>
      <c r="AP182" s="251" t="str">
        <f>IF(AP181="","",VLOOKUP(AP181,'シフト記号表（従来型・ユニット型共通）'!$C$6:$L$47,10,FALSE))</f>
        <v/>
      </c>
      <c r="AQ182" s="251" t="str">
        <f>IF(AQ181="","",VLOOKUP(AQ181,'シフト記号表（従来型・ユニット型共通）'!$C$6:$L$47,10,FALSE))</f>
        <v/>
      </c>
      <c r="AR182" s="251" t="str">
        <f>IF(AR181="","",VLOOKUP(AR181,'シフト記号表（従来型・ユニット型共通）'!$C$6:$L$47,10,FALSE))</f>
        <v/>
      </c>
      <c r="AS182" s="251" t="str">
        <f>IF(AS181="","",VLOOKUP(AS181,'シフト記号表（従来型・ユニット型共通）'!$C$6:$L$47,10,FALSE))</f>
        <v/>
      </c>
      <c r="AT182" s="251" t="str">
        <f>IF(AT181="","",VLOOKUP(AT181,'シフト記号表（従来型・ユニット型共通）'!$C$6:$L$47,10,FALSE))</f>
        <v/>
      </c>
      <c r="AU182" s="253" t="str">
        <f>IF(AU181="","",VLOOKUP(AU181,'シフト記号表（従来型・ユニット型共通）'!$C$6:$L$47,10,FALSE))</f>
        <v/>
      </c>
      <c r="AV182" s="252" t="str">
        <f>IF(AV181="","",VLOOKUP(AV181,'シフト記号表（従来型・ユニット型共通）'!$C$6:$L$47,10,FALSE))</f>
        <v/>
      </c>
      <c r="AW182" s="251" t="str">
        <f>IF(AW181="","",VLOOKUP(AW181,'シフト記号表（従来型・ユニット型共通）'!$C$6:$L$47,10,FALSE))</f>
        <v/>
      </c>
      <c r="AX182" s="251" t="str">
        <f>IF(AX181="","",VLOOKUP(AX181,'シフト記号表（従来型・ユニット型共通）'!$C$6:$L$47,10,FALSE))</f>
        <v/>
      </c>
      <c r="AY182" s="251" t="str">
        <f>IF(AY181="","",VLOOKUP(AY181,'シフト記号表（従来型・ユニット型共通）'!$C$6:$L$47,10,FALSE))</f>
        <v/>
      </c>
      <c r="AZ182" s="251" t="str">
        <f>IF(AZ181="","",VLOOKUP(AZ181,'シフト記号表（従来型・ユニット型共通）'!$C$6:$L$47,10,FALSE))</f>
        <v/>
      </c>
      <c r="BA182" s="251" t="str">
        <f>IF(BA181="","",VLOOKUP(BA181,'シフト記号表（従来型・ユニット型共通）'!$C$6:$L$47,10,FALSE))</f>
        <v/>
      </c>
      <c r="BB182" s="253" t="str">
        <f>IF(BB181="","",VLOOKUP(BB181,'シフト記号表（従来型・ユニット型共通）'!$C$6:$L$47,10,FALSE))</f>
        <v/>
      </c>
      <c r="BC182" s="252" t="str">
        <f>IF(BC181="","",VLOOKUP(BC181,'シフト記号表（従来型・ユニット型共通）'!$C$6:$L$47,10,FALSE))</f>
        <v/>
      </c>
      <c r="BD182" s="251" t="str">
        <f>IF(BD181="","",VLOOKUP(BD181,'シフト記号表（従来型・ユニット型共通）'!$C$6:$L$47,10,FALSE))</f>
        <v/>
      </c>
      <c r="BE182" s="251" t="str">
        <f>IF(BE181="","",VLOOKUP(BE181,'シフト記号表（従来型・ユニット型共通）'!$C$6:$L$47,10,FALSE))</f>
        <v/>
      </c>
      <c r="BF182" s="996">
        <f>IF($BI$3="４週",SUM(AA182:BB182),IF($BI$3="暦月",SUM(AA182:BE182),""))</f>
        <v>0</v>
      </c>
      <c r="BG182" s="997"/>
      <c r="BH182" s="998">
        <f>IF($BI$3="４週",BF182/4,IF($BI$3="暦月",(BF182/($BI$8/7)),""))</f>
        <v>0</v>
      </c>
      <c r="BI182" s="997"/>
      <c r="BJ182" s="993"/>
      <c r="BK182" s="994"/>
      <c r="BL182" s="994"/>
      <c r="BM182" s="994"/>
      <c r="BN182" s="995"/>
    </row>
    <row r="183" spans="2:66" ht="20.25" customHeight="1">
      <c r="B183" s="925">
        <f>B181+1</f>
        <v>84</v>
      </c>
      <c r="C183" s="1042"/>
      <c r="D183" s="1044"/>
      <c r="E183" s="934"/>
      <c r="F183" s="1045"/>
      <c r="G183" s="971"/>
      <c r="H183" s="972"/>
      <c r="I183" s="262"/>
      <c r="J183" s="261"/>
      <c r="K183" s="262"/>
      <c r="L183" s="261"/>
      <c r="M183" s="983"/>
      <c r="N183" s="984"/>
      <c r="O183" s="985"/>
      <c r="P183" s="986"/>
      <c r="Q183" s="986"/>
      <c r="R183" s="972"/>
      <c r="S183" s="953"/>
      <c r="T183" s="954"/>
      <c r="U183" s="954"/>
      <c r="V183" s="954"/>
      <c r="W183" s="955"/>
      <c r="X183" s="260" t="s">
        <v>758</v>
      </c>
      <c r="Z183" s="259"/>
      <c r="AA183" s="244"/>
      <c r="AB183" s="243"/>
      <c r="AC183" s="243"/>
      <c r="AD183" s="243"/>
      <c r="AE183" s="243"/>
      <c r="AF183" s="243"/>
      <c r="AG183" s="245"/>
      <c r="AH183" s="244"/>
      <c r="AI183" s="243"/>
      <c r="AJ183" s="243"/>
      <c r="AK183" s="243"/>
      <c r="AL183" s="243"/>
      <c r="AM183" s="243"/>
      <c r="AN183" s="245"/>
      <c r="AO183" s="244"/>
      <c r="AP183" s="243"/>
      <c r="AQ183" s="243"/>
      <c r="AR183" s="243"/>
      <c r="AS183" s="243"/>
      <c r="AT183" s="243"/>
      <c r="AU183" s="245"/>
      <c r="AV183" s="244"/>
      <c r="AW183" s="243"/>
      <c r="AX183" s="243"/>
      <c r="AY183" s="243"/>
      <c r="AZ183" s="243"/>
      <c r="BA183" s="243"/>
      <c r="BB183" s="245"/>
      <c r="BC183" s="244"/>
      <c r="BD183" s="243"/>
      <c r="BE183" s="242"/>
      <c r="BF183" s="960"/>
      <c r="BG183" s="961"/>
      <c r="BH183" s="962"/>
      <c r="BI183" s="963"/>
      <c r="BJ183" s="964"/>
      <c r="BK183" s="965"/>
      <c r="BL183" s="965"/>
      <c r="BM183" s="965"/>
      <c r="BN183" s="966"/>
    </row>
    <row r="184" spans="2:66" ht="20.25" customHeight="1">
      <c r="B184" s="926"/>
      <c r="C184" s="1043"/>
      <c r="D184" s="1046"/>
      <c r="E184" s="934"/>
      <c r="F184" s="1045"/>
      <c r="G184" s="987"/>
      <c r="H184" s="988"/>
      <c r="I184" s="258"/>
      <c r="J184" s="257">
        <f>G183</f>
        <v>0</v>
      </c>
      <c r="K184" s="258"/>
      <c r="L184" s="257">
        <f>M183</f>
        <v>0</v>
      </c>
      <c r="M184" s="989"/>
      <c r="N184" s="990"/>
      <c r="O184" s="991"/>
      <c r="P184" s="992"/>
      <c r="Q184" s="992"/>
      <c r="R184" s="988"/>
      <c r="S184" s="953"/>
      <c r="T184" s="954"/>
      <c r="U184" s="954"/>
      <c r="V184" s="954"/>
      <c r="W184" s="955"/>
      <c r="X184" s="256" t="s">
        <v>757</v>
      </c>
      <c r="Y184" s="255"/>
      <c r="Z184" s="254"/>
      <c r="AA184" s="252" t="str">
        <f>IF(AA183="","",VLOOKUP(AA183,'シフト記号表（従来型・ユニット型共通）'!$C$6:$L$47,10,FALSE))</f>
        <v/>
      </c>
      <c r="AB184" s="251" t="str">
        <f>IF(AB183="","",VLOOKUP(AB183,'シフト記号表（従来型・ユニット型共通）'!$C$6:$L$47,10,FALSE))</f>
        <v/>
      </c>
      <c r="AC184" s="251" t="str">
        <f>IF(AC183="","",VLOOKUP(AC183,'シフト記号表（従来型・ユニット型共通）'!$C$6:$L$47,10,FALSE))</f>
        <v/>
      </c>
      <c r="AD184" s="251" t="str">
        <f>IF(AD183="","",VLOOKUP(AD183,'シフト記号表（従来型・ユニット型共通）'!$C$6:$L$47,10,FALSE))</f>
        <v/>
      </c>
      <c r="AE184" s="251" t="str">
        <f>IF(AE183="","",VLOOKUP(AE183,'シフト記号表（従来型・ユニット型共通）'!$C$6:$L$47,10,FALSE))</f>
        <v/>
      </c>
      <c r="AF184" s="251" t="str">
        <f>IF(AF183="","",VLOOKUP(AF183,'シフト記号表（従来型・ユニット型共通）'!$C$6:$L$47,10,FALSE))</f>
        <v/>
      </c>
      <c r="AG184" s="253" t="str">
        <f>IF(AG183="","",VLOOKUP(AG183,'シフト記号表（従来型・ユニット型共通）'!$C$6:$L$47,10,FALSE))</f>
        <v/>
      </c>
      <c r="AH184" s="252" t="str">
        <f>IF(AH183="","",VLOOKUP(AH183,'シフト記号表（従来型・ユニット型共通）'!$C$6:$L$47,10,FALSE))</f>
        <v/>
      </c>
      <c r="AI184" s="251" t="str">
        <f>IF(AI183="","",VLOOKUP(AI183,'シフト記号表（従来型・ユニット型共通）'!$C$6:$L$47,10,FALSE))</f>
        <v/>
      </c>
      <c r="AJ184" s="251" t="str">
        <f>IF(AJ183="","",VLOOKUP(AJ183,'シフト記号表（従来型・ユニット型共通）'!$C$6:$L$47,10,FALSE))</f>
        <v/>
      </c>
      <c r="AK184" s="251" t="str">
        <f>IF(AK183="","",VLOOKUP(AK183,'シフト記号表（従来型・ユニット型共通）'!$C$6:$L$47,10,FALSE))</f>
        <v/>
      </c>
      <c r="AL184" s="251" t="str">
        <f>IF(AL183="","",VLOOKUP(AL183,'シフト記号表（従来型・ユニット型共通）'!$C$6:$L$47,10,FALSE))</f>
        <v/>
      </c>
      <c r="AM184" s="251" t="str">
        <f>IF(AM183="","",VLOOKUP(AM183,'シフト記号表（従来型・ユニット型共通）'!$C$6:$L$47,10,FALSE))</f>
        <v/>
      </c>
      <c r="AN184" s="253" t="str">
        <f>IF(AN183="","",VLOOKUP(AN183,'シフト記号表（従来型・ユニット型共通）'!$C$6:$L$47,10,FALSE))</f>
        <v/>
      </c>
      <c r="AO184" s="252" t="str">
        <f>IF(AO183="","",VLOOKUP(AO183,'シフト記号表（従来型・ユニット型共通）'!$C$6:$L$47,10,FALSE))</f>
        <v/>
      </c>
      <c r="AP184" s="251" t="str">
        <f>IF(AP183="","",VLOOKUP(AP183,'シフト記号表（従来型・ユニット型共通）'!$C$6:$L$47,10,FALSE))</f>
        <v/>
      </c>
      <c r="AQ184" s="251" t="str">
        <f>IF(AQ183="","",VLOOKUP(AQ183,'シフト記号表（従来型・ユニット型共通）'!$C$6:$L$47,10,FALSE))</f>
        <v/>
      </c>
      <c r="AR184" s="251" t="str">
        <f>IF(AR183="","",VLOOKUP(AR183,'シフト記号表（従来型・ユニット型共通）'!$C$6:$L$47,10,FALSE))</f>
        <v/>
      </c>
      <c r="AS184" s="251" t="str">
        <f>IF(AS183="","",VLOOKUP(AS183,'シフト記号表（従来型・ユニット型共通）'!$C$6:$L$47,10,FALSE))</f>
        <v/>
      </c>
      <c r="AT184" s="251" t="str">
        <f>IF(AT183="","",VLOOKUP(AT183,'シフト記号表（従来型・ユニット型共通）'!$C$6:$L$47,10,FALSE))</f>
        <v/>
      </c>
      <c r="AU184" s="253" t="str">
        <f>IF(AU183="","",VLOOKUP(AU183,'シフト記号表（従来型・ユニット型共通）'!$C$6:$L$47,10,FALSE))</f>
        <v/>
      </c>
      <c r="AV184" s="252" t="str">
        <f>IF(AV183="","",VLOOKUP(AV183,'シフト記号表（従来型・ユニット型共通）'!$C$6:$L$47,10,FALSE))</f>
        <v/>
      </c>
      <c r="AW184" s="251" t="str">
        <f>IF(AW183="","",VLOOKUP(AW183,'シフト記号表（従来型・ユニット型共通）'!$C$6:$L$47,10,FALSE))</f>
        <v/>
      </c>
      <c r="AX184" s="251" t="str">
        <f>IF(AX183="","",VLOOKUP(AX183,'シフト記号表（従来型・ユニット型共通）'!$C$6:$L$47,10,FALSE))</f>
        <v/>
      </c>
      <c r="AY184" s="251" t="str">
        <f>IF(AY183="","",VLOOKUP(AY183,'シフト記号表（従来型・ユニット型共通）'!$C$6:$L$47,10,FALSE))</f>
        <v/>
      </c>
      <c r="AZ184" s="251" t="str">
        <f>IF(AZ183="","",VLOOKUP(AZ183,'シフト記号表（従来型・ユニット型共通）'!$C$6:$L$47,10,FALSE))</f>
        <v/>
      </c>
      <c r="BA184" s="251" t="str">
        <f>IF(BA183="","",VLOOKUP(BA183,'シフト記号表（従来型・ユニット型共通）'!$C$6:$L$47,10,FALSE))</f>
        <v/>
      </c>
      <c r="BB184" s="253" t="str">
        <f>IF(BB183="","",VLOOKUP(BB183,'シフト記号表（従来型・ユニット型共通）'!$C$6:$L$47,10,FALSE))</f>
        <v/>
      </c>
      <c r="BC184" s="252" t="str">
        <f>IF(BC183="","",VLOOKUP(BC183,'シフト記号表（従来型・ユニット型共通）'!$C$6:$L$47,10,FALSE))</f>
        <v/>
      </c>
      <c r="BD184" s="251" t="str">
        <f>IF(BD183="","",VLOOKUP(BD183,'シフト記号表（従来型・ユニット型共通）'!$C$6:$L$47,10,FALSE))</f>
        <v/>
      </c>
      <c r="BE184" s="251" t="str">
        <f>IF(BE183="","",VLOOKUP(BE183,'シフト記号表（従来型・ユニット型共通）'!$C$6:$L$47,10,FALSE))</f>
        <v/>
      </c>
      <c r="BF184" s="996">
        <f>IF($BI$3="４週",SUM(AA184:BB184),IF($BI$3="暦月",SUM(AA184:BE184),""))</f>
        <v>0</v>
      </c>
      <c r="BG184" s="997"/>
      <c r="BH184" s="998">
        <f>IF($BI$3="４週",BF184/4,IF($BI$3="暦月",(BF184/($BI$8/7)),""))</f>
        <v>0</v>
      </c>
      <c r="BI184" s="997"/>
      <c r="BJ184" s="993"/>
      <c r="BK184" s="994"/>
      <c r="BL184" s="994"/>
      <c r="BM184" s="994"/>
      <c r="BN184" s="995"/>
    </row>
    <row r="185" spans="2:66" ht="20.25" customHeight="1">
      <c r="B185" s="925">
        <f>B183+1</f>
        <v>85</v>
      </c>
      <c r="C185" s="1042"/>
      <c r="D185" s="1044"/>
      <c r="E185" s="934"/>
      <c r="F185" s="1045"/>
      <c r="G185" s="971"/>
      <c r="H185" s="972"/>
      <c r="I185" s="262"/>
      <c r="J185" s="261"/>
      <c r="K185" s="262"/>
      <c r="L185" s="261"/>
      <c r="M185" s="983"/>
      <c r="N185" s="984"/>
      <c r="O185" s="985"/>
      <c r="P185" s="986"/>
      <c r="Q185" s="986"/>
      <c r="R185" s="972"/>
      <c r="S185" s="953"/>
      <c r="T185" s="954"/>
      <c r="U185" s="954"/>
      <c r="V185" s="954"/>
      <c r="W185" s="955"/>
      <c r="X185" s="260" t="s">
        <v>758</v>
      </c>
      <c r="Z185" s="259"/>
      <c r="AA185" s="244"/>
      <c r="AB185" s="243"/>
      <c r="AC185" s="243"/>
      <c r="AD185" s="243"/>
      <c r="AE185" s="243"/>
      <c r="AF185" s="243"/>
      <c r="AG185" s="245"/>
      <c r="AH185" s="244"/>
      <c r="AI185" s="243"/>
      <c r="AJ185" s="243"/>
      <c r="AK185" s="243"/>
      <c r="AL185" s="243"/>
      <c r="AM185" s="243"/>
      <c r="AN185" s="245"/>
      <c r="AO185" s="244"/>
      <c r="AP185" s="243"/>
      <c r="AQ185" s="243"/>
      <c r="AR185" s="243"/>
      <c r="AS185" s="243"/>
      <c r="AT185" s="243"/>
      <c r="AU185" s="245"/>
      <c r="AV185" s="244"/>
      <c r="AW185" s="243"/>
      <c r="AX185" s="243"/>
      <c r="AY185" s="243"/>
      <c r="AZ185" s="243"/>
      <c r="BA185" s="243"/>
      <c r="BB185" s="245"/>
      <c r="BC185" s="244"/>
      <c r="BD185" s="243"/>
      <c r="BE185" s="242"/>
      <c r="BF185" s="960"/>
      <c r="BG185" s="961"/>
      <c r="BH185" s="962"/>
      <c r="BI185" s="963"/>
      <c r="BJ185" s="964"/>
      <c r="BK185" s="965"/>
      <c r="BL185" s="965"/>
      <c r="BM185" s="965"/>
      <c r="BN185" s="966"/>
    </row>
    <row r="186" spans="2:66" ht="20.25" customHeight="1">
      <c r="B186" s="926"/>
      <c r="C186" s="1043"/>
      <c r="D186" s="1046"/>
      <c r="E186" s="934"/>
      <c r="F186" s="1045"/>
      <c r="G186" s="987"/>
      <c r="H186" s="988"/>
      <c r="I186" s="258"/>
      <c r="J186" s="257">
        <f>G185</f>
        <v>0</v>
      </c>
      <c r="K186" s="258"/>
      <c r="L186" s="257">
        <f>M185</f>
        <v>0</v>
      </c>
      <c r="M186" s="989"/>
      <c r="N186" s="990"/>
      <c r="O186" s="991"/>
      <c r="P186" s="992"/>
      <c r="Q186" s="992"/>
      <c r="R186" s="988"/>
      <c r="S186" s="953"/>
      <c r="T186" s="954"/>
      <c r="U186" s="954"/>
      <c r="V186" s="954"/>
      <c r="W186" s="955"/>
      <c r="X186" s="256" t="s">
        <v>757</v>
      </c>
      <c r="Y186" s="255"/>
      <c r="Z186" s="254"/>
      <c r="AA186" s="252" t="str">
        <f>IF(AA185="","",VLOOKUP(AA185,'シフト記号表（従来型・ユニット型共通）'!$C$6:$L$47,10,FALSE))</f>
        <v/>
      </c>
      <c r="AB186" s="251" t="str">
        <f>IF(AB185="","",VLOOKUP(AB185,'シフト記号表（従来型・ユニット型共通）'!$C$6:$L$47,10,FALSE))</f>
        <v/>
      </c>
      <c r="AC186" s="251" t="str">
        <f>IF(AC185="","",VLOOKUP(AC185,'シフト記号表（従来型・ユニット型共通）'!$C$6:$L$47,10,FALSE))</f>
        <v/>
      </c>
      <c r="AD186" s="251" t="str">
        <f>IF(AD185="","",VLOOKUP(AD185,'シフト記号表（従来型・ユニット型共通）'!$C$6:$L$47,10,FALSE))</f>
        <v/>
      </c>
      <c r="AE186" s="251" t="str">
        <f>IF(AE185="","",VLOOKUP(AE185,'シフト記号表（従来型・ユニット型共通）'!$C$6:$L$47,10,FALSE))</f>
        <v/>
      </c>
      <c r="AF186" s="251" t="str">
        <f>IF(AF185="","",VLOOKUP(AF185,'シフト記号表（従来型・ユニット型共通）'!$C$6:$L$47,10,FALSE))</f>
        <v/>
      </c>
      <c r="AG186" s="253" t="str">
        <f>IF(AG185="","",VLOOKUP(AG185,'シフト記号表（従来型・ユニット型共通）'!$C$6:$L$47,10,FALSE))</f>
        <v/>
      </c>
      <c r="AH186" s="252" t="str">
        <f>IF(AH185="","",VLOOKUP(AH185,'シフト記号表（従来型・ユニット型共通）'!$C$6:$L$47,10,FALSE))</f>
        <v/>
      </c>
      <c r="AI186" s="251" t="str">
        <f>IF(AI185="","",VLOOKUP(AI185,'シフト記号表（従来型・ユニット型共通）'!$C$6:$L$47,10,FALSE))</f>
        <v/>
      </c>
      <c r="AJ186" s="251" t="str">
        <f>IF(AJ185="","",VLOOKUP(AJ185,'シフト記号表（従来型・ユニット型共通）'!$C$6:$L$47,10,FALSE))</f>
        <v/>
      </c>
      <c r="AK186" s="251" t="str">
        <f>IF(AK185="","",VLOOKUP(AK185,'シフト記号表（従来型・ユニット型共通）'!$C$6:$L$47,10,FALSE))</f>
        <v/>
      </c>
      <c r="AL186" s="251" t="str">
        <f>IF(AL185="","",VLOOKUP(AL185,'シフト記号表（従来型・ユニット型共通）'!$C$6:$L$47,10,FALSE))</f>
        <v/>
      </c>
      <c r="AM186" s="251" t="str">
        <f>IF(AM185="","",VLOOKUP(AM185,'シフト記号表（従来型・ユニット型共通）'!$C$6:$L$47,10,FALSE))</f>
        <v/>
      </c>
      <c r="AN186" s="253" t="str">
        <f>IF(AN185="","",VLOOKUP(AN185,'シフト記号表（従来型・ユニット型共通）'!$C$6:$L$47,10,FALSE))</f>
        <v/>
      </c>
      <c r="AO186" s="252" t="str">
        <f>IF(AO185="","",VLOOKUP(AO185,'シフト記号表（従来型・ユニット型共通）'!$C$6:$L$47,10,FALSE))</f>
        <v/>
      </c>
      <c r="AP186" s="251" t="str">
        <f>IF(AP185="","",VLOOKUP(AP185,'シフト記号表（従来型・ユニット型共通）'!$C$6:$L$47,10,FALSE))</f>
        <v/>
      </c>
      <c r="AQ186" s="251" t="str">
        <f>IF(AQ185="","",VLOOKUP(AQ185,'シフト記号表（従来型・ユニット型共通）'!$C$6:$L$47,10,FALSE))</f>
        <v/>
      </c>
      <c r="AR186" s="251" t="str">
        <f>IF(AR185="","",VLOOKUP(AR185,'シフト記号表（従来型・ユニット型共通）'!$C$6:$L$47,10,FALSE))</f>
        <v/>
      </c>
      <c r="AS186" s="251" t="str">
        <f>IF(AS185="","",VLOOKUP(AS185,'シフト記号表（従来型・ユニット型共通）'!$C$6:$L$47,10,FALSE))</f>
        <v/>
      </c>
      <c r="AT186" s="251" t="str">
        <f>IF(AT185="","",VLOOKUP(AT185,'シフト記号表（従来型・ユニット型共通）'!$C$6:$L$47,10,FALSE))</f>
        <v/>
      </c>
      <c r="AU186" s="253" t="str">
        <f>IF(AU185="","",VLOOKUP(AU185,'シフト記号表（従来型・ユニット型共通）'!$C$6:$L$47,10,FALSE))</f>
        <v/>
      </c>
      <c r="AV186" s="252" t="str">
        <f>IF(AV185="","",VLOOKUP(AV185,'シフト記号表（従来型・ユニット型共通）'!$C$6:$L$47,10,FALSE))</f>
        <v/>
      </c>
      <c r="AW186" s="251" t="str">
        <f>IF(AW185="","",VLOOKUP(AW185,'シフト記号表（従来型・ユニット型共通）'!$C$6:$L$47,10,FALSE))</f>
        <v/>
      </c>
      <c r="AX186" s="251" t="str">
        <f>IF(AX185="","",VLOOKUP(AX185,'シフト記号表（従来型・ユニット型共通）'!$C$6:$L$47,10,FALSE))</f>
        <v/>
      </c>
      <c r="AY186" s="251" t="str">
        <f>IF(AY185="","",VLOOKUP(AY185,'シフト記号表（従来型・ユニット型共通）'!$C$6:$L$47,10,FALSE))</f>
        <v/>
      </c>
      <c r="AZ186" s="251" t="str">
        <f>IF(AZ185="","",VLOOKUP(AZ185,'シフト記号表（従来型・ユニット型共通）'!$C$6:$L$47,10,FALSE))</f>
        <v/>
      </c>
      <c r="BA186" s="251" t="str">
        <f>IF(BA185="","",VLOOKUP(BA185,'シフト記号表（従来型・ユニット型共通）'!$C$6:$L$47,10,FALSE))</f>
        <v/>
      </c>
      <c r="BB186" s="253" t="str">
        <f>IF(BB185="","",VLOOKUP(BB185,'シフト記号表（従来型・ユニット型共通）'!$C$6:$L$47,10,FALSE))</f>
        <v/>
      </c>
      <c r="BC186" s="252" t="str">
        <f>IF(BC185="","",VLOOKUP(BC185,'シフト記号表（従来型・ユニット型共通）'!$C$6:$L$47,10,FALSE))</f>
        <v/>
      </c>
      <c r="BD186" s="251" t="str">
        <f>IF(BD185="","",VLOOKUP(BD185,'シフト記号表（従来型・ユニット型共通）'!$C$6:$L$47,10,FALSE))</f>
        <v/>
      </c>
      <c r="BE186" s="251" t="str">
        <f>IF(BE185="","",VLOOKUP(BE185,'シフト記号表（従来型・ユニット型共通）'!$C$6:$L$47,10,FALSE))</f>
        <v/>
      </c>
      <c r="BF186" s="996">
        <f>IF($BI$3="４週",SUM(AA186:BB186),IF($BI$3="暦月",SUM(AA186:BE186),""))</f>
        <v>0</v>
      </c>
      <c r="BG186" s="997"/>
      <c r="BH186" s="998">
        <f>IF($BI$3="４週",BF186/4,IF($BI$3="暦月",(BF186/($BI$8/7)),""))</f>
        <v>0</v>
      </c>
      <c r="BI186" s="997"/>
      <c r="BJ186" s="993"/>
      <c r="BK186" s="994"/>
      <c r="BL186" s="994"/>
      <c r="BM186" s="994"/>
      <c r="BN186" s="995"/>
    </row>
    <row r="187" spans="2:66" ht="20.25" customHeight="1">
      <c r="B187" s="925">
        <f>B185+1</f>
        <v>86</v>
      </c>
      <c r="C187" s="1042"/>
      <c r="D187" s="1044"/>
      <c r="E187" s="934"/>
      <c r="F187" s="1045"/>
      <c r="G187" s="971"/>
      <c r="H187" s="972"/>
      <c r="I187" s="262"/>
      <c r="J187" s="261"/>
      <c r="K187" s="262"/>
      <c r="L187" s="261"/>
      <c r="M187" s="983"/>
      <c r="N187" s="984"/>
      <c r="O187" s="985"/>
      <c r="P187" s="986"/>
      <c r="Q187" s="986"/>
      <c r="R187" s="972"/>
      <c r="S187" s="953"/>
      <c r="T187" s="954"/>
      <c r="U187" s="954"/>
      <c r="V187" s="954"/>
      <c r="W187" s="955"/>
      <c r="X187" s="260" t="s">
        <v>758</v>
      </c>
      <c r="Z187" s="259"/>
      <c r="AA187" s="244"/>
      <c r="AB187" s="243"/>
      <c r="AC187" s="243"/>
      <c r="AD187" s="243"/>
      <c r="AE187" s="243"/>
      <c r="AF187" s="243"/>
      <c r="AG187" s="245"/>
      <c r="AH187" s="244"/>
      <c r="AI187" s="243"/>
      <c r="AJ187" s="243"/>
      <c r="AK187" s="243"/>
      <c r="AL187" s="243"/>
      <c r="AM187" s="243"/>
      <c r="AN187" s="245"/>
      <c r="AO187" s="244"/>
      <c r="AP187" s="243"/>
      <c r="AQ187" s="243"/>
      <c r="AR187" s="243"/>
      <c r="AS187" s="243"/>
      <c r="AT187" s="243"/>
      <c r="AU187" s="245"/>
      <c r="AV187" s="244"/>
      <c r="AW187" s="243"/>
      <c r="AX187" s="243"/>
      <c r="AY187" s="243"/>
      <c r="AZ187" s="243"/>
      <c r="BA187" s="243"/>
      <c r="BB187" s="245"/>
      <c r="BC187" s="244"/>
      <c r="BD187" s="243"/>
      <c r="BE187" s="242"/>
      <c r="BF187" s="960"/>
      <c r="BG187" s="961"/>
      <c r="BH187" s="962"/>
      <c r="BI187" s="963"/>
      <c r="BJ187" s="964"/>
      <c r="BK187" s="965"/>
      <c r="BL187" s="965"/>
      <c r="BM187" s="965"/>
      <c r="BN187" s="966"/>
    </row>
    <row r="188" spans="2:66" ht="20.25" customHeight="1">
      <c r="B188" s="926"/>
      <c r="C188" s="1043"/>
      <c r="D188" s="1046"/>
      <c r="E188" s="934"/>
      <c r="F188" s="1045"/>
      <c r="G188" s="987"/>
      <c r="H188" s="988"/>
      <c r="I188" s="258"/>
      <c r="J188" s="257">
        <f>G187</f>
        <v>0</v>
      </c>
      <c r="K188" s="258"/>
      <c r="L188" s="257">
        <f>M187</f>
        <v>0</v>
      </c>
      <c r="M188" s="989"/>
      <c r="N188" s="990"/>
      <c r="O188" s="991"/>
      <c r="P188" s="992"/>
      <c r="Q188" s="992"/>
      <c r="R188" s="988"/>
      <c r="S188" s="953"/>
      <c r="T188" s="954"/>
      <c r="U188" s="954"/>
      <c r="V188" s="954"/>
      <c r="W188" s="955"/>
      <c r="X188" s="256" t="s">
        <v>757</v>
      </c>
      <c r="Y188" s="255"/>
      <c r="Z188" s="254"/>
      <c r="AA188" s="252" t="str">
        <f>IF(AA187="","",VLOOKUP(AA187,'シフト記号表（従来型・ユニット型共通）'!$C$6:$L$47,10,FALSE))</f>
        <v/>
      </c>
      <c r="AB188" s="251" t="str">
        <f>IF(AB187="","",VLOOKUP(AB187,'シフト記号表（従来型・ユニット型共通）'!$C$6:$L$47,10,FALSE))</f>
        <v/>
      </c>
      <c r="AC188" s="251" t="str">
        <f>IF(AC187="","",VLOOKUP(AC187,'シフト記号表（従来型・ユニット型共通）'!$C$6:$L$47,10,FALSE))</f>
        <v/>
      </c>
      <c r="AD188" s="251" t="str">
        <f>IF(AD187="","",VLOOKUP(AD187,'シフト記号表（従来型・ユニット型共通）'!$C$6:$L$47,10,FALSE))</f>
        <v/>
      </c>
      <c r="AE188" s="251" t="str">
        <f>IF(AE187="","",VLOOKUP(AE187,'シフト記号表（従来型・ユニット型共通）'!$C$6:$L$47,10,FALSE))</f>
        <v/>
      </c>
      <c r="AF188" s="251" t="str">
        <f>IF(AF187="","",VLOOKUP(AF187,'シフト記号表（従来型・ユニット型共通）'!$C$6:$L$47,10,FALSE))</f>
        <v/>
      </c>
      <c r="AG188" s="253" t="str">
        <f>IF(AG187="","",VLOOKUP(AG187,'シフト記号表（従来型・ユニット型共通）'!$C$6:$L$47,10,FALSE))</f>
        <v/>
      </c>
      <c r="AH188" s="252" t="str">
        <f>IF(AH187="","",VLOOKUP(AH187,'シフト記号表（従来型・ユニット型共通）'!$C$6:$L$47,10,FALSE))</f>
        <v/>
      </c>
      <c r="AI188" s="251" t="str">
        <f>IF(AI187="","",VLOOKUP(AI187,'シフト記号表（従来型・ユニット型共通）'!$C$6:$L$47,10,FALSE))</f>
        <v/>
      </c>
      <c r="AJ188" s="251" t="str">
        <f>IF(AJ187="","",VLOOKUP(AJ187,'シフト記号表（従来型・ユニット型共通）'!$C$6:$L$47,10,FALSE))</f>
        <v/>
      </c>
      <c r="AK188" s="251" t="str">
        <f>IF(AK187="","",VLOOKUP(AK187,'シフト記号表（従来型・ユニット型共通）'!$C$6:$L$47,10,FALSE))</f>
        <v/>
      </c>
      <c r="AL188" s="251" t="str">
        <f>IF(AL187="","",VLOOKUP(AL187,'シフト記号表（従来型・ユニット型共通）'!$C$6:$L$47,10,FALSE))</f>
        <v/>
      </c>
      <c r="AM188" s="251" t="str">
        <f>IF(AM187="","",VLOOKUP(AM187,'シフト記号表（従来型・ユニット型共通）'!$C$6:$L$47,10,FALSE))</f>
        <v/>
      </c>
      <c r="AN188" s="253" t="str">
        <f>IF(AN187="","",VLOOKUP(AN187,'シフト記号表（従来型・ユニット型共通）'!$C$6:$L$47,10,FALSE))</f>
        <v/>
      </c>
      <c r="AO188" s="252" t="str">
        <f>IF(AO187="","",VLOOKUP(AO187,'シフト記号表（従来型・ユニット型共通）'!$C$6:$L$47,10,FALSE))</f>
        <v/>
      </c>
      <c r="AP188" s="251" t="str">
        <f>IF(AP187="","",VLOOKUP(AP187,'シフト記号表（従来型・ユニット型共通）'!$C$6:$L$47,10,FALSE))</f>
        <v/>
      </c>
      <c r="AQ188" s="251" t="str">
        <f>IF(AQ187="","",VLOOKUP(AQ187,'シフト記号表（従来型・ユニット型共通）'!$C$6:$L$47,10,FALSE))</f>
        <v/>
      </c>
      <c r="AR188" s="251" t="str">
        <f>IF(AR187="","",VLOOKUP(AR187,'シフト記号表（従来型・ユニット型共通）'!$C$6:$L$47,10,FALSE))</f>
        <v/>
      </c>
      <c r="AS188" s="251" t="str">
        <f>IF(AS187="","",VLOOKUP(AS187,'シフト記号表（従来型・ユニット型共通）'!$C$6:$L$47,10,FALSE))</f>
        <v/>
      </c>
      <c r="AT188" s="251" t="str">
        <f>IF(AT187="","",VLOOKUP(AT187,'シフト記号表（従来型・ユニット型共通）'!$C$6:$L$47,10,FALSE))</f>
        <v/>
      </c>
      <c r="AU188" s="253" t="str">
        <f>IF(AU187="","",VLOOKUP(AU187,'シフト記号表（従来型・ユニット型共通）'!$C$6:$L$47,10,FALSE))</f>
        <v/>
      </c>
      <c r="AV188" s="252" t="str">
        <f>IF(AV187="","",VLOOKUP(AV187,'シフト記号表（従来型・ユニット型共通）'!$C$6:$L$47,10,FALSE))</f>
        <v/>
      </c>
      <c r="AW188" s="251" t="str">
        <f>IF(AW187="","",VLOOKUP(AW187,'シフト記号表（従来型・ユニット型共通）'!$C$6:$L$47,10,FALSE))</f>
        <v/>
      </c>
      <c r="AX188" s="251" t="str">
        <f>IF(AX187="","",VLOOKUP(AX187,'シフト記号表（従来型・ユニット型共通）'!$C$6:$L$47,10,FALSE))</f>
        <v/>
      </c>
      <c r="AY188" s="251" t="str">
        <f>IF(AY187="","",VLOOKUP(AY187,'シフト記号表（従来型・ユニット型共通）'!$C$6:$L$47,10,FALSE))</f>
        <v/>
      </c>
      <c r="AZ188" s="251" t="str">
        <f>IF(AZ187="","",VLOOKUP(AZ187,'シフト記号表（従来型・ユニット型共通）'!$C$6:$L$47,10,FALSE))</f>
        <v/>
      </c>
      <c r="BA188" s="251" t="str">
        <f>IF(BA187="","",VLOOKUP(BA187,'シフト記号表（従来型・ユニット型共通）'!$C$6:$L$47,10,FALSE))</f>
        <v/>
      </c>
      <c r="BB188" s="253" t="str">
        <f>IF(BB187="","",VLOOKUP(BB187,'シフト記号表（従来型・ユニット型共通）'!$C$6:$L$47,10,FALSE))</f>
        <v/>
      </c>
      <c r="BC188" s="252" t="str">
        <f>IF(BC187="","",VLOOKUP(BC187,'シフト記号表（従来型・ユニット型共通）'!$C$6:$L$47,10,FALSE))</f>
        <v/>
      </c>
      <c r="BD188" s="251" t="str">
        <f>IF(BD187="","",VLOOKUP(BD187,'シフト記号表（従来型・ユニット型共通）'!$C$6:$L$47,10,FALSE))</f>
        <v/>
      </c>
      <c r="BE188" s="251" t="str">
        <f>IF(BE187="","",VLOOKUP(BE187,'シフト記号表（従来型・ユニット型共通）'!$C$6:$L$47,10,FALSE))</f>
        <v/>
      </c>
      <c r="BF188" s="996">
        <f>IF($BI$3="４週",SUM(AA188:BB188),IF($BI$3="暦月",SUM(AA188:BE188),""))</f>
        <v>0</v>
      </c>
      <c r="BG188" s="997"/>
      <c r="BH188" s="998">
        <f>IF($BI$3="４週",BF188/4,IF($BI$3="暦月",(BF188/($BI$8/7)),""))</f>
        <v>0</v>
      </c>
      <c r="BI188" s="997"/>
      <c r="BJ188" s="993"/>
      <c r="BK188" s="994"/>
      <c r="BL188" s="994"/>
      <c r="BM188" s="994"/>
      <c r="BN188" s="995"/>
    </row>
    <row r="189" spans="2:66" ht="20.25" customHeight="1">
      <c r="B189" s="925">
        <f>B187+1</f>
        <v>87</v>
      </c>
      <c r="C189" s="1042"/>
      <c r="D189" s="1044"/>
      <c r="E189" s="934"/>
      <c r="F189" s="1045"/>
      <c r="G189" s="971"/>
      <c r="H189" s="972"/>
      <c r="I189" s="262"/>
      <c r="J189" s="261"/>
      <c r="K189" s="262"/>
      <c r="L189" s="261"/>
      <c r="M189" s="983"/>
      <c r="N189" s="984"/>
      <c r="O189" s="985"/>
      <c r="P189" s="986"/>
      <c r="Q189" s="986"/>
      <c r="R189" s="972"/>
      <c r="S189" s="953"/>
      <c r="T189" s="954"/>
      <c r="U189" s="954"/>
      <c r="V189" s="954"/>
      <c r="W189" s="955"/>
      <c r="X189" s="260" t="s">
        <v>758</v>
      </c>
      <c r="Z189" s="259"/>
      <c r="AA189" s="244"/>
      <c r="AB189" s="243"/>
      <c r="AC189" s="243"/>
      <c r="AD189" s="243"/>
      <c r="AE189" s="243"/>
      <c r="AF189" s="243"/>
      <c r="AG189" s="245"/>
      <c r="AH189" s="244"/>
      <c r="AI189" s="243"/>
      <c r="AJ189" s="243"/>
      <c r="AK189" s="243"/>
      <c r="AL189" s="243"/>
      <c r="AM189" s="243"/>
      <c r="AN189" s="245"/>
      <c r="AO189" s="244"/>
      <c r="AP189" s="243"/>
      <c r="AQ189" s="243"/>
      <c r="AR189" s="243"/>
      <c r="AS189" s="243"/>
      <c r="AT189" s="243"/>
      <c r="AU189" s="245"/>
      <c r="AV189" s="244"/>
      <c r="AW189" s="243"/>
      <c r="AX189" s="243"/>
      <c r="AY189" s="243"/>
      <c r="AZ189" s="243"/>
      <c r="BA189" s="243"/>
      <c r="BB189" s="245"/>
      <c r="BC189" s="244"/>
      <c r="BD189" s="243"/>
      <c r="BE189" s="242"/>
      <c r="BF189" s="960"/>
      <c r="BG189" s="961"/>
      <c r="BH189" s="962"/>
      <c r="BI189" s="963"/>
      <c r="BJ189" s="964"/>
      <c r="BK189" s="965"/>
      <c r="BL189" s="965"/>
      <c r="BM189" s="965"/>
      <c r="BN189" s="966"/>
    </row>
    <row r="190" spans="2:66" ht="20.25" customHeight="1">
      <c r="B190" s="926"/>
      <c r="C190" s="1043"/>
      <c r="D190" s="1046"/>
      <c r="E190" s="934"/>
      <c r="F190" s="1045"/>
      <c r="G190" s="987"/>
      <c r="H190" s="988"/>
      <c r="I190" s="258"/>
      <c r="J190" s="257">
        <f>G189</f>
        <v>0</v>
      </c>
      <c r="K190" s="258"/>
      <c r="L190" s="257">
        <f>M189</f>
        <v>0</v>
      </c>
      <c r="M190" s="989"/>
      <c r="N190" s="990"/>
      <c r="O190" s="991"/>
      <c r="P190" s="992"/>
      <c r="Q190" s="992"/>
      <c r="R190" s="988"/>
      <c r="S190" s="953"/>
      <c r="T190" s="954"/>
      <c r="U190" s="954"/>
      <c r="V190" s="954"/>
      <c r="W190" s="955"/>
      <c r="X190" s="256" t="s">
        <v>757</v>
      </c>
      <c r="Y190" s="255"/>
      <c r="Z190" s="254"/>
      <c r="AA190" s="252" t="str">
        <f>IF(AA189="","",VLOOKUP(AA189,'シフト記号表（従来型・ユニット型共通）'!$C$6:$L$47,10,FALSE))</f>
        <v/>
      </c>
      <c r="AB190" s="251" t="str">
        <f>IF(AB189="","",VLOOKUP(AB189,'シフト記号表（従来型・ユニット型共通）'!$C$6:$L$47,10,FALSE))</f>
        <v/>
      </c>
      <c r="AC190" s="251" t="str">
        <f>IF(AC189="","",VLOOKUP(AC189,'シフト記号表（従来型・ユニット型共通）'!$C$6:$L$47,10,FALSE))</f>
        <v/>
      </c>
      <c r="AD190" s="251" t="str">
        <f>IF(AD189="","",VLOOKUP(AD189,'シフト記号表（従来型・ユニット型共通）'!$C$6:$L$47,10,FALSE))</f>
        <v/>
      </c>
      <c r="AE190" s="251" t="str">
        <f>IF(AE189="","",VLOOKUP(AE189,'シフト記号表（従来型・ユニット型共通）'!$C$6:$L$47,10,FALSE))</f>
        <v/>
      </c>
      <c r="AF190" s="251" t="str">
        <f>IF(AF189="","",VLOOKUP(AF189,'シフト記号表（従来型・ユニット型共通）'!$C$6:$L$47,10,FALSE))</f>
        <v/>
      </c>
      <c r="AG190" s="253" t="str">
        <f>IF(AG189="","",VLOOKUP(AG189,'シフト記号表（従来型・ユニット型共通）'!$C$6:$L$47,10,FALSE))</f>
        <v/>
      </c>
      <c r="AH190" s="252" t="str">
        <f>IF(AH189="","",VLOOKUP(AH189,'シフト記号表（従来型・ユニット型共通）'!$C$6:$L$47,10,FALSE))</f>
        <v/>
      </c>
      <c r="AI190" s="251" t="str">
        <f>IF(AI189="","",VLOOKUP(AI189,'シフト記号表（従来型・ユニット型共通）'!$C$6:$L$47,10,FALSE))</f>
        <v/>
      </c>
      <c r="AJ190" s="251" t="str">
        <f>IF(AJ189="","",VLOOKUP(AJ189,'シフト記号表（従来型・ユニット型共通）'!$C$6:$L$47,10,FALSE))</f>
        <v/>
      </c>
      <c r="AK190" s="251" t="str">
        <f>IF(AK189="","",VLOOKUP(AK189,'シフト記号表（従来型・ユニット型共通）'!$C$6:$L$47,10,FALSE))</f>
        <v/>
      </c>
      <c r="AL190" s="251" t="str">
        <f>IF(AL189="","",VLOOKUP(AL189,'シフト記号表（従来型・ユニット型共通）'!$C$6:$L$47,10,FALSE))</f>
        <v/>
      </c>
      <c r="AM190" s="251" t="str">
        <f>IF(AM189="","",VLOOKUP(AM189,'シフト記号表（従来型・ユニット型共通）'!$C$6:$L$47,10,FALSE))</f>
        <v/>
      </c>
      <c r="AN190" s="253" t="str">
        <f>IF(AN189="","",VLOOKUP(AN189,'シフト記号表（従来型・ユニット型共通）'!$C$6:$L$47,10,FALSE))</f>
        <v/>
      </c>
      <c r="AO190" s="252" t="str">
        <f>IF(AO189="","",VLOOKUP(AO189,'シフト記号表（従来型・ユニット型共通）'!$C$6:$L$47,10,FALSE))</f>
        <v/>
      </c>
      <c r="AP190" s="251" t="str">
        <f>IF(AP189="","",VLOOKUP(AP189,'シフト記号表（従来型・ユニット型共通）'!$C$6:$L$47,10,FALSE))</f>
        <v/>
      </c>
      <c r="AQ190" s="251" t="str">
        <f>IF(AQ189="","",VLOOKUP(AQ189,'シフト記号表（従来型・ユニット型共通）'!$C$6:$L$47,10,FALSE))</f>
        <v/>
      </c>
      <c r="AR190" s="251" t="str">
        <f>IF(AR189="","",VLOOKUP(AR189,'シフト記号表（従来型・ユニット型共通）'!$C$6:$L$47,10,FALSE))</f>
        <v/>
      </c>
      <c r="AS190" s="251" t="str">
        <f>IF(AS189="","",VLOOKUP(AS189,'シフト記号表（従来型・ユニット型共通）'!$C$6:$L$47,10,FALSE))</f>
        <v/>
      </c>
      <c r="AT190" s="251" t="str">
        <f>IF(AT189="","",VLOOKUP(AT189,'シフト記号表（従来型・ユニット型共通）'!$C$6:$L$47,10,FALSE))</f>
        <v/>
      </c>
      <c r="AU190" s="253" t="str">
        <f>IF(AU189="","",VLOOKUP(AU189,'シフト記号表（従来型・ユニット型共通）'!$C$6:$L$47,10,FALSE))</f>
        <v/>
      </c>
      <c r="AV190" s="252" t="str">
        <f>IF(AV189="","",VLOOKUP(AV189,'シフト記号表（従来型・ユニット型共通）'!$C$6:$L$47,10,FALSE))</f>
        <v/>
      </c>
      <c r="AW190" s="251" t="str">
        <f>IF(AW189="","",VLOOKUP(AW189,'シフト記号表（従来型・ユニット型共通）'!$C$6:$L$47,10,FALSE))</f>
        <v/>
      </c>
      <c r="AX190" s="251" t="str">
        <f>IF(AX189="","",VLOOKUP(AX189,'シフト記号表（従来型・ユニット型共通）'!$C$6:$L$47,10,FALSE))</f>
        <v/>
      </c>
      <c r="AY190" s="251" t="str">
        <f>IF(AY189="","",VLOOKUP(AY189,'シフト記号表（従来型・ユニット型共通）'!$C$6:$L$47,10,FALSE))</f>
        <v/>
      </c>
      <c r="AZ190" s="251" t="str">
        <f>IF(AZ189="","",VLOOKUP(AZ189,'シフト記号表（従来型・ユニット型共通）'!$C$6:$L$47,10,FALSE))</f>
        <v/>
      </c>
      <c r="BA190" s="251" t="str">
        <f>IF(BA189="","",VLOOKUP(BA189,'シフト記号表（従来型・ユニット型共通）'!$C$6:$L$47,10,FALSE))</f>
        <v/>
      </c>
      <c r="BB190" s="253" t="str">
        <f>IF(BB189="","",VLOOKUP(BB189,'シフト記号表（従来型・ユニット型共通）'!$C$6:$L$47,10,FALSE))</f>
        <v/>
      </c>
      <c r="BC190" s="252" t="str">
        <f>IF(BC189="","",VLOOKUP(BC189,'シフト記号表（従来型・ユニット型共通）'!$C$6:$L$47,10,FALSE))</f>
        <v/>
      </c>
      <c r="BD190" s="251" t="str">
        <f>IF(BD189="","",VLOOKUP(BD189,'シフト記号表（従来型・ユニット型共通）'!$C$6:$L$47,10,FALSE))</f>
        <v/>
      </c>
      <c r="BE190" s="251" t="str">
        <f>IF(BE189="","",VLOOKUP(BE189,'シフト記号表（従来型・ユニット型共通）'!$C$6:$L$47,10,FALSE))</f>
        <v/>
      </c>
      <c r="BF190" s="996">
        <f>IF($BI$3="４週",SUM(AA190:BB190),IF($BI$3="暦月",SUM(AA190:BE190),""))</f>
        <v>0</v>
      </c>
      <c r="BG190" s="997"/>
      <c r="BH190" s="998">
        <f>IF($BI$3="４週",BF190/4,IF($BI$3="暦月",(BF190/($BI$8/7)),""))</f>
        <v>0</v>
      </c>
      <c r="BI190" s="997"/>
      <c r="BJ190" s="993"/>
      <c r="BK190" s="994"/>
      <c r="BL190" s="994"/>
      <c r="BM190" s="994"/>
      <c r="BN190" s="995"/>
    </row>
    <row r="191" spans="2:66" ht="20.25" customHeight="1">
      <c r="B191" s="925">
        <f>B189+1</f>
        <v>88</v>
      </c>
      <c r="C191" s="1042"/>
      <c r="D191" s="1044"/>
      <c r="E191" s="934"/>
      <c r="F191" s="1045"/>
      <c r="G191" s="971"/>
      <c r="H191" s="972"/>
      <c r="I191" s="262"/>
      <c r="J191" s="261"/>
      <c r="K191" s="262"/>
      <c r="L191" s="261"/>
      <c r="M191" s="983"/>
      <c r="N191" s="984"/>
      <c r="O191" s="985"/>
      <c r="P191" s="986"/>
      <c r="Q191" s="986"/>
      <c r="R191" s="972"/>
      <c r="S191" s="953"/>
      <c r="T191" s="954"/>
      <c r="U191" s="954"/>
      <c r="V191" s="954"/>
      <c r="W191" s="955"/>
      <c r="X191" s="260" t="s">
        <v>758</v>
      </c>
      <c r="Z191" s="259"/>
      <c r="AA191" s="244"/>
      <c r="AB191" s="243"/>
      <c r="AC191" s="243"/>
      <c r="AD191" s="243"/>
      <c r="AE191" s="243"/>
      <c r="AF191" s="243"/>
      <c r="AG191" s="245"/>
      <c r="AH191" s="244"/>
      <c r="AI191" s="243"/>
      <c r="AJ191" s="243"/>
      <c r="AK191" s="243"/>
      <c r="AL191" s="243"/>
      <c r="AM191" s="243"/>
      <c r="AN191" s="245"/>
      <c r="AO191" s="244"/>
      <c r="AP191" s="243"/>
      <c r="AQ191" s="243"/>
      <c r="AR191" s="243"/>
      <c r="AS191" s="243"/>
      <c r="AT191" s="243"/>
      <c r="AU191" s="245"/>
      <c r="AV191" s="244"/>
      <c r="AW191" s="243"/>
      <c r="AX191" s="243"/>
      <c r="AY191" s="243"/>
      <c r="AZ191" s="243"/>
      <c r="BA191" s="243"/>
      <c r="BB191" s="245"/>
      <c r="BC191" s="244"/>
      <c r="BD191" s="243"/>
      <c r="BE191" s="242"/>
      <c r="BF191" s="960"/>
      <c r="BG191" s="961"/>
      <c r="BH191" s="962"/>
      <c r="BI191" s="963"/>
      <c r="BJ191" s="964"/>
      <c r="BK191" s="965"/>
      <c r="BL191" s="965"/>
      <c r="BM191" s="965"/>
      <c r="BN191" s="966"/>
    </row>
    <row r="192" spans="2:66" ht="20.25" customHeight="1">
      <c r="B192" s="926"/>
      <c r="C192" s="1043"/>
      <c r="D192" s="1046"/>
      <c r="E192" s="934"/>
      <c r="F192" s="1045"/>
      <c r="G192" s="987"/>
      <c r="H192" s="988"/>
      <c r="I192" s="258"/>
      <c r="J192" s="257">
        <f>G191</f>
        <v>0</v>
      </c>
      <c r="K192" s="258"/>
      <c r="L192" s="257">
        <f>M191</f>
        <v>0</v>
      </c>
      <c r="M192" s="989"/>
      <c r="N192" s="990"/>
      <c r="O192" s="991"/>
      <c r="P192" s="992"/>
      <c r="Q192" s="992"/>
      <c r="R192" s="988"/>
      <c r="S192" s="953"/>
      <c r="T192" s="954"/>
      <c r="U192" s="954"/>
      <c r="V192" s="954"/>
      <c r="W192" s="955"/>
      <c r="X192" s="256" t="s">
        <v>757</v>
      </c>
      <c r="Y192" s="255"/>
      <c r="Z192" s="254"/>
      <c r="AA192" s="252" t="str">
        <f>IF(AA191="","",VLOOKUP(AA191,'シフト記号表（従来型・ユニット型共通）'!$C$6:$L$47,10,FALSE))</f>
        <v/>
      </c>
      <c r="AB192" s="251" t="str">
        <f>IF(AB191="","",VLOOKUP(AB191,'シフト記号表（従来型・ユニット型共通）'!$C$6:$L$47,10,FALSE))</f>
        <v/>
      </c>
      <c r="AC192" s="251" t="str">
        <f>IF(AC191="","",VLOOKUP(AC191,'シフト記号表（従来型・ユニット型共通）'!$C$6:$L$47,10,FALSE))</f>
        <v/>
      </c>
      <c r="AD192" s="251" t="str">
        <f>IF(AD191="","",VLOOKUP(AD191,'シフト記号表（従来型・ユニット型共通）'!$C$6:$L$47,10,FALSE))</f>
        <v/>
      </c>
      <c r="AE192" s="251" t="str">
        <f>IF(AE191="","",VLOOKUP(AE191,'シフト記号表（従来型・ユニット型共通）'!$C$6:$L$47,10,FALSE))</f>
        <v/>
      </c>
      <c r="AF192" s="251" t="str">
        <f>IF(AF191="","",VLOOKUP(AF191,'シフト記号表（従来型・ユニット型共通）'!$C$6:$L$47,10,FALSE))</f>
        <v/>
      </c>
      <c r="AG192" s="253" t="str">
        <f>IF(AG191="","",VLOOKUP(AG191,'シフト記号表（従来型・ユニット型共通）'!$C$6:$L$47,10,FALSE))</f>
        <v/>
      </c>
      <c r="AH192" s="252" t="str">
        <f>IF(AH191="","",VLOOKUP(AH191,'シフト記号表（従来型・ユニット型共通）'!$C$6:$L$47,10,FALSE))</f>
        <v/>
      </c>
      <c r="AI192" s="251" t="str">
        <f>IF(AI191="","",VLOOKUP(AI191,'シフト記号表（従来型・ユニット型共通）'!$C$6:$L$47,10,FALSE))</f>
        <v/>
      </c>
      <c r="AJ192" s="251" t="str">
        <f>IF(AJ191="","",VLOOKUP(AJ191,'シフト記号表（従来型・ユニット型共通）'!$C$6:$L$47,10,FALSE))</f>
        <v/>
      </c>
      <c r="AK192" s="251" t="str">
        <f>IF(AK191="","",VLOOKUP(AK191,'シフト記号表（従来型・ユニット型共通）'!$C$6:$L$47,10,FALSE))</f>
        <v/>
      </c>
      <c r="AL192" s="251" t="str">
        <f>IF(AL191="","",VLOOKUP(AL191,'シフト記号表（従来型・ユニット型共通）'!$C$6:$L$47,10,FALSE))</f>
        <v/>
      </c>
      <c r="AM192" s="251" t="str">
        <f>IF(AM191="","",VLOOKUP(AM191,'シフト記号表（従来型・ユニット型共通）'!$C$6:$L$47,10,FALSE))</f>
        <v/>
      </c>
      <c r="AN192" s="253" t="str">
        <f>IF(AN191="","",VLOOKUP(AN191,'シフト記号表（従来型・ユニット型共通）'!$C$6:$L$47,10,FALSE))</f>
        <v/>
      </c>
      <c r="AO192" s="252" t="str">
        <f>IF(AO191="","",VLOOKUP(AO191,'シフト記号表（従来型・ユニット型共通）'!$C$6:$L$47,10,FALSE))</f>
        <v/>
      </c>
      <c r="AP192" s="251" t="str">
        <f>IF(AP191="","",VLOOKUP(AP191,'シフト記号表（従来型・ユニット型共通）'!$C$6:$L$47,10,FALSE))</f>
        <v/>
      </c>
      <c r="AQ192" s="251" t="str">
        <f>IF(AQ191="","",VLOOKUP(AQ191,'シフト記号表（従来型・ユニット型共通）'!$C$6:$L$47,10,FALSE))</f>
        <v/>
      </c>
      <c r="AR192" s="251" t="str">
        <f>IF(AR191="","",VLOOKUP(AR191,'シフト記号表（従来型・ユニット型共通）'!$C$6:$L$47,10,FALSE))</f>
        <v/>
      </c>
      <c r="AS192" s="251" t="str">
        <f>IF(AS191="","",VLOOKUP(AS191,'シフト記号表（従来型・ユニット型共通）'!$C$6:$L$47,10,FALSE))</f>
        <v/>
      </c>
      <c r="AT192" s="251" t="str">
        <f>IF(AT191="","",VLOOKUP(AT191,'シフト記号表（従来型・ユニット型共通）'!$C$6:$L$47,10,FALSE))</f>
        <v/>
      </c>
      <c r="AU192" s="253" t="str">
        <f>IF(AU191="","",VLOOKUP(AU191,'シフト記号表（従来型・ユニット型共通）'!$C$6:$L$47,10,FALSE))</f>
        <v/>
      </c>
      <c r="AV192" s="252" t="str">
        <f>IF(AV191="","",VLOOKUP(AV191,'シフト記号表（従来型・ユニット型共通）'!$C$6:$L$47,10,FALSE))</f>
        <v/>
      </c>
      <c r="AW192" s="251" t="str">
        <f>IF(AW191="","",VLOOKUP(AW191,'シフト記号表（従来型・ユニット型共通）'!$C$6:$L$47,10,FALSE))</f>
        <v/>
      </c>
      <c r="AX192" s="251" t="str">
        <f>IF(AX191="","",VLOOKUP(AX191,'シフト記号表（従来型・ユニット型共通）'!$C$6:$L$47,10,FALSE))</f>
        <v/>
      </c>
      <c r="AY192" s="251" t="str">
        <f>IF(AY191="","",VLOOKUP(AY191,'シフト記号表（従来型・ユニット型共通）'!$C$6:$L$47,10,FALSE))</f>
        <v/>
      </c>
      <c r="AZ192" s="251" t="str">
        <f>IF(AZ191="","",VLOOKUP(AZ191,'シフト記号表（従来型・ユニット型共通）'!$C$6:$L$47,10,FALSE))</f>
        <v/>
      </c>
      <c r="BA192" s="251" t="str">
        <f>IF(BA191="","",VLOOKUP(BA191,'シフト記号表（従来型・ユニット型共通）'!$C$6:$L$47,10,FALSE))</f>
        <v/>
      </c>
      <c r="BB192" s="253" t="str">
        <f>IF(BB191="","",VLOOKUP(BB191,'シフト記号表（従来型・ユニット型共通）'!$C$6:$L$47,10,FALSE))</f>
        <v/>
      </c>
      <c r="BC192" s="252" t="str">
        <f>IF(BC191="","",VLOOKUP(BC191,'シフト記号表（従来型・ユニット型共通）'!$C$6:$L$47,10,FALSE))</f>
        <v/>
      </c>
      <c r="BD192" s="251" t="str">
        <f>IF(BD191="","",VLOOKUP(BD191,'シフト記号表（従来型・ユニット型共通）'!$C$6:$L$47,10,FALSE))</f>
        <v/>
      </c>
      <c r="BE192" s="251" t="str">
        <f>IF(BE191="","",VLOOKUP(BE191,'シフト記号表（従来型・ユニット型共通）'!$C$6:$L$47,10,FALSE))</f>
        <v/>
      </c>
      <c r="BF192" s="996">
        <f>IF($BI$3="４週",SUM(AA192:BB192),IF($BI$3="暦月",SUM(AA192:BE192),""))</f>
        <v>0</v>
      </c>
      <c r="BG192" s="997"/>
      <c r="BH192" s="998">
        <f>IF($BI$3="４週",BF192/4,IF($BI$3="暦月",(BF192/($BI$8/7)),""))</f>
        <v>0</v>
      </c>
      <c r="BI192" s="997"/>
      <c r="BJ192" s="993"/>
      <c r="BK192" s="994"/>
      <c r="BL192" s="994"/>
      <c r="BM192" s="994"/>
      <c r="BN192" s="995"/>
    </row>
    <row r="193" spans="2:66" ht="20.25" customHeight="1">
      <c r="B193" s="925">
        <f>B191+1</f>
        <v>89</v>
      </c>
      <c r="C193" s="1042"/>
      <c r="D193" s="1044"/>
      <c r="E193" s="934"/>
      <c r="F193" s="1045"/>
      <c r="G193" s="971"/>
      <c r="H193" s="972"/>
      <c r="I193" s="262"/>
      <c r="J193" s="261"/>
      <c r="K193" s="262"/>
      <c r="L193" s="261"/>
      <c r="M193" s="983"/>
      <c r="N193" s="984"/>
      <c r="O193" s="985"/>
      <c r="P193" s="986"/>
      <c r="Q193" s="986"/>
      <c r="R193" s="972"/>
      <c r="S193" s="953"/>
      <c r="T193" s="954"/>
      <c r="U193" s="954"/>
      <c r="V193" s="954"/>
      <c r="W193" s="955"/>
      <c r="X193" s="260" t="s">
        <v>758</v>
      </c>
      <c r="Z193" s="259"/>
      <c r="AA193" s="244"/>
      <c r="AB193" s="243"/>
      <c r="AC193" s="243"/>
      <c r="AD193" s="243"/>
      <c r="AE193" s="243"/>
      <c r="AF193" s="243"/>
      <c r="AG193" s="245"/>
      <c r="AH193" s="244"/>
      <c r="AI193" s="243"/>
      <c r="AJ193" s="243"/>
      <c r="AK193" s="243"/>
      <c r="AL193" s="243"/>
      <c r="AM193" s="243"/>
      <c r="AN193" s="245"/>
      <c r="AO193" s="244"/>
      <c r="AP193" s="243"/>
      <c r="AQ193" s="243"/>
      <c r="AR193" s="243"/>
      <c r="AS193" s="243"/>
      <c r="AT193" s="243"/>
      <c r="AU193" s="245"/>
      <c r="AV193" s="244"/>
      <c r="AW193" s="243"/>
      <c r="AX193" s="243"/>
      <c r="AY193" s="243"/>
      <c r="AZ193" s="243"/>
      <c r="BA193" s="243"/>
      <c r="BB193" s="245"/>
      <c r="BC193" s="244"/>
      <c r="BD193" s="243"/>
      <c r="BE193" s="242"/>
      <c r="BF193" s="960"/>
      <c r="BG193" s="961"/>
      <c r="BH193" s="962"/>
      <c r="BI193" s="963"/>
      <c r="BJ193" s="964"/>
      <c r="BK193" s="965"/>
      <c r="BL193" s="965"/>
      <c r="BM193" s="965"/>
      <c r="BN193" s="966"/>
    </row>
    <row r="194" spans="2:66" ht="20.25" customHeight="1">
      <c r="B194" s="926"/>
      <c r="C194" s="1043"/>
      <c r="D194" s="1046"/>
      <c r="E194" s="934"/>
      <c r="F194" s="1045"/>
      <c r="G194" s="987"/>
      <c r="H194" s="988"/>
      <c r="I194" s="258"/>
      <c r="J194" s="257">
        <f>G193</f>
        <v>0</v>
      </c>
      <c r="K194" s="258"/>
      <c r="L194" s="257">
        <f>M193</f>
        <v>0</v>
      </c>
      <c r="M194" s="989"/>
      <c r="N194" s="990"/>
      <c r="O194" s="991"/>
      <c r="P194" s="992"/>
      <c r="Q194" s="992"/>
      <c r="R194" s="988"/>
      <c r="S194" s="953"/>
      <c r="T194" s="954"/>
      <c r="U194" s="954"/>
      <c r="V194" s="954"/>
      <c r="W194" s="955"/>
      <c r="X194" s="256" t="s">
        <v>757</v>
      </c>
      <c r="Y194" s="255"/>
      <c r="Z194" s="254"/>
      <c r="AA194" s="252" t="str">
        <f>IF(AA193="","",VLOOKUP(AA193,'シフト記号表（従来型・ユニット型共通）'!$C$6:$L$47,10,FALSE))</f>
        <v/>
      </c>
      <c r="AB194" s="251" t="str">
        <f>IF(AB193="","",VLOOKUP(AB193,'シフト記号表（従来型・ユニット型共通）'!$C$6:$L$47,10,FALSE))</f>
        <v/>
      </c>
      <c r="AC194" s="251" t="str">
        <f>IF(AC193="","",VLOOKUP(AC193,'シフト記号表（従来型・ユニット型共通）'!$C$6:$L$47,10,FALSE))</f>
        <v/>
      </c>
      <c r="AD194" s="251" t="str">
        <f>IF(AD193="","",VLOOKUP(AD193,'シフト記号表（従来型・ユニット型共通）'!$C$6:$L$47,10,FALSE))</f>
        <v/>
      </c>
      <c r="AE194" s="251" t="str">
        <f>IF(AE193="","",VLOOKUP(AE193,'シフト記号表（従来型・ユニット型共通）'!$C$6:$L$47,10,FALSE))</f>
        <v/>
      </c>
      <c r="AF194" s="251" t="str">
        <f>IF(AF193="","",VLOOKUP(AF193,'シフト記号表（従来型・ユニット型共通）'!$C$6:$L$47,10,FALSE))</f>
        <v/>
      </c>
      <c r="AG194" s="253" t="str">
        <f>IF(AG193="","",VLOOKUP(AG193,'シフト記号表（従来型・ユニット型共通）'!$C$6:$L$47,10,FALSE))</f>
        <v/>
      </c>
      <c r="AH194" s="252" t="str">
        <f>IF(AH193="","",VLOOKUP(AH193,'シフト記号表（従来型・ユニット型共通）'!$C$6:$L$47,10,FALSE))</f>
        <v/>
      </c>
      <c r="AI194" s="251" t="str">
        <f>IF(AI193="","",VLOOKUP(AI193,'シフト記号表（従来型・ユニット型共通）'!$C$6:$L$47,10,FALSE))</f>
        <v/>
      </c>
      <c r="AJ194" s="251" t="str">
        <f>IF(AJ193="","",VLOOKUP(AJ193,'シフト記号表（従来型・ユニット型共通）'!$C$6:$L$47,10,FALSE))</f>
        <v/>
      </c>
      <c r="AK194" s="251" t="str">
        <f>IF(AK193="","",VLOOKUP(AK193,'シフト記号表（従来型・ユニット型共通）'!$C$6:$L$47,10,FALSE))</f>
        <v/>
      </c>
      <c r="AL194" s="251" t="str">
        <f>IF(AL193="","",VLOOKUP(AL193,'シフト記号表（従来型・ユニット型共通）'!$C$6:$L$47,10,FALSE))</f>
        <v/>
      </c>
      <c r="AM194" s="251" t="str">
        <f>IF(AM193="","",VLOOKUP(AM193,'シフト記号表（従来型・ユニット型共通）'!$C$6:$L$47,10,FALSE))</f>
        <v/>
      </c>
      <c r="AN194" s="253" t="str">
        <f>IF(AN193="","",VLOOKUP(AN193,'シフト記号表（従来型・ユニット型共通）'!$C$6:$L$47,10,FALSE))</f>
        <v/>
      </c>
      <c r="AO194" s="252" t="str">
        <f>IF(AO193="","",VLOOKUP(AO193,'シフト記号表（従来型・ユニット型共通）'!$C$6:$L$47,10,FALSE))</f>
        <v/>
      </c>
      <c r="AP194" s="251" t="str">
        <f>IF(AP193="","",VLOOKUP(AP193,'シフト記号表（従来型・ユニット型共通）'!$C$6:$L$47,10,FALSE))</f>
        <v/>
      </c>
      <c r="AQ194" s="251" t="str">
        <f>IF(AQ193="","",VLOOKUP(AQ193,'シフト記号表（従来型・ユニット型共通）'!$C$6:$L$47,10,FALSE))</f>
        <v/>
      </c>
      <c r="AR194" s="251" t="str">
        <f>IF(AR193="","",VLOOKUP(AR193,'シフト記号表（従来型・ユニット型共通）'!$C$6:$L$47,10,FALSE))</f>
        <v/>
      </c>
      <c r="AS194" s="251" t="str">
        <f>IF(AS193="","",VLOOKUP(AS193,'シフト記号表（従来型・ユニット型共通）'!$C$6:$L$47,10,FALSE))</f>
        <v/>
      </c>
      <c r="AT194" s="251" t="str">
        <f>IF(AT193="","",VLOOKUP(AT193,'シフト記号表（従来型・ユニット型共通）'!$C$6:$L$47,10,FALSE))</f>
        <v/>
      </c>
      <c r="AU194" s="253" t="str">
        <f>IF(AU193="","",VLOOKUP(AU193,'シフト記号表（従来型・ユニット型共通）'!$C$6:$L$47,10,FALSE))</f>
        <v/>
      </c>
      <c r="AV194" s="252" t="str">
        <f>IF(AV193="","",VLOOKUP(AV193,'シフト記号表（従来型・ユニット型共通）'!$C$6:$L$47,10,FALSE))</f>
        <v/>
      </c>
      <c r="AW194" s="251" t="str">
        <f>IF(AW193="","",VLOOKUP(AW193,'シフト記号表（従来型・ユニット型共通）'!$C$6:$L$47,10,FALSE))</f>
        <v/>
      </c>
      <c r="AX194" s="251" t="str">
        <f>IF(AX193="","",VLOOKUP(AX193,'シフト記号表（従来型・ユニット型共通）'!$C$6:$L$47,10,FALSE))</f>
        <v/>
      </c>
      <c r="AY194" s="251" t="str">
        <f>IF(AY193="","",VLOOKUP(AY193,'シフト記号表（従来型・ユニット型共通）'!$C$6:$L$47,10,FALSE))</f>
        <v/>
      </c>
      <c r="AZ194" s="251" t="str">
        <f>IF(AZ193="","",VLOOKUP(AZ193,'シフト記号表（従来型・ユニット型共通）'!$C$6:$L$47,10,FALSE))</f>
        <v/>
      </c>
      <c r="BA194" s="251" t="str">
        <f>IF(BA193="","",VLOOKUP(BA193,'シフト記号表（従来型・ユニット型共通）'!$C$6:$L$47,10,FALSE))</f>
        <v/>
      </c>
      <c r="BB194" s="253" t="str">
        <f>IF(BB193="","",VLOOKUP(BB193,'シフト記号表（従来型・ユニット型共通）'!$C$6:$L$47,10,FALSE))</f>
        <v/>
      </c>
      <c r="BC194" s="252" t="str">
        <f>IF(BC193="","",VLOOKUP(BC193,'シフト記号表（従来型・ユニット型共通）'!$C$6:$L$47,10,FALSE))</f>
        <v/>
      </c>
      <c r="BD194" s="251" t="str">
        <f>IF(BD193="","",VLOOKUP(BD193,'シフト記号表（従来型・ユニット型共通）'!$C$6:$L$47,10,FALSE))</f>
        <v/>
      </c>
      <c r="BE194" s="251" t="str">
        <f>IF(BE193="","",VLOOKUP(BE193,'シフト記号表（従来型・ユニット型共通）'!$C$6:$L$47,10,FALSE))</f>
        <v/>
      </c>
      <c r="BF194" s="996">
        <f>IF($BI$3="４週",SUM(AA194:BB194),IF($BI$3="暦月",SUM(AA194:BE194),""))</f>
        <v>0</v>
      </c>
      <c r="BG194" s="997"/>
      <c r="BH194" s="998">
        <f>IF($BI$3="４週",BF194/4,IF($BI$3="暦月",(BF194/($BI$8/7)),""))</f>
        <v>0</v>
      </c>
      <c r="BI194" s="997"/>
      <c r="BJ194" s="993"/>
      <c r="BK194" s="994"/>
      <c r="BL194" s="994"/>
      <c r="BM194" s="994"/>
      <c r="BN194" s="995"/>
    </row>
    <row r="195" spans="2:66" ht="20.25" customHeight="1">
      <c r="B195" s="925">
        <f>B193+1</f>
        <v>90</v>
      </c>
      <c r="C195" s="1042"/>
      <c r="D195" s="1044"/>
      <c r="E195" s="934"/>
      <c r="F195" s="1045"/>
      <c r="G195" s="971"/>
      <c r="H195" s="972"/>
      <c r="I195" s="262"/>
      <c r="J195" s="261"/>
      <c r="K195" s="262"/>
      <c r="L195" s="261"/>
      <c r="M195" s="983"/>
      <c r="N195" s="984"/>
      <c r="O195" s="985"/>
      <c r="P195" s="986"/>
      <c r="Q195" s="986"/>
      <c r="R195" s="972"/>
      <c r="S195" s="953"/>
      <c r="T195" s="954"/>
      <c r="U195" s="954"/>
      <c r="V195" s="954"/>
      <c r="W195" s="955"/>
      <c r="X195" s="260" t="s">
        <v>758</v>
      </c>
      <c r="Z195" s="259"/>
      <c r="AA195" s="244"/>
      <c r="AB195" s="243"/>
      <c r="AC195" s="243"/>
      <c r="AD195" s="243"/>
      <c r="AE195" s="243"/>
      <c r="AF195" s="243"/>
      <c r="AG195" s="245"/>
      <c r="AH195" s="244"/>
      <c r="AI195" s="243"/>
      <c r="AJ195" s="243"/>
      <c r="AK195" s="243"/>
      <c r="AL195" s="243"/>
      <c r="AM195" s="243"/>
      <c r="AN195" s="245"/>
      <c r="AO195" s="244"/>
      <c r="AP195" s="243"/>
      <c r="AQ195" s="243"/>
      <c r="AR195" s="243"/>
      <c r="AS195" s="243"/>
      <c r="AT195" s="243"/>
      <c r="AU195" s="245"/>
      <c r="AV195" s="244"/>
      <c r="AW195" s="243"/>
      <c r="AX195" s="243"/>
      <c r="AY195" s="243"/>
      <c r="AZ195" s="243"/>
      <c r="BA195" s="243"/>
      <c r="BB195" s="245"/>
      <c r="BC195" s="244"/>
      <c r="BD195" s="243"/>
      <c r="BE195" s="242"/>
      <c r="BF195" s="960"/>
      <c r="BG195" s="961"/>
      <c r="BH195" s="962"/>
      <c r="BI195" s="963"/>
      <c r="BJ195" s="964"/>
      <c r="BK195" s="965"/>
      <c r="BL195" s="965"/>
      <c r="BM195" s="965"/>
      <c r="BN195" s="966"/>
    </row>
    <row r="196" spans="2:66" ht="20.25" customHeight="1">
      <c r="B196" s="926"/>
      <c r="C196" s="1043"/>
      <c r="D196" s="1046"/>
      <c r="E196" s="934"/>
      <c r="F196" s="1045"/>
      <c r="G196" s="987"/>
      <c r="H196" s="988"/>
      <c r="I196" s="258"/>
      <c r="J196" s="257">
        <f>G195</f>
        <v>0</v>
      </c>
      <c r="K196" s="258"/>
      <c r="L196" s="257">
        <f>M195</f>
        <v>0</v>
      </c>
      <c r="M196" s="989"/>
      <c r="N196" s="990"/>
      <c r="O196" s="991"/>
      <c r="P196" s="992"/>
      <c r="Q196" s="992"/>
      <c r="R196" s="988"/>
      <c r="S196" s="953"/>
      <c r="T196" s="954"/>
      <c r="U196" s="954"/>
      <c r="V196" s="954"/>
      <c r="W196" s="955"/>
      <c r="X196" s="256" t="s">
        <v>757</v>
      </c>
      <c r="Y196" s="255"/>
      <c r="Z196" s="254"/>
      <c r="AA196" s="252" t="str">
        <f>IF(AA195="","",VLOOKUP(AA195,'シフト記号表（従来型・ユニット型共通）'!$C$6:$L$47,10,FALSE))</f>
        <v/>
      </c>
      <c r="AB196" s="251" t="str">
        <f>IF(AB195="","",VLOOKUP(AB195,'シフト記号表（従来型・ユニット型共通）'!$C$6:$L$47,10,FALSE))</f>
        <v/>
      </c>
      <c r="AC196" s="251" t="str">
        <f>IF(AC195="","",VLOOKUP(AC195,'シフト記号表（従来型・ユニット型共通）'!$C$6:$L$47,10,FALSE))</f>
        <v/>
      </c>
      <c r="AD196" s="251" t="str">
        <f>IF(AD195="","",VLOOKUP(AD195,'シフト記号表（従来型・ユニット型共通）'!$C$6:$L$47,10,FALSE))</f>
        <v/>
      </c>
      <c r="AE196" s="251" t="str">
        <f>IF(AE195="","",VLOOKUP(AE195,'シフト記号表（従来型・ユニット型共通）'!$C$6:$L$47,10,FALSE))</f>
        <v/>
      </c>
      <c r="AF196" s="251" t="str">
        <f>IF(AF195="","",VLOOKUP(AF195,'シフト記号表（従来型・ユニット型共通）'!$C$6:$L$47,10,FALSE))</f>
        <v/>
      </c>
      <c r="AG196" s="253" t="str">
        <f>IF(AG195="","",VLOOKUP(AG195,'シフト記号表（従来型・ユニット型共通）'!$C$6:$L$47,10,FALSE))</f>
        <v/>
      </c>
      <c r="AH196" s="252" t="str">
        <f>IF(AH195="","",VLOOKUP(AH195,'シフト記号表（従来型・ユニット型共通）'!$C$6:$L$47,10,FALSE))</f>
        <v/>
      </c>
      <c r="AI196" s="251" t="str">
        <f>IF(AI195="","",VLOOKUP(AI195,'シフト記号表（従来型・ユニット型共通）'!$C$6:$L$47,10,FALSE))</f>
        <v/>
      </c>
      <c r="AJ196" s="251" t="str">
        <f>IF(AJ195="","",VLOOKUP(AJ195,'シフト記号表（従来型・ユニット型共通）'!$C$6:$L$47,10,FALSE))</f>
        <v/>
      </c>
      <c r="AK196" s="251" t="str">
        <f>IF(AK195="","",VLOOKUP(AK195,'シフト記号表（従来型・ユニット型共通）'!$C$6:$L$47,10,FALSE))</f>
        <v/>
      </c>
      <c r="AL196" s="251" t="str">
        <f>IF(AL195="","",VLOOKUP(AL195,'シフト記号表（従来型・ユニット型共通）'!$C$6:$L$47,10,FALSE))</f>
        <v/>
      </c>
      <c r="AM196" s="251" t="str">
        <f>IF(AM195="","",VLOOKUP(AM195,'シフト記号表（従来型・ユニット型共通）'!$C$6:$L$47,10,FALSE))</f>
        <v/>
      </c>
      <c r="AN196" s="253" t="str">
        <f>IF(AN195="","",VLOOKUP(AN195,'シフト記号表（従来型・ユニット型共通）'!$C$6:$L$47,10,FALSE))</f>
        <v/>
      </c>
      <c r="AO196" s="252" t="str">
        <f>IF(AO195="","",VLOOKUP(AO195,'シフト記号表（従来型・ユニット型共通）'!$C$6:$L$47,10,FALSE))</f>
        <v/>
      </c>
      <c r="AP196" s="251" t="str">
        <f>IF(AP195="","",VLOOKUP(AP195,'シフト記号表（従来型・ユニット型共通）'!$C$6:$L$47,10,FALSE))</f>
        <v/>
      </c>
      <c r="AQ196" s="251" t="str">
        <f>IF(AQ195="","",VLOOKUP(AQ195,'シフト記号表（従来型・ユニット型共通）'!$C$6:$L$47,10,FALSE))</f>
        <v/>
      </c>
      <c r="AR196" s="251" t="str">
        <f>IF(AR195="","",VLOOKUP(AR195,'シフト記号表（従来型・ユニット型共通）'!$C$6:$L$47,10,FALSE))</f>
        <v/>
      </c>
      <c r="AS196" s="251" t="str">
        <f>IF(AS195="","",VLOOKUP(AS195,'シフト記号表（従来型・ユニット型共通）'!$C$6:$L$47,10,FALSE))</f>
        <v/>
      </c>
      <c r="AT196" s="251" t="str">
        <f>IF(AT195="","",VLOOKUP(AT195,'シフト記号表（従来型・ユニット型共通）'!$C$6:$L$47,10,FALSE))</f>
        <v/>
      </c>
      <c r="AU196" s="253" t="str">
        <f>IF(AU195="","",VLOOKUP(AU195,'シフト記号表（従来型・ユニット型共通）'!$C$6:$L$47,10,FALSE))</f>
        <v/>
      </c>
      <c r="AV196" s="252" t="str">
        <f>IF(AV195="","",VLOOKUP(AV195,'シフト記号表（従来型・ユニット型共通）'!$C$6:$L$47,10,FALSE))</f>
        <v/>
      </c>
      <c r="AW196" s="251" t="str">
        <f>IF(AW195="","",VLOOKUP(AW195,'シフト記号表（従来型・ユニット型共通）'!$C$6:$L$47,10,FALSE))</f>
        <v/>
      </c>
      <c r="AX196" s="251" t="str">
        <f>IF(AX195="","",VLOOKUP(AX195,'シフト記号表（従来型・ユニット型共通）'!$C$6:$L$47,10,FALSE))</f>
        <v/>
      </c>
      <c r="AY196" s="251" t="str">
        <f>IF(AY195="","",VLOOKUP(AY195,'シフト記号表（従来型・ユニット型共通）'!$C$6:$L$47,10,FALSE))</f>
        <v/>
      </c>
      <c r="AZ196" s="251" t="str">
        <f>IF(AZ195="","",VLOOKUP(AZ195,'シフト記号表（従来型・ユニット型共通）'!$C$6:$L$47,10,FALSE))</f>
        <v/>
      </c>
      <c r="BA196" s="251" t="str">
        <f>IF(BA195="","",VLOOKUP(BA195,'シフト記号表（従来型・ユニット型共通）'!$C$6:$L$47,10,FALSE))</f>
        <v/>
      </c>
      <c r="BB196" s="253" t="str">
        <f>IF(BB195="","",VLOOKUP(BB195,'シフト記号表（従来型・ユニット型共通）'!$C$6:$L$47,10,FALSE))</f>
        <v/>
      </c>
      <c r="BC196" s="252" t="str">
        <f>IF(BC195="","",VLOOKUP(BC195,'シフト記号表（従来型・ユニット型共通）'!$C$6:$L$47,10,FALSE))</f>
        <v/>
      </c>
      <c r="BD196" s="251" t="str">
        <f>IF(BD195="","",VLOOKUP(BD195,'シフト記号表（従来型・ユニット型共通）'!$C$6:$L$47,10,FALSE))</f>
        <v/>
      </c>
      <c r="BE196" s="251" t="str">
        <f>IF(BE195="","",VLOOKUP(BE195,'シフト記号表（従来型・ユニット型共通）'!$C$6:$L$47,10,FALSE))</f>
        <v/>
      </c>
      <c r="BF196" s="996">
        <f>IF($BI$3="４週",SUM(AA196:BB196),IF($BI$3="暦月",SUM(AA196:BE196),""))</f>
        <v>0</v>
      </c>
      <c r="BG196" s="997"/>
      <c r="BH196" s="998">
        <f>IF($BI$3="４週",BF196/4,IF($BI$3="暦月",(BF196/($BI$8/7)),""))</f>
        <v>0</v>
      </c>
      <c r="BI196" s="997"/>
      <c r="BJ196" s="993"/>
      <c r="BK196" s="994"/>
      <c r="BL196" s="994"/>
      <c r="BM196" s="994"/>
      <c r="BN196" s="995"/>
    </row>
    <row r="197" spans="2:66" ht="20.25" customHeight="1">
      <c r="B197" s="925">
        <f>B195+1</f>
        <v>91</v>
      </c>
      <c r="C197" s="1042"/>
      <c r="D197" s="1044"/>
      <c r="E197" s="934"/>
      <c r="F197" s="1045"/>
      <c r="G197" s="971"/>
      <c r="H197" s="972"/>
      <c r="I197" s="262"/>
      <c r="J197" s="261"/>
      <c r="K197" s="262"/>
      <c r="L197" s="261"/>
      <c r="M197" s="983"/>
      <c r="N197" s="984"/>
      <c r="O197" s="985"/>
      <c r="P197" s="986"/>
      <c r="Q197" s="986"/>
      <c r="R197" s="972"/>
      <c r="S197" s="953"/>
      <c r="T197" s="954"/>
      <c r="U197" s="954"/>
      <c r="V197" s="954"/>
      <c r="W197" s="955"/>
      <c r="X197" s="260" t="s">
        <v>758</v>
      </c>
      <c r="Z197" s="259"/>
      <c r="AA197" s="244"/>
      <c r="AB197" s="243"/>
      <c r="AC197" s="243"/>
      <c r="AD197" s="243"/>
      <c r="AE197" s="243"/>
      <c r="AF197" s="243"/>
      <c r="AG197" s="245"/>
      <c r="AH197" s="244"/>
      <c r="AI197" s="243"/>
      <c r="AJ197" s="243"/>
      <c r="AK197" s="243"/>
      <c r="AL197" s="243"/>
      <c r="AM197" s="243"/>
      <c r="AN197" s="245"/>
      <c r="AO197" s="244"/>
      <c r="AP197" s="243"/>
      <c r="AQ197" s="243"/>
      <c r="AR197" s="243"/>
      <c r="AS197" s="243"/>
      <c r="AT197" s="243"/>
      <c r="AU197" s="245"/>
      <c r="AV197" s="244"/>
      <c r="AW197" s="243"/>
      <c r="AX197" s="243"/>
      <c r="AY197" s="243"/>
      <c r="AZ197" s="243"/>
      <c r="BA197" s="243"/>
      <c r="BB197" s="245"/>
      <c r="BC197" s="244"/>
      <c r="BD197" s="243"/>
      <c r="BE197" s="242"/>
      <c r="BF197" s="960"/>
      <c r="BG197" s="961"/>
      <c r="BH197" s="962"/>
      <c r="BI197" s="963"/>
      <c r="BJ197" s="964"/>
      <c r="BK197" s="965"/>
      <c r="BL197" s="965"/>
      <c r="BM197" s="965"/>
      <c r="BN197" s="966"/>
    </row>
    <row r="198" spans="2:66" ht="20.25" customHeight="1">
      <c r="B198" s="926"/>
      <c r="C198" s="1043"/>
      <c r="D198" s="1046"/>
      <c r="E198" s="934"/>
      <c r="F198" s="1045"/>
      <c r="G198" s="987"/>
      <c r="H198" s="988"/>
      <c r="I198" s="258"/>
      <c r="J198" s="257">
        <f>G197</f>
        <v>0</v>
      </c>
      <c r="K198" s="258"/>
      <c r="L198" s="257">
        <f>M197</f>
        <v>0</v>
      </c>
      <c r="M198" s="989"/>
      <c r="N198" s="990"/>
      <c r="O198" s="991"/>
      <c r="P198" s="992"/>
      <c r="Q198" s="992"/>
      <c r="R198" s="988"/>
      <c r="S198" s="953"/>
      <c r="T198" s="954"/>
      <c r="U198" s="954"/>
      <c r="V198" s="954"/>
      <c r="W198" s="955"/>
      <c r="X198" s="256" t="s">
        <v>757</v>
      </c>
      <c r="Y198" s="255"/>
      <c r="Z198" s="254"/>
      <c r="AA198" s="252" t="str">
        <f>IF(AA197="","",VLOOKUP(AA197,'シフト記号表（従来型・ユニット型共通）'!$C$6:$L$47,10,FALSE))</f>
        <v/>
      </c>
      <c r="AB198" s="251" t="str">
        <f>IF(AB197="","",VLOOKUP(AB197,'シフト記号表（従来型・ユニット型共通）'!$C$6:$L$47,10,FALSE))</f>
        <v/>
      </c>
      <c r="AC198" s="251" t="str">
        <f>IF(AC197="","",VLOOKUP(AC197,'シフト記号表（従来型・ユニット型共通）'!$C$6:$L$47,10,FALSE))</f>
        <v/>
      </c>
      <c r="AD198" s="251" t="str">
        <f>IF(AD197="","",VLOOKUP(AD197,'シフト記号表（従来型・ユニット型共通）'!$C$6:$L$47,10,FALSE))</f>
        <v/>
      </c>
      <c r="AE198" s="251" t="str">
        <f>IF(AE197="","",VLOOKUP(AE197,'シフト記号表（従来型・ユニット型共通）'!$C$6:$L$47,10,FALSE))</f>
        <v/>
      </c>
      <c r="AF198" s="251" t="str">
        <f>IF(AF197="","",VLOOKUP(AF197,'シフト記号表（従来型・ユニット型共通）'!$C$6:$L$47,10,FALSE))</f>
        <v/>
      </c>
      <c r="AG198" s="253" t="str">
        <f>IF(AG197="","",VLOOKUP(AG197,'シフト記号表（従来型・ユニット型共通）'!$C$6:$L$47,10,FALSE))</f>
        <v/>
      </c>
      <c r="AH198" s="252" t="str">
        <f>IF(AH197="","",VLOOKUP(AH197,'シフト記号表（従来型・ユニット型共通）'!$C$6:$L$47,10,FALSE))</f>
        <v/>
      </c>
      <c r="AI198" s="251" t="str">
        <f>IF(AI197="","",VLOOKUP(AI197,'シフト記号表（従来型・ユニット型共通）'!$C$6:$L$47,10,FALSE))</f>
        <v/>
      </c>
      <c r="AJ198" s="251" t="str">
        <f>IF(AJ197="","",VLOOKUP(AJ197,'シフト記号表（従来型・ユニット型共通）'!$C$6:$L$47,10,FALSE))</f>
        <v/>
      </c>
      <c r="AK198" s="251" t="str">
        <f>IF(AK197="","",VLOOKUP(AK197,'シフト記号表（従来型・ユニット型共通）'!$C$6:$L$47,10,FALSE))</f>
        <v/>
      </c>
      <c r="AL198" s="251" t="str">
        <f>IF(AL197="","",VLOOKUP(AL197,'シフト記号表（従来型・ユニット型共通）'!$C$6:$L$47,10,FALSE))</f>
        <v/>
      </c>
      <c r="AM198" s="251" t="str">
        <f>IF(AM197="","",VLOOKUP(AM197,'シフト記号表（従来型・ユニット型共通）'!$C$6:$L$47,10,FALSE))</f>
        <v/>
      </c>
      <c r="AN198" s="253" t="str">
        <f>IF(AN197="","",VLOOKUP(AN197,'シフト記号表（従来型・ユニット型共通）'!$C$6:$L$47,10,FALSE))</f>
        <v/>
      </c>
      <c r="AO198" s="252" t="str">
        <f>IF(AO197="","",VLOOKUP(AO197,'シフト記号表（従来型・ユニット型共通）'!$C$6:$L$47,10,FALSE))</f>
        <v/>
      </c>
      <c r="AP198" s="251" t="str">
        <f>IF(AP197="","",VLOOKUP(AP197,'シフト記号表（従来型・ユニット型共通）'!$C$6:$L$47,10,FALSE))</f>
        <v/>
      </c>
      <c r="AQ198" s="251" t="str">
        <f>IF(AQ197="","",VLOOKUP(AQ197,'シフト記号表（従来型・ユニット型共通）'!$C$6:$L$47,10,FALSE))</f>
        <v/>
      </c>
      <c r="AR198" s="251" t="str">
        <f>IF(AR197="","",VLOOKUP(AR197,'シフト記号表（従来型・ユニット型共通）'!$C$6:$L$47,10,FALSE))</f>
        <v/>
      </c>
      <c r="AS198" s="251" t="str">
        <f>IF(AS197="","",VLOOKUP(AS197,'シフト記号表（従来型・ユニット型共通）'!$C$6:$L$47,10,FALSE))</f>
        <v/>
      </c>
      <c r="AT198" s="251" t="str">
        <f>IF(AT197="","",VLOOKUP(AT197,'シフト記号表（従来型・ユニット型共通）'!$C$6:$L$47,10,FALSE))</f>
        <v/>
      </c>
      <c r="AU198" s="253" t="str">
        <f>IF(AU197="","",VLOOKUP(AU197,'シフト記号表（従来型・ユニット型共通）'!$C$6:$L$47,10,FALSE))</f>
        <v/>
      </c>
      <c r="AV198" s="252" t="str">
        <f>IF(AV197="","",VLOOKUP(AV197,'シフト記号表（従来型・ユニット型共通）'!$C$6:$L$47,10,FALSE))</f>
        <v/>
      </c>
      <c r="AW198" s="251" t="str">
        <f>IF(AW197="","",VLOOKUP(AW197,'シフト記号表（従来型・ユニット型共通）'!$C$6:$L$47,10,FALSE))</f>
        <v/>
      </c>
      <c r="AX198" s="251" t="str">
        <f>IF(AX197="","",VLOOKUP(AX197,'シフト記号表（従来型・ユニット型共通）'!$C$6:$L$47,10,FALSE))</f>
        <v/>
      </c>
      <c r="AY198" s="251" t="str">
        <f>IF(AY197="","",VLOOKUP(AY197,'シフト記号表（従来型・ユニット型共通）'!$C$6:$L$47,10,FALSE))</f>
        <v/>
      </c>
      <c r="AZ198" s="251" t="str">
        <f>IF(AZ197="","",VLOOKUP(AZ197,'シフト記号表（従来型・ユニット型共通）'!$C$6:$L$47,10,FALSE))</f>
        <v/>
      </c>
      <c r="BA198" s="251" t="str">
        <f>IF(BA197="","",VLOOKUP(BA197,'シフト記号表（従来型・ユニット型共通）'!$C$6:$L$47,10,FALSE))</f>
        <v/>
      </c>
      <c r="BB198" s="253" t="str">
        <f>IF(BB197="","",VLOOKUP(BB197,'シフト記号表（従来型・ユニット型共通）'!$C$6:$L$47,10,FALSE))</f>
        <v/>
      </c>
      <c r="BC198" s="252" t="str">
        <f>IF(BC197="","",VLOOKUP(BC197,'シフト記号表（従来型・ユニット型共通）'!$C$6:$L$47,10,FALSE))</f>
        <v/>
      </c>
      <c r="BD198" s="251" t="str">
        <f>IF(BD197="","",VLOOKUP(BD197,'シフト記号表（従来型・ユニット型共通）'!$C$6:$L$47,10,FALSE))</f>
        <v/>
      </c>
      <c r="BE198" s="251" t="str">
        <f>IF(BE197="","",VLOOKUP(BE197,'シフト記号表（従来型・ユニット型共通）'!$C$6:$L$47,10,FALSE))</f>
        <v/>
      </c>
      <c r="BF198" s="996">
        <f>IF($BI$3="４週",SUM(AA198:BB198),IF($BI$3="暦月",SUM(AA198:BE198),""))</f>
        <v>0</v>
      </c>
      <c r="BG198" s="997"/>
      <c r="BH198" s="998">
        <f>IF($BI$3="４週",BF198/4,IF($BI$3="暦月",(BF198/($BI$8/7)),""))</f>
        <v>0</v>
      </c>
      <c r="BI198" s="997"/>
      <c r="BJ198" s="993"/>
      <c r="BK198" s="994"/>
      <c r="BL198" s="994"/>
      <c r="BM198" s="994"/>
      <c r="BN198" s="995"/>
    </row>
    <row r="199" spans="2:66" ht="20.25" customHeight="1">
      <c r="B199" s="925">
        <f>B197+1</f>
        <v>92</v>
      </c>
      <c r="C199" s="1042"/>
      <c r="D199" s="1044"/>
      <c r="E199" s="934"/>
      <c r="F199" s="1045"/>
      <c r="G199" s="971"/>
      <c r="H199" s="972"/>
      <c r="I199" s="262"/>
      <c r="J199" s="261"/>
      <c r="K199" s="262"/>
      <c r="L199" s="261"/>
      <c r="M199" s="983"/>
      <c r="N199" s="984"/>
      <c r="O199" s="985"/>
      <c r="P199" s="986"/>
      <c r="Q199" s="986"/>
      <c r="R199" s="972"/>
      <c r="S199" s="953"/>
      <c r="T199" s="954"/>
      <c r="U199" s="954"/>
      <c r="V199" s="954"/>
      <c r="W199" s="955"/>
      <c r="X199" s="260" t="s">
        <v>758</v>
      </c>
      <c r="Z199" s="259"/>
      <c r="AA199" s="244"/>
      <c r="AB199" s="243"/>
      <c r="AC199" s="243"/>
      <c r="AD199" s="243"/>
      <c r="AE199" s="243"/>
      <c r="AF199" s="243"/>
      <c r="AG199" s="245"/>
      <c r="AH199" s="244"/>
      <c r="AI199" s="243"/>
      <c r="AJ199" s="243"/>
      <c r="AK199" s="243"/>
      <c r="AL199" s="243"/>
      <c r="AM199" s="243"/>
      <c r="AN199" s="245"/>
      <c r="AO199" s="244"/>
      <c r="AP199" s="243"/>
      <c r="AQ199" s="243"/>
      <c r="AR199" s="243"/>
      <c r="AS199" s="243"/>
      <c r="AT199" s="243"/>
      <c r="AU199" s="245"/>
      <c r="AV199" s="244"/>
      <c r="AW199" s="243"/>
      <c r="AX199" s="243"/>
      <c r="AY199" s="243"/>
      <c r="AZ199" s="243"/>
      <c r="BA199" s="243"/>
      <c r="BB199" s="245"/>
      <c r="BC199" s="244"/>
      <c r="BD199" s="243"/>
      <c r="BE199" s="242"/>
      <c r="BF199" s="960"/>
      <c r="BG199" s="961"/>
      <c r="BH199" s="962"/>
      <c r="BI199" s="963"/>
      <c r="BJ199" s="964"/>
      <c r="BK199" s="965"/>
      <c r="BL199" s="965"/>
      <c r="BM199" s="965"/>
      <c r="BN199" s="966"/>
    </row>
    <row r="200" spans="2:66" ht="20.25" customHeight="1">
      <c r="B200" s="926"/>
      <c r="C200" s="1043"/>
      <c r="D200" s="1046"/>
      <c r="E200" s="934"/>
      <c r="F200" s="1045"/>
      <c r="G200" s="987"/>
      <c r="H200" s="988"/>
      <c r="I200" s="258"/>
      <c r="J200" s="257">
        <f>G199</f>
        <v>0</v>
      </c>
      <c r="K200" s="258"/>
      <c r="L200" s="257">
        <f>M199</f>
        <v>0</v>
      </c>
      <c r="M200" s="989"/>
      <c r="N200" s="990"/>
      <c r="O200" s="991"/>
      <c r="P200" s="992"/>
      <c r="Q200" s="992"/>
      <c r="R200" s="988"/>
      <c r="S200" s="953"/>
      <c r="T200" s="954"/>
      <c r="U200" s="954"/>
      <c r="V200" s="954"/>
      <c r="W200" s="955"/>
      <c r="X200" s="256" t="s">
        <v>757</v>
      </c>
      <c r="Y200" s="255"/>
      <c r="Z200" s="254"/>
      <c r="AA200" s="252" t="str">
        <f>IF(AA199="","",VLOOKUP(AA199,'シフト記号表（従来型・ユニット型共通）'!$C$6:$L$47,10,FALSE))</f>
        <v/>
      </c>
      <c r="AB200" s="251" t="str">
        <f>IF(AB199="","",VLOOKUP(AB199,'シフト記号表（従来型・ユニット型共通）'!$C$6:$L$47,10,FALSE))</f>
        <v/>
      </c>
      <c r="AC200" s="251" t="str">
        <f>IF(AC199="","",VLOOKUP(AC199,'シフト記号表（従来型・ユニット型共通）'!$C$6:$L$47,10,FALSE))</f>
        <v/>
      </c>
      <c r="AD200" s="251" t="str">
        <f>IF(AD199="","",VLOOKUP(AD199,'シフト記号表（従来型・ユニット型共通）'!$C$6:$L$47,10,FALSE))</f>
        <v/>
      </c>
      <c r="AE200" s="251" t="str">
        <f>IF(AE199="","",VLOOKUP(AE199,'シフト記号表（従来型・ユニット型共通）'!$C$6:$L$47,10,FALSE))</f>
        <v/>
      </c>
      <c r="AF200" s="251" t="str">
        <f>IF(AF199="","",VLOOKUP(AF199,'シフト記号表（従来型・ユニット型共通）'!$C$6:$L$47,10,FALSE))</f>
        <v/>
      </c>
      <c r="AG200" s="253" t="str">
        <f>IF(AG199="","",VLOOKUP(AG199,'シフト記号表（従来型・ユニット型共通）'!$C$6:$L$47,10,FALSE))</f>
        <v/>
      </c>
      <c r="AH200" s="252" t="str">
        <f>IF(AH199="","",VLOOKUP(AH199,'シフト記号表（従来型・ユニット型共通）'!$C$6:$L$47,10,FALSE))</f>
        <v/>
      </c>
      <c r="AI200" s="251" t="str">
        <f>IF(AI199="","",VLOOKUP(AI199,'シフト記号表（従来型・ユニット型共通）'!$C$6:$L$47,10,FALSE))</f>
        <v/>
      </c>
      <c r="AJ200" s="251" t="str">
        <f>IF(AJ199="","",VLOOKUP(AJ199,'シフト記号表（従来型・ユニット型共通）'!$C$6:$L$47,10,FALSE))</f>
        <v/>
      </c>
      <c r="AK200" s="251" t="str">
        <f>IF(AK199="","",VLOOKUP(AK199,'シフト記号表（従来型・ユニット型共通）'!$C$6:$L$47,10,FALSE))</f>
        <v/>
      </c>
      <c r="AL200" s="251" t="str">
        <f>IF(AL199="","",VLOOKUP(AL199,'シフト記号表（従来型・ユニット型共通）'!$C$6:$L$47,10,FALSE))</f>
        <v/>
      </c>
      <c r="AM200" s="251" t="str">
        <f>IF(AM199="","",VLOOKUP(AM199,'シフト記号表（従来型・ユニット型共通）'!$C$6:$L$47,10,FALSE))</f>
        <v/>
      </c>
      <c r="AN200" s="253" t="str">
        <f>IF(AN199="","",VLOOKUP(AN199,'シフト記号表（従来型・ユニット型共通）'!$C$6:$L$47,10,FALSE))</f>
        <v/>
      </c>
      <c r="AO200" s="252" t="str">
        <f>IF(AO199="","",VLOOKUP(AO199,'シフト記号表（従来型・ユニット型共通）'!$C$6:$L$47,10,FALSE))</f>
        <v/>
      </c>
      <c r="AP200" s="251" t="str">
        <f>IF(AP199="","",VLOOKUP(AP199,'シフト記号表（従来型・ユニット型共通）'!$C$6:$L$47,10,FALSE))</f>
        <v/>
      </c>
      <c r="AQ200" s="251" t="str">
        <f>IF(AQ199="","",VLOOKUP(AQ199,'シフト記号表（従来型・ユニット型共通）'!$C$6:$L$47,10,FALSE))</f>
        <v/>
      </c>
      <c r="AR200" s="251" t="str">
        <f>IF(AR199="","",VLOOKUP(AR199,'シフト記号表（従来型・ユニット型共通）'!$C$6:$L$47,10,FALSE))</f>
        <v/>
      </c>
      <c r="AS200" s="251" t="str">
        <f>IF(AS199="","",VLOOKUP(AS199,'シフト記号表（従来型・ユニット型共通）'!$C$6:$L$47,10,FALSE))</f>
        <v/>
      </c>
      <c r="AT200" s="251" t="str">
        <f>IF(AT199="","",VLOOKUP(AT199,'シフト記号表（従来型・ユニット型共通）'!$C$6:$L$47,10,FALSE))</f>
        <v/>
      </c>
      <c r="AU200" s="253" t="str">
        <f>IF(AU199="","",VLOOKUP(AU199,'シフト記号表（従来型・ユニット型共通）'!$C$6:$L$47,10,FALSE))</f>
        <v/>
      </c>
      <c r="AV200" s="252" t="str">
        <f>IF(AV199="","",VLOOKUP(AV199,'シフト記号表（従来型・ユニット型共通）'!$C$6:$L$47,10,FALSE))</f>
        <v/>
      </c>
      <c r="AW200" s="251" t="str">
        <f>IF(AW199="","",VLOOKUP(AW199,'シフト記号表（従来型・ユニット型共通）'!$C$6:$L$47,10,FALSE))</f>
        <v/>
      </c>
      <c r="AX200" s="251" t="str">
        <f>IF(AX199="","",VLOOKUP(AX199,'シフト記号表（従来型・ユニット型共通）'!$C$6:$L$47,10,FALSE))</f>
        <v/>
      </c>
      <c r="AY200" s="251" t="str">
        <f>IF(AY199="","",VLOOKUP(AY199,'シフト記号表（従来型・ユニット型共通）'!$C$6:$L$47,10,FALSE))</f>
        <v/>
      </c>
      <c r="AZ200" s="251" t="str">
        <f>IF(AZ199="","",VLOOKUP(AZ199,'シフト記号表（従来型・ユニット型共通）'!$C$6:$L$47,10,FALSE))</f>
        <v/>
      </c>
      <c r="BA200" s="251" t="str">
        <f>IF(BA199="","",VLOOKUP(BA199,'シフト記号表（従来型・ユニット型共通）'!$C$6:$L$47,10,FALSE))</f>
        <v/>
      </c>
      <c r="BB200" s="253" t="str">
        <f>IF(BB199="","",VLOOKUP(BB199,'シフト記号表（従来型・ユニット型共通）'!$C$6:$L$47,10,FALSE))</f>
        <v/>
      </c>
      <c r="BC200" s="252" t="str">
        <f>IF(BC199="","",VLOOKUP(BC199,'シフト記号表（従来型・ユニット型共通）'!$C$6:$L$47,10,FALSE))</f>
        <v/>
      </c>
      <c r="BD200" s="251" t="str">
        <f>IF(BD199="","",VLOOKUP(BD199,'シフト記号表（従来型・ユニット型共通）'!$C$6:$L$47,10,FALSE))</f>
        <v/>
      </c>
      <c r="BE200" s="251" t="str">
        <f>IF(BE199="","",VLOOKUP(BE199,'シフト記号表（従来型・ユニット型共通）'!$C$6:$L$47,10,FALSE))</f>
        <v/>
      </c>
      <c r="BF200" s="996">
        <f>IF($BI$3="４週",SUM(AA200:BB200),IF($BI$3="暦月",SUM(AA200:BE200),""))</f>
        <v>0</v>
      </c>
      <c r="BG200" s="997"/>
      <c r="BH200" s="998">
        <f>IF($BI$3="４週",BF200/4,IF($BI$3="暦月",(BF200/($BI$8/7)),""))</f>
        <v>0</v>
      </c>
      <c r="BI200" s="997"/>
      <c r="BJ200" s="993"/>
      <c r="BK200" s="994"/>
      <c r="BL200" s="994"/>
      <c r="BM200" s="994"/>
      <c r="BN200" s="995"/>
    </row>
    <row r="201" spans="2:66" ht="20.25" customHeight="1">
      <c r="B201" s="925">
        <f>B199+1</f>
        <v>93</v>
      </c>
      <c r="C201" s="1042"/>
      <c r="D201" s="1044"/>
      <c r="E201" s="934"/>
      <c r="F201" s="1045"/>
      <c r="G201" s="971"/>
      <c r="H201" s="972"/>
      <c r="I201" s="262"/>
      <c r="J201" s="261"/>
      <c r="K201" s="262"/>
      <c r="L201" s="261"/>
      <c r="M201" s="983"/>
      <c r="N201" s="984"/>
      <c r="O201" s="985"/>
      <c r="P201" s="986"/>
      <c r="Q201" s="986"/>
      <c r="R201" s="972"/>
      <c r="S201" s="953"/>
      <c r="T201" s="954"/>
      <c r="U201" s="954"/>
      <c r="V201" s="954"/>
      <c r="W201" s="955"/>
      <c r="X201" s="260" t="s">
        <v>758</v>
      </c>
      <c r="Z201" s="259"/>
      <c r="AA201" s="244"/>
      <c r="AB201" s="243"/>
      <c r="AC201" s="243"/>
      <c r="AD201" s="243"/>
      <c r="AE201" s="243"/>
      <c r="AF201" s="243"/>
      <c r="AG201" s="245"/>
      <c r="AH201" s="244"/>
      <c r="AI201" s="243"/>
      <c r="AJ201" s="243"/>
      <c r="AK201" s="243"/>
      <c r="AL201" s="243"/>
      <c r="AM201" s="243"/>
      <c r="AN201" s="245"/>
      <c r="AO201" s="244"/>
      <c r="AP201" s="243"/>
      <c r="AQ201" s="243"/>
      <c r="AR201" s="243"/>
      <c r="AS201" s="243"/>
      <c r="AT201" s="243"/>
      <c r="AU201" s="245"/>
      <c r="AV201" s="244"/>
      <c r="AW201" s="243"/>
      <c r="AX201" s="243"/>
      <c r="AY201" s="243"/>
      <c r="AZ201" s="243"/>
      <c r="BA201" s="243"/>
      <c r="BB201" s="245"/>
      <c r="BC201" s="244"/>
      <c r="BD201" s="243"/>
      <c r="BE201" s="242"/>
      <c r="BF201" s="960"/>
      <c r="BG201" s="961"/>
      <c r="BH201" s="962"/>
      <c r="BI201" s="963"/>
      <c r="BJ201" s="964"/>
      <c r="BK201" s="965"/>
      <c r="BL201" s="965"/>
      <c r="BM201" s="965"/>
      <c r="BN201" s="966"/>
    </row>
    <row r="202" spans="2:66" ht="20.25" customHeight="1">
      <c r="B202" s="926"/>
      <c r="C202" s="1043"/>
      <c r="D202" s="1046"/>
      <c r="E202" s="934"/>
      <c r="F202" s="1045"/>
      <c r="G202" s="987"/>
      <c r="H202" s="988"/>
      <c r="I202" s="258"/>
      <c r="J202" s="257">
        <f>G201</f>
        <v>0</v>
      </c>
      <c r="K202" s="258"/>
      <c r="L202" s="257">
        <f>M201</f>
        <v>0</v>
      </c>
      <c r="M202" s="989"/>
      <c r="N202" s="990"/>
      <c r="O202" s="991"/>
      <c r="P202" s="992"/>
      <c r="Q202" s="992"/>
      <c r="R202" s="988"/>
      <c r="S202" s="953"/>
      <c r="T202" s="954"/>
      <c r="U202" s="954"/>
      <c r="V202" s="954"/>
      <c r="W202" s="955"/>
      <c r="X202" s="256" t="s">
        <v>757</v>
      </c>
      <c r="Y202" s="255"/>
      <c r="Z202" s="254"/>
      <c r="AA202" s="252" t="str">
        <f>IF(AA201="","",VLOOKUP(AA201,'シフト記号表（従来型・ユニット型共通）'!$C$6:$L$47,10,FALSE))</f>
        <v/>
      </c>
      <c r="AB202" s="251" t="str">
        <f>IF(AB201="","",VLOOKUP(AB201,'シフト記号表（従来型・ユニット型共通）'!$C$6:$L$47,10,FALSE))</f>
        <v/>
      </c>
      <c r="AC202" s="251" t="str">
        <f>IF(AC201="","",VLOOKUP(AC201,'シフト記号表（従来型・ユニット型共通）'!$C$6:$L$47,10,FALSE))</f>
        <v/>
      </c>
      <c r="AD202" s="251" t="str">
        <f>IF(AD201="","",VLOOKUP(AD201,'シフト記号表（従来型・ユニット型共通）'!$C$6:$L$47,10,FALSE))</f>
        <v/>
      </c>
      <c r="AE202" s="251" t="str">
        <f>IF(AE201="","",VLOOKUP(AE201,'シフト記号表（従来型・ユニット型共通）'!$C$6:$L$47,10,FALSE))</f>
        <v/>
      </c>
      <c r="AF202" s="251" t="str">
        <f>IF(AF201="","",VLOOKUP(AF201,'シフト記号表（従来型・ユニット型共通）'!$C$6:$L$47,10,FALSE))</f>
        <v/>
      </c>
      <c r="AG202" s="253" t="str">
        <f>IF(AG201="","",VLOOKUP(AG201,'シフト記号表（従来型・ユニット型共通）'!$C$6:$L$47,10,FALSE))</f>
        <v/>
      </c>
      <c r="AH202" s="252" t="str">
        <f>IF(AH201="","",VLOOKUP(AH201,'シフト記号表（従来型・ユニット型共通）'!$C$6:$L$47,10,FALSE))</f>
        <v/>
      </c>
      <c r="AI202" s="251" t="str">
        <f>IF(AI201="","",VLOOKUP(AI201,'シフト記号表（従来型・ユニット型共通）'!$C$6:$L$47,10,FALSE))</f>
        <v/>
      </c>
      <c r="AJ202" s="251" t="str">
        <f>IF(AJ201="","",VLOOKUP(AJ201,'シフト記号表（従来型・ユニット型共通）'!$C$6:$L$47,10,FALSE))</f>
        <v/>
      </c>
      <c r="AK202" s="251" t="str">
        <f>IF(AK201="","",VLOOKUP(AK201,'シフト記号表（従来型・ユニット型共通）'!$C$6:$L$47,10,FALSE))</f>
        <v/>
      </c>
      <c r="AL202" s="251" t="str">
        <f>IF(AL201="","",VLOOKUP(AL201,'シフト記号表（従来型・ユニット型共通）'!$C$6:$L$47,10,FALSE))</f>
        <v/>
      </c>
      <c r="AM202" s="251" t="str">
        <f>IF(AM201="","",VLOOKUP(AM201,'シフト記号表（従来型・ユニット型共通）'!$C$6:$L$47,10,FALSE))</f>
        <v/>
      </c>
      <c r="AN202" s="253" t="str">
        <f>IF(AN201="","",VLOOKUP(AN201,'シフト記号表（従来型・ユニット型共通）'!$C$6:$L$47,10,FALSE))</f>
        <v/>
      </c>
      <c r="AO202" s="252" t="str">
        <f>IF(AO201="","",VLOOKUP(AO201,'シフト記号表（従来型・ユニット型共通）'!$C$6:$L$47,10,FALSE))</f>
        <v/>
      </c>
      <c r="AP202" s="251" t="str">
        <f>IF(AP201="","",VLOOKUP(AP201,'シフト記号表（従来型・ユニット型共通）'!$C$6:$L$47,10,FALSE))</f>
        <v/>
      </c>
      <c r="AQ202" s="251" t="str">
        <f>IF(AQ201="","",VLOOKUP(AQ201,'シフト記号表（従来型・ユニット型共通）'!$C$6:$L$47,10,FALSE))</f>
        <v/>
      </c>
      <c r="AR202" s="251" t="str">
        <f>IF(AR201="","",VLOOKUP(AR201,'シフト記号表（従来型・ユニット型共通）'!$C$6:$L$47,10,FALSE))</f>
        <v/>
      </c>
      <c r="AS202" s="251" t="str">
        <f>IF(AS201="","",VLOOKUP(AS201,'シフト記号表（従来型・ユニット型共通）'!$C$6:$L$47,10,FALSE))</f>
        <v/>
      </c>
      <c r="AT202" s="251" t="str">
        <f>IF(AT201="","",VLOOKUP(AT201,'シフト記号表（従来型・ユニット型共通）'!$C$6:$L$47,10,FALSE))</f>
        <v/>
      </c>
      <c r="AU202" s="253" t="str">
        <f>IF(AU201="","",VLOOKUP(AU201,'シフト記号表（従来型・ユニット型共通）'!$C$6:$L$47,10,FALSE))</f>
        <v/>
      </c>
      <c r="AV202" s="252" t="str">
        <f>IF(AV201="","",VLOOKUP(AV201,'シフト記号表（従来型・ユニット型共通）'!$C$6:$L$47,10,FALSE))</f>
        <v/>
      </c>
      <c r="AW202" s="251" t="str">
        <f>IF(AW201="","",VLOOKUP(AW201,'シフト記号表（従来型・ユニット型共通）'!$C$6:$L$47,10,FALSE))</f>
        <v/>
      </c>
      <c r="AX202" s="251" t="str">
        <f>IF(AX201="","",VLOOKUP(AX201,'シフト記号表（従来型・ユニット型共通）'!$C$6:$L$47,10,FALSE))</f>
        <v/>
      </c>
      <c r="AY202" s="251" t="str">
        <f>IF(AY201="","",VLOOKUP(AY201,'シフト記号表（従来型・ユニット型共通）'!$C$6:$L$47,10,FALSE))</f>
        <v/>
      </c>
      <c r="AZ202" s="251" t="str">
        <f>IF(AZ201="","",VLOOKUP(AZ201,'シフト記号表（従来型・ユニット型共通）'!$C$6:$L$47,10,FALSE))</f>
        <v/>
      </c>
      <c r="BA202" s="251" t="str">
        <f>IF(BA201="","",VLOOKUP(BA201,'シフト記号表（従来型・ユニット型共通）'!$C$6:$L$47,10,FALSE))</f>
        <v/>
      </c>
      <c r="BB202" s="253" t="str">
        <f>IF(BB201="","",VLOOKUP(BB201,'シフト記号表（従来型・ユニット型共通）'!$C$6:$L$47,10,FALSE))</f>
        <v/>
      </c>
      <c r="BC202" s="252" t="str">
        <f>IF(BC201="","",VLOOKUP(BC201,'シフト記号表（従来型・ユニット型共通）'!$C$6:$L$47,10,FALSE))</f>
        <v/>
      </c>
      <c r="BD202" s="251" t="str">
        <f>IF(BD201="","",VLOOKUP(BD201,'シフト記号表（従来型・ユニット型共通）'!$C$6:$L$47,10,FALSE))</f>
        <v/>
      </c>
      <c r="BE202" s="251" t="str">
        <f>IF(BE201="","",VLOOKUP(BE201,'シフト記号表（従来型・ユニット型共通）'!$C$6:$L$47,10,FALSE))</f>
        <v/>
      </c>
      <c r="BF202" s="996">
        <f>IF($BI$3="４週",SUM(AA202:BB202),IF($BI$3="暦月",SUM(AA202:BE202),""))</f>
        <v>0</v>
      </c>
      <c r="BG202" s="997"/>
      <c r="BH202" s="998">
        <f>IF($BI$3="４週",BF202/4,IF($BI$3="暦月",(BF202/($BI$8/7)),""))</f>
        <v>0</v>
      </c>
      <c r="BI202" s="997"/>
      <c r="BJ202" s="993"/>
      <c r="BK202" s="994"/>
      <c r="BL202" s="994"/>
      <c r="BM202" s="994"/>
      <c r="BN202" s="995"/>
    </row>
    <row r="203" spans="2:66" ht="20.25" customHeight="1">
      <c r="B203" s="925">
        <f>B201+1</f>
        <v>94</v>
      </c>
      <c r="C203" s="1042"/>
      <c r="D203" s="1044"/>
      <c r="E203" s="934"/>
      <c r="F203" s="1045"/>
      <c r="G203" s="971"/>
      <c r="H203" s="972"/>
      <c r="I203" s="262"/>
      <c r="J203" s="261"/>
      <c r="K203" s="262"/>
      <c r="L203" s="261"/>
      <c r="M203" s="983"/>
      <c r="N203" s="984"/>
      <c r="O203" s="985"/>
      <c r="P203" s="986"/>
      <c r="Q203" s="986"/>
      <c r="R203" s="972"/>
      <c r="S203" s="953"/>
      <c r="T203" s="954"/>
      <c r="U203" s="954"/>
      <c r="V203" s="954"/>
      <c r="W203" s="955"/>
      <c r="X203" s="260" t="s">
        <v>758</v>
      </c>
      <c r="Z203" s="259"/>
      <c r="AA203" s="244"/>
      <c r="AB203" s="243"/>
      <c r="AC203" s="243"/>
      <c r="AD203" s="243"/>
      <c r="AE203" s="243"/>
      <c r="AF203" s="243"/>
      <c r="AG203" s="245"/>
      <c r="AH203" s="244"/>
      <c r="AI203" s="243"/>
      <c r="AJ203" s="243"/>
      <c r="AK203" s="243"/>
      <c r="AL203" s="243"/>
      <c r="AM203" s="243"/>
      <c r="AN203" s="245"/>
      <c r="AO203" s="244"/>
      <c r="AP203" s="243"/>
      <c r="AQ203" s="243"/>
      <c r="AR203" s="243"/>
      <c r="AS203" s="243"/>
      <c r="AT203" s="243"/>
      <c r="AU203" s="245"/>
      <c r="AV203" s="244"/>
      <c r="AW203" s="243"/>
      <c r="AX203" s="243"/>
      <c r="AY203" s="243"/>
      <c r="AZ203" s="243"/>
      <c r="BA203" s="243"/>
      <c r="BB203" s="245"/>
      <c r="BC203" s="244"/>
      <c r="BD203" s="243"/>
      <c r="BE203" s="242"/>
      <c r="BF203" s="960"/>
      <c r="BG203" s="961"/>
      <c r="BH203" s="962"/>
      <c r="BI203" s="963"/>
      <c r="BJ203" s="964"/>
      <c r="BK203" s="965"/>
      <c r="BL203" s="965"/>
      <c r="BM203" s="965"/>
      <c r="BN203" s="966"/>
    </row>
    <row r="204" spans="2:66" ht="20.25" customHeight="1">
      <c r="B204" s="926"/>
      <c r="C204" s="1043"/>
      <c r="D204" s="1046"/>
      <c r="E204" s="934"/>
      <c r="F204" s="1045"/>
      <c r="G204" s="987"/>
      <c r="H204" s="988"/>
      <c r="I204" s="258"/>
      <c r="J204" s="257">
        <f>G203</f>
        <v>0</v>
      </c>
      <c r="K204" s="258"/>
      <c r="L204" s="257">
        <f>M203</f>
        <v>0</v>
      </c>
      <c r="M204" s="989"/>
      <c r="N204" s="990"/>
      <c r="O204" s="991"/>
      <c r="P204" s="992"/>
      <c r="Q204" s="992"/>
      <c r="R204" s="988"/>
      <c r="S204" s="953"/>
      <c r="T204" s="954"/>
      <c r="U204" s="954"/>
      <c r="V204" s="954"/>
      <c r="W204" s="955"/>
      <c r="X204" s="256" t="s">
        <v>757</v>
      </c>
      <c r="Y204" s="255"/>
      <c r="Z204" s="254"/>
      <c r="AA204" s="252" t="str">
        <f>IF(AA203="","",VLOOKUP(AA203,'シフト記号表（従来型・ユニット型共通）'!$C$6:$L$47,10,FALSE))</f>
        <v/>
      </c>
      <c r="AB204" s="251" t="str">
        <f>IF(AB203="","",VLOOKUP(AB203,'シフト記号表（従来型・ユニット型共通）'!$C$6:$L$47,10,FALSE))</f>
        <v/>
      </c>
      <c r="AC204" s="251" t="str">
        <f>IF(AC203="","",VLOOKUP(AC203,'シフト記号表（従来型・ユニット型共通）'!$C$6:$L$47,10,FALSE))</f>
        <v/>
      </c>
      <c r="AD204" s="251" t="str">
        <f>IF(AD203="","",VLOOKUP(AD203,'シフト記号表（従来型・ユニット型共通）'!$C$6:$L$47,10,FALSE))</f>
        <v/>
      </c>
      <c r="AE204" s="251" t="str">
        <f>IF(AE203="","",VLOOKUP(AE203,'シフト記号表（従来型・ユニット型共通）'!$C$6:$L$47,10,FALSE))</f>
        <v/>
      </c>
      <c r="AF204" s="251" t="str">
        <f>IF(AF203="","",VLOOKUP(AF203,'シフト記号表（従来型・ユニット型共通）'!$C$6:$L$47,10,FALSE))</f>
        <v/>
      </c>
      <c r="AG204" s="253" t="str">
        <f>IF(AG203="","",VLOOKUP(AG203,'シフト記号表（従来型・ユニット型共通）'!$C$6:$L$47,10,FALSE))</f>
        <v/>
      </c>
      <c r="AH204" s="252" t="str">
        <f>IF(AH203="","",VLOOKUP(AH203,'シフト記号表（従来型・ユニット型共通）'!$C$6:$L$47,10,FALSE))</f>
        <v/>
      </c>
      <c r="AI204" s="251" t="str">
        <f>IF(AI203="","",VLOOKUP(AI203,'シフト記号表（従来型・ユニット型共通）'!$C$6:$L$47,10,FALSE))</f>
        <v/>
      </c>
      <c r="AJ204" s="251" t="str">
        <f>IF(AJ203="","",VLOOKUP(AJ203,'シフト記号表（従来型・ユニット型共通）'!$C$6:$L$47,10,FALSE))</f>
        <v/>
      </c>
      <c r="AK204" s="251" t="str">
        <f>IF(AK203="","",VLOOKUP(AK203,'シフト記号表（従来型・ユニット型共通）'!$C$6:$L$47,10,FALSE))</f>
        <v/>
      </c>
      <c r="AL204" s="251" t="str">
        <f>IF(AL203="","",VLOOKUP(AL203,'シフト記号表（従来型・ユニット型共通）'!$C$6:$L$47,10,FALSE))</f>
        <v/>
      </c>
      <c r="AM204" s="251" t="str">
        <f>IF(AM203="","",VLOOKUP(AM203,'シフト記号表（従来型・ユニット型共通）'!$C$6:$L$47,10,FALSE))</f>
        <v/>
      </c>
      <c r="AN204" s="253" t="str">
        <f>IF(AN203="","",VLOOKUP(AN203,'シフト記号表（従来型・ユニット型共通）'!$C$6:$L$47,10,FALSE))</f>
        <v/>
      </c>
      <c r="AO204" s="252" t="str">
        <f>IF(AO203="","",VLOOKUP(AO203,'シフト記号表（従来型・ユニット型共通）'!$C$6:$L$47,10,FALSE))</f>
        <v/>
      </c>
      <c r="AP204" s="251" t="str">
        <f>IF(AP203="","",VLOOKUP(AP203,'シフト記号表（従来型・ユニット型共通）'!$C$6:$L$47,10,FALSE))</f>
        <v/>
      </c>
      <c r="AQ204" s="251" t="str">
        <f>IF(AQ203="","",VLOOKUP(AQ203,'シフト記号表（従来型・ユニット型共通）'!$C$6:$L$47,10,FALSE))</f>
        <v/>
      </c>
      <c r="AR204" s="251" t="str">
        <f>IF(AR203="","",VLOOKUP(AR203,'シフト記号表（従来型・ユニット型共通）'!$C$6:$L$47,10,FALSE))</f>
        <v/>
      </c>
      <c r="AS204" s="251" t="str">
        <f>IF(AS203="","",VLOOKUP(AS203,'シフト記号表（従来型・ユニット型共通）'!$C$6:$L$47,10,FALSE))</f>
        <v/>
      </c>
      <c r="AT204" s="251" t="str">
        <f>IF(AT203="","",VLOOKUP(AT203,'シフト記号表（従来型・ユニット型共通）'!$C$6:$L$47,10,FALSE))</f>
        <v/>
      </c>
      <c r="AU204" s="253" t="str">
        <f>IF(AU203="","",VLOOKUP(AU203,'シフト記号表（従来型・ユニット型共通）'!$C$6:$L$47,10,FALSE))</f>
        <v/>
      </c>
      <c r="AV204" s="252" t="str">
        <f>IF(AV203="","",VLOOKUP(AV203,'シフト記号表（従来型・ユニット型共通）'!$C$6:$L$47,10,FALSE))</f>
        <v/>
      </c>
      <c r="AW204" s="251" t="str">
        <f>IF(AW203="","",VLOOKUP(AW203,'シフト記号表（従来型・ユニット型共通）'!$C$6:$L$47,10,FALSE))</f>
        <v/>
      </c>
      <c r="AX204" s="251" t="str">
        <f>IF(AX203="","",VLOOKUP(AX203,'シフト記号表（従来型・ユニット型共通）'!$C$6:$L$47,10,FALSE))</f>
        <v/>
      </c>
      <c r="AY204" s="251" t="str">
        <f>IF(AY203="","",VLOOKUP(AY203,'シフト記号表（従来型・ユニット型共通）'!$C$6:$L$47,10,FALSE))</f>
        <v/>
      </c>
      <c r="AZ204" s="251" t="str">
        <f>IF(AZ203="","",VLOOKUP(AZ203,'シフト記号表（従来型・ユニット型共通）'!$C$6:$L$47,10,FALSE))</f>
        <v/>
      </c>
      <c r="BA204" s="251" t="str">
        <f>IF(BA203="","",VLOOKUP(BA203,'シフト記号表（従来型・ユニット型共通）'!$C$6:$L$47,10,FALSE))</f>
        <v/>
      </c>
      <c r="BB204" s="253" t="str">
        <f>IF(BB203="","",VLOOKUP(BB203,'シフト記号表（従来型・ユニット型共通）'!$C$6:$L$47,10,FALSE))</f>
        <v/>
      </c>
      <c r="BC204" s="252" t="str">
        <f>IF(BC203="","",VLOOKUP(BC203,'シフト記号表（従来型・ユニット型共通）'!$C$6:$L$47,10,FALSE))</f>
        <v/>
      </c>
      <c r="BD204" s="251" t="str">
        <f>IF(BD203="","",VLOOKUP(BD203,'シフト記号表（従来型・ユニット型共通）'!$C$6:$L$47,10,FALSE))</f>
        <v/>
      </c>
      <c r="BE204" s="251" t="str">
        <f>IF(BE203="","",VLOOKUP(BE203,'シフト記号表（従来型・ユニット型共通）'!$C$6:$L$47,10,FALSE))</f>
        <v/>
      </c>
      <c r="BF204" s="996">
        <f>IF($BI$3="４週",SUM(AA204:BB204),IF($BI$3="暦月",SUM(AA204:BE204),""))</f>
        <v>0</v>
      </c>
      <c r="BG204" s="997"/>
      <c r="BH204" s="998">
        <f>IF($BI$3="４週",BF204/4,IF($BI$3="暦月",(BF204/($BI$8/7)),""))</f>
        <v>0</v>
      </c>
      <c r="BI204" s="997"/>
      <c r="BJ204" s="993"/>
      <c r="BK204" s="994"/>
      <c r="BL204" s="994"/>
      <c r="BM204" s="994"/>
      <c r="BN204" s="995"/>
    </row>
    <row r="205" spans="2:66" ht="20.25" customHeight="1">
      <c r="B205" s="925">
        <f>B203+1</f>
        <v>95</v>
      </c>
      <c r="C205" s="1042"/>
      <c r="D205" s="1044"/>
      <c r="E205" s="934"/>
      <c r="F205" s="1045"/>
      <c r="G205" s="971"/>
      <c r="H205" s="972"/>
      <c r="I205" s="262"/>
      <c r="J205" s="261"/>
      <c r="K205" s="262"/>
      <c r="L205" s="261"/>
      <c r="M205" s="983"/>
      <c r="N205" s="984"/>
      <c r="O205" s="985"/>
      <c r="P205" s="986"/>
      <c r="Q205" s="986"/>
      <c r="R205" s="972"/>
      <c r="S205" s="953"/>
      <c r="T205" s="954"/>
      <c r="U205" s="954"/>
      <c r="V205" s="954"/>
      <c r="W205" s="955"/>
      <c r="X205" s="260" t="s">
        <v>758</v>
      </c>
      <c r="Z205" s="259"/>
      <c r="AA205" s="244"/>
      <c r="AB205" s="243"/>
      <c r="AC205" s="243"/>
      <c r="AD205" s="243"/>
      <c r="AE205" s="243"/>
      <c r="AF205" s="243"/>
      <c r="AG205" s="245"/>
      <c r="AH205" s="244"/>
      <c r="AI205" s="243"/>
      <c r="AJ205" s="243"/>
      <c r="AK205" s="243"/>
      <c r="AL205" s="243"/>
      <c r="AM205" s="243"/>
      <c r="AN205" s="245"/>
      <c r="AO205" s="244"/>
      <c r="AP205" s="243"/>
      <c r="AQ205" s="243"/>
      <c r="AR205" s="243"/>
      <c r="AS205" s="243"/>
      <c r="AT205" s="243"/>
      <c r="AU205" s="245"/>
      <c r="AV205" s="244"/>
      <c r="AW205" s="243"/>
      <c r="AX205" s="243"/>
      <c r="AY205" s="243"/>
      <c r="AZ205" s="243"/>
      <c r="BA205" s="243"/>
      <c r="BB205" s="245"/>
      <c r="BC205" s="244"/>
      <c r="BD205" s="243"/>
      <c r="BE205" s="242"/>
      <c r="BF205" s="960"/>
      <c r="BG205" s="961"/>
      <c r="BH205" s="962"/>
      <c r="BI205" s="963"/>
      <c r="BJ205" s="964"/>
      <c r="BK205" s="965"/>
      <c r="BL205" s="965"/>
      <c r="BM205" s="965"/>
      <c r="BN205" s="966"/>
    </row>
    <row r="206" spans="2:66" ht="20.25" customHeight="1">
      <c r="B206" s="926"/>
      <c r="C206" s="1043"/>
      <c r="D206" s="1046"/>
      <c r="E206" s="934"/>
      <c r="F206" s="1045"/>
      <c r="G206" s="987"/>
      <c r="H206" s="988"/>
      <c r="I206" s="258"/>
      <c r="J206" s="257">
        <f>G205</f>
        <v>0</v>
      </c>
      <c r="K206" s="258"/>
      <c r="L206" s="257">
        <f>M205</f>
        <v>0</v>
      </c>
      <c r="M206" s="989"/>
      <c r="N206" s="990"/>
      <c r="O206" s="991"/>
      <c r="P206" s="992"/>
      <c r="Q206" s="992"/>
      <c r="R206" s="988"/>
      <c r="S206" s="953"/>
      <c r="T206" s="954"/>
      <c r="U206" s="954"/>
      <c r="V206" s="954"/>
      <c r="W206" s="955"/>
      <c r="X206" s="256" t="s">
        <v>757</v>
      </c>
      <c r="Y206" s="255"/>
      <c r="Z206" s="254"/>
      <c r="AA206" s="252" t="str">
        <f>IF(AA205="","",VLOOKUP(AA205,'シフト記号表（従来型・ユニット型共通）'!$C$6:$L$47,10,FALSE))</f>
        <v/>
      </c>
      <c r="AB206" s="251" t="str">
        <f>IF(AB205="","",VLOOKUP(AB205,'シフト記号表（従来型・ユニット型共通）'!$C$6:$L$47,10,FALSE))</f>
        <v/>
      </c>
      <c r="AC206" s="251" t="str">
        <f>IF(AC205="","",VLOOKUP(AC205,'シフト記号表（従来型・ユニット型共通）'!$C$6:$L$47,10,FALSE))</f>
        <v/>
      </c>
      <c r="AD206" s="251" t="str">
        <f>IF(AD205="","",VLOOKUP(AD205,'シフト記号表（従来型・ユニット型共通）'!$C$6:$L$47,10,FALSE))</f>
        <v/>
      </c>
      <c r="AE206" s="251" t="str">
        <f>IF(AE205="","",VLOOKUP(AE205,'シフト記号表（従来型・ユニット型共通）'!$C$6:$L$47,10,FALSE))</f>
        <v/>
      </c>
      <c r="AF206" s="251" t="str">
        <f>IF(AF205="","",VLOOKUP(AF205,'シフト記号表（従来型・ユニット型共通）'!$C$6:$L$47,10,FALSE))</f>
        <v/>
      </c>
      <c r="AG206" s="253" t="str">
        <f>IF(AG205="","",VLOOKUP(AG205,'シフト記号表（従来型・ユニット型共通）'!$C$6:$L$47,10,FALSE))</f>
        <v/>
      </c>
      <c r="AH206" s="252" t="str">
        <f>IF(AH205="","",VLOOKUP(AH205,'シフト記号表（従来型・ユニット型共通）'!$C$6:$L$47,10,FALSE))</f>
        <v/>
      </c>
      <c r="AI206" s="251" t="str">
        <f>IF(AI205="","",VLOOKUP(AI205,'シフト記号表（従来型・ユニット型共通）'!$C$6:$L$47,10,FALSE))</f>
        <v/>
      </c>
      <c r="AJ206" s="251" t="str">
        <f>IF(AJ205="","",VLOOKUP(AJ205,'シフト記号表（従来型・ユニット型共通）'!$C$6:$L$47,10,FALSE))</f>
        <v/>
      </c>
      <c r="AK206" s="251" t="str">
        <f>IF(AK205="","",VLOOKUP(AK205,'シフト記号表（従来型・ユニット型共通）'!$C$6:$L$47,10,FALSE))</f>
        <v/>
      </c>
      <c r="AL206" s="251" t="str">
        <f>IF(AL205="","",VLOOKUP(AL205,'シフト記号表（従来型・ユニット型共通）'!$C$6:$L$47,10,FALSE))</f>
        <v/>
      </c>
      <c r="AM206" s="251" t="str">
        <f>IF(AM205="","",VLOOKUP(AM205,'シフト記号表（従来型・ユニット型共通）'!$C$6:$L$47,10,FALSE))</f>
        <v/>
      </c>
      <c r="AN206" s="253" t="str">
        <f>IF(AN205="","",VLOOKUP(AN205,'シフト記号表（従来型・ユニット型共通）'!$C$6:$L$47,10,FALSE))</f>
        <v/>
      </c>
      <c r="AO206" s="252" t="str">
        <f>IF(AO205="","",VLOOKUP(AO205,'シフト記号表（従来型・ユニット型共通）'!$C$6:$L$47,10,FALSE))</f>
        <v/>
      </c>
      <c r="AP206" s="251" t="str">
        <f>IF(AP205="","",VLOOKUP(AP205,'シフト記号表（従来型・ユニット型共通）'!$C$6:$L$47,10,FALSE))</f>
        <v/>
      </c>
      <c r="AQ206" s="251" t="str">
        <f>IF(AQ205="","",VLOOKUP(AQ205,'シフト記号表（従来型・ユニット型共通）'!$C$6:$L$47,10,FALSE))</f>
        <v/>
      </c>
      <c r="AR206" s="251" t="str">
        <f>IF(AR205="","",VLOOKUP(AR205,'シフト記号表（従来型・ユニット型共通）'!$C$6:$L$47,10,FALSE))</f>
        <v/>
      </c>
      <c r="AS206" s="251" t="str">
        <f>IF(AS205="","",VLOOKUP(AS205,'シフト記号表（従来型・ユニット型共通）'!$C$6:$L$47,10,FALSE))</f>
        <v/>
      </c>
      <c r="AT206" s="251" t="str">
        <f>IF(AT205="","",VLOOKUP(AT205,'シフト記号表（従来型・ユニット型共通）'!$C$6:$L$47,10,FALSE))</f>
        <v/>
      </c>
      <c r="AU206" s="253" t="str">
        <f>IF(AU205="","",VLOOKUP(AU205,'シフト記号表（従来型・ユニット型共通）'!$C$6:$L$47,10,FALSE))</f>
        <v/>
      </c>
      <c r="AV206" s="252" t="str">
        <f>IF(AV205="","",VLOOKUP(AV205,'シフト記号表（従来型・ユニット型共通）'!$C$6:$L$47,10,FALSE))</f>
        <v/>
      </c>
      <c r="AW206" s="251" t="str">
        <f>IF(AW205="","",VLOOKUP(AW205,'シフト記号表（従来型・ユニット型共通）'!$C$6:$L$47,10,FALSE))</f>
        <v/>
      </c>
      <c r="AX206" s="251" t="str">
        <f>IF(AX205="","",VLOOKUP(AX205,'シフト記号表（従来型・ユニット型共通）'!$C$6:$L$47,10,FALSE))</f>
        <v/>
      </c>
      <c r="AY206" s="251" t="str">
        <f>IF(AY205="","",VLOOKUP(AY205,'シフト記号表（従来型・ユニット型共通）'!$C$6:$L$47,10,FALSE))</f>
        <v/>
      </c>
      <c r="AZ206" s="251" t="str">
        <f>IF(AZ205="","",VLOOKUP(AZ205,'シフト記号表（従来型・ユニット型共通）'!$C$6:$L$47,10,FALSE))</f>
        <v/>
      </c>
      <c r="BA206" s="251" t="str">
        <f>IF(BA205="","",VLOOKUP(BA205,'シフト記号表（従来型・ユニット型共通）'!$C$6:$L$47,10,FALSE))</f>
        <v/>
      </c>
      <c r="BB206" s="253" t="str">
        <f>IF(BB205="","",VLOOKUP(BB205,'シフト記号表（従来型・ユニット型共通）'!$C$6:$L$47,10,FALSE))</f>
        <v/>
      </c>
      <c r="BC206" s="252" t="str">
        <f>IF(BC205="","",VLOOKUP(BC205,'シフト記号表（従来型・ユニット型共通）'!$C$6:$L$47,10,FALSE))</f>
        <v/>
      </c>
      <c r="BD206" s="251" t="str">
        <f>IF(BD205="","",VLOOKUP(BD205,'シフト記号表（従来型・ユニット型共通）'!$C$6:$L$47,10,FALSE))</f>
        <v/>
      </c>
      <c r="BE206" s="251" t="str">
        <f>IF(BE205="","",VLOOKUP(BE205,'シフト記号表（従来型・ユニット型共通）'!$C$6:$L$47,10,FALSE))</f>
        <v/>
      </c>
      <c r="BF206" s="996">
        <f>IF($BI$3="４週",SUM(AA206:BB206),IF($BI$3="暦月",SUM(AA206:BE206),""))</f>
        <v>0</v>
      </c>
      <c r="BG206" s="997"/>
      <c r="BH206" s="998">
        <f>IF($BI$3="４週",BF206/4,IF($BI$3="暦月",(BF206/($BI$8/7)),""))</f>
        <v>0</v>
      </c>
      <c r="BI206" s="997"/>
      <c r="BJ206" s="993"/>
      <c r="BK206" s="994"/>
      <c r="BL206" s="994"/>
      <c r="BM206" s="994"/>
      <c r="BN206" s="995"/>
    </row>
    <row r="207" spans="2:66" ht="20.25" customHeight="1">
      <c r="B207" s="925">
        <f>B205+1</f>
        <v>96</v>
      </c>
      <c r="C207" s="1042"/>
      <c r="D207" s="1044"/>
      <c r="E207" s="934"/>
      <c r="F207" s="1045"/>
      <c r="G207" s="971"/>
      <c r="H207" s="972"/>
      <c r="I207" s="262"/>
      <c r="J207" s="261"/>
      <c r="K207" s="262"/>
      <c r="L207" s="261"/>
      <c r="M207" s="983"/>
      <c r="N207" s="984"/>
      <c r="O207" s="985"/>
      <c r="P207" s="986"/>
      <c r="Q207" s="986"/>
      <c r="R207" s="972"/>
      <c r="S207" s="953"/>
      <c r="T207" s="954"/>
      <c r="U207" s="954"/>
      <c r="V207" s="954"/>
      <c r="W207" s="955"/>
      <c r="X207" s="260" t="s">
        <v>758</v>
      </c>
      <c r="Z207" s="259"/>
      <c r="AA207" s="244"/>
      <c r="AB207" s="243"/>
      <c r="AC207" s="243"/>
      <c r="AD207" s="243"/>
      <c r="AE207" s="243"/>
      <c r="AF207" s="243"/>
      <c r="AG207" s="245"/>
      <c r="AH207" s="244"/>
      <c r="AI207" s="243"/>
      <c r="AJ207" s="243"/>
      <c r="AK207" s="243"/>
      <c r="AL207" s="243"/>
      <c r="AM207" s="243"/>
      <c r="AN207" s="245"/>
      <c r="AO207" s="244"/>
      <c r="AP207" s="243"/>
      <c r="AQ207" s="243"/>
      <c r="AR207" s="243"/>
      <c r="AS207" s="243"/>
      <c r="AT207" s="243"/>
      <c r="AU207" s="245"/>
      <c r="AV207" s="244"/>
      <c r="AW207" s="243"/>
      <c r="AX207" s="243"/>
      <c r="AY207" s="243"/>
      <c r="AZ207" s="243"/>
      <c r="BA207" s="243"/>
      <c r="BB207" s="245"/>
      <c r="BC207" s="244"/>
      <c r="BD207" s="243"/>
      <c r="BE207" s="242"/>
      <c r="BF207" s="960"/>
      <c r="BG207" s="961"/>
      <c r="BH207" s="962"/>
      <c r="BI207" s="963"/>
      <c r="BJ207" s="964"/>
      <c r="BK207" s="965"/>
      <c r="BL207" s="965"/>
      <c r="BM207" s="965"/>
      <c r="BN207" s="966"/>
    </row>
    <row r="208" spans="2:66" ht="20.25" customHeight="1">
      <c r="B208" s="926"/>
      <c r="C208" s="1043"/>
      <c r="D208" s="1046"/>
      <c r="E208" s="934"/>
      <c r="F208" s="1045"/>
      <c r="G208" s="987"/>
      <c r="H208" s="988"/>
      <c r="I208" s="258"/>
      <c r="J208" s="257">
        <f>G207</f>
        <v>0</v>
      </c>
      <c r="K208" s="258"/>
      <c r="L208" s="257">
        <f>M207</f>
        <v>0</v>
      </c>
      <c r="M208" s="989"/>
      <c r="N208" s="990"/>
      <c r="O208" s="991"/>
      <c r="P208" s="992"/>
      <c r="Q208" s="992"/>
      <c r="R208" s="988"/>
      <c r="S208" s="953"/>
      <c r="T208" s="954"/>
      <c r="U208" s="954"/>
      <c r="V208" s="954"/>
      <c r="W208" s="955"/>
      <c r="X208" s="256" t="s">
        <v>757</v>
      </c>
      <c r="Y208" s="255"/>
      <c r="Z208" s="254"/>
      <c r="AA208" s="252" t="str">
        <f>IF(AA207="","",VLOOKUP(AA207,'シフト記号表（従来型・ユニット型共通）'!$C$6:$L$47,10,FALSE))</f>
        <v/>
      </c>
      <c r="AB208" s="251" t="str">
        <f>IF(AB207="","",VLOOKUP(AB207,'シフト記号表（従来型・ユニット型共通）'!$C$6:$L$47,10,FALSE))</f>
        <v/>
      </c>
      <c r="AC208" s="251" t="str">
        <f>IF(AC207="","",VLOOKUP(AC207,'シフト記号表（従来型・ユニット型共通）'!$C$6:$L$47,10,FALSE))</f>
        <v/>
      </c>
      <c r="AD208" s="251" t="str">
        <f>IF(AD207="","",VLOOKUP(AD207,'シフト記号表（従来型・ユニット型共通）'!$C$6:$L$47,10,FALSE))</f>
        <v/>
      </c>
      <c r="AE208" s="251" t="str">
        <f>IF(AE207="","",VLOOKUP(AE207,'シフト記号表（従来型・ユニット型共通）'!$C$6:$L$47,10,FALSE))</f>
        <v/>
      </c>
      <c r="AF208" s="251" t="str">
        <f>IF(AF207="","",VLOOKUP(AF207,'シフト記号表（従来型・ユニット型共通）'!$C$6:$L$47,10,FALSE))</f>
        <v/>
      </c>
      <c r="AG208" s="253" t="str">
        <f>IF(AG207="","",VLOOKUP(AG207,'シフト記号表（従来型・ユニット型共通）'!$C$6:$L$47,10,FALSE))</f>
        <v/>
      </c>
      <c r="AH208" s="252" t="str">
        <f>IF(AH207="","",VLOOKUP(AH207,'シフト記号表（従来型・ユニット型共通）'!$C$6:$L$47,10,FALSE))</f>
        <v/>
      </c>
      <c r="AI208" s="251" t="str">
        <f>IF(AI207="","",VLOOKUP(AI207,'シフト記号表（従来型・ユニット型共通）'!$C$6:$L$47,10,FALSE))</f>
        <v/>
      </c>
      <c r="AJ208" s="251" t="str">
        <f>IF(AJ207="","",VLOOKUP(AJ207,'シフト記号表（従来型・ユニット型共通）'!$C$6:$L$47,10,FALSE))</f>
        <v/>
      </c>
      <c r="AK208" s="251" t="str">
        <f>IF(AK207="","",VLOOKUP(AK207,'シフト記号表（従来型・ユニット型共通）'!$C$6:$L$47,10,FALSE))</f>
        <v/>
      </c>
      <c r="AL208" s="251" t="str">
        <f>IF(AL207="","",VLOOKUP(AL207,'シフト記号表（従来型・ユニット型共通）'!$C$6:$L$47,10,FALSE))</f>
        <v/>
      </c>
      <c r="AM208" s="251" t="str">
        <f>IF(AM207="","",VLOOKUP(AM207,'シフト記号表（従来型・ユニット型共通）'!$C$6:$L$47,10,FALSE))</f>
        <v/>
      </c>
      <c r="AN208" s="253" t="str">
        <f>IF(AN207="","",VLOOKUP(AN207,'シフト記号表（従来型・ユニット型共通）'!$C$6:$L$47,10,FALSE))</f>
        <v/>
      </c>
      <c r="AO208" s="252" t="str">
        <f>IF(AO207="","",VLOOKUP(AO207,'シフト記号表（従来型・ユニット型共通）'!$C$6:$L$47,10,FALSE))</f>
        <v/>
      </c>
      <c r="AP208" s="251" t="str">
        <f>IF(AP207="","",VLOOKUP(AP207,'シフト記号表（従来型・ユニット型共通）'!$C$6:$L$47,10,FALSE))</f>
        <v/>
      </c>
      <c r="AQ208" s="251" t="str">
        <f>IF(AQ207="","",VLOOKUP(AQ207,'シフト記号表（従来型・ユニット型共通）'!$C$6:$L$47,10,FALSE))</f>
        <v/>
      </c>
      <c r="AR208" s="251" t="str">
        <f>IF(AR207="","",VLOOKUP(AR207,'シフト記号表（従来型・ユニット型共通）'!$C$6:$L$47,10,FALSE))</f>
        <v/>
      </c>
      <c r="AS208" s="251" t="str">
        <f>IF(AS207="","",VLOOKUP(AS207,'シフト記号表（従来型・ユニット型共通）'!$C$6:$L$47,10,FALSE))</f>
        <v/>
      </c>
      <c r="AT208" s="251" t="str">
        <f>IF(AT207="","",VLOOKUP(AT207,'シフト記号表（従来型・ユニット型共通）'!$C$6:$L$47,10,FALSE))</f>
        <v/>
      </c>
      <c r="AU208" s="253" t="str">
        <f>IF(AU207="","",VLOOKUP(AU207,'シフト記号表（従来型・ユニット型共通）'!$C$6:$L$47,10,FALSE))</f>
        <v/>
      </c>
      <c r="AV208" s="252" t="str">
        <f>IF(AV207="","",VLOOKUP(AV207,'シフト記号表（従来型・ユニット型共通）'!$C$6:$L$47,10,FALSE))</f>
        <v/>
      </c>
      <c r="AW208" s="251" t="str">
        <f>IF(AW207="","",VLOOKUP(AW207,'シフト記号表（従来型・ユニット型共通）'!$C$6:$L$47,10,FALSE))</f>
        <v/>
      </c>
      <c r="AX208" s="251" t="str">
        <f>IF(AX207="","",VLOOKUP(AX207,'シフト記号表（従来型・ユニット型共通）'!$C$6:$L$47,10,FALSE))</f>
        <v/>
      </c>
      <c r="AY208" s="251" t="str">
        <f>IF(AY207="","",VLOOKUP(AY207,'シフト記号表（従来型・ユニット型共通）'!$C$6:$L$47,10,FALSE))</f>
        <v/>
      </c>
      <c r="AZ208" s="251" t="str">
        <f>IF(AZ207="","",VLOOKUP(AZ207,'シフト記号表（従来型・ユニット型共通）'!$C$6:$L$47,10,FALSE))</f>
        <v/>
      </c>
      <c r="BA208" s="251" t="str">
        <f>IF(BA207="","",VLOOKUP(BA207,'シフト記号表（従来型・ユニット型共通）'!$C$6:$L$47,10,FALSE))</f>
        <v/>
      </c>
      <c r="BB208" s="253" t="str">
        <f>IF(BB207="","",VLOOKUP(BB207,'シフト記号表（従来型・ユニット型共通）'!$C$6:$L$47,10,FALSE))</f>
        <v/>
      </c>
      <c r="BC208" s="252" t="str">
        <f>IF(BC207="","",VLOOKUP(BC207,'シフト記号表（従来型・ユニット型共通）'!$C$6:$L$47,10,FALSE))</f>
        <v/>
      </c>
      <c r="BD208" s="251" t="str">
        <f>IF(BD207="","",VLOOKUP(BD207,'シフト記号表（従来型・ユニット型共通）'!$C$6:$L$47,10,FALSE))</f>
        <v/>
      </c>
      <c r="BE208" s="251" t="str">
        <f>IF(BE207="","",VLOOKUP(BE207,'シフト記号表（従来型・ユニット型共通）'!$C$6:$L$47,10,FALSE))</f>
        <v/>
      </c>
      <c r="BF208" s="996">
        <f>IF($BI$3="４週",SUM(AA208:BB208),IF($BI$3="暦月",SUM(AA208:BE208),""))</f>
        <v>0</v>
      </c>
      <c r="BG208" s="997"/>
      <c r="BH208" s="998">
        <f>IF($BI$3="４週",BF208/4,IF($BI$3="暦月",(BF208/($BI$8/7)),""))</f>
        <v>0</v>
      </c>
      <c r="BI208" s="997"/>
      <c r="BJ208" s="993"/>
      <c r="BK208" s="994"/>
      <c r="BL208" s="994"/>
      <c r="BM208" s="994"/>
      <c r="BN208" s="995"/>
    </row>
    <row r="209" spans="2:66" ht="20.25" customHeight="1">
      <c r="B209" s="925">
        <f>B207+1</f>
        <v>97</v>
      </c>
      <c r="C209" s="1042"/>
      <c r="D209" s="1044"/>
      <c r="E209" s="934"/>
      <c r="F209" s="1045"/>
      <c r="G209" s="971"/>
      <c r="H209" s="972"/>
      <c r="I209" s="262"/>
      <c r="J209" s="261"/>
      <c r="K209" s="262"/>
      <c r="L209" s="261"/>
      <c r="M209" s="983"/>
      <c r="N209" s="984"/>
      <c r="O209" s="985"/>
      <c r="P209" s="986"/>
      <c r="Q209" s="986"/>
      <c r="R209" s="972"/>
      <c r="S209" s="953"/>
      <c r="T209" s="954"/>
      <c r="U209" s="954"/>
      <c r="V209" s="954"/>
      <c r="W209" s="955"/>
      <c r="X209" s="260" t="s">
        <v>758</v>
      </c>
      <c r="Z209" s="259"/>
      <c r="AA209" s="244"/>
      <c r="AB209" s="243"/>
      <c r="AC209" s="243"/>
      <c r="AD209" s="243"/>
      <c r="AE209" s="243"/>
      <c r="AF209" s="243"/>
      <c r="AG209" s="245"/>
      <c r="AH209" s="244"/>
      <c r="AI209" s="243"/>
      <c r="AJ209" s="243"/>
      <c r="AK209" s="243"/>
      <c r="AL209" s="243"/>
      <c r="AM209" s="243"/>
      <c r="AN209" s="245"/>
      <c r="AO209" s="244"/>
      <c r="AP209" s="243"/>
      <c r="AQ209" s="243"/>
      <c r="AR209" s="243"/>
      <c r="AS209" s="243"/>
      <c r="AT209" s="243"/>
      <c r="AU209" s="245"/>
      <c r="AV209" s="244"/>
      <c r="AW209" s="243"/>
      <c r="AX209" s="243"/>
      <c r="AY209" s="243"/>
      <c r="AZ209" s="243"/>
      <c r="BA209" s="243"/>
      <c r="BB209" s="245"/>
      <c r="BC209" s="244"/>
      <c r="BD209" s="243"/>
      <c r="BE209" s="242"/>
      <c r="BF209" s="960"/>
      <c r="BG209" s="961"/>
      <c r="BH209" s="962"/>
      <c r="BI209" s="963"/>
      <c r="BJ209" s="964"/>
      <c r="BK209" s="965"/>
      <c r="BL209" s="965"/>
      <c r="BM209" s="965"/>
      <c r="BN209" s="966"/>
    </row>
    <row r="210" spans="2:66" ht="20.25" customHeight="1">
      <c r="B210" s="926"/>
      <c r="C210" s="1043"/>
      <c r="D210" s="1046"/>
      <c r="E210" s="934"/>
      <c r="F210" s="1045"/>
      <c r="G210" s="987"/>
      <c r="H210" s="988"/>
      <c r="I210" s="258"/>
      <c r="J210" s="257">
        <f>G209</f>
        <v>0</v>
      </c>
      <c r="K210" s="258"/>
      <c r="L210" s="257">
        <f>M209</f>
        <v>0</v>
      </c>
      <c r="M210" s="989"/>
      <c r="N210" s="990"/>
      <c r="O210" s="991"/>
      <c r="P210" s="992"/>
      <c r="Q210" s="992"/>
      <c r="R210" s="988"/>
      <c r="S210" s="953"/>
      <c r="T210" s="954"/>
      <c r="U210" s="954"/>
      <c r="V210" s="954"/>
      <c r="W210" s="955"/>
      <c r="X210" s="256" t="s">
        <v>757</v>
      </c>
      <c r="Y210" s="255"/>
      <c r="Z210" s="254"/>
      <c r="AA210" s="252" t="str">
        <f>IF(AA209="","",VLOOKUP(AA209,'シフト記号表（従来型・ユニット型共通）'!$C$6:$L$47,10,FALSE))</f>
        <v/>
      </c>
      <c r="AB210" s="251" t="str">
        <f>IF(AB209="","",VLOOKUP(AB209,'シフト記号表（従来型・ユニット型共通）'!$C$6:$L$47,10,FALSE))</f>
        <v/>
      </c>
      <c r="AC210" s="251" t="str">
        <f>IF(AC209="","",VLOOKUP(AC209,'シフト記号表（従来型・ユニット型共通）'!$C$6:$L$47,10,FALSE))</f>
        <v/>
      </c>
      <c r="AD210" s="251" t="str">
        <f>IF(AD209="","",VLOOKUP(AD209,'シフト記号表（従来型・ユニット型共通）'!$C$6:$L$47,10,FALSE))</f>
        <v/>
      </c>
      <c r="AE210" s="251" t="str">
        <f>IF(AE209="","",VLOOKUP(AE209,'シフト記号表（従来型・ユニット型共通）'!$C$6:$L$47,10,FALSE))</f>
        <v/>
      </c>
      <c r="AF210" s="251" t="str">
        <f>IF(AF209="","",VLOOKUP(AF209,'シフト記号表（従来型・ユニット型共通）'!$C$6:$L$47,10,FALSE))</f>
        <v/>
      </c>
      <c r="AG210" s="253" t="str">
        <f>IF(AG209="","",VLOOKUP(AG209,'シフト記号表（従来型・ユニット型共通）'!$C$6:$L$47,10,FALSE))</f>
        <v/>
      </c>
      <c r="AH210" s="252" t="str">
        <f>IF(AH209="","",VLOOKUP(AH209,'シフト記号表（従来型・ユニット型共通）'!$C$6:$L$47,10,FALSE))</f>
        <v/>
      </c>
      <c r="AI210" s="251" t="str">
        <f>IF(AI209="","",VLOOKUP(AI209,'シフト記号表（従来型・ユニット型共通）'!$C$6:$L$47,10,FALSE))</f>
        <v/>
      </c>
      <c r="AJ210" s="251" t="str">
        <f>IF(AJ209="","",VLOOKUP(AJ209,'シフト記号表（従来型・ユニット型共通）'!$C$6:$L$47,10,FALSE))</f>
        <v/>
      </c>
      <c r="AK210" s="251" t="str">
        <f>IF(AK209="","",VLOOKUP(AK209,'シフト記号表（従来型・ユニット型共通）'!$C$6:$L$47,10,FALSE))</f>
        <v/>
      </c>
      <c r="AL210" s="251" t="str">
        <f>IF(AL209="","",VLOOKUP(AL209,'シフト記号表（従来型・ユニット型共通）'!$C$6:$L$47,10,FALSE))</f>
        <v/>
      </c>
      <c r="AM210" s="251" t="str">
        <f>IF(AM209="","",VLOOKUP(AM209,'シフト記号表（従来型・ユニット型共通）'!$C$6:$L$47,10,FALSE))</f>
        <v/>
      </c>
      <c r="AN210" s="253" t="str">
        <f>IF(AN209="","",VLOOKUP(AN209,'シフト記号表（従来型・ユニット型共通）'!$C$6:$L$47,10,FALSE))</f>
        <v/>
      </c>
      <c r="AO210" s="252" t="str">
        <f>IF(AO209="","",VLOOKUP(AO209,'シフト記号表（従来型・ユニット型共通）'!$C$6:$L$47,10,FALSE))</f>
        <v/>
      </c>
      <c r="AP210" s="251" t="str">
        <f>IF(AP209="","",VLOOKUP(AP209,'シフト記号表（従来型・ユニット型共通）'!$C$6:$L$47,10,FALSE))</f>
        <v/>
      </c>
      <c r="AQ210" s="251" t="str">
        <f>IF(AQ209="","",VLOOKUP(AQ209,'シフト記号表（従来型・ユニット型共通）'!$C$6:$L$47,10,FALSE))</f>
        <v/>
      </c>
      <c r="AR210" s="251" t="str">
        <f>IF(AR209="","",VLOOKUP(AR209,'シフト記号表（従来型・ユニット型共通）'!$C$6:$L$47,10,FALSE))</f>
        <v/>
      </c>
      <c r="AS210" s="251" t="str">
        <f>IF(AS209="","",VLOOKUP(AS209,'シフト記号表（従来型・ユニット型共通）'!$C$6:$L$47,10,FALSE))</f>
        <v/>
      </c>
      <c r="AT210" s="251" t="str">
        <f>IF(AT209="","",VLOOKUP(AT209,'シフト記号表（従来型・ユニット型共通）'!$C$6:$L$47,10,FALSE))</f>
        <v/>
      </c>
      <c r="AU210" s="253" t="str">
        <f>IF(AU209="","",VLOOKUP(AU209,'シフト記号表（従来型・ユニット型共通）'!$C$6:$L$47,10,FALSE))</f>
        <v/>
      </c>
      <c r="AV210" s="252" t="str">
        <f>IF(AV209="","",VLOOKUP(AV209,'シフト記号表（従来型・ユニット型共通）'!$C$6:$L$47,10,FALSE))</f>
        <v/>
      </c>
      <c r="AW210" s="251" t="str">
        <f>IF(AW209="","",VLOOKUP(AW209,'シフト記号表（従来型・ユニット型共通）'!$C$6:$L$47,10,FALSE))</f>
        <v/>
      </c>
      <c r="AX210" s="251" t="str">
        <f>IF(AX209="","",VLOOKUP(AX209,'シフト記号表（従来型・ユニット型共通）'!$C$6:$L$47,10,FALSE))</f>
        <v/>
      </c>
      <c r="AY210" s="251" t="str">
        <f>IF(AY209="","",VLOOKUP(AY209,'シフト記号表（従来型・ユニット型共通）'!$C$6:$L$47,10,FALSE))</f>
        <v/>
      </c>
      <c r="AZ210" s="251" t="str">
        <f>IF(AZ209="","",VLOOKUP(AZ209,'シフト記号表（従来型・ユニット型共通）'!$C$6:$L$47,10,FALSE))</f>
        <v/>
      </c>
      <c r="BA210" s="251" t="str">
        <f>IF(BA209="","",VLOOKUP(BA209,'シフト記号表（従来型・ユニット型共通）'!$C$6:$L$47,10,FALSE))</f>
        <v/>
      </c>
      <c r="BB210" s="253" t="str">
        <f>IF(BB209="","",VLOOKUP(BB209,'シフト記号表（従来型・ユニット型共通）'!$C$6:$L$47,10,FALSE))</f>
        <v/>
      </c>
      <c r="BC210" s="252" t="str">
        <f>IF(BC209="","",VLOOKUP(BC209,'シフト記号表（従来型・ユニット型共通）'!$C$6:$L$47,10,FALSE))</f>
        <v/>
      </c>
      <c r="BD210" s="251" t="str">
        <f>IF(BD209="","",VLOOKUP(BD209,'シフト記号表（従来型・ユニット型共通）'!$C$6:$L$47,10,FALSE))</f>
        <v/>
      </c>
      <c r="BE210" s="251" t="str">
        <f>IF(BE209="","",VLOOKUP(BE209,'シフト記号表（従来型・ユニット型共通）'!$C$6:$L$47,10,FALSE))</f>
        <v/>
      </c>
      <c r="BF210" s="996">
        <f>IF($BI$3="４週",SUM(AA210:BB210),IF($BI$3="暦月",SUM(AA210:BE210),""))</f>
        <v>0</v>
      </c>
      <c r="BG210" s="997"/>
      <c r="BH210" s="998">
        <f>IF($BI$3="４週",BF210/4,IF($BI$3="暦月",(BF210/($BI$8/7)),""))</f>
        <v>0</v>
      </c>
      <c r="BI210" s="997"/>
      <c r="BJ210" s="993"/>
      <c r="BK210" s="994"/>
      <c r="BL210" s="994"/>
      <c r="BM210" s="994"/>
      <c r="BN210" s="995"/>
    </row>
    <row r="211" spans="2:66" ht="20.25" customHeight="1">
      <c r="B211" s="925">
        <f>B209+1</f>
        <v>98</v>
      </c>
      <c r="C211" s="1042"/>
      <c r="D211" s="1044"/>
      <c r="E211" s="934"/>
      <c r="F211" s="1045"/>
      <c r="G211" s="971"/>
      <c r="H211" s="972"/>
      <c r="I211" s="262"/>
      <c r="J211" s="261"/>
      <c r="K211" s="262"/>
      <c r="L211" s="261"/>
      <c r="M211" s="983"/>
      <c r="N211" s="984"/>
      <c r="O211" s="985"/>
      <c r="P211" s="986"/>
      <c r="Q211" s="986"/>
      <c r="R211" s="972"/>
      <c r="S211" s="953"/>
      <c r="T211" s="954"/>
      <c r="U211" s="954"/>
      <c r="V211" s="954"/>
      <c r="W211" s="955"/>
      <c r="X211" s="260" t="s">
        <v>758</v>
      </c>
      <c r="Z211" s="259"/>
      <c r="AA211" s="244"/>
      <c r="AB211" s="243"/>
      <c r="AC211" s="243"/>
      <c r="AD211" s="243"/>
      <c r="AE211" s="243"/>
      <c r="AF211" s="243"/>
      <c r="AG211" s="245"/>
      <c r="AH211" s="244"/>
      <c r="AI211" s="243"/>
      <c r="AJ211" s="243"/>
      <c r="AK211" s="243"/>
      <c r="AL211" s="243"/>
      <c r="AM211" s="243"/>
      <c r="AN211" s="245"/>
      <c r="AO211" s="244"/>
      <c r="AP211" s="243"/>
      <c r="AQ211" s="243"/>
      <c r="AR211" s="243"/>
      <c r="AS211" s="243"/>
      <c r="AT211" s="243"/>
      <c r="AU211" s="245"/>
      <c r="AV211" s="244"/>
      <c r="AW211" s="243"/>
      <c r="AX211" s="243"/>
      <c r="AY211" s="243"/>
      <c r="AZ211" s="243"/>
      <c r="BA211" s="243"/>
      <c r="BB211" s="245"/>
      <c r="BC211" s="244"/>
      <c r="BD211" s="243"/>
      <c r="BE211" s="242"/>
      <c r="BF211" s="960"/>
      <c r="BG211" s="961"/>
      <c r="BH211" s="962"/>
      <c r="BI211" s="963"/>
      <c r="BJ211" s="964"/>
      <c r="BK211" s="965"/>
      <c r="BL211" s="965"/>
      <c r="BM211" s="965"/>
      <c r="BN211" s="966"/>
    </row>
    <row r="212" spans="2:66" ht="20.25" customHeight="1">
      <c r="B212" s="926"/>
      <c r="C212" s="1043"/>
      <c r="D212" s="1046"/>
      <c r="E212" s="934"/>
      <c r="F212" s="1045"/>
      <c r="G212" s="987"/>
      <c r="H212" s="988"/>
      <c r="I212" s="258"/>
      <c r="J212" s="257">
        <f>G211</f>
        <v>0</v>
      </c>
      <c r="K212" s="258"/>
      <c r="L212" s="257">
        <f>M211</f>
        <v>0</v>
      </c>
      <c r="M212" s="989"/>
      <c r="N212" s="990"/>
      <c r="O212" s="991"/>
      <c r="P212" s="992"/>
      <c r="Q212" s="992"/>
      <c r="R212" s="988"/>
      <c r="S212" s="953"/>
      <c r="T212" s="954"/>
      <c r="U212" s="954"/>
      <c r="V212" s="954"/>
      <c r="W212" s="955"/>
      <c r="X212" s="256" t="s">
        <v>757</v>
      </c>
      <c r="Y212" s="255"/>
      <c r="Z212" s="254"/>
      <c r="AA212" s="252" t="str">
        <f>IF(AA211="","",VLOOKUP(AA211,'シフト記号表（従来型・ユニット型共通）'!$C$6:$L$47,10,FALSE))</f>
        <v/>
      </c>
      <c r="AB212" s="251" t="str">
        <f>IF(AB211="","",VLOOKUP(AB211,'シフト記号表（従来型・ユニット型共通）'!$C$6:$L$47,10,FALSE))</f>
        <v/>
      </c>
      <c r="AC212" s="251" t="str">
        <f>IF(AC211="","",VLOOKUP(AC211,'シフト記号表（従来型・ユニット型共通）'!$C$6:$L$47,10,FALSE))</f>
        <v/>
      </c>
      <c r="AD212" s="251" t="str">
        <f>IF(AD211="","",VLOOKUP(AD211,'シフト記号表（従来型・ユニット型共通）'!$C$6:$L$47,10,FALSE))</f>
        <v/>
      </c>
      <c r="AE212" s="251" t="str">
        <f>IF(AE211="","",VLOOKUP(AE211,'シフト記号表（従来型・ユニット型共通）'!$C$6:$L$47,10,FALSE))</f>
        <v/>
      </c>
      <c r="AF212" s="251" t="str">
        <f>IF(AF211="","",VLOOKUP(AF211,'シフト記号表（従来型・ユニット型共通）'!$C$6:$L$47,10,FALSE))</f>
        <v/>
      </c>
      <c r="AG212" s="253" t="str">
        <f>IF(AG211="","",VLOOKUP(AG211,'シフト記号表（従来型・ユニット型共通）'!$C$6:$L$47,10,FALSE))</f>
        <v/>
      </c>
      <c r="AH212" s="252" t="str">
        <f>IF(AH211="","",VLOOKUP(AH211,'シフト記号表（従来型・ユニット型共通）'!$C$6:$L$47,10,FALSE))</f>
        <v/>
      </c>
      <c r="AI212" s="251" t="str">
        <f>IF(AI211="","",VLOOKUP(AI211,'シフト記号表（従来型・ユニット型共通）'!$C$6:$L$47,10,FALSE))</f>
        <v/>
      </c>
      <c r="AJ212" s="251" t="str">
        <f>IF(AJ211="","",VLOOKUP(AJ211,'シフト記号表（従来型・ユニット型共通）'!$C$6:$L$47,10,FALSE))</f>
        <v/>
      </c>
      <c r="AK212" s="251" t="str">
        <f>IF(AK211="","",VLOOKUP(AK211,'シフト記号表（従来型・ユニット型共通）'!$C$6:$L$47,10,FALSE))</f>
        <v/>
      </c>
      <c r="AL212" s="251" t="str">
        <f>IF(AL211="","",VLOOKUP(AL211,'シフト記号表（従来型・ユニット型共通）'!$C$6:$L$47,10,FALSE))</f>
        <v/>
      </c>
      <c r="AM212" s="251" t="str">
        <f>IF(AM211="","",VLOOKUP(AM211,'シフト記号表（従来型・ユニット型共通）'!$C$6:$L$47,10,FALSE))</f>
        <v/>
      </c>
      <c r="AN212" s="253" t="str">
        <f>IF(AN211="","",VLOOKUP(AN211,'シフト記号表（従来型・ユニット型共通）'!$C$6:$L$47,10,FALSE))</f>
        <v/>
      </c>
      <c r="AO212" s="252" t="str">
        <f>IF(AO211="","",VLOOKUP(AO211,'シフト記号表（従来型・ユニット型共通）'!$C$6:$L$47,10,FALSE))</f>
        <v/>
      </c>
      <c r="AP212" s="251" t="str">
        <f>IF(AP211="","",VLOOKUP(AP211,'シフト記号表（従来型・ユニット型共通）'!$C$6:$L$47,10,FALSE))</f>
        <v/>
      </c>
      <c r="AQ212" s="251" t="str">
        <f>IF(AQ211="","",VLOOKUP(AQ211,'シフト記号表（従来型・ユニット型共通）'!$C$6:$L$47,10,FALSE))</f>
        <v/>
      </c>
      <c r="AR212" s="251" t="str">
        <f>IF(AR211="","",VLOOKUP(AR211,'シフト記号表（従来型・ユニット型共通）'!$C$6:$L$47,10,FALSE))</f>
        <v/>
      </c>
      <c r="AS212" s="251" t="str">
        <f>IF(AS211="","",VLOOKUP(AS211,'シフト記号表（従来型・ユニット型共通）'!$C$6:$L$47,10,FALSE))</f>
        <v/>
      </c>
      <c r="AT212" s="251" t="str">
        <f>IF(AT211="","",VLOOKUP(AT211,'シフト記号表（従来型・ユニット型共通）'!$C$6:$L$47,10,FALSE))</f>
        <v/>
      </c>
      <c r="AU212" s="253" t="str">
        <f>IF(AU211="","",VLOOKUP(AU211,'シフト記号表（従来型・ユニット型共通）'!$C$6:$L$47,10,FALSE))</f>
        <v/>
      </c>
      <c r="AV212" s="252" t="str">
        <f>IF(AV211="","",VLOOKUP(AV211,'シフト記号表（従来型・ユニット型共通）'!$C$6:$L$47,10,FALSE))</f>
        <v/>
      </c>
      <c r="AW212" s="251" t="str">
        <f>IF(AW211="","",VLOOKUP(AW211,'シフト記号表（従来型・ユニット型共通）'!$C$6:$L$47,10,FALSE))</f>
        <v/>
      </c>
      <c r="AX212" s="251" t="str">
        <f>IF(AX211="","",VLOOKUP(AX211,'シフト記号表（従来型・ユニット型共通）'!$C$6:$L$47,10,FALSE))</f>
        <v/>
      </c>
      <c r="AY212" s="251" t="str">
        <f>IF(AY211="","",VLOOKUP(AY211,'シフト記号表（従来型・ユニット型共通）'!$C$6:$L$47,10,FALSE))</f>
        <v/>
      </c>
      <c r="AZ212" s="251" t="str">
        <f>IF(AZ211="","",VLOOKUP(AZ211,'シフト記号表（従来型・ユニット型共通）'!$C$6:$L$47,10,FALSE))</f>
        <v/>
      </c>
      <c r="BA212" s="251" t="str">
        <f>IF(BA211="","",VLOOKUP(BA211,'シフト記号表（従来型・ユニット型共通）'!$C$6:$L$47,10,FALSE))</f>
        <v/>
      </c>
      <c r="BB212" s="253" t="str">
        <f>IF(BB211="","",VLOOKUP(BB211,'シフト記号表（従来型・ユニット型共通）'!$C$6:$L$47,10,FALSE))</f>
        <v/>
      </c>
      <c r="BC212" s="252" t="str">
        <f>IF(BC211="","",VLOOKUP(BC211,'シフト記号表（従来型・ユニット型共通）'!$C$6:$L$47,10,FALSE))</f>
        <v/>
      </c>
      <c r="BD212" s="251" t="str">
        <f>IF(BD211="","",VLOOKUP(BD211,'シフト記号表（従来型・ユニット型共通）'!$C$6:$L$47,10,FALSE))</f>
        <v/>
      </c>
      <c r="BE212" s="251" t="str">
        <f>IF(BE211="","",VLOOKUP(BE211,'シフト記号表（従来型・ユニット型共通）'!$C$6:$L$47,10,FALSE))</f>
        <v/>
      </c>
      <c r="BF212" s="996">
        <f>IF($BI$3="４週",SUM(AA212:BB212),IF($BI$3="暦月",SUM(AA212:BE212),""))</f>
        <v>0</v>
      </c>
      <c r="BG212" s="997"/>
      <c r="BH212" s="998">
        <f>IF($BI$3="４週",BF212/4,IF($BI$3="暦月",(BF212/($BI$8/7)),""))</f>
        <v>0</v>
      </c>
      <c r="BI212" s="997"/>
      <c r="BJ212" s="993"/>
      <c r="BK212" s="994"/>
      <c r="BL212" s="994"/>
      <c r="BM212" s="994"/>
      <c r="BN212" s="995"/>
    </row>
    <row r="213" spans="2:66" ht="20.25" customHeight="1">
      <c r="B213" s="925">
        <f>B211+1</f>
        <v>99</v>
      </c>
      <c r="C213" s="1042"/>
      <c r="D213" s="1044"/>
      <c r="E213" s="934"/>
      <c r="F213" s="1045"/>
      <c r="G213" s="971"/>
      <c r="H213" s="972"/>
      <c r="I213" s="262"/>
      <c r="J213" s="261"/>
      <c r="K213" s="262"/>
      <c r="L213" s="261"/>
      <c r="M213" s="983"/>
      <c r="N213" s="984"/>
      <c r="O213" s="985"/>
      <c r="P213" s="986"/>
      <c r="Q213" s="986"/>
      <c r="R213" s="972"/>
      <c r="S213" s="953"/>
      <c r="T213" s="954"/>
      <c r="U213" s="954"/>
      <c r="V213" s="954"/>
      <c r="W213" s="955"/>
      <c r="X213" s="260" t="s">
        <v>758</v>
      </c>
      <c r="Z213" s="259"/>
      <c r="AA213" s="244"/>
      <c r="AB213" s="243"/>
      <c r="AC213" s="243"/>
      <c r="AD213" s="243"/>
      <c r="AE213" s="243"/>
      <c r="AF213" s="243"/>
      <c r="AG213" s="245"/>
      <c r="AH213" s="244"/>
      <c r="AI213" s="243"/>
      <c r="AJ213" s="243"/>
      <c r="AK213" s="243"/>
      <c r="AL213" s="243"/>
      <c r="AM213" s="243"/>
      <c r="AN213" s="245"/>
      <c r="AO213" s="244"/>
      <c r="AP213" s="243"/>
      <c r="AQ213" s="243"/>
      <c r="AR213" s="243"/>
      <c r="AS213" s="243"/>
      <c r="AT213" s="243"/>
      <c r="AU213" s="245"/>
      <c r="AV213" s="244"/>
      <c r="AW213" s="243"/>
      <c r="AX213" s="243"/>
      <c r="AY213" s="243"/>
      <c r="AZ213" s="243"/>
      <c r="BA213" s="243"/>
      <c r="BB213" s="245"/>
      <c r="BC213" s="244"/>
      <c r="BD213" s="243"/>
      <c r="BE213" s="242"/>
      <c r="BF213" s="960"/>
      <c r="BG213" s="961"/>
      <c r="BH213" s="962"/>
      <c r="BI213" s="963"/>
      <c r="BJ213" s="964"/>
      <c r="BK213" s="965"/>
      <c r="BL213" s="965"/>
      <c r="BM213" s="965"/>
      <c r="BN213" s="966"/>
    </row>
    <row r="214" spans="2:66" ht="20.25" customHeight="1">
      <c r="B214" s="926"/>
      <c r="C214" s="1043"/>
      <c r="D214" s="1046"/>
      <c r="E214" s="934"/>
      <c r="F214" s="1045"/>
      <c r="G214" s="987"/>
      <c r="H214" s="988"/>
      <c r="I214" s="258"/>
      <c r="J214" s="257">
        <f>G213</f>
        <v>0</v>
      </c>
      <c r="K214" s="258"/>
      <c r="L214" s="257">
        <f>M213</f>
        <v>0</v>
      </c>
      <c r="M214" s="989"/>
      <c r="N214" s="990"/>
      <c r="O214" s="991"/>
      <c r="P214" s="992"/>
      <c r="Q214" s="992"/>
      <c r="R214" s="988"/>
      <c r="S214" s="953"/>
      <c r="T214" s="954"/>
      <c r="U214" s="954"/>
      <c r="V214" s="954"/>
      <c r="W214" s="955"/>
      <c r="X214" s="256" t="s">
        <v>757</v>
      </c>
      <c r="Y214" s="255"/>
      <c r="Z214" s="254"/>
      <c r="AA214" s="252" t="str">
        <f>IF(AA213="","",VLOOKUP(AA213,'シフト記号表（従来型・ユニット型共通）'!$C$6:$L$47,10,FALSE))</f>
        <v/>
      </c>
      <c r="AB214" s="251" t="str">
        <f>IF(AB213="","",VLOOKUP(AB213,'シフト記号表（従来型・ユニット型共通）'!$C$6:$L$47,10,FALSE))</f>
        <v/>
      </c>
      <c r="AC214" s="251" t="str">
        <f>IF(AC213="","",VLOOKUP(AC213,'シフト記号表（従来型・ユニット型共通）'!$C$6:$L$47,10,FALSE))</f>
        <v/>
      </c>
      <c r="AD214" s="251" t="str">
        <f>IF(AD213="","",VLOOKUP(AD213,'シフト記号表（従来型・ユニット型共通）'!$C$6:$L$47,10,FALSE))</f>
        <v/>
      </c>
      <c r="AE214" s="251" t="str">
        <f>IF(AE213="","",VLOOKUP(AE213,'シフト記号表（従来型・ユニット型共通）'!$C$6:$L$47,10,FALSE))</f>
        <v/>
      </c>
      <c r="AF214" s="251" t="str">
        <f>IF(AF213="","",VLOOKUP(AF213,'シフト記号表（従来型・ユニット型共通）'!$C$6:$L$47,10,FALSE))</f>
        <v/>
      </c>
      <c r="AG214" s="253" t="str">
        <f>IF(AG213="","",VLOOKUP(AG213,'シフト記号表（従来型・ユニット型共通）'!$C$6:$L$47,10,FALSE))</f>
        <v/>
      </c>
      <c r="AH214" s="252" t="str">
        <f>IF(AH213="","",VLOOKUP(AH213,'シフト記号表（従来型・ユニット型共通）'!$C$6:$L$47,10,FALSE))</f>
        <v/>
      </c>
      <c r="AI214" s="251" t="str">
        <f>IF(AI213="","",VLOOKUP(AI213,'シフト記号表（従来型・ユニット型共通）'!$C$6:$L$47,10,FALSE))</f>
        <v/>
      </c>
      <c r="AJ214" s="251" t="str">
        <f>IF(AJ213="","",VLOOKUP(AJ213,'シフト記号表（従来型・ユニット型共通）'!$C$6:$L$47,10,FALSE))</f>
        <v/>
      </c>
      <c r="AK214" s="251" t="str">
        <f>IF(AK213="","",VLOOKUP(AK213,'シフト記号表（従来型・ユニット型共通）'!$C$6:$L$47,10,FALSE))</f>
        <v/>
      </c>
      <c r="AL214" s="251" t="str">
        <f>IF(AL213="","",VLOOKUP(AL213,'シフト記号表（従来型・ユニット型共通）'!$C$6:$L$47,10,FALSE))</f>
        <v/>
      </c>
      <c r="AM214" s="251" t="str">
        <f>IF(AM213="","",VLOOKUP(AM213,'シフト記号表（従来型・ユニット型共通）'!$C$6:$L$47,10,FALSE))</f>
        <v/>
      </c>
      <c r="AN214" s="253" t="str">
        <f>IF(AN213="","",VLOOKUP(AN213,'シフト記号表（従来型・ユニット型共通）'!$C$6:$L$47,10,FALSE))</f>
        <v/>
      </c>
      <c r="AO214" s="252" t="str">
        <f>IF(AO213="","",VLOOKUP(AO213,'シフト記号表（従来型・ユニット型共通）'!$C$6:$L$47,10,FALSE))</f>
        <v/>
      </c>
      <c r="AP214" s="251" t="str">
        <f>IF(AP213="","",VLOOKUP(AP213,'シフト記号表（従来型・ユニット型共通）'!$C$6:$L$47,10,FALSE))</f>
        <v/>
      </c>
      <c r="AQ214" s="251" t="str">
        <f>IF(AQ213="","",VLOOKUP(AQ213,'シフト記号表（従来型・ユニット型共通）'!$C$6:$L$47,10,FALSE))</f>
        <v/>
      </c>
      <c r="AR214" s="251" t="str">
        <f>IF(AR213="","",VLOOKUP(AR213,'シフト記号表（従来型・ユニット型共通）'!$C$6:$L$47,10,FALSE))</f>
        <v/>
      </c>
      <c r="AS214" s="251" t="str">
        <f>IF(AS213="","",VLOOKUP(AS213,'シフト記号表（従来型・ユニット型共通）'!$C$6:$L$47,10,FALSE))</f>
        <v/>
      </c>
      <c r="AT214" s="251" t="str">
        <f>IF(AT213="","",VLOOKUP(AT213,'シフト記号表（従来型・ユニット型共通）'!$C$6:$L$47,10,FALSE))</f>
        <v/>
      </c>
      <c r="AU214" s="253" t="str">
        <f>IF(AU213="","",VLOOKUP(AU213,'シフト記号表（従来型・ユニット型共通）'!$C$6:$L$47,10,FALSE))</f>
        <v/>
      </c>
      <c r="AV214" s="252" t="str">
        <f>IF(AV213="","",VLOOKUP(AV213,'シフト記号表（従来型・ユニット型共通）'!$C$6:$L$47,10,FALSE))</f>
        <v/>
      </c>
      <c r="AW214" s="251" t="str">
        <f>IF(AW213="","",VLOOKUP(AW213,'シフト記号表（従来型・ユニット型共通）'!$C$6:$L$47,10,FALSE))</f>
        <v/>
      </c>
      <c r="AX214" s="251" t="str">
        <f>IF(AX213="","",VLOOKUP(AX213,'シフト記号表（従来型・ユニット型共通）'!$C$6:$L$47,10,FALSE))</f>
        <v/>
      </c>
      <c r="AY214" s="251" t="str">
        <f>IF(AY213="","",VLOOKUP(AY213,'シフト記号表（従来型・ユニット型共通）'!$C$6:$L$47,10,FALSE))</f>
        <v/>
      </c>
      <c r="AZ214" s="251" t="str">
        <f>IF(AZ213="","",VLOOKUP(AZ213,'シフト記号表（従来型・ユニット型共通）'!$C$6:$L$47,10,FALSE))</f>
        <v/>
      </c>
      <c r="BA214" s="251" t="str">
        <f>IF(BA213="","",VLOOKUP(BA213,'シフト記号表（従来型・ユニット型共通）'!$C$6:$L$47,10,FALSE))</f>
        <v/>
      </c>
      <c r="BB214" s="253" t="str">
        <f>IF(BB213="","",VLOOKUP(BB213,'シフト記号表（従来型・ユニット型共通）'!$C$6:$L$47,10,FALSE))</f>
        <v/>
      </c>
      <c r="BC214" s="252" t="str">
        <f>IF(BC213="","",VLOOKUP(BC213,'シフト記号表（従来型・ユニット型共通）'!$C$6:$L$47,10,FALSE))</f>
        <v/>
      </c>
      <c r="BD214" s="251" t="str">
        <f>IF(BD213="","",VLOOKUP(BD213,'シフト記号表（従来型・ユニット型共通）'!$C$6:$L$47,10,FALSE))</f>
        <v/>
      </c>
      <c r="BE214" s="251" t="str">
        <f>IF(BE213="","",VLOOKUP(BE213,'シフト記号表（従来型・ユニット型共通）'!$C$6:$L$47,10,FALSE))</f>
        <v/>
      </c>
      <c r="BF214" s="996">
        <f>IF($BI$3="４週",SUM(AA214:BB214),IF($BI$3="暦月",SUM(AA214:BE214),""))</f>
        <v>0</v>
      </c>
      <c r="BG214" s="997"/>
      <c r="BH214" s="998">
        <f>IF($BI$3="４週",BF214/4,IF($BI$3="暦月",(BF214/($BI$8/7)),""))</f>
        <v>0</v>
      </c>
      <c r="BI214" s="997"/>
      <c r="BJ214" s="993"/>
      <c r="BK214" s="994"/>
      <c r="BL214" s="994"/>
      <c r="BM214" s="994"/>
      <c r="BN214" s="995"/>
    </row>
    <row r="215" spans="2:66" ht="20.25" customHeight="1">
      <c r="B215" s="925">
        <f>B213+1</f>
        <v>100</v>
      </c>
      <c r="C215" s="1042"/>
      <c r="D215" s="1044"/>
      <c r="E215" s="934"/>
      <c r="F215" s="1045"/>
      <c r="G215" s="971"/>
      <c r="H215" s="972"/>
      <c r="I215" s="250"/>
      <c r="J215" s="249"/>
      <c r="K215" s="250"/>
      <c r="L215" s="249"/>
      <c r="M215" s="983"/>
      <c r="N215" s="984"/>
      <c r="O215" s="985"/>
      <c r="P215" s="986"/>
      <c r="Q215" s="986"/>
      <c r="R215" s="972"/>
      <c r="S215" s="953"/>
      <c r="T215" s="954"/>
      <c r="U215" s="954"/>
      <c r="V215" s="954"/>
      <c r="W215" s="955"/>
      <c r="X215" s="265" t="s">
        <v>758</v>
      </c>
      <c r="Y215" s="264"/>
      <c r="Z215" s="263"/>
      <c r="AA215" s="244"/>
      <c r="AB215" s="243"/>
      <c r="AC215" s="243"/>
      <c r="AD215" s="243"/>
      <c r="AE215" s="243"/>
      <c r="AF215" s="243"/>
      <c r="AG215" s="245"/>
      <c r="AH215" s="244"/>
      <c r="AI215" s="243"/>
      <c r="AJ215" s="243"/>
      <c r="AK215" s="243"/>
      <c r="AL215" s="243"/>
      <c r="AM215" s="243"/>
      <c r="AN215" s="245"/>
      <c r="AO215" s="244"/>
      <c r="AP215" s="243"/>
      <c r="AQ215" s="243"/>
      <c r="AR215" s="243"/>
      <c r="AS215" s="243"/>
      <c r="AT215" s="243"/>
      <c r="AU215" s="245"/>
      <c r="AV215" s="244"/>
      <c r="AW215" s="243"/>
      <c r="AX215" s="243"/>
      <c r="AY215" s="243"/>
      <c r="AZ215" s="243"/>
      <c r="BA215" s="243"/>
      <c r="BB215" s="245"/>
      <c r="BC215" s="244"/>
      <c r="BD215" s="243"/>
      <c r="BE215" s="242"/>
      <c r="BF215" s="960"/>
      <c r="BG215" s="961"/>
      <c r="BH215" s="962"/>
      <c r="BI215" s="963"/>
      <c r="BJ215" s="964"/>
      <c r="BK215" s="965"/>
      <c r="BL215" s="965"/>
      <c r="BM215" s="965"/>
      <c r="BN215" s="966"/>
    </row>
    <row r="216" spans="2:66" ht="20.25" customHeight="1" thickBot="1">
      <c r="B216" s="999"/>
      <c r="C216" s="1047"/>
      <c r="D216" s="1048"/>
      <c r="E216" s="1049"/>
      <c r="F216" s="1050"/>
      <c r="G216" s="1000"/>
      <c r="H216" s="1001"/>
      <c r="I216" s="241"/>
      <c r="J216" s="240">
        <f>G215</f>
        <v>0</v>
      </c>
      <c r="K216" s="241"/>
      <c r="L216" s="240">
        <f>M215</f>
        <v>0</v>
      </c>
      <c r="M216" s="1002"/>
      <c r="N216" s="1003"/>
      <c r="O216" s="1004"/>
      <c r="P216" s="1005"/>
      <c r="Q216" s="1005"/>
      <c r="R216" s="1001"/>
      <c r="S216" s="1010"/>
      <c r="T216" s="1011"/>
      <c r="U216" s="1011"/>
      <c r="V216" s="1011"/>
      <c r="W216" s="1012"/>
      <c r="X216" s="239" t="s">
        <v>757</v>
      </c>
      <c r="Y216" s="238"/>
      <c r="Z216" s="237"/>
      <c r="AA216" s="235" t="str">
        <f>IF(AA215="","",VLOOKUP(AA215,'シフト記号表（従来型・ユニット型共通）'!$C$6:$L$47,10,FALSE))</f>
        <v/>
      </c>
      <c r="AB216" s="234" t="str">
        <f>IF(AB215="","",VLOOKUP(AB215,'シフト記号表（従来型・ユニット型共通）'!$C$6:$L$47,10,FALSE))</f>
        <v/>
      </c>
      <c r="AC216" s="234" t="str">
        <f>IF(AC215="","",VLOOKUP(AC215,'シフト記号表（従来型・ユニット型共通）'!$C$6:$L$47,10,FALSE))</f>
        <v/>
      </c>
      <c r="AD216" s="234" t="str">
        <f>IF(AD215="","",VLOOKUP(AD215,'シフト記号表（従来型・ユニット型共通）'!$C$6:$L$47,10,FALSE))</f>
        <v/>
      </c>
      <c r="AE216" s="234" t="str">
        <f>IF(AE215="","",VLOOKUP(AE215,'シフト記号表（従来型・ユニット型共通）'!$C$6:$L$47,10,FALSE))</f>
        <v/>
      </c>
      <c r="AF216" s="234" t="str">
        <f>IF(AF215="","",VLOOKUP(AF215,'シフト記号表（従来型・ユニット型共通）'!$C$6:$L$47,10,FALSE))</f>
        <v/>
      </c>
      <c r="AG216" s="236" t="str">
        <f>IF(AG215="","",VLOOKUP(AG215,'シフト記号表（従来型・ユニット型共通）'!$C$6:$L$47,10,FALSE))</f>
        <v/>
      </c>
      <c r="AH216" s="235" t="str">
        <f>IF(AH215="","",VLOOKUP(AH215,'シフト記号表（従来型・ユニット型共通）'!$C$6:$L$47,10,FALSE))</f>
        <v/>
      </c>
      <c r="AI216" s="234" t="str">
        <f>IF(AI215="","",VLOOKUP(AI215,'シフト記号表（従来型・ユニット型共通）'!$C$6:$L$47,10,FALSE))</f>
        <v/>
      </c>
      <c r="AJ216" s="234" t="str">
        <f>IF(AJ215="","",VLOOKUP(AJ215,'シフト記号表（従来型・ユニット型共通）'!$C$6:$L$47,10,FALSE))</f>
        <v/>
      </c>
      <c r="AK216" s="234" t="str">
        <f>IF(AK215="","",VLOOKUP(AK215,'シフト記号表（従来型・ユニット型共通）'!$C$6:$L$47,10,FALSE))</f>
        <v/>
      </c>
      <c r="AL216" s="234" t="str">
        <f>IF(AL215="","",VLOOKUP(AL215,'シフト記号表（従来型・ユニット型共通）'!$C$6:$L$47,10,FALSE))</f>
        <v/>
      </c>
      <c r="AM216" s="234" t="str">
        <f>IF(AM215="","",VLOOKUP(AM215,'シフト記号表（従来型・ユニット型共通）'!$C$6:$L$47,10,FALSE))</f>
        <v/>
      </c>
      <c r="AN216" s="236" t="str">
        <f>IF(AN215="","",VLOOKUP(AN215,'シフト記号表（従来型・ユニット型共通）'!$C$6:$L$47,10,FALSE))</f>
        <v/>
      </c>
      <c r="AO216" s="235" t="str">
        <f>IF(AO215="","",VLOOKUP(AO215,'シフト記号表（従来型・ユニット型共通）'!$C$6:$L$47,10,FALSE))</f>
        <v/>
      </c>
      <c r="AP216" s="234" t="str">
        <f>IF(AP215="","",VLOOKUP(AP215,'シフト記号表（従来型・ユニット型共通）'!$C$6:$L$47,10,FALSE))</f>
        <v/>
      </c>
      <c r="AQ216" s="234" t="str">
        <f>IF(AQ215="","",VLOOKUP(AQ215,'シフト記号表（従来型・ユニット型共通）'!$C$6:$L$47,10,FALSE))</f>
        <v/>
      </c>
      <c r="AR216" s="234" t="str">
        <f>IF(AR215="","",VLOOKUP(AR215,'シフト記号表（従来型・ユニット型共通）'!$C$6:$L$47,10,FALSE))</f>
        <v/>
      </c>
      <c r="AS216" s="234" t="str">
        <f>IF(AS215="","",VLOOKUP(AS215,'シフト記号表（従来型・ユニット型共通）'!$C$6:$L$47,10,FALSE))</f>
        <v/>
      </c>
      <c r="AT216" s="234" t="str">
        <f>IF(AT215="","",VLOOKUP(AT215,'シフト記号表（従来型・ユニット型共通）'!$C$6:$L$47,10,FALSE))</f>
        <v/>
      </c>
      <c r="AU216" s="236" t="str">
        <f>IF(AU215="","",VLOOKUP(AU215,'シフト記号表（従来型・ユニット型共通）'!$C$6:$L$47,10,FALSE))</f>
        <v/>
      </c>
      <c r="AV216" s="235" t="str">
        <f>IF(AV215="","",VLOOKUP(AV215,'シフト記号表（従来型・ユニット型共通）'!$C$6:$L$47,10,FALSE))</f>
        <v/>
      </c>
      <c r="AW216" s="234" t="str">
        <f>IF(AW215="","",VLOOKUP(AW215,'シフト記号表（従来型・ユニット型共通）'!$C$6:$L$47,10,FALSE))</f>
        <v/>
      </c>
      <c r="AX216" s="234" t="str">
        <f>IF(AX215="","",VLOOKUP(AX215,'シフト記号表（従来型・ユニット型共通）'!$C$6:$L$47,10,FALSE))</f>
        <v/>
      </c>
      <c r="AY216" s="234" t="str">
        <f>IF(AY215="","",VLOOKUP(AY215,'シフト記号表（従来型・ユニット型共通）'!$C$6:$L$47,10,FALSE))</f>
        <v/>
      </c>
      <c r="AZ216" s="234" t="str">
        <f>IF(AZ215="","",VLOOKUP(AZ215,'シフト記号表（従来型・ユニット型共通）'!$C$6:$L$47,10,FALSE))</f>
        <v/>
      </c>
      <c r="BA216" s="234" t="str">
        <f>IF(BA215="","",VLOOKUP(BA215,'シフト記号表（従来型・ユニット型共通）'!$C$6:$L$47,10,FALSE))</f>
        <v/>
      </c>
      <c r="BB216" s="236" t="str">
        <f>IF(BB215="","",VLOOKUP(BB215,'シフト記号表（従来型・ユニット型共通）'!$C$6:$L$47,10,FALSE))</f>
        <v/>
      </c>
      <c r="BC216" s="235" t="str">
        <f>IF(BC215="","",VLOOKUP(BC215,'シフト記号表（従来型・ユニット型共通）'!$C$6:$L$47,10,FALSE))</f>
        <v/>
      </c>
      <c r="BD216" s="234" t="str">
        <f>IF(BD215="","",VLOOKUP(BD215,'シフト記号表（従来型・ユニット型共通）'!$C$6:$L$47,10,FALSE))</f>
        <v/>
      </c>
      <c r="BE216" s="234" t="str">
        <f>IF(BE215="","",VLOOKUP(BE215,'シフト記号表（従来型・ユニット型共通）'!$C$6:$L$47,10,FALSE))</f>
        <v/>
      </c>
      <c r="BF216" s="1016">
        <f>IF($BI$3="４週",SUM(AA216:BB216),IF($BI$3="暦月",SUM(AA216:BE216),""))</f>
        <v>0</v>
      </c>
      <c r="BG216" s="1017"/>
      <c r="BH216" s="1028">
        <f>IF($BI$3="４週",BF216/4,IF($BI$3="暦月",(BF216/($BI$8/7)),""))</f>
        <v>0</v>
      </c>
      <c r="BI216" s="1017"/>
      <c r="BJ216" s="1013"/>
      <c r="BK216" s="1014"/>
      <c r="BL216" s="1014"/>
      <c r="BM216" s="1014"/>
      <c r="BN216" s="1015"/>
    </row>
    <row r="217" spans="2:66" ht="20.25" customHeight="1">
      <c r="B217" s="221"/>
      <c r="C217" s="221"/>
      <c r="D217" s="221"/>
      <c r="E217" s="221"/>
      <c r="F217" s="221"/>
      <c r="G217" s="220"/>
      <c r="H217" s="220"/>
      <c r="I217" s="220"/>
      <c r="J217" s="220"/>
      <c r="K217" s="220"/>
      <c r="L217" s="220"/>
      <c r="M217" s="232"/>
      <c r="N217" s="232"/>
      <c r="O217" s="220"/>
      <c r="P217" s="220"/>
      <c r="Q217" s="220"/>
      <c r="R217" s="220"/>
      <c r="S217" s="215"/>
      <c r="T217" s="215"/>
      <c r="U217" s="215"/>
      <c r="V217" s="231"/>
      <c r="W217" s="231"/>
      <c r="X217" s="231"/>
      <c r="Y217" s="230"/>
      <c r="Z217" s="229"/>
      <c r="AA217" s="228"/>
      <c r="AB217" s="228"/>
      <c r="AC217" s="228"/>
      <c r="AD217" s="228"/>
      <c r="AE217" s="228"/>
      <c r="AF217" s="228"/>
      <c r="AG217" s="228"/>
      <c r="AH217" s="228"/>
      <c r="AI217" s="228"/>
      <c r="AJ217" s="228"/>
      <c r="AK217" s="228"/>
      <c r="AL217" s="228"/>
      <c r="AM217" s="228"/>
      <c r="AN217" s="228"/>
      <c r="AO217" s="228"/>
      <c r="AP217" s="228"/>
      <c r="AQ217" s="228"/>
      <c r="AR217" s="228"/>
      <c r="AS217" s="228"/>
      <c r="AT217" s="228"/>
      <c r="AU217" s="228"/>
      <c r="AV217" s="228"/>
      <c r="AW217" s="228"/>
      <c r="AX217" s="228"/>
      <c r="AY217" s="228"/>
      <c r="AZ217" s="228"/>
      <c r="BA217" s="228"/>
      <c r="BB217" s="228"/>
      <c r="BC217" s="228"/>
      <c r="BD217" s="228"/>
      <c r="BE217" s="228"/>
      <c r="BF217" s="228"/>
      <c r="BG217" s="228"/>
      <c r="BH217" s="216"/>
      <c r="BI217" s="216"/>
      <c r="BJ217" s="215"/>
      <c r="BK217" s="215"/>
      <c r="BL217" s="215"/>
      <c r="BM217" s="215"/>
      <c r="BN217" s="215"/>
    </row>
    <row r="218" spans="2:66" ht="20.25" customHeight="1">
      <c r="B218" s="221"/>
      <c r="C218" s="221"/>
      <c r="D218" s="221"/>
      <c r="E218" s="221"/>
      <c r="F218" s="221"/>
      <c r="G218" s="220"/>
      <c r="H218" s="220"/>
      <c r="I218" s="220"/>
      <c r="J218" s="220"/>
      <c r="K218" s="220"/>
      <c r="L218" s="220"/>
      <c r="M218" s="219"/>
      <c r="N218" s="210" t="s">
        <v>756</v>
      </c>
      <c r="O218" s="210"/>
      <c r="P218" s="210"/>
      <c r="Q218" s="210"/>
      <c r="R218" s="210"/>
      <c r="S218" s="210"/>
      <c r="T218" s="210"/>
      <c r="U218" s="210"/>
      <c r="V218" s="210"/>
      <c r="W218" s="210"/>
      <c r="X218" s="214"/>
      <c r="Y218" s="210"/>
      <c r="Z218" s="210"/>
      <c r="AA218" s="210"/>
      <c r="AB218" s="210"/>
      <c r="AC218" s="210"/>
      <c r="AD218" s="218"/>
      <c r="AE218" s="218"/>
      <c r="AF218" s="218"/>
      <c r="AG218" s="218"/>
      <c r="AH218" s="218"/>
      <c r="AI218" s="218"/>
      <c r="AJ218" s="218"/>
      <c r="AK218" s="218"/>
      <c r="AL218" s="218"/>
      <c r="AM218" s="218"/>
      <c r="AN218" s="218"/>
      <c r="AO218" s="218"/>
      <c r="AP218" s="218"/>
      <c r="AQ218" s="218"/>
      <c r="AR218" s="218"/>
      <c r="AS218" s="218"/>
      <c r="AT218" s="218"/>
      <c r="AU218" s="218"/>
      <c r="AV218" s="218"/>
      <c r="AW218" s="218"/>
      <c r="AX218" s="218"/>
      <c r="AY218" s="218"/>
      <c r="AZ218" s="218"/>
      <c r="BA218" s="218"/>
      <c r="BB218" s="218"/>
      <c r="BC218" s="218"/>
      <c r="BD218" s="218"/>
      <c r="BE218" s="218"/>
      <c r="BF218" s="218"/>
      <c r="BG218" s="218"/>
      <c r="BH218" s="217"/>
      <c r="BI218" s="216"/>
      <c r="BJ218" s="215"/>
      <c r="BK218" s="215"/>
      <c r="BL218" s="215"/>
      <c r="BM218" s="215"/>
      <c r="BN218" s="215"/>
    </row>
    <row r="219" spans="2:66" ht="20.25" customHeight="1">
      <c r="B219" s="221"/>
      <c r="C219" s="221"/>
      <c r="D219" s="221"/>
      <c r="E219" s="221"/>
      <c r="F219" s="221"/>
      <c r="G219" s="220"/>
      <c r="H219" s="220"/>
      <c r="I219" s="220"/>
      <c r="J219" s="220"/>
      <c r="K219" s="220"/>
      <c r="L219" s="220"/>
      <c r="M219" s="219"/>
      <c r="N219" s="210"/>
      <c r="O219" s="210" t="s">
        <v>755</v>
      </c>
      <c r="P219" s="210"/>
      <c r="Q219" s="210"/>
      <c r="R219" s="210"/>
      <c r="S219" s="210"/>
      <c r="T219" s="210"/>
      <c r="U219" s="210"/>
      <c r="V219" s="210"/>
      <c r="W219" s="210"/>
      <c r="X219" s="214"/>
      <c r="Y219" s="210"/>
      <c r="Z219" s="210"/>
      <c r="AA219" s="210"/>
      <c r="AB219" s="210"/>
      <c r="AC219" s="210"/>
      <c r="AD219" s="218"/>
      <c r="AE219" s="210" t="s">
        <v>754</v>
      </c>
      <c r="AF219" s="210"/>
      <c r="AG219" s="210"/>
      <c r="AH219" s="210"/>
      <c r="AI219" s="210"/>
      <c r="AJ219" s="210"/>
      <c r="AK219" s="210"/>
      <c r="AL219" s="210"/>
      <c r="AM219" s="210"/>
      <c r="AN219" s="214"/>
      <c r="AO219" s="210"/>
      <c r="AP219" s="210"/>
      <c r="AQ219" s="210"/>
      <c r="AR219" s="210"/>
      <c r="AS219" s="218"/>
      <c r="AT219" s="218"/>
      <c r="AU219" s="210" t="s">
        <v>753</v>
      </c>
      <c r="AV219" s="218"/>
      <c r="AW219" s="218"/>
      <c r="AX219" s="218"/>
      <c r="AY219" s="218"/>
      <c r="AZ219" s="218"/>
      <c r="BA219" s="218"/>
      <c r="BB219" s="218"/>
      <c r="BC219" s="218"/>
      <c r="BD219" s="218"/>
      <c r="BE219" s="218"/>
      <c r="BF219" s="218"/>
      <c r="BG219" s="218"/>
      <c r="BH219" s="217"/>
      <c r="BI219" s="216"/>
      <c r="BJ219" s="1022"/>
      <c r="BK219" s="1022"/>
      <c r="BL219" s="1022"/>
      <c r="BM219" s="1022"/>
      <c r="BN219" s="215"/>
    </row>
    <row r="220" spans="2:66" ht="20.25" customHeight="1">
      <c r="B220" s="221"/>
      <c r="C220" s="221"/>
      <c r="D220" s="221"/>
      <c r="E220" s="221"/>
      <c r="F220" s="221"/>
      <c r="G220" s="220"/>
      <c r="H220" s="220"/>
      <c r="I220" s="220"/>
      <c r="J220" s="220"/>
      <c r="K220" s="220"/>
      <c r="L220" s="220"/>
      <c r="M220" s="219"/>
      <c r="N220" s="210"/>
      <c r="O220" s="1023" t="s">
        <v>752</v>
      </c>
      <c r="P220" s="1023"/>
      <c r="Q220" s="1023" t="s">
        <v>751</v>
      </c>
      <c r="R220" s="1023"/>
      <c r="S220" s="1023"/>
      <c r="T220" s="1023"/>
      <c r="U220" s="210"/>
      <c r="V220" s="1024" t="s">
        <v>750</v>
      </c>
      <c r="W220" s="1024"/>
      <c r="X220" s="1024"/>
      <c r="Y220" s="1024"/>
      <c r="Z220" s="210"/>
      <c r="AA220" s="227" t="s">
        <v>710</v>
      </c>
      <c r="AB220" s="227"/>
      <c r="AC220" s="210"/>
      <c r="AD220" s="218"/>
      <c r="AE220" s="1023" t="s">
        <v>752</v>
      </c>
      <c r="AF220" s="1023"/>
      <c r="AG220" s="1023" t="s">
        <v>751</v>
      </c>
      <c r="AH220" s="1023"/>
      <c r="AI220" s="1023"/>
      <c r="AJ220" s="1023"/>
      <c r="AK220" s="210"/>
      <c r="AL220" s="1024" t="s">
        <v>750</v>
      </c>
      <c r="AM220" s="1024"/>
      <c r="AN220" s="1024"/>
      <c r="AO220" s="1024"/>
      <c r="AP220" s="210"/>
      <c r="AQ220" s="227" t="s">
        <v>710</v>
      </c>
      <c r="AR220" s="227"/>
      <c r="AS220" s="218"/>
      <c r="AT220" s="218"/>
      <c r="AU220" s="218"/>
      <c r="AV220" s="218"/>
      <c r="AW220" s="218"/>
      <c r="AX220" s="218"/>
      <c r="AY220" s="218"/>
      <c r="AZ220" s="218"/>
      <c r="BA220" s="218"/>
      <c r="BB220" s="218"/>
      <c r="BC220" s="218"/>
      <c r="BD220" s="218"/>
      <c r="BE220" s="218"/>
      <c r="BF220" s="218"/>
      <c r="BG220" s="218"/>
      <c r="BH220" s="217"/>
      <c r="BI220" s="216"/>
      <c r="BJ220" s="1008"/>
      <c r="BK220" s="1008"/>
      <c r="BL220" s="1008"/>
      <c r="BM220" s="1008"/>
      <c r="BN220" s="215"/>
    </row>
    <row r="221" spans="2:66" ht="20.25" customHeight="1">
      <c r="B221" s="221"/>
      <c r="C221" s="221"/>
      <c r="D221" s="221"/>
      <c r="E221" s="221"/>
      <c r="F221" s="221"/>
      <c r="G221" s="220"/>
      <c r="H221" s="220"/>
      <c r="I221" s="220"/>
      <c r="J221" s="220"/>
      <c r="K221" s="220"/>
      <c r="L221" s="220"/>
      <c r="M221" s="219"/>
      <c r="N221" s="210"/>
      <c r="O221" s="1007"/>
      <c r="P221" s="1007"/>
      <c r="Q221" s="1007" t="s">
        <v>749</v>
      </c>
      <c r="R221" s="1007"/>
      <c r="S221" s="1007" t="s">
        <v>748</v>
      </c>
      <c r="T221" s="1007"/>
      <c r="U221" s="210"/>
      <c r="V221" s="1007" t="s">
        <v>749</v>
      </c>
      <c r="W221" s="1007"/>
      <c r="X221" s="1007" t="s">
        <v>748</v>
      </c>
      <c r="Y221" s="1007"/>
      <c r="Z221" s="210"/>
      <c r="AA221" s="227" t="s">
        <v>747</v>
      </c>
      <c r="AB221" s="227"/>
      <c r="AC221" s="210"/>
      <c r="AD221" s="218"/>
      <c r="AE221" s="1007"/>
      <c r="AF221" s="1007"/>
      <c r="AG221" s="1007" t="s">
        <v>749</v>
      </c>
      <c r="AH221" s="1007"/>
      <c r="AI221" s="1007" t="s">
        <v>748</v>
      </c>
      <c r="AJ221" s="1007"/>
      <c r="AK221" s="210"/>
      <c r="AL221" s="1007" t="s">
        <v>749</v>
      </c>
      <c r="AM221" s="1007"/>
      <c r="AN221" s="1007" t="s">
        <v>748</v>
      </c>
      <c r="AO221" s="1007"/>
      <c r="AP221" s="210"/>
      <c r="AQ221" s="227" t="s">
        <v>747</v>
      </c>
      <c r="AR221" s="227"/>
      <c r="AS221" s="218"/>
      <c r="AT221" s="218"/>
      <c r="AU221" s="227" t="s">
        <v>272</v>
      </c>
      <c r="AV221" s="227"/>
      <c r="AW221" s="227"/>
      <c r="AX221" s="227"/>
      <c r="AY221" s="210"/>
      <c r="AZ221" s="227" t="s">
        <v>274</v>
      </c>
      <c r="BA221" s="227"/>
      <c r="BB221" s="227"/>
      <c r="BC221" s="227"/>
      <c r="BD221" s="210"/>
      <c r="BE221" s="1007" t="s">
        <v>707</v>
      </c>
      <c r="BF221" s="1007"/>
      <c r="BG221" s="1007"/>
      <c r="BH221" s="1007"/>
      <c r="BI221" s="216"/>
      <c r="BJ221" s="1006"/>
      <c r="BK221" s="1006"/>
      <c r="BL221" s="1006"/>
      <c r="BM221" s="1006"/>
      <c r="BN221" s="215"/>
    </row>
    <row r="222" spans="2:66" ht="20.25" customHeight="1">
      <c r="B222" s="221"/>
      <c r="C222" s="221"/>
      <c r="D222" s="221"/>
      <c r="E222" s="221"/>
      <c r="F222" s="221"/>
      <c r="G222" s="220"/>
      <c r="H222" s="220"/>
      <c r="I222" s="220"/>
      <c r="J222" s="220"/>
      <c r="K222" s="220"/>
      <c r="L222" s="220"/>
      <c r="M222" s="219"/>
      <c r="N222" s="210"/>
      <c r="O222" s="1018" t="s">
        <v>914</v>
      </c>
      <c r="P222" s="1018"/>
      <c r="Q222" s="1019">
        <f>SUMIFS($BF$17:$BF$216,$J$17:$J$216,"看護職員",$L$17:$L$216,"A")</f>
        <v>0</v>
      </c>
      <c r="R222" s="1019"/>
      <c r="S222" s="1029">
        <f>SUMIFS($BH$17:$BH$216,$J$17:$J$216,"看護職員",$L$17:$L$216,"A")</f>
        <v>0</v>
      </c>
      <c r="T222" s="1029"/>
      <c r="U222" s="225"/>
      <c r="V222" s="1030">
        <v>0</v>
      </c>
      <c r="W222" s="1030"/>
      <c r="X222" s="1030">
        <v>0</v>
      </c>
      <c r="Y222" s="1030"/>
      <c r="Z222" s="225"/>
      <c r="AA222" s="1020">
        <v>0</v>
      </c>
      <c r="AB222" s="1021"/>
      <c r="AC222" s="210"/>
      <c r="AD222" s="218"/>
      <c r="AE222" s="1018" t="s">
        <v>731</v>
      </c>
      <c r="AF222" s="1018"/>
      <c r="AG222" s="1019">
        <f>SUMIFS($BF$17:$BF$216,$J$17:$J$216,"介護職員",$L$17:$L$216,"A")</f>
        <v>0</v>
      </c>
      <c r="AH222" s="1019"/>
      <c r="AI222" s="1029">
        <f>SUMIFS($BH$17:$BH$216,$J$17:$J$216,"介護職員",$L$17:$L$216,"A")</f>
        <v>0</v>
      </c>
      <c r="AJ222" s="1029"/>
      <c r="AK222" s="225"/>
      <c r="AL222" s="1030">
        <v>0</v>
      </c>
      <c r="AM222" s="1030"/>
      <c r="AN222" s="1030">
        <v>0</v>
      </c>
      <c r="AO222" s="1030"/>
      <c r="AP222" s="225"/>
      <c r="AQ222" s="1020">
        <v>0</v>
      </c>
      <c r="AR222" s="1021"/>
      <c r="AS222" s="218"/>
      <c r="AT222" s="218"/>
      <c r="AU222" s="1031">
        <f>Y236</f>
        <v>0</v>
      </c>
      <c r="AV222" s="1018"/>
      <c r="AW222" s="1018"/>
      <c r="AX222" s="1018"/>
      <c r="AY222" s="213" t="s">
        <v>704</v>
      </c>
      <c r="AZ222" s="1031">
        <f>AO236</f>
        <v>0</v>
      </c>
      <c r="BA222" s="1018"/>
      <c r="BB222" s="1018"/>
      <c r="BC222" s="1018"/>
      <c r="BD222" s="213" t="s">
        <v>714</v>
      </c>
      <c r="BE222" s="1009">
        <f>ROUNDDOWN(AU222+AZ222,1)</f>
        <v>0</v>
      </c>
      <c r="BF222" s="1009"/>
      <c r="BG222" s="1009"/>
      <c r="BH222" s="1009"/>
      <c r="BI222" s="216"/>
      <c r="BJ222" s="226"/>
      <c r="BK222" s="226"/>
      <c r="BL222" s="226"/>
      <c r="BM222" s="226"/>
      <c r="BN222" s="215"/>
    </row>
    <row r="223" spans="2:66" ht="20.25" customHeight="1">
      <c r="B223" s="221"/>
      <c r="C223" s="221"/>
      <c r="D223" s="221"/>
      <c r="E223" s="221"/>
      <c r="F223" s="221"/>
      <c r="G223" s="220"/>
      <c r="H223" s="220"/>
      <c r="I223" s="220"/>
      <c r="J223" s="220"/>
      <c r="K223" s="220"/>
      <c r="L223" s="220"/>
      <c r="M223" s="219"/>
      <c r="N223" s="210"/>
      <c r="O223" s="1018" t="s">
        <v>936</v>
      </c>
      <c r="P223" s="1018"/>
      <c r="Q223" s="1019">
        <f>SUMIFS($BF$17:$BF$216,$J$17:$J$216,"看護職員",$L$17:$L$216,"B")</f>
        <v>0</v>
      </c>
      <c r="R223" s="1019"/>
      <c r="S223" s="1029">
        <f>SUMIFS($BH$17:$BH$216,$J$17:$J$216,"看護職員",$L$17:$L$216,"B")</f>
        <v>0</v>
      </c>
      <c r="T223" s="1029"/>
      <c r="U223" s="225"/>
      <c r="V223" s="1030">
        <v>0</v>
      </c>
      <c r="W223" s="1030"/>
      <c r="X223" s="1030">
        <v>0</v>
      </c>
      <c r="Y223" s="1030"/>
      <c r="Z223" s="225"/>
      <c r="AA223" s="1020">
        <v>0</v>
      </c>
      <c r="AB223" s="1021"/>
      <c r="AC223" s="210"/>
      <c r="AD223" s="218"/>
      <c r="AE223" s="1018" t="s">
        <v>726</v>
      </c>
      <c r="AF223" s="1018"/>
      <c r="AG223" s="1019">
        <f>SUMIFS($BF$17:$BF$216,$J$17:$J$216,"介護職員",$L$17:$L$216,"B")</f>
        <v>0</v>
      </c>
      <c r="AH223" s="1019"/>
      <c r="AI223" s="1029">
        <f>SUMIFS($BH$17:$BH$216,$J$17:$J$216,"介護職員",$L$17:$L$216,"B")</f>
        <v>0</v>
      </c>
      <c r="AJ223" s="1029"/>
      <c r="AK223" s="225"/>
      <c r="AL223" s="1030">
        <v>0</v>
      </c>
      <c r="AM223" s="1030"/>
      <c r="AN223" s="1030">
        <v>0</v>
      </c>
      <c r="AO223" s="1030"/>
      <c r="AP223" s="225"/>
      <c r="AQ223" s="1020">
        <v>0</v>
      </c>
      <c r="AR223" s="1021"/>
      <c r="AS223" s="218"/>
      <c r="AT223" s="218"/>
      <c r="AU223" s="218"/>
      <c r="AV223" s="218"/>
      <c r="AW223" s="218"/>
      <c r="AX223" s="218"/>
      <c r="AY223" s="218"/>
      <c r="AZ223" s="218"/>
      <c r="BA223" s="218"/>
      <c r="BB223" s="218"/>
      <c r="BC223" s="218"/>
      <c r="BD223" s="218"/>
      <c r="BE223" s="218"/>
      <c r="BF223" s="218"/>
      <c r="BG223" s="218"/>
      <c r="BH223" s="217"/>
      <c r="BI223" s="216"/>
      <c r="BJ223" s="215"/>
      <c r="BK223" s="215"/>
      <c r="BL223" s="215"/>
      <c r="BM223" s="215"/>
      <c r="BN223" s="215"/>
    </row>
    <row r="224" spans="2:66" ht="20.25" customHeight="1">
      <c r="B224" s="221"/>
      <c r="C224" s="221"/>
      <c r="D224" s="221"/>
      <c r="E224" s="221"/>
      <c r="F224" s="221"/>
      <c r="G224" s="220"/>
      <c r="H224" s="220"/>
      <c r="I224" s="220"/>
      <c r="J224" s="220"/>
      <c r="K224" s="220"/>
      <c r="L224" s="220"/>
      <c r="M224" s="219"/>
      <c r="N224" s="210"/>
      <c r="O224" s="1018" t="s">
        <v>935</v>
      </c>
      <c r="P224" s="1018"/>
      <c r="Q224" s="1019">
        <f>SUMIFS($BF$17:$BF$216,$J$17:$J$216,"看護職員",$L$17:$L$216,"C")</f>
        <v>0</v>
      </c>
      <c r="R224" s="1019"/>
      <c r="S224" s="1029">
        <f>SUMIFS($BH$17:$BH$216,$J$17:$J$216,"看護職員",$L$17:$L$216,"C")</f>
        <v>0</v>
      </c>
      <c r="T224" s="1029"/>
      <c r="U224" s="225"/>
      <c r="V224" s="1030">
        <v>0</v>
      </c>
      <c r="W224" s="1030"/>
      <c r="X224" s="1032">
        <v>0</v>
      </c>
      <c r="Y224" s="1032"/>
      <c r="Z224" s="225"/>
      <c r="AA224" s="1033" t="s">
        <v>735</v>
      </c>
      <c r="AB224" s="1034"/>
      <c r="AC224" s="210"/>
      <c r="AD224" s="218"/>
      <c r="AE224" s="1018" t="s">
        <v>913</v>
      </c>
      <c r="AF224" s="1018"/>
      <c r="AG224" s="1019">
        <f>SUMIFS($BF$17:$BF$216,$J$17:$J$216,"介護職員",$L$17:$L$216,"C")</f>
        <v>0</v>
      </c>
      <c r="AH224" s="1019"/>
      <c r="AI224" s="1029">
        <f>SUMIFS($BH$17:$BH$216,$J$17:$J$216,"介護職員",$L$17:$L$216,"C")</f>
        <v>0</v>
      </c>
      <c r="AJ224" s="1029"/>
      <c r="AK224" s="225"/>
      <c r="AL224" s="1030">
        <v>0</v>
      </c>
      <c r="AM224" s="1030"/>
      <c r="AN224" s="1032">
        <v>0</v>
      </c>
      <c r="AO224" s="1032"/>
      <c r="AP224" s="225"/>
      <c r="AQ224" s="1033" t="s">
        <v>934</v>
      </c>
      <c r="AR224" s="1034"/>
      <c r="AS224" s="218"/>
      <c r="AT224" s="218"/>
      <c r="AU224" s="218"/>
      <c r="AV224" s="218"/>
      <c r="AW224" s="218"/>
      <c r="AX224" s="218"/>
      <c r="AY224" s="218"/>
      <c r="AZ224" s="218"/>
      <c r="BA224" s="218"/>
      <c r="BB224" s="218"/>
      <c r="BC224" s="218"/>
      <c r="BD224" s="218"/>
      <c r="BE224" s="218"/>
      <c r="BF224" s="218"/>
      <c r="BG224" s="218"/>
      <c r="BH224" s="217"/>
      <c r="BI224" s="216"/>
      <c r="BJ224" s="215"/>
      <c r="BK224" s="215"/>
      <c r="BL224" s="215"/>
      <c r="BM224" s="215"/>
      <c r="BN224" s="215"/>
    </row>
    <row r="225" spans="2:66" ht="20.25" customHeight="1">
      <c r="B225" s="221"/>
      <c r="C225" s="221"/>
      <c r="D225" s="221"/>
      <c r="E225" s="221"/>
      <c r="F225" s="221"/>
      <c r="G225" s="220"/>
      <c r="H225" s="220"/>
      <c r="I225" s="220"/>
      <c r="J225" s="220"/>
      <c r="K225" s="220"/>
      <c r="L225" s="220"/>
      <c r="M225" s="219"/>
      <c r="N225" s="210"/>
      <c r="O225" s="1018" t="s">
        <v>915</v>
      </c>
      <c r="P225" s="1018"/>
      <c r="Q225" s="1019">
        <f>SUMIFS($BF$17:$BF$216,$J$17:$J$216,"看護職員",$L$17:$L$216,"D")</f>
        <v>0</v>
      </c>
      <c r="R225" s="1019"/>
      <c r="S225" s="1029">
        <f>SUMIFS($BH$17:$BH$216,$J$17:$J$216,"看護職員",$L$17:$L$216,"D")</f>
        <v>0</v>
      </c>
      <c r="T225" s="1029"/>
      <c r="U225" s="225"/>
      <c r="V225" s="1030">
        <v>0</v>
      </c>
      <c r="W225" s="1030"/>
      <c r="X225" s="1032">
        <v>0</v>
      </c>
      <c r="Y225" s="1032"/>
      <c r="Z225" s="225"/>
      <c r="AA225" s="1033" t="s">
        <v>933</v>
      </c>
      <c r="AB225" s="1034"/>
      <c r="AC225" s="210"/>
      <c r="AD225" s="218"/>
      <c r="AE225" s="1018" t="s">
        <v>912</v>
      </c>
      <c r="AF225" s="1018"/>
      <c r="AG225" s="1019">
        <f>SUMIFS($BF$17:$BF$216,$J$17:$J$216,"介護職員",$L$17:$L$216,"D")</f>
        <v>0</v>
      </c>
      <c r="AH225" s="1019"/>
      <c r="AI225" s="1029">
        <f>SUMIFS($BH$17:$BH$216,$J$17:$J$216,"介護職員",$L$17:$L$216,"D")</f>
        <v>0</v>
      </c>
      <c r="AJ225" s="1029"/>
      <c r="AK225" s="225"/>
      <c r="AL225" s="1030">
        <v>0</v>
      </c>
      <c r="AM225" s="1030"/>
      <c r="AN225" s="1032">
        <v>0</v>
      </c>
      <c r="AO225" s="1032"/>
      <c r="AP225" s="225"/>
      <c r="AQ225" s="1033" t="s">
        <v>933</v>
      </c>
      <c r="AR225" s="1034"/>
      <c r="AS225" s="218"/>
      <c r="AT225" s="218"/>
      <c r="AU225" s="210" t="s">
        <v>734</v>
      </c>
      <c r="AV225" s="210"/>
      <c r="AW225" s="210"/>
      <c r="AX225" s="210"/>
      <c r="AY225" s="210"/>
      <c r="AZ225" s="210"/>
      <c r="BA225" s="218"/>
      <c r="BB225" s="218"/>
      <c r="BC225" s="218"/>
      <c r="BD225" s="218"/>
      <c r="BE225" s="218"/>
      <c r="BF225" s="218"/>
      <c r="BG225" s="218"/>
      <c r="BH225" s="217"/>
      <c r="BI225" s="216"/>
      <c r="BJ225" s="215"/>
      <c r="BK225" s="215"/>
      <c r="BL225" s="215"/>
      <c r="BM225" s="215"/>
      <c r="BN225" s="215"/>
    </row>
    <row r="226" spans="2:66" ht="20.25" customHeight="1">
      <c r="B226" s="221"/>
      <c r="C226" s="221"/>
      <c r="D226" s="221"/>
      <c r="E226" s="221"/>
      <c r="F226" s="221"/>
      <c r="G226" s="220"/>
      <c r="H226" s="220"/>
      <c r="I226" s="220"/>
      <c r="J226" s="220"/>
      <c r="K226" s="220"/>
      <c r="L226" s="220"/>
      <c r="M226" s="219"/>
      <c r="N226" s="210"/>
      <c r="O226" s="1018" t="s">
        <v>707</v>
      </c>
      <c r="P226" s="1018"/>
      <c r="Q226" s="1019">
        <f>SUM(Q222:R225)</f>
        <v>0</v>
      </c>
      <c r="R226" s="1019"/>
      <c r="S226" s="1029">
        <f>SUM(S222:T225)</f>
        <v>0</v>
      </c>
      <c r="T226" s="1029"/>
      <c r="U226" s="225"/>
      <c r="V226" s="1019">
        <f>SUM(V222:W225)</f>
        <v>0</v>
      </c>
      <c r="W226" s="1019"/>
      <c r="X226" s="1029">
        <f>SUM(X222:Y225)</f>
        <v>0</v>
      </c>
      <c r="Y226" s="1029"/>
      <c r="Z226" s="225"/>
      <c r="AA226" s="1036">
        <f>SUM(AA222:AB223)</f>
        <v>0</v>
      </c>
      <c r="AB226" s="1037"/>
      <c r="AC226" s="210"/>
      <c r="AD226" s="218"/>
      <c r="AE226" s="1018" t="s">
        <v>707</v>
      </c>
      <c r="AF226" s="1018"/>
      <c r="AG226" s="1019">
        <f>SUM(AG222:AH225)</f>
        <v>0</v>
      </c>
      <c r="AH226" s="1019"/>
      <c r="AI226" s="1029">
        <f>SUM(AI222:AJ225)</f>
        <v>0</v>
      </c>
      <c r="AJ226" s="1029"/>
      <c r="AK226" s="225"/>
      <c r="AL226" s="1019">
        <f>SUM(AL222:AM225)</f>
        <v>0</v>
      </c>
      <c r="AM226" s="1019"/>
      <c r="AN226" s="1029">
        <f>SUM(AN222:AO225)</f>
        <v>0</v>
      </c>
      <c r="AO226" s="1029"/>
      <c r="AP226" s="225"/>
      <c r="AQ226" s="1036">
        <f>SUM(AQ222:AR223)</f>
        <v>0</v>
      </c>
      <c r="AR226" s="1037"/>
      <c r="AS226" s="218"/>
      <c r="AT226" s="218"/>
      <c r="AU226" s="1018" t="s">
        <v>733</v>
      </c>
      <c r="AV226" s="1018"/>
      <c r="AW226" s="1018" t="s">
        <v>732</v>
      </c>
      <c r="AX226" s="1018"/>
      <c r="AY226" s="1018"/>
      <c r="AZ226" s="1018"/>
      <c r="BA226" s="218"/>
      <c r="BB226" s="218"/>
      <c r="BC226" s="218"/>
      <c r="BD226" s="218"/>
      <c r="BE226" s="218"/>
      <c r="BF226" s="218"/>
      <c r="BG226" s="218"/>
      <c r="BH226" s="217"/>
      <c r="BI226" s="216"/>
      <c r="BJ226" s="215"/>
      <c r="BK226" s="215"/>
      <c r="BL226" s="215"/>
      <c r="BM226" s="215"/>
      <c r="BN226" s="215"/>
    </row>
    <row r="227" spans="2:66" ht="20.25" customHeight="1">
      <c r="B227" s="221"/>
      <c r="C227" s="221"/>
      <c r="D227" s="221"/>
      <c r="E227" s="221"/>
      <c r="F227" s="221"/>
      <c r="G227" s="220"/>
      <c r="H227" s="220"/>
      <c r="I227" s="220"/>
      <c r="J227" s="220"/>
      <c r="K227" s="220"/>
      <c r="L227" s="220"/>
      <c r="M227" s="219"/>
      <c r="N227" s="219"/>
      <c r="O227" s="224"/>
      <c r="P227" s="224"/>
      <c r="Q227" s="224"/>
      <c r="R227" s="224"/>
      <c r="S227" s="223"/>
      <c r="T227" s="223"/>
      <c r="U227" s="223"/>
      <c r="V227" s="212"/>
      <c r="W227" s="212"/>
      <c r="X227" s="212"/>
      <c r="Y227" s="212"/>
      <c r="Z227" s="211"/>
      <c r="AA227" s="218"/>
      <c r="AB227" s="218"/>
      <c r="AC227" s="218"/>
      <c r="AD227" s="218"/>
      <c r="AE227" s="224"/>
      <c r="AF227" s="224"/>
      <c r="AG227" s="224"/>
      <c r="AH227" s="224"/>
      <c r="AI227" s="223"/>
      <c r="AJ227" s="223"/>
      <c r="AK227" s="223"/>
      <c r="AL227" s="212"/>
      <c r="AM227" s="212"/>
      <c r="AN227" s="212"/>
      <c r="AO227" s="212"/>
      <c r="AP227" s="211"/>
      <c r="AQ227" s="218"/>
      <c r="AR227" s="218"/>
      <c r="AS227" s="218"/>
      <c r="AT227" s="218"/>
      <c r="AU227" s="1018" t="s">
        <v>746</v>
      </c>
      <c r="AV227" s="1018"/>
      <c r="AW227" s="1018" t="s">
        <v>730</v>
      </c>
      <c r="AX227" s="1018"/>
      <c r="AY227" s="1018"/>
      <c r="AZ227" s="1018"/>
      <c r="BA227" s="218"/>
      <c r="BB227" s="218"/>
      <c r="BC227" s="218"/>
      <c r="BD227" s="218"/>
      <c r="BE227" s="218"/>
      <c r="BF227" s="218"/>
      <c r="BG227" s="218"/>
      <c r="BH227" s="217"/>
      <c r="BI227" s="216"/>
      <c r="BJ227" s="215"/>
      <c r="BK227" s="215"/>
      <c r="BL227" s="215"/>
      <c r="BM227" s="215"/>
      <c r="BN227" s="215"/>
    </row>
    <row r="228" spans="2:66" ht="20.25" customHeight="1">
      <c r="B228" s="221"/>
      <c r="C228" s="221"/>
      <c r="D228" s="221"/>
      <c r="E228" s="221"/>
      <c r="F228" s="221"/>
      <c r="G228" s="220"/>
      <c r="H228" s="220"/>
      <c r="I228" s="220"/>
      <c r="J228" s="220"/>
      <c r="K228" s="220"/>
      <c r="L228" s="220"/>
      <c r="M228" s="219"/>
      <c r="N228" s="219"/>
      <c r="O228" s="214" t="s">
        <v>728</v>
      </c>
      <c r="P228" s="210"/>
      <c r="Q228" s="210"/>
      <c r="R228" s="210"/>
      <c r="S228" s="210"/>
      <c r="T228" s="210"/>
      <c r="U228" s="222" t="s">
        <v>727</v>
      </c>
      <c r="V228" s="1038" t="s">
        <v>729</v>
      </c>
      <c r="W228" s="1039"/>
      <c r="X228" s="222"/>
      <c r="Y228" s="222"/>
      <c r="Z228" s="210"/>
      <c r="AA228" s="210"/>
      <c r="AB228" s="210"/>
      <c r="AC228" s="218"/>
      <c r="AD228" s="218"/>
      <c r="AE228" s="214" t="s">
        <v>728</v>
      </c>
      <c r="AF228" s="210"/>
      <c r="AG228" s="210"/>
      <c r="AH228" s="210"/>
      <c r="AI228" s="210"/>
      <c r="AJ228" s="210"/>
      <c r="AK228" s="222" t="s">
        <v>727</v>
      </c>
      <c r="AL228" s="1040" t="str">
        <f>V228</f>
        <v>週</v>
      </c>
      <c r="AM228" s="1041"/>
      <c r="AN228" s="222"/>
      <c r="AO228" s="222"/>
      <c r="AP228" s="210"/>
      <c r="AQ228" s="210"/>
      <c r="AR228" s="210"/>
      <c r="AS228" s="218"/>
      <c r="AT228" s="218"/>
      <c r="AU228" s="1018" t="s">
        <v>726</v>
      </c>
      <c r="AV228" s="1018"/>
      <c r="AW228" s="1018" t="s">
        <v>725</v>
      </c>
      <c r="AX228" s="1018"/>
      <c r="AY228" s="1018"/>
      <c r="AZ228" s="1018"/>
      <c r="BA228" s="218"/>
      <c r="BB228" s="218"/>
      <c r="BC228" s="218"/>
      <c r="BD228" s="218"/>
      <c r="BE228" s="218"/>
      <c r="BF228" s="218"/>
      <c r="BG228" s="218"/>
      <c r="BH228" s="217"/>
      <c r="BI228" s="216"/>
      <c r="BJ228" s="215"/>
      <c r="BK228" s="215"/>
      <c r="BL228" s="215"/>
      <c r="BM228" s="215"/>
      <c r="BN228" s="215"/>
    </row>
    <row r="229" spans="2:66" ht="20.25" customHeight="1">
      <c r="B229" s="221"/>
      <c r="C229" s="221"/>
      <c r="D229" s="221"/>
      <c r="E229" s="221"/>
      <c r="F229" s="221"/>
      <c r="G229" s="220"/>
      <c r="H229" s="220"/>
      <c r="I229" s="220"/>
      <c r="J229" s="220"/>
      <c r="K229" s="220"/>
      <c r="L229" s="220"/>
      <c r="M229" s="219"/>
      <c r="N229" s="219"/>
      <c r="O229" s="210" t="s">
        <v>724</v>
      </c>
      <c r="P229" s="210"/>
      <c r="Q229" s="210"/>
      <c r="R229" s="210"/>
      <c r="S229" s="210"/>
      <c r="T229" s="210" t="s">
        <v>723</v>
      </c>
      <c r="U229" s="210"/>
      <c r="V229" s="210"/>
      <c r="W229" s="210"/>
      <c r="X229" s="214"/>
      <c r="Y229" s="210"/>
      <c r="Z229" s="210"/>
      <c r="AA229" s="210"/>
      <c r="AB229" s="210"/>
      <c r="AC229" s="218"/>
      <c r="AD229" s="218"/>
      <c r="AE229" s="210" t="s">
        <v>724</v>
      </c>
      <c r="AF229" s="210"/>
      <c r="AG229" s="210"/>
      <c r="AH229" s="210"/>
      <c r="AI229" s="210"/>
      <c r="AJ229" s="210" t="s">
        <v>723</v>
      </c>
      <c r="AK229" s="210"/>
      <c r="AL229" s="210"/>
      <c r="AM229" s="210"/>
      <c r="AN229" s="214"/>
      <c r="AO229" s="210"/>
      <c r="AP229" s="210"/>
      <c r="AQ229" s="210"/>
      <c r="AR229" s="210"/>
      <c r="AS229" s="218"/>
      <c r="AT229" s="218"/>
      <c r="AU229" s="1018" t="s">
        <v>913</v>
      </c>
      <c r="AV229" s="1018"/>
      <c r="AW229" s="1018" t="s">
        <v>721</v>
      </c>
      <c r="AX229" s="1018"/>
      <c r="AY229" s="1018"/>
      <c r="AZ229" s="1018"/>
      <c r="BA229" s="218"/>
      <c r="BB229" s="218"/>
      <c r="BC229" s="218"/>
      <c r="BD229" s="218"/>
      <c r="BE229" s="218"/>
      <c r="BF229" s="218"/>
      <c r="BG229" s="218"/>
      <c r="BH229" s="217"/>
      <c r="BI229" s="216"/>
      <c r="BJ229" s="215"/>
      <c r="BK229" s="215"/>
      <c r="BL229" s="215"/>
      <c r="BM229" s="215"/>
      <c r="BN229" s="215"/>
    </row>
    <row r="230" spans="2:66" ht="20.25" customHeight="1">
      <c r="B230" s="221"/>
      <c r="C230" s="221"/>
      <c r="D230" s="221"/>
      <c r="E230" s="221"/>
      <c r="F230" s="221"/>
      <c r="G230" s="220"/>
      <c r="H230" s="220"/>
      <c r="I230" s="220"/>
      <c r="J230" s="220"/>
      <c r="K230" s="220"/>
      <c r="L230" s="220"/>
      <c r="M230" s="219"/>
      <c r="N230" s="219"/>
      <c r="O230" s="210" t="str">
        <f>IF($V$228="週","対象時間数（週平均）","対象時間数（当月合計）")</f>
        <v>対象時間数（週平均）</v>
      </c>
      <c r="P230" s="210"/>
      <c r="Q230" s="210"/>
      <c r="R230" s="210"/>
      <c r="S230" s="210"/>
      <c r="T230" s="210" t="str">
        <f>IF($V$228="週","週に勤務すべき時間数","当月に勤務すべき時間数")</f>
        <v>週に勤務すべき時間数</v>
      </c>
      <c r="U230" s="210"/>
      <c r="V230" s="210"/>
      <c r="W230" s="210"/>
      <c r="X230" s="214"/>
      <c r="Y230" s="210" t="s">
        <v>720</v>
      </c>
      <c r="Z230" s="210"/>
      <c r="AA230" s="210"/>
      <c r="AB230" s="210"/>
      <c r="AC230" s="218"/>
      <c r="AD230" s="218"/>
      <c r="AE230" s="210" t="str">
        <f>IF(AL228="週","対象時間数（週平均）","対象時間数（当月合計）")</f>
        <v>対象時間数（週平均）</v>
      </c>
      <c r="AF230" s="210"/>
      <c r="AG230" s="210"/>
      <c r="AH230" s="210"/>
      <c r="AI230" s="210"/>
      <c r="AJ230" s="210" t="str">
        <f>IF($AL$228="週","週に勤務すべき時間数","当月に勤務すべき時間数")</f>
        <v>週に勤務すべき時間数</v>
      </c>
      <c r="AK230" s="210"/>
      <c r="AL230" s="210"/>
      <c r="AM230" s="210"/>
      <c r="AN230" s="214"/>
      <c r="AO230" s="210" t="s">
        <v>720</v>
      </c>
      <c r="AP230" s="210"/>
      <c r="AQ230" s="210"/>
      <c r="AR230" s="210"/>
      <c r="AS230" s="218"/>
      <c r="AT230" s="218"/>
      <c r="AU230" s="1018" t="s">
        <v>912</v>
      </c>
      <c r="AV230" s="1018"/>
      <c r="AW230" s="1018" t="s">
        <v>718</v>
      </c>
      <c r="AX230" s="1018"/>
      <c r="AY230" s="1018"/>
      <c r="AZ230" s="1018"/>
      <c r="BA230" s="218"/>
      <c r="BB230" s="218"/>
      <c r="BC230" s="218"/>
      <c r="BD230" s="218"/>
      <c r="BE230" s="218"/>
      <c r="BF230" s="218"/>
      <c r="BG230" s="218"/>
      <c r="BH230" s="217"/>
      <c r="BI230" s="216"/>
      <c r="BJ230" s="215"/>
      <c r="BK230" s="215"/>
      <c r="BL230" s="215"/>
      <c r="BM230" s="215"/>
      <c r="BN230" s="215"/>
    </row>
    <row r="231" spans="2:66" ht="20.25" customHeight="1">
      <c r="M231" s="210"/>
      <c r="N231" s="210"/>
      <c r="O231" s="1035">
        <f>IF($V$228="週",X226,V226)</f>
        <v>0</v>
      </c>
      <c r="P231" s="1035"/>
      <c r="Q231" s="1035"/>
      <c r="R231" s="1035"/>
      <c r="S231" s="213" t="s">
        <v>715</v>
      </c>
      <c r="T231" s="1018">
        <f>IF($V$228="週",$BE$6,$BI$6)</f>
        <v>40</v>
      </c>
      <c r="U231" s="1018"/>
      <c r="V231" s="1018"/>
      <c r="W231" s="1018"/>
      <c r="X231" s="213" t="s">
        <v>714</v>
      </c>
      <c r="Y231" s="1025">
        <f>ROUNDDOWN(O231/T231,1)</f>
        <v>0</v>
      </c>
      <c r="Z231" s="1025"/>
      <c r="AA231" s="1025"/>
      <c r="AB231" s="1025"/>
      <c r="AC231" s="210"/>
      <c r="AD231" s="210"/>
      <c r="AE231" s="1035">
        <f>IF($AL$228="週",AN226,AL226)</f>
        <v>0</v>
      </c>
      <c r="AF231" s="1035"/>
      <c r="AG231" s="1035"/>
      <c r="AH231" s="1035"/>
      <c r="AI231" s="213" t="s">
        <v>932</v>
      </c>
      <c r="AJ231" s="1018">
        <f>IF($AL$228="週",$BE$6,$BI$6)</f>
        <v>40</v>
      </c>
      <c r="AK231" s="1018"/>
      <c r="AL231" s="1018"/>
      <c r="AM231" s="1018"/>
      <c r="AN231" s="213" t="s">
        <v>930</v>
      </c>
      <c r="AO231" s="1025">
        <f>ROUNDDOWN(AE231/AJ231,1)</f>
        <v>0</v>
      </c>
      <c r="AP231" s="1025"/>
      <c r="AQ231" s="1025"/>
      <c r="AR231" s="1025"/>
      <c r="AS231" s="210"/>
      <c r="AT231" s="210"/>
      <c r="AU231" s="210"/>
      <c r="AV231" s="210"/>
      <c r="AW231" s="210"/>
      <c r="AX231" s="210"/>
      <c r="AY231" s="210"/>
      <c r="AZ231" s="210"/>
      <c r="BA231" s="210"/>
      <c r="BB231" s="210"/>
      <c r="BC231" s="210"/>
      <c r="BD231" s="210"/>
      <c r="BE231" s="210"/>
      <c r="BF231" s="210"/>
      <c r="BG231" s="210"/>
      <c r="BH231" s="210"/>
    </row>
    <row r="232" spans="2:66" ht="20.25" customHeight="1">
      <c r="M232" s="210"/>
      <c r="N232" s="210"/>
      <c r="O232" s="210"/>
      <c r="P232" s="210"/>
      <c r="Q232" s="210"/>
      <c r="R232" s="210"/>
      <c r="S232" s="210"/>
      <c r="T232" s="210"/>
      <c r="U232" s="210"/>
      <c r="V232" s="210"/>
      <c r="W232" s="210"/>
      <c r="X232" s="214"/>
      <c r="Y232" s="210" t="s">
        <v>713</v>
      </c>
      <c r="Z232" s="210"/>
      <c r="AA232" s="210"/>
      <c r="AB232" s="210"/>
      <c r="AC232" s="210"/>
      <c r="AD232" s="210"/>
      <c r="AE232" s="210"/>
      <c r="AF232" s="210"/>
      <c r="AG232" s="210"/>
      <c r="AH232" s="210"/>
      <c r="AI232" s="210"/>
      <c r="AJ232" s="210"/>
      <c r="AK232" s="210"/>
      <c r="AL232" s="210"/>
      <c r="AM232" s="210"/>
      <c r="AN232" s="214"/>
      <c r="AO232" s="210" t="s">
        <v>713</v>
      </c>
      <c r="AP232" s="210"/>
      <c r="AQ232" s="210"/>
      <c r="AR232" s="210"/>
      <c r="AS232" s="210"/>
      <c r="AT232" s="210"/>
      <c r="AU232" s="210"/>
      <c r="AV232" s="210"/>
      <c r="AW232" s="210"/>
      <c r="AX232" s="210"/>
      <c r="AY232" s="210"/>
      <c r="AZ232" s="210"/>
      <c r="BA232" s="210"/>
      <c r="BB232" s="210"/>
      <c r="BC232" s="210"/>
      <c r="BD232" s="210"/>
      <c r="BE232" s="210"/>
      <c r="BF232" s="210"/>
      <c r="BG232" s="210"/>
      <c r="BH232" s="210"/>
    </row>
    <row r="233" spans="2:66" ht="20.25" customHeight="1">
      <c r="M233" s="210"/>
      <c r="N233" s="210"/>
      <c r="O233" s="210" t="s">
        <v>712</v>
      </c>
      <c r="P233" s="210"/>
      <c r="Q233" s="210"/>
      <c r="R233" s="210"/>
      <c r="S233" s="210"/>
      <c r="T233" s="210"/>
      <c r="U233" s="210"/>
      <c r="V233" s="210"/>
      <c r="W233" s="210"/>
      <c r="X233" s="214"/>
      <c r="Y233" s="210"/>
      <c r="Z233" s="210"/>
      <c r="AA233" s="210"/>
      <c r="AB233" s="210"/>
      <c r="AC233" s="210"/>
      <c r="AD233" s="210"/>
      <c r="AE233" s="210" t="s">
        <v>711</v>
      </c>
      <c r="AF233" s="210"/>
      <c r="AG233" s="210"/>
      <c r="AH233" s="210"/>
      <c r="AI233" s="210"/>
      <c r="AJ233" s="210"/>
      <c r="AK233" s="210"/>
      <c r="AL233" s="210"/>
      <c r="AM233" s="210"/>
      <c r="AN233" s="214"/>
      <c r="AO233" s="210"/>
      <c r="AP233" s="210"/>
      <c r="AQ233" s="210"/>
      <c r="AR233" s="210"/>
      <c r="AS233" s="210"/>
      <c r="AT233" s="210"/>
      <c r="AU233" s="210"/>
      <c r="AV233" s="210"/>
      <c r="AW233" s="210"/>
      <c r="AX233" s="210"/>
      <c r="AY233" s="210"/>
      <c r="AZ233" s="210"/>
      <c r="BA233" s="210"/>
      <c r="BB233" s="210"/>
      <c r="BC233" s="210"/>
      <c r="BD233" s="210"/>
      <c r="BE233" s="210"/>
      <c r="BF233" s="210"/>
      <c r="BG233" s="210"/>
      <c r="BH233" s="210"/>
    </row>
    <row r="234" spans="2:66" ht="20.25" customHeight="1">
      <c r="M234" s="210"/>
      <c r="N234" s="210"/>
      <c r="O234" s="210" t="s">
        <v>710</v>
      </c>
      <c r="P234" s="210"/>
      <c r="Q234" s="210"/>
      <c r="R234" s="210"/>
      <c r="S234" s="210"/>
      <c r="T234" s="210"/>
      <c r="U234" s="210"/>
      <c r="V234" s="210"/>
      <c r="W234" s="210"/>
      <c r="X234" s="214"/>
      <c r="Y234" s="1023"/>
      <c r="Z234" s="1023"/>
      <c r="AA234" s="1023"/>
      <c r="AB234" s="1023"/>
      <c r="AC234" s="210"/>
      <c r="AD234" s="210"/>
      <c r="AE234" s="210" t="s">
        <v>710</v>
      </c>
      <c r="AF234" s="210"/>
      <c r="AG234" s="210"/>
      <c r="AH234" s="210"/>
      <c r="AI234" s="210"/>
      <c r="AJ234" s="210"/>
      <c r="AK234" s="210"/>
      <c r="AL234" s="210"/>
      <c r="AM234" s="210"/>
      <c r="AN234" s="214"/>
      <c r="AO234" s="1023"/>
      <c r="AP234" s="1023"/>
      <c r="AQ234" s="1023"/>
      <c r="AR234" s="1023"/>
      <c r="AS234" s="210"/>
      <c r="AT234" s="210"/>
      <c r="AU234" s="210"/>
      <c r="AV234" s="210"/>
      <c r="AW234" s="210"/>
      <c r="AX234" s="210"/>
      <c r="AY234" s="210"/>
      <c r="AZ234" s="210"/>
      <c r="BA234" s="210"/>
      <c r="BB234" s="210"/>
      <c r="BC234" s="210"/>
      <c r="BD234" s="210"/>
      <c r="BE234" s="210"/>
      <c r="BF234" s="210"/>
      <c r="BG234" s="210"/>
      <c r="BH234" s="210"/>
    </row>
    <row r="235" spans="2:66" ht="20.25" customHeight="1">
      <c r="M235" s="210"/>
      <c r="N235" s="210"/>
      <c r="O235" s="210" t="s">
        <v>709</v>
      </c>
      <c r="P235" s="210"/>
      <c r="Q235" s="210"/>
      <c r="R235" s="210"/>
      <c r="S235" s="210"/>
      <c r="T235" s="210" t="s">
        <v>708</v>
      </c>
      <c r="U235" s="210"/>
      <c r="V235" s="210"/>
      <c r="W235" s="210"/>
      <c r="X235" s="210"/>
      <c r="Y235" s="1007" t="s">
        <v>707</v>
      </c>
      <c r="Z235" s="1007"/>
      <c r="AA235" s="1007"/>
      <c r="AB235" s="1007"/>
      <c r="AC235" s="210"/>
      <c r="AD235" s="210"/>
      <c r="AE235" s="210" t="s">
        <v>709</v>
      </c>
      <c r="AF235" s="210"/>
      <c r="AG235" s="210"/>
      <c r="AH235" s="210"/>
      <c r="AI235" s="210"/>
      <c r="AJ235" s="210" t="s">
        <v>708</v>
      </c>
      <c r="AK235" s="210"/>
      <c r="AL235" s="210"/>
      <c r="AM235" s="210"/>
      <c r="AN235" s="210"/>
      <c r="AO235" s="1007" t="s">
        <v>707</v>
      </c>
      <c r="AP235" s="1007"/>
      <c r="AQ235" s="1007"/>
      <c r="AR235" s="1007"/>
      <c r="AS235" s="210"/>
      <c r="AT235" s="210"/>
      <c r="AU235" s="210"/>
      <c r="AV235" s="210"/>
      <c r="AW235" s="210"/>
      <c r="AX235" s="210"/>
      <c r="AY235" s="210"/>
      <c r="AZ235" s="210"/>
      <c r="BA235" s="210"/>
      <c r="BB235" s="210"/>
      <c r="BC235" s="210"/>
      <c r="BD235" s="210"/>
      <c r="BE235" s="210"/>
      <c r="BF235" s="210"/>
      <c r="BG235" s="210"/>
      <c r="BH235" s="210"/>
    </row>
    <row r="236" spans="2:66" ht="20.25" customHeight="1">
      <c r="M236" s="210"/>
      <c r="N236" s="210"/>
      <c r="O236" s="1018">
        <f>AA226</f>
        <v>0</v>
      </c>
      <c r="P236" s="1018"/>
      <c r="Q236" s="1018"/>
      <c r="R236" s="1018"/>
      <c r="S236" s="213" t="s">
        <v>931</v>
      </c>
      <c r="T236" s="1025">
        <f>Y231</f>
        <v>0</v>
      </c>
      <c r="U236" s="1025"/>
      <c r="V236" s="1025"/>
      <c r="W236" s="1025"/>
      <c r="X236" s="213" t="s">
        <v>930</v>
      </c>
      <c r="Y236" s="1009">
        <f>ROUNDDOWN(O236+T236,1)</f>
        <v>0</v>
      </c>
      <c r="Z236" s="1009"/>
      <c r="AA236" s="1009"/>
      <c r="AB236" s="1009"/>
      <c r="AC236" s="212"/>
      <c r="AD236" s="212"/>
      <c r="AE236" s="1026">
        <f>AQ226</f>
        <v>0</v>
      </c>
      <c r="AF236" s="1026"/>
      <c r="AG236" s="1026"/>
      <c r="AH236" s="1026"/>
      <c r="AI236" s="211" t="s">
        <v>910</v>
      </c>
      <c r="AJ236" s="1027">
        <f>AO231</f>
        <v>0</v>
      </c>
      <c r="AK236" s="1027"/>
      <c r="AL236" s="1027"/>
      <c r="AM236" s="1027"/>
      <c r="AN236" s="211" t="s">
        <v>714</v>
      </c>
      <c r="AO236" s="1009">
        <f>ROUNDDOWN(AE236+AJ236,1)</f>
        <v>0</v>
      </c>
      <c r="AP236" s="1009"/>
      <c r="AQ236" s="1009"/>
      <c r="AR236" s="1009"/>
      <c r="AS236" s="210"/>
      <c r="AT236" s="210"/>
      <c r="AU236" s="210"/>
      <c r="AV236" s="210"/>
      <c r="AW236" s="210"/>
      <c r="AX236" s="210"/>
      <c r="AY236" s="210"/>
      <c r="AZ236" s="210"/>
      <c r="BA236" s="210"/>
      <c r="BB236" s="210"/>
      <c r="BC236" s="210"/>
      <c r="BD236" s="210"/>
      <c r="BE236" s="210"/>
      <c r="BF236" s="210"/>
      <c r="BG236" s="210"/>
      <c r="BH236" s="210"/>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7:63">
      <c r="G283" s="207"/>
      <c r="H283" s="207"/>
      <c r="I283" s="207"/>
      <c r="J283" s="207"/>
      <c r="K283" s="207"/>
      <c r="L283" s="207"/>
      <c r="M283" s="207"/>
      <c r="N283" s="207"/>
      <c r="O283" s="209"/>
      <c r="P283" s="209"/>
      <c r="Q283" s="209"/>
      <c r="R283" s="209"/>
      <c r="S283" s="209"/>
      <c r="T283" s="209"/>
      <c r="U283" s="209"/>
      <c r="V283" s="209"/>
      <c r="W283" s="209"/>
      <c r="X283" s="209"/>
      <c r="Y283" s="209"/>
      <c r="Z283" s="209"/>
      <c r="AA283" s="209"/>
      <c r="AB283" s="209"/>
      <c r="AC283" s="209"/>
      <c r="AD283" s="209"/>
      <c r="AE283" s="209"/>
      <c r="AF283" s="209"/>
      <c r="AG283" s="209"/>
      <c r="AH283" s="209"/>
      <c r="AI283" s="209"/>
      <c r="AJ283" s="209"/>
      <c r="AK283" s="209"/>
      <c r="AL283" s="209"/>
      <c r="AM283" s="209"/>
      <c r="AN283" s="209"/>
      <c r="AO283" s="209"/>
      <c r="AP283" s="209"/>
      <c r="AQ283" s="209"/>
      <c r="AR283" s="209"/>
      <c r="AS283" s="209"/>
      <c r="AT283" s="209"/>
      <c r="AU283" s="209"/>
      <c r="AV283" s="209"/>
      <c r="AW283" s="209"/>
      <c r="AX283" s="209"/>
      <c r="AY283" s="209"/>
      <c r="AZ283" s="209"/>
      <c r="BA283" s="209"/>
      <c r="BB283" s="209"/>
      <c r="BC283" s="209"/>
      <c r="BD283" s="209"/>
      <c r="BE283" s="209"/>
      <c r="BF283" s="209"/>
      <c r="BG283" s="209"/>
      <c r="BH283" s="209"/>
      <c r="BI283" s="209"/>
      <c r="BJ283" s="209"/>
      <c r="BK283" s="209"/>
    </row>
    <row r="284" spans="7:63">
      <c r="G284" s="207"/>
      <c r="H284" s="207"/>
      <c r="I284" s="207"/>
      <c r="J284" s="207"/>
      <c r="K284" s="207"/>
      <c r="L284" s="207"/>
      <c r="M284" s="207"/>
      <c r="N284" s="207"/>
      <c r="O284" s="209"/>
      <c r="P284" s="209"/>
      <c r="Q284" s="209"/>
      <c r="R284" s="209"/>
      <c r="S284" s="209"/>
      <c r="T284" s="209"/>
      <c r="U284" s="209"/>
      <c r="V284" s="209"/>
      <c r="W284" s="209"/>
      <c r="X284" s="209"/>
      <c r="Y284" s="209"/>
      <c r="Z284" s="209"/>
      <c r="AA284" s="209"/>
      <c r="AB284" s="209"/>
      <c r="AC284" s="209"/>
      <c r="AD284" s="209"/>
      <c r="AE284" s="209"/>
      <c r="AF284" s="209"/>
      <c r="AG284" s="209"/>
      <c r="AH284" s="209"/>
      <c r="AI284" s="209"/>
      <c r="AJ284" s="209"/>
      <c r="AK284" s="209"/>
      <c r="AL284" s="209"/>
      <c r="AM284" s="209"/>
      <c r="AN284" s="209"/>
      <c r="AO284" s="209"/>
      <c r="AP284" s="209"/>
      <c r="AQ284" s="209"/>
      <c r="AR284" s="209"/>
      <c r="AS284" s="209"/>
      <c r="AT284" s="209"/>
      <c r="AU284" s="209"/>
      <c r="AV284" s="209"/>
      <c r="AW284" s="209"/>
      <c r="AX284" s="209"/>
      <c r="AY284" s="209"/>
      <c r="AZ284" s="209"/>
      <c r="BA284" s="209"/>
      <c r="BB284" s="209"/>
      <c r="BC284" s="209"/>
      <c r="BD284" s="209"/>
      <c r="BE284" s="209"/>
      <c r="BF284" s="209"/>
      <c r="BG284" s="209"/>
      <c r="BH284" s="209"/>
      <c r="BI284" s="209"/>
      <c r="BJ284" s="209"/>
      <c r="BK284" s="209"/>
    </row>
    <row r="285" spans="7:63">
      <c r="G285" s="208"/>
      <c r="H285" s="208"/>
      <c r="I285" s="208"/>
      <c r="J285" s="208"/>
      <c r="K285" s="208"/>
      <c r="L285" s="208"/>
      <c r="M285" s="208"/>
      <c r="N285" s="208"/>
      <c r="O285" s="207"/>
      <c r="P285" s="207"/>
    </row>
    <row r="286" spans="7:63">
      <c r="G286" s="208"/>
      <c r="H286" s="208"/>
      <c r="I286" s="208"/>
      <c r="J286" s="208"/>
      <c r="K286" s="208"/>
      <c r="L286" s="208"/>
      <c r="M286" s="208"/>
      <c r="N286" s="208"/>
      <c r="O286" s="207"/>
      <c r="P286" s="207"/>
    </row>
    <row r="287" spans="7:63">
      <c r="G287" s="207"/>
      <c r="H287" s="207"/>
      <c r="I287" s="207"/>
      <c r="J287" s="207"/>
      <c r="K287" s="207"/>
      <c r="L287" s="207"/>
      <c r="M287" s="207"/>
      <c r="N287" s="207"/>
    </row>
    <row r="288" spans="7:63">
      <c r="G288" s="207"/>
      <c r="H288" s="207"/>
      <c r="I288" s="207"/>
      <c r="J288" s="207"/>
      <c r="K288" s="207"/>
      <c r="L288" s="207"/>
      <c r="M288" s="207"/>
      <c r="N288" s="207"/>
    </row>
    <row r="289" spans="7:14">
      <c r="G289" s="207"/>
      <c r="H289" s="207"/>
      <c r="I289" s="207"/>
      <c r="J289" s="207"/>
      <c r="K289" s="207"/>
      <c r="L289" s="207"/>
      <c r="M289" s="207"/>
      <c r="N289" s="207"/>
    </row>
    <row r="290" spans="7:14">
      <c r="G290" s="207"/>
      <c r="H290" s="207"/>
      <c r="I290" s="207"/>
      <c r="J290" s="207"/>
      <c r="K290" s="207"/>
      <c r="L290" s="207"/>
      <c r="M290" s="207"/>
      <c r="N290" s="207"/>
    </row>
  </sheetData>
  <sheetProtection insertRows="0" deleteRows="0"/>
  <mergeCells count="1336">
    <mergeCell ref="AX1:BM1"/>
    <mergeCell ref="AG2:AH2"/>
    <mergeCell ref="AJ2:AK2"/>
    <mergeCell ref="AN2:AO2"/>
    <mergeCell ref="AX2:BM2"/>
    <mergeCell ref="BI3:BL3"/>
    <mergeCell ref="D19:F20"/>
    <mergeCell ref="G19:H20"/>
    <mergeCell ref="M19:N20"/>
    <mergeCell ref="O19:R20"/>
    <mergeCell ref="S19:W20"/>
    <mergeCell ref="BF19:BG19"/>
    <mergeCell ref="BH19:BI19"/>
    <mergeCell ref="BJ19:BN20"/>
    <mergeCell ref="BF20:BG20"/>
    <mergeCell ref="BH20:BI20"/>
    <mergeCell ref="BI4:BL4"/>
    <mergeCell ref="BE6:BF6"/>
    <mergeCell ref="BI6:BJ6"/>
    <mergeCell ref="BI8:BJ8"/>
    <mergeCell ref="BI10:BJ10"/>
    <mergeCell ref="S12:W16"/>
    <mergeCell ref="AA12:BE12"/>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B21:B22"/>
    <mergeCell ref="C21:C22"/>
    <mergeCell ref="D21:F22"/>
    <mergeCell ref="G21:H22"/>
    <mergeCell ref="M21:N22"/>
    <mergeCell ref="O21:R22"/>
    <mergeCell ref="S21:W22"/>
    <mergeCell ref="BF21:BG21"/>
    <mergeCell ref="BH21:BI21"/>
    <mergeCell ref="BJ21:BN22"/>
    <mergeCell ref="BF22:BG22"/>
    <mergeCell ref="BH22:BI22"/>
    <mergeCell ref="B17:B18"/>
    <mergeCell ref="C17:C18"/>
    <mergeCell ref="D17:F18"/>
    <mergeCell ref="G17:H18"/>
    <mergeCell ref="M17:N18"/>
    <mergeCell ref="O17:R18"/>
    <mergeCell ref="S17:W18"/>
    <mergeCell ref="BF17:BG17"/>
    <mergeCell ref="BH17:BI17"/>
    <mergeCell ref="BJ17:BN18"/>
    <mergeCell ref="BF18:BG18"/>
    <mergeCell ref="BH18:BI18"/>
    <mergeCell ref="B19:B20"/>
    <mergeCell ref="C19:C20"/>
    <mergeCell ref="B23:B24"/>
    <mergeCell ref="C23:C24"/>
    <mergeCell ref="D23:F24"/>
    <mergeCell ref="G23:H24"/>
    <mergeCell ref="M23:N24"/>
    <mergeCell ref="O23:R24"/>
    <mergeCell ref="S23:W24"/>
    <mergeCell ref="BF23:BG23"/>
    <mergeCell ref="BH23:BI23"/>
    <mergeCell ref="BJ23:BN24"/>
    <mergeCell ref="BF24:BG24"/>
    <mergeCell ref="BH24:BI24"/>
    <mergeCell ref="B25:B26"/>
    <mergeCell ref="C25:C26"/>
    <mergeCell ref="D25:F26"/>
    <mergeCell ref="G25:H26"/>
    <mergeCell ref="M25:N26"/>
    <mergeCell ref="O25:R26"/>
    <mergeCell ref="S25:W26"/>
    <mergeCell ref="BF25:BG25"/>
    <mergeCell ref="BH25:BI25"/>
    <mergeCell ref="BJ25:BN26"/>
    <mergeCell ref="BF26:BG26"/>
    <mergeCell ref="BH26:BI26"/>
    <mergeCell ref="B27:B28"/>
    <mergeCell ref="C27:C28"/>
    <mergeCell ref="D27:F28"/>
    <mergeCell ref="G27:H28"/>
    <mergeCell ref="M27:N28"/>
    <mergeCell ref="O27:R28"/>
    <mergeCell ref="S27:W28"/>
    <mergeCell ref="BF27:BG27"/>
    <mergeCell ref="BH27:BI27"/>
    <mergeCell ref="BJ27:BN28"/>
    <mergeCell ref="BF28:BG28"/>
    <mergeCell ref="BH28:BI28"/>
    <mergeCell ref="B29:B30"/>
    <mergeCell ref="C29:C30"/>
    <mergeCell ref="D29:F30"/>
    <mergeCell ref="G29:H30"/>
    <mergeCell ref="M29:N30"/>
    <mergeCell ref="O29:R30"/>
    <mergeCell ref="S29:W30"/>
    <mergeCell ref="BF29:BG29"/>
    <mergeCell ref="BH29:BI29"/>
    <mergeCell ref="BJ29:BN30"/>
    <mergeCell ref="BF30:BG30"/>
    <mergeCell ref="BH30:BI30"/>
    <mergeCell ref="B31:B32"/>
    <mergeCell ref="C31:C32"/>
    <mergeCell ref="D31:F32"/>
    <mergeCell ref="G31:H32"/>
    <mergeCell ref="M31:N32"/>
    <mergeCell ref="O31:R32"/>
    <mergeCell ref="S31:W32"/>
    <mergeCell ref="BF31:BG31"/>
    <mergeCell ref="BH31:BI31"/>
    <mergeCell ref="BJ31:BN32"/>
    <mergeCell ref="BF32:BG32"/>
    <mergeCell ref="BH32:BI32"/>
    <mergeCell ref="B33:B34"/>
    <mergeCell ref="C33:C34"/>
    <mergeCell ref="D33:F34"/>
    <mergeCell ref="G33:H34"/>
    <mergeCell ref="M33:N34"/>
    <mergeCell ref="O33:R34"/>
    <mergeCell ref="S33:W34"/>
    <mergeCell ref="BF33:BG33"/>
    <mergeCell ref="BH33:BI33"/>
    <mergeCell ref="BJ33:BN34"/>
    <mergeCell ref="BF34:BG34"/>
    <mergeCell ref="BH34:BI34"/>
    <mergeCell ref="B35:B36"/>
    <mergeCell ref="C35:C36"/>
    <mergeCell ref="D35:F36"/>
    <mergeCell ref="G35:H36"/>
    <mergeCell ref="M35:N36"/>
    <mergeCell ref="O35:R36"/>
    <mergeCell ref="S35:W36"/>
    <mergeCell ref="BF35:BG35"/>
    <mergeCell ref="BH35:BI35"/>
    <mergeCell ref="BJ35:BN36"/>
    <mergeCell ref="BF36:BG36"/>
    <mergeCell ref="BH36:BI36"/>
    <mergeCell ref="B37:B38"/>
    <mergeCell ref="C37:C38"/>
    <mergeCell ref="D37:F38"/>
    <mergeCell ref="G37:H38"/>
    <mergeCell ref="M37:N38"/>
    <mergeCell ref="O37:R38"/>
    <mergeCell ref="S37:W38"/>
    <mergeCell ref="BF37:BG37"/>
    <mergeCell ref="BH37:BI37"/>
    <mergeCell ref="BJ37:BN38"/>
    <mergeCell ref="BF38:BG38"/>
    <mergeCell ref="BH38:BI38"/>
    <mergeCell ref="B39:B40"/>
    <mergeCell ref="C39:C40"/>
    <mergeCell ref="D39:F40"/>
    <mergeCell ref="G39:H40"/>
    <mergeCell ref="M39:N40"/>
    <mergeCell ref="O39:R40"/>
    <mergeCell ref="S39:W40"/>
    <mergeCell ref="BF39:BG39"/>
    <mergeCell ref="BH39:BI39"/>
    <mergeCell ref="BJ39:BN40"/>
    <mergeCell ref="BF40:BG40"/>
    <mergeCell ref="BH40:BI40"/>
    <mergeCell ref="B41:B42"/>
    <mergeCell ref="C41:C42"/>
    <mergeCell ref="D41:F42"/>
    <mergeCell ref="G41:H42"/>
    <mergeCell ref="M41:N42"/>
    <mergeCell ref="O41:R42"/>
    <mergeCell ref="S41:W42"/>
    <mergeCell ref="BF41:BG41"/>
    <mergeCell ref="BH41:BI41"/>
    <mergeCell ref="BJ41:BN42"/>
    <mergeCell ref="BF42:BG42"/>
    <mergeCell ref="BH42:BI42"/>
    <mergeCell ref="B43:B44"/>
    <mergeCell ref="C43:C44"/>
    <mergeCell ref="D43:F44"/>
    <mergeCell ref="G43:H44"/>
    <mergeCell ref="M43:N44"/>
    <mergeCell ref="O43:R44"/>
    <mergeCell ref="S43:W44"/>
    <mergeCell ref="BF43:BG43"/>
    <mergeCell ref="BH43:BI43"/>
    <mergeCell ref="BJ43:BN44"/>
    <mergeCell ref="BF44:BG44"/>
    <mergeCell ref="BH44:BI44"/>
    <mergeCell ref="B45:B46"/>
    <mergeCell ref="C45:C46"/>
    <mergeCell ref="D45:F46"/>
    <mergeCell ref="G45:H46"/>
    <mergeCell ref="M45:N46"/>
    <mergeCell ref="O45:R46"/>
    <mergeCell ref="S45:W46"/>
    <mergeCell ref="BF45:BG45"/>
    <mergeCell ref="BH45:BI45"/>
    <mergeCell ref="BJ45:BN46"/>
    <mergeCell ref="BF46:BG46"/>
    <mergeCell ref="BH46:BI46"/>
    <mergeCell ref="B47:B48"/>
    <mergeCell ref="C47:C48"/>
    <mergeCell ref="D47:F48"/>
    <mergeCell ref="G47:H48"/>
    <mergeCell ref="M47:N48"/>
    <mergeCell ref="O47:R48"/>
    <mergeCell ref="S47:W48"/>
    <mergeCell ref="BF47:BG47"/>
    <mergeCell ref="BH47:BI47"/>
    <mergeCell ref="BJ47:BN48"/>
    <mergeCell ref="BF48:BG48"/>
    <mergeCell ref="BH48:BI48"/>
    <mergeCell ref="B49:B50"/>
    <mergeCell ref="C49:C50"/>
    <mergeCell ref="D49:F50"/>
    <mergeCell ref="G49:H50"/>
    <mergeCell ref="M49:N50"/>
    <mergeCell ref="O49:R50"/>
    <mergeCell ref="S49:W50"/>
    <mergeCell ref="BF49:BG49"/>
    <mergeCell ref="BH49:BI49"/>
    <mergeCell ref="BJ49:BN50"/>
    <mergeCell ref="BF50:BG50"/>
    <mergeCell ref="BH50:BI50"/>
    <mergeCell ref="B51:B52"/>
    <mergeCell ref="C51:C52"/>
    <mergeCell ref="D51:F52"/>
    <mergeCell ref="G51:H52"/>
    <mergeCell ref="M51:N52"/>
    <mergeCell ref="O51:R52"/>
    <mergeCell ref="S51:W52"/>
    <mergeCell ref="BF51:BG51"/>
    <mergeCell ref="BH51:BI51"/>
    <mergeCell ref="BJ51:BN52"/>
    <mergeCell ref="BF52:BG52"/>
    <mergeCell ref="BH52:BI52"/>
    <mergeCell ref="B53:B54"/>
    <mergeCell ref="C53:C54"/>
    <mergeCell ref="D53:F54"/>
    <mergeCell ref="G53:H54"/>
    <mergeCell ref="M53:N54"/>
    <mergeCell ref="O53:R54"/>
    <mergeCell ref="S53:W54"/>
    <mergeCell ref="BF53:BG53"/>
    <mergeCell ref="BH53:BI53"/>
    <mergeCell ref="BJ53:BN54"/>
    <mergeCell ref="BF54:BG54"/>
    <mergeCell ref="BH54:BI54"/>
    <mergeCell ref="B55:B56"/>
    <mergeCell ref="C55:C56"/>
    <mergeCell ref="D55:F56"/>
    <mergeCell ref="G55:H56"/>
    <mergeCell ref="M55:N56"/>
    <mergeCell ref="O55:R56"/>
    <mergeCell ref="S55:W56"/>
    <mergeCell ref="BF55:BG55"/>
    <mergeCell ref="BH55:BI55"/>
    <mergeCell ref="BJ55:BN56"/>
    <mergeCell ref="BF56:BG56"/>
    <mergeCell ref="BH56:BI56"/>
    <mergeCell ref="B57:B58"/>
    <mergeCell ref="C57:C58"/>
    <mergeCell ref="D57:F58"/>
    <mergeCell ref="G57:H58"/>
    <mergeCell ref="M57:N58"/>
    <mergeCell ref="O57:R58"/>
    <mergeCell ref="S57:W58"/>
    <mergeCell ref="BF57:BG57"/>
    <mergeCell ref="BH57:BI57"/>
    <mergeCell ref="BJ57:BN58"/>
    <mergeCell ref="BF58:BG58"/>
    <mergeCell ref="BH58:BI58"/>
    <mergeCell ref="B59:B60"/>
    <mergeCell ref="C59:C60"/>
    <mergeCell ref="D59:F60"/>
    <mergeCell ref="G59:H60"/>
    <mergeCell ref="M59:N60"/>
    <mergeCell ref="O59:R60"/>
    <mergeCell ref="S59:W60"/>
    <mergeCell ref="BF59:BG59"/>
    <mergeCell ref="BH59:BI59"/>
    <mergeCell ref="BJ59:BN60"/>
    <mergeCell ref="BF60:BG60"/>
    <mergeCell ref="BH60:BI60"/>
    <mergeCell ref="B61:B62"/>
    <mergeCell ref="C61:C62"/>
    <mergeCell ref="D61:F62"/>
    <mergeCell ref="G61:H62"/>
    <mergeCell ref="M61:N62"/>
    <mergeCell ref="O61:R62"/>
    <mergeCell ref="S61:W62"/>
    <mergeCell ref="BF61:BG61"/>
    <mergeCell ref="BH61:BI61"/>
    <mergeCell ref="BJ61:BN62"/>
    <mergeCell ref="BF62:BG62"/>
    <mergeCell ref="BH62:BI62"/>
    <mergeCell ref="B63:B64"/>
    <mergeCell ref="C63:C64"/>
    <mergeCell ref="D63:F64"/>
    <mergeCell ref="G63:H64"/>
    <mergeCell ref="M63:N64"/>
    <mergeCell ref="O63:R64"/>
    <mergeCell ref="S63:W64"/>
    <mergeCell ref="BF63:BG63"/>
    <mergeCell ref="BH63:BI63"/>
    <mergeCell ref="BJ63:BN64"/>
    <mergeCell ref="BF64:BG64"/>
    <mergeCell ref="BH64:BI64"/>
    <mergeCell ref="B65:B66"/>
    <mergeCell ref="C65:C66"/>
    <mergeCell ref="D65:F66"/>
    <mergeCell ref="G65:H66"/>
    <mergeCell ref="M65:N66"/>
    <mergeCell ref="O65:R66"/>
    <mergeCell ref="S65:W66"/>
    <mergeCell ref="BF65:BG65"/>
    <mergeCell ref="BH65:BI65"/>
    <mergeCell ref="BJ65:BN66"/>
    <mergeCell ref="BF66:BG66"/>
    <mergeCell ref="BH66:BI66"/>
    <mergeCell ref="B67:B68"/>
    <mergeCell ref="C67:C68"/>
    <mergeCell ref="D67:F68"/>
    <mergeCell ref="G67:H68"/>
    <mergeCell ref="M67:N68"/>
    <mergeCell ref="O67:R68"/>
    <mergeCell ref="S67:W68"/>
    <mergeCell ref="BF67:BG67"/>
    <mergeCell ref="BH67:BI67"/>
    <mergeCell ref="BJ67:BN68"/>
    <mergeCell ref="BF68:BG68"/>
    <mergeCell ref="BH68:BI68"/>
    <mergeCell ref="B69:B70"/>
    <mergeCell ref="C69:C70"/>
    <mergeCell ref="D69:F70"/>
    <mergeCell ref="G69:H70"/>
    <mergeCell ref="M69:N70"/>
    <mergeCell ref="O69:R70"/>
    <mergeCell ref="S69:W70"/>
    <mergeCell ref="BF69:BG69"/>
    <mergeCell ref="BH69:BI69"/>
    <mergeCell ref="BJ69:BN70"/>
    <mergeCell ref="BF70:BG70"/>
    <mergeCell ref="BH70:BI70"/>
    <mergeCell ref="B71:B72"/>
    <mergeCell ref="C71:C72"/>
    <mergeCell ref="D71:F72"/>
    <mergeCell ref="G71:H72"/>
    <mergeCell ref="M71:N72"/>
    <mergeCell ref="O71:R72"/>
    <mergeCell ref="S71:W72"/>
    <mergeCell ref="BF71:BG71"/>
    <mergeCell ref="BH71:BI71"/>
    <mergeCell ref="BJ71:BN72"/>
    <mergeCell ref="BF72:BG72"/>
    <mergeCell ref="BH72:BI72"/>
    <mergeCell ref="B75:B76"/>
    <mergeCell ref="C75:C76"/>
    <mergeCell ref="B81:B82"/>
    <mergeCell ref="C81:C82"/>
    <mergeCell ref="S79:W80"/>
    <mergeCell ref="BF79:BG79"/>
    <mergeCell ref="BH77:BI77"/>
    <mergeCell ref="BJ77:BN78"/>
    <mergeCell ref="BF78:BG78"/>
    <mergeCell ref="BH78:BI78"/>
    <mergeCell ref="B77:B78"/>
    <mergeCell ref="C77:C78"/>
    <mergeCell ref="B73:B74"/>
    <mergeCell ref="C73:C74"/>
    <mergeCell ref="D73:F74"/>
    <mergeCell ref="G73:H74"/>
    <mergeCell ref="M73:N74"/>
    <mergeCell ref="O73:R74"/>
    <mergeCell ref="S73:W74"/>
    <mergeCell ref="BF73:BG73"/>
    <mergeCell ref="BH73:BI73"/>
    <mergeCell ref="BJ73:BN74"/>
    <mergeCell ref="BF74:BG74"/>
    <mergeCell ref="BH74:BI74"/>
    <mergeCell ref="B215:B216"/>
    <mergeCell ref="C215:C216"/>
    <mergeCell ref="D215:F216"/>
    <mergeCell ref="G215:H216"/>
    <mergeCell ref="M215:N216"/>
    <mergeCell ref="O215:R216"/>
    <mergeCell ref="BE221:BH221"/>
    <mergeCell ref="BJ221:BM221"/>
    <mergeCell ref="O222:P222"/>
    <mergeCell ref="Q222:R222"/>
    <mergeCell ref="S222:T222"/>
    <mergeCell ref="V222:W222"/>
    <mergeCell ref="X222:Y222"/>
    <mergeCell ref="AA222:AB222"/>
    <mergeCell ref="AE222:AF222"/>
    <mergeCell ref="AI222:AJ222"/>
    <mergeCell ref="AL222:AM222"/>
    <mergeCell ref="AN222:AO222"/>
    <mergeCell ref="AQ222:AR222"/>
    <mergeCell ref="AU222:AX222"/>
    <mergeCell ref="AZ222:BC222"/>
    <mergeCell ref="BJ220:BM220"/>
    <mergeCell ref="Q221:R221"/>
    <mergeCell ref="S221:T221"/>
    <mergeCell ref="BE222:BH222"/>
    <mergeCell ref="S215:W216"/>
    <mergeCell ref="BF215:BG215"/>
    <mergeCell ref="BH215:BI215"/>
    <mergeCell ref="BJ215:BN216"/>
    <mergeCell ref="BF216:BG216"/>
    <mergeCell ref="BH216:BI216"/>
    <mergeCell ref="AE223:AF223"/>
    <mergeCell ref="AG223:AH223"/>
    <mergeCell ref="AI223:AJ223"/>
    <mergeCell ref="BJ219:BM219"/>
    <mergeCell ref="O220:P221"/>
    <mergeCell ref="Q220:T220"/>
    <mergeCell ref="V220:Y220"/>
    <mergeCell ref="AE220:AF221"/>
    <mergeCell ref="AG220:AJ220"/>
    <mergeCell ref="AL220:AO220"/>
    <mergeCell ref="AN221:AO221"/>
    <mergeCell ref="AL223:AM223"/>
    <mergeCell ref="AN223:AO223"/>
    <mergeCell ref="AQ223:AR223"/>
    <mergeCell ref="O223:P223"/>
    <mergeCell ref="Q223:R223"/>
    <mergeCell ref="S223:T223"/>
    <mergeCell ref="V223:W223"/>
    <mergeCell ref="X223:Y223"/>
    <mergeCell ref="AA223:AB223"/>
    <mergeCell ref="AG222:AH222"/>
    <mergeCell ref="V221:W221"/>
    <mergeCell ref="X221:Y221"/>
    <mergeCell ref="AG221:AH221"/>
    <mergeCell ref="AI221:AJ221"/>
    <mergeCell ref="AL221:AM221"/>
    <mergeCell ref="AU226:AV226"/>
    <mergeCell ref="AW226:AZ226"/>
    <mergeCell ref="AU227:AV227"/>
    <mergeCell ref="AW227:AZ227"/>
    <mergeCell ref="AQ225:AR225"/>
    <mergeCell ref="O224:P224"/>
    <mergeCell ref="Q224:R224"/>
    <mergeCell ref="S224:T224"/>
    <mergeCell ref="V224:W224"/>
    <mergeCell ref="AL226:AM226"/>
    <mergeCell ref="AN226:AO226"/>
    <mergeCell ref="AL224:AM224"/>
    <mergeCell ref="AN224:AO224"/>
    <mergeCell ref="AL225:AM225"/>
    <mergeCell ref="AN225:AO225"/>
    <mergeCell ref="O225:P225"/>
    <mergeCell ref="Q225:R225"/>
    <mergeCell ref="S225:T225"/>
    <mergeCell ref="V225:W225"/>
    <mergeCell ref="X225:Y225"/>
    <mergeCell ref="AE226:AF226"/>
    <mergeCell ref="O231:R231"/>
    <mergeCell ref="T231:W231"/>
    <mergeCell ref="Y231:AB231"/>
    <mergeCell ref="AE231:AH231"/>
    <mergeCell ref="AJ231:AM231"/>
    <mergeCell ref="AO231:AR231"/>
    <mergeCell ref="Y234:AB234"/>
    <mergeCell ref="AO234:AR234"/>
    <mergeCell ref="Y235:AB235"/>
    <mergeCell ref="AO235:AR235"/>
    <mergeCell ref="O236:R236"/>
    <mergeCell ref="T236:W236"/>
    <mergeCell ref="Y236:AB236"/>
    <mergeCell ref="AE236:AH236"/>
    <mergeCell ref="AJ236:AM236"/>
    <mergeCell ref="AO236:AR236"/>
    <mergeCell ref="AG226:AH226"/>
    <mergeCell ref="AI226:AJ226"/>
    <mergeCell ref="O226:P226"/>
    <mergeCell ref="Q226:R226"/>
    <mergeCell ref="S226:T226"/>
    <mergeCell ref="V226:W226"/>
    <mergeCell ref="X226:Y226"/>
    <mergeCell ref="AA226:AB226"/>
    <mergeCell ref="V228:W228"/>
    <mergeCell ref="AL228:AM228"/>
    <mergeCell ref="AQ226:AR226"/>
    <mergeCell ref="BH75:BI75"/>
    <mergeCell ref="BJ75:BN76"/>
    <mergeCell ref="BF76:BG76"/>
    <mergeCell ref="BH76:BI76"/>
    <mergeCell ref="D75:F76"/>
    <mergeCell ref="G75:H76"/>
    <mergeCell ref="M75:N76"/>
    <mergeCell ref="O75:R76"/>
    <mergeCell ref="D77:F78"/>
    <mergeCell ref="G77:H78"/>
    <mergeCell ref="M77:N78"/>
    <mergeCell ref="O77:R78"/>
    <mergeCell ref="S75:W76"/>
    <mergeCell ref="BF75:BG75"/>
    <mergeCell ref="S77:W78"/>
    <mergeCell ref="BF77:BG77"/>
    <mergeCell ref="AU230:AV230"/>
    <mergeCell ref="AW230:AZ230"/>
    <mergeCell ref="AG224:AH224"/>
    <mergeCell ref="AI224:AJ224"/>
    <mergeCell ref="AA225:AB225"/>
    <mergeCell ref="AE225:AF225"/>
    <mergeCell ref="AG225:AH225"/>
    <mergeCell ref="AI225:AJ225"/>
    <mergeCell ref="AU228:AV228"/>
    <mergeCell ref="AW228:AZ228"/>
    <mergeCell ref="AU229:AV229"/>
    <mergeCell ref="AW229:AZ229"/>
    <mergeCell ref="AQ224:AR224"/>
    <mergeCell ref="X224:Y224"/>
    <mergeCell ref="AA224:AB224"/>
    <mergeCell ref="AE224:AF224"/>
    <mergeCell ref="D85:F86"/>
    <mergeCell ref="G85:H86"/>
    <mergeCell ref="M85:N86"/>
    <mergeCell ref="O85:R86"/>
    <mergeCell ref="S85:W86"/>
    <mergeCell ref="BF85:BG85"/>
    <mergeCell ref="BH85:BI85"/>
    <mergeCell ref="BJ85:BN86"/>
    <mergeCell ref="BF86:BG86"/>
    <mergeCell ref="BH86:BI86"/>
    <mergeCell ref="D81:F82"/>
    <mergeCell ref="G81:H82"/>
    <mergeCell ref="M81:N82"/>
    <mergeCell ref="O81:R82"/>
    <mergeCell ref="BH79:BI79"/>
    <mergeCell ref="BJ79:BN80"/>
    <mergeCell ref="BF80:BG80"/>
    <mergeCell ref="BH80:BI80"/>
    <mergeCell ref="S81:W82"/>
    <mergeCell ref="BF81:BG81"/>
    <mergeCell ref="BH81:BI81"/>
    <mergeCell ref="BJ81:BN82"/>
    <mergeCell ref="BF82:BG82"/>
    <mergeCell ref="BH82:BI82"/>
    <mergeCell ref="B79:B80"/>
    <mergeCell ref="C79:C80"/>
    <mergeCell ref="D79:F80"/>
    <mergeCell ref="G79:H80"/>
    <mergeCell ref="M79:N80"/>
    <mergeCell ref="O79:R80"/>
    <mergeCell ref="B87:B88"/>
    <mergeCell ref="C87:C88"/>
    <mergeCell ref="D87:F88"/>
    <mergeCell ref="G87:H88"/>
    <mergeCell ref="M87:N88"/>
    <mergeCell ref="O87:R88"/>
    <mergeCell ref="S87:W88"/>
    <mergeCell ref="BF87:BG87"/>
    <mergeCell ref="BH87:BI87"/>
    <mergeCell ref="BJ87:BN88"/>
    <mergeCell ref="BF88:BG88"/>
    <mergeCell ref="BH88:BI88"/>
    <mergeCell ref="B83:B84"/>
    <mergeCell ref="C83:C84"/>
    <mergeCell ref="D83:F84"/>
    <mergeCell ref="G83:H84"/>
    <mergeCell ref="M83:N84"/>
    <mergeCell ref="O83:R84"/>
    <mergeCell ref="S83:W84"/>
    <mergeCell ref="BF83:BG83"/>
    <mergeCell ref="BH83:BI83"/>
    <mergeCell ref="BJ83:BN84"/>
    <mergeCell ref="BF84:BG84"/>
    <mergeCell ref="BH84:BI84"/>
    <mergeCell ref="B85:B86"/>
    <mergeCell ref="C85:C86"/>
    <mergeCell ref="B89:B90"/>
    <mergeCell ref="C89:C90"/>
    <mergeCell ref="D89:F90"/>
    <mergeCell ref="G89:H90"/>
    <mergeCell ref="M89:N90"/>
    <mergeCell ref="O89:R90"/>
    <mergeCell ref="S89:W90"/>
    <mergeCell ref="BF89:BG89"/>
    <mergeCell ref="BH89:BI89"/>
    <mergeCell ref="BJ89:BN90"/>
    <mergeCell ref="BF90:BG90"/>
    <mergeCell ref="BH90:BI90"/>
    <mergeCell ref="B91:B92"/>
    <mergeCell ref="C91:C92"/>
    <mergeCell ref="D91:F92"/>
    <mergeCell ref="G91:H92"/>
    <mergeCell ref="M91:N92"/>
    <mergeCell ref="O91:R92"/>
    <mergeCell ref="S91:W92"/>
    <mergeCell ref="BF91:BG91"/>
    <mergeCell ref="BH91:BI91"/>
    <mergeCell ref="BJ91:BN92"/>
    <mergeCell ref="BF92:BG92"/>
    <mergeCell ref="BH92:BI92"/>
    <mergeCell ref="B93:B94"/>
    <mergeCell ref="C93:C94"/>
    <mergeCell ref="D93:F94"/>
    <mergeCell ref="G93:H94"/>
    <mergeCell ref="M93:N94"/>
    <mergeCell ref="O93:R94"/>
    <mergeCell ref="S93:W94"/>
    <mergeCell ref="BF93:BG93"/>
    <mergeCell ref="BH93:BI93"/>
    <mergeCell ref="BJ93:BN94"/>
    <mergeCell ref="BF94:BG94"/>
    <mergeCell ref="BH94:BI94"/>
    <mergeCell ref="B95:B96"/>
    <mergeCell ref="C95:C96"/>
    <mergeCell ref="D95:F96"/>
    <mergeCell ref="G95:H96"/>
    <mergeCell ref="M95:N96"/>
    <mergeCell ref="O95:R96"/>
    <mergeCell ref="S95:W96"/>
    <mergeCell ref="BF95:BG95"/>
    <mergeCell ref="BH95:BI95"/>
    <mergeCell ref="BJ95:BN96"/>
    <mergeCell ref="BF96:BG96"/>
    <mergeCell ref="BH96:BI96"/>
    <mergeCell ref="B97:B98"/>
    <mergeCell ref="C97:C98"/>
    <mergeCell ref="D97:F98"/>
    <mergeCell ref="G97:H98"/>
    <mergeCell ref="M97:N98"/>
    <mergeCell ref="O97:R98"/>
    <mergeCell ref="S97:W98"/>
    <mergeCell ref="BF97:BG97"/>
    <mergeCell ref="BH97:BI97"/>
    <mergeCell ref="BJ97:BN98"/>
    <mergeCell ref="BF98:BG98"/>
    <mergeCell ref="BH98:BI98"/>
    <mergeCell ref="B99:B100"/>
    <mergeCell ref="C99:C100"/>
    <mergeCell ref="D99:F100"/>
    <mergeCell ref="G99:H100"/>
    <mergeCell ref="M99:N100"/>
    <mergeCell ref="O99:R100"/>
    <mergeCell ref="S99:W100"/>
    <mergeCell ref="BF99:BG99"/>
    <mergeCell ref="BH99:BI99"/>
    <mergeCell ref="BJ99:BN100"/>
    <mergeCell ref="BF100:BG100"/>
    <mergeCell ref="BH100:BI100"/>
    <mergeCell ref="B101:B102"/>
    <mergeCell ref="C101:C102"/>
    <mergeCell ref="D101:F102"/>
    <mergeCell ref="G101:H102"/>
    <mergeCell ref="M101:N102"/>
    <mergeCell ref="O101:R102"/>
    <mergeCell ref="S101:W102"/>
    <mergeCell ref="BF101:BG101"/>
    <mergeCell ref="BH101:BI101"/>
    <mergeCell ref="BJ101:BN102"/>
    <mergeCell ref="BF102:BG102"/>
    <mergeCell ref="BH102:BI102"/>
    <mergeCell ref="B103:B104"/>
    <mergeCell ref="C103:C104"/>
    <mergeCell ref="D103:F104"/>
    <mergeCell ref="G103:H104"/>
    <mergeCell ref="M103:N104"/>
    <mergeCell ref="O103:R104"/>
    <mergeCell ref="S103:W104"/>
    <mergeCell ref="BF103:BG103"/>
    <mergeCell ref="BH103:BI103"/>
    <mergeCell ref="BJ103:BN104"/>
    <mergeCell ref="BF104:BG104"/>
    <mergeCell ref="BH104:BI104"/>
    <mergeCell ref="B105:B106"/>
    <mergeCell ref="C105:C106"/>
    <mergeCell ref="D105:F106"/>
    <mergeCell ref="G105:H106"/>
    <mergeCell ref="M105:N106"/>
    <mergeCell ref="O105:R106"/>
    <mergeCell ref="S105:W106"/>
    <mergeCell ref="BF105:BG105"/>
    <mergeCell ref="BH105:BI105"/>
    <mergeCell ref="BJ105:BN106"/>
    <mergeCell ref="BF106:BG106"/>
    <mergeCell ref="BH106:BI106"/>
    <mergeCell ref="B107:B108"/>
    <mergeCell ref="C107:C108"/>
    <mergeCell ref="D107:F108"/>
    <mergeCell ref="G107:H108"/>
    <mergeCell ref="M107:N108"/>
    <mergeCell ref="O107:R108"/>
    <mergeCell ref="S107:W108"/>
    <mergeCell ref="BF107:BG107"/>
    <mergeCell ref="BH107:BI107"/>
    <mergeCell ref="BJ107:BN108"/>
    <mergeCell ref="BF108:BG108"/>
    <mergeCell ref="BH108:BI108"/>
    <mergeCell ref="B109:B110"/>
    <mergeCell ref="C109:C110"/>
    <mergeCell ref="D109:F110"/>
    <mergeCell ref="G109:H110"/>
    <mergeCell ref="M109:N110"/>
    <mergeCell ref="O109:R110"/>
    <mergeCell ref="S109:W110"/>
    <mergeCell ref="BF109:BG109"/>
    <mergeCell ref="BH109:BI109"/>
    <mergeCell ref="BJ109:BN110"/>
    <mergeCell ref="BF110:BG110"/>
    <mergeCell ref="BH110:BI110"/>
    <mergeCell ref="B111:B112"/>
    <mergeCell ref="C111:C112"/>
    <mergeCell ref="D111:F112"/>
    <mergeCell ref="G111:H112"/>
    <mergeCell ref="M111:N112"/>
    <mergeCell ref="O111:R112"/>
    <mergeCell ref="S111:W112"/>
    <mergeCell ref="BF111:BG111"/>
    <mergeCell ref="BH111:BI111"/>
    <mergeCell ref="BJ111:BN112"/>
    <mergeCell ref="BF112:BG112"/>
    <mergeCell ref="BH112:BI112"/>
    <mergeCell ref="B113:B114"/>
    <mergeCell ref="C113:C114"/>
    <mergeCell ref="D113:F114"/>
    <mergeCell ref="G113:H114"/>
    <mergeCell ref="M113:N114"/>
    <mergeCell ref="O113:R114"/>
    <mergeCell ref="S113:W114"/>
    <mergeCell ref="BF113:BG113"/>
    <mergeCell ref="BH113:BI113"/>
    <mergeCell ref="BJ113:BN114"/>
    <mergeCell ref="BF114:BG114"/>
    <mergeCell ref="BH114:BI114"/>
    <mergeCell ref="B115:B116"/>
    <mergeCell ref="C115:C116"/>
    <mergeCell ref="D115:F116"/>
    <mergeCell ref="G115:H116"/>
    <mergeCell ref="M115:N116"/>
    <mergeCell ref="O115:R116"/>
    <mergeCell ref="S115:W116"/>
    <mergeCell ref="BF115:BG115"/>
    <mergeCell ref="BH115:BI115"/>
    <mergeCell ref="BJ115:BN116"/>
    <mergeCell ref="BF116:BG116"/>
    <mergeCell ref="BH116:BI116"/>
    <mergeCell ref="B117:B118"/>
    <mergeCell ref="C117:C118"/>
    <mergeCell ref="D117:F118"/>
    <mergeCell ref="G117:H118"/>
    <mergeCell ref="M117:N118"/>
    <mergeCell ref="O117:R118"/>
    <mergeCell ref="S117:W118"/>
    <mergeCell ref="BF117:BG117"/>
    <mergeCell ref="BH117:BI117"/>
    <mergeCell ref="BJ117:BN118"/>
    <mergeCell ref="BF118:BG118"/>
    <mergeCell ref="BH118:BI118"/>
    <mergeCell ref="B119:B120"/>
    <mergeCell ref="C119:C120"/>
    <mergeCell ref="D119:F120"/>
    <mergeCell ref="G119:H120"/>
    <mergeCell ref="M119:N120"/>
    <mergeCell ref="O119:R120"/>
    <mergeCell ref="S119:W120"/>
    <mergeCell ref="BF119:BG119"/>
    <mergeCell ref="BH119:BI119"/>
    <mergeCell ref="BJ119:BN120"/>
    <mergeCell ref="BF120:BG120"/>
    <mergeCell ref="BH120:BI120"/>
    <mergeCell ref="B121:B122"/>
    <mergeCell ref="C121:C122"/>
    <mergeCell ref="D121:F122"/>
    <mergeCell ref="G121:H122"/>
    <mergeCell ref="M121:N122"/>
    <mergeCell ref="O121:R122"/>
    <mergeCell ref="S121:W122"/>
    <mergeCell ref="BF121:BG121"/>
    <mergeCell ref="BH121:BI121"/>
    <mergeCell ref="BJ121:BN122"/>
    <mergeCell ref="BF122:BG122"/>
    <mergeCell ref="BH122:BI122"/>
    <mergeCell ref="B123:B124"/>
    <mergeCell ref="C123:C124"/>
    <mergeCell ref="D123:F124"/>
    <mergeCell ref="G123:H124"/>
    <mergeCell ref="M123:N124"/>
    <mergeCell ref="O123:R124"/>
    <mergeCell ref="S123:W124"/>
    <mergeCell ref="BF123:BG123"/>
    <mergeCell ref="BH123:BI123"/>
    <mergeCell ref="BJ123:BN124"/>
    <mergeCell ref="BF124:BG124"/>
    <mergeCell ref="BH124:BI124"/>
    <mergeCell ref="B125:B126"/>
    <mergeCell ref="C125:C126"/>
    <mergeCell ref="D125:F126"/>
    <mergeCell ref="G125:H126"/>
    <mergeCell ref="M125:N126"/>
    <mergeCell ref="O125:R126"/>
    <mergeCell ref="S125:W126"/>
    <mergeCell ref="BF125:BG125"/>
    <mergeCell ref="BH125:BI125"/>
    <mergeCell ref="BJ125:BN126"/>
    <mergeCell ref="BF126:BG126"/>
    <mergeCell ref="BH126:BI126"/>
    <mergeCell ref="B127:B128"/>
    <mergeCell ref="C127:C128"/>
    <mergeCell ref="D127:F128"/>
    <mergeCell ref="G127:H128"/>
    <mergeCell ref="M127:N128"/>
    <mergeCell ref="O127:R128"/>
    <mergeCell ref="S127:W128"/>
    <mergeCell ref="BF127:BG127"/>
    <mergeCell ref="BH127:BI127"/>
    <mergeCell ref="BJ127:BN128"/>
    <mergeCell ref="BF128:BG128"/>
    <mergeCell ref="BH128:BI128"/>
    <mergeCell ref="B129:B130"/>
    <mergeCell ref="C129:C130"/>
    <mergeCell ref="D129:F130"/>
    <mergeCell ref="G129:H130"/>
    <mergeCell ref="M129:N130"/>
    <mergeCell ref="O129:R130"/>
    <mergeCell ref="S129:W130"/>
    <mergeCell ref="BF129:BG129"/>
    <mergeCell ref="BH129:BI129"/>
    <mergeCell ref="BJ129:BN130"/>
    <mergeCell ref="BF130:BG130"/>
    <mergeCell ref="BH130:BI130"/>
    <mergeCell ref="B131:B132"/>
    <mergeCell ref="C131:C132"/>
    <mergeCell ref="D131:F132"/>
    <mergeCell ref="G131:H132"/>
    <mergeCell ref="M131:N132"/>
    <mergeCell ref="O131:R132"/>
    <mergeCell ref="S131:W132"/>
    <mergeCell ref="BF131:BG131"/>
    <mergeCell ref="BH131:BI131"/>
    <mergeCell ref="BJ131:BN132"/>
    <mergeCell ref="BF132:BG132"/>
    <mergeCell ref="BH132:BI132"/>
    <mergeCell ref="B133:B134"/>
    <mergeCell ref="C133:C134"/>
    <mergeCell ref="D133:F134"/>
    <mergeCell ref="G133:H134"/>
    <mergeCell ref="M133:N134"/>
    <mergeCell ref="O133:R134"/>
    <mergeCell ref="S133:W134"/>
    <mergeCell ref="BF133:BG133"/>
    <mergeCell ref="BH133:BI133"/>
    <mergeCell ref="BJ133:BN134"/>
    <mergeCell ref="BF134:BG134"/>
    <mergeCell ref="BH134:BI134"/>
    <mergeCell ref="B135:B136"/>
    <mergeCell ref="C135:C136"/>
    <mergeCell ref="D135:F136"/>
    <mergeCell ref="G135:H136"/>
    <mergeCell ref="M135:N136"/>
    <mergeCell ref="O135:R136"/>
    <mergeCell ref="S135:W136"/>
    <mergeCell ref="BF135:BG135"/>
    <mergeCell ref="BH135:BI135"/>
    <mergeCell ref="BJ135:BN136"/>
    <mergeCell ref="BF136:BG136"/>
    <mergeCell ref="BH136:BI136"/>
    <mergeCell ref="B137:B138"/>
    <mergeCell ref="C137:C138"/>
    <mergeCell ref="D137:F138"/>
    <mergeCell ref="G137:H138"/>
    <mergeCell ref="M137:N138"/>
    <mergeCell ref="O137:R138"/>
    <mergeCell ref="S137:W138"/>
    <mergeCell ref="BF137:BG137"/>
    <mergeCell ref="BH137:BI137"/>
    <mergeCell ref="BJ137:BN138"/>
    <mergeCell ref="BF138:BG138"/>
    <mergeCell ref="BH138:BI138"/>
    <mergeCell ref="B139:B140"/>
    <mergeCell ref="C139:C140"/>
    <mergeCell ref="D139:F140"/>
    <mergeCell ref="G139:H140"/>
    <mergeCell ref="M139:N140"/>
    <mergeCell ref="O139:R140"/>
    <mergeCell ref="S139:W140"/>
    <mergeCell ref="BF139:BG139"/>
    <mergeCell ref="BH139:BI139"/>
    <mergeCell ref="BJ139:BN140"/>
    <mergeCell ref="BF140:BG140"/>
    <mergeCell ref="BH140:BI140"/>
    <mergeCell ref="B141:B142"/>
    <mergeCell ref="C141:C142"/>
    <mergeCell ref="D141:F142"/>
    <mergeCell ref="G141:H142"/>
    <mergeCell ref="M141:N142"/>
    <mergeCell ref="O141:R142"/>
    <mergeCell ref="S141:W142"/>
    <mergeCell ref="BF141:BG141"/>
    <mergeCell ref="BH141:BI141"/>
    <mergeCell ref="BJ141:BN142"/>
    <mergeCell ref="BF142:BG142"/>
    <mergeCell ref="BH142:BI142"/>
    <mergeCell ref="B143:B144"/>
    <mergeCell ref="C143:C144"/>
    <mergeCell ref="D143:F144"/>
    <mergeCell ref="G143:H144"/>
    <mergeCell ref="M143:N144"/>
    <mergeCell ref="O143:R144"/>
    <mergeCell ref="S143:W144"/>
    <mergeCell ref="BF143:BG143"/>
    <mergeCell ref="BH143:BI143"/>
    <mergeCell ref="BJ143:BN144"/>
    <mergeCell ref="BF144:BG144"/>
    <mergeCell ref="BH144:BI144"/>
    <mergeCell ref="B145:B146"/>
    <mergeCell ref="C145:C146"/>
    <mergeCell ref="D145:F146"/>
    <mergeCell ref="G145:H146"/>
    <mergeCell ref="M145:N146"/>
    <mergeCell ref="O145:R146"/>
    <mergeCell ref="S145:W146"/>
    <mergeCell ref="BF145:BG145"/>
    <mergeCell ref="BH145:BI145"/>
    <mergeCell ref="BJ145:BN146"/>
    <mergeCell ref="BF146:BG146"/>
    <mergeCell ref="BH146:BI146"/>
    <mergeCell ref="B147:B148"/>
    <mergeCell ref="C147:C148"/>
    <mergeCell ref="D147:F148"/>
    <mergeCell ref="G147:H148"/>
    <mergeCell ref="M147:N148"/>
    <mergeCell ref="O147:R148"/>
    <mergeCell ref="S147:W148"/>
    <mergeCell ref="BF147:BG147"/>
    <mergeCell ref="BH147:BI147"/>
    <mergeCell ref="BJ147:BN148"/>
    <mergeCell ref="BF148:BG148"/>
    <mergeCell ref="BH148:BI148"/>
    <mergeCell ref="B149:B150"/>
    <mergeCell ref="C149:C150"/>
    <mergeCell ref="D149:F150"/>
    <mergeCell ref="G149:H150"/>
    <mergeCell ref="M149:N150"/>
    <mergeCell ref="O149:R150"/>
    <mergeCell ref="S149:W150"/>
    <mergeCell ref="BF149:BG149"/>
    <mergeCell ref="BH149:BI149"/>
    <mergeCell ref="BJ149:BN150"/>
    <mergeCell ref="BF150:BG150"/>
    <mergeCell ref="BH150:BI150"/>
    <mergeCell ref="B151:B152"/>
    <mergeCell ref="C151:C152"/>
    <mergeCell ref="D151:F152"/>
    <mergeCell ref="G151:H152"/>
    <mergeCell ref="M151:N152"/>
    <mergeCell ref="O151:R152"/>
    <mergeCell ref="S151:W152"/>
    <mergeCell ref="BF151:BG151"/>
    <mergeCell ref="BH151:BI151"/>
    <mergeCell ref="BJ151:BN152"/>
    <mergeCell ref="BF152:BG152"/>
    <mergeCell ref="BH152:BI152"/>
    <mergeCell ref="B153:B154"/>
    <mergeCell ref="C153:C154"/>
    <mergeCell ref="D153:F154"/>
    <mergeCell ref="G153:H154"/>
    <mergeCell ref="M153:N154"/>
    <mergeCell ref="O153:R154"/>
    <mergeCell ref="S153:W154"/>
    <mergeCell ref="BF153:BG153"/>
    <mergeCell ref="BH153:BI153"/>
    <mergeCell ref="BJ153:BN154"/>
    <mergeCell ref="BF154:BG154"/>
    <mergeCell ref="BH154:BI154"/>
    <mergeCell ref="B155:B156"/>
    <mergeCell ref="C155:C156"/>
    <mergeCell ref="D155:F156"/>
    <mergeCell ref="G155:H156"/>
    <mergeCell ref="M155:N156"/>
    <mergeCell ref="O155:R156"/>
    <mergeCell ref="S155:W156"/>
    <mergeCell ref="BF155:BG155"/>
    <mergeCell ref="BH155:BI155"/>
    <mergeCell ref="BJ155:BN156"/>
    <mergeCell ref="BF156:BG156"/>
    <mergeCell ref="BH156:BI156"/>
    <mergeCell ref="B157:B158"/>
    <mergeCell ref="C157:C158"/>
    <mergeCell ref="D157:F158"/>
    <mergeCell ref="G157:H158"/>
    <mergeCell ref="M157:N158"/>
    <mergeCell ref="O157:R158"/>
    <mergeCell ref="S157:W158"/>
    <mergeCell ref="BF157:BG157"/>
    <mergeCell ref="BH157:BI157"/>
    <mergeCell ref="BJ157:BN158"/>
    <mergeCell ref="BF158:BG158"/>
    <mergeCell ref="BH158:BI158"/>
    <mergeCell ref="B159:B160"/>
    <mergeCell ref="C159:C160"/>
    <mergeCell ref="D159:F160"/>
    <mergeCell ref="G159:H160"/>
    <mergeCell ref="M159:N160"/>
    <mergeCell ref="O159:R160"/>
    <mergeCell ref="S159:W160"/>
    <mergeCell ref="BF159:BG159"/>
    <mergeCell ref="BH159:BI159"/>
    <mergeCell ref="BJ159:BN160"/>
    <mergeCell ref="BF160:BG160"/>
    <mergeCell ref="BH160:BI160"/>
    <mergeCell ref="B161:B162"/>
    <mergeCell ref="C161:C162"/>
    <mergeCell ref="D161:F162"/>
    <mergeCell ref="G161:H162"/>
    <mergeCell ref="M161:N162"/>
    <mergeCell ref="O161:R162"/>
    <mergeCell ref="S161:W162"/>
    <mergeCell ref="BF161:BG161"/>
    <mergeCell ref="BH161:BI161"/>
    <mergeCell ref="BJ161:BN162"/>
    <mergeCell ref="BF162:BG162"/>
    <mergeCell ref="BH162:BI162"/>
    <mergeCell ref="B163:B164"/>
    <mergeCell ref="C163:C164"/>
    <mergeCell ref="D163:F164"/>
    <mergeCell ref="G163:H164"/>
    <mergeCell ref="M163:N164"/>
    <mergeCell ref="O163:R164"/>
    <mergeCell ref="S163:W164"/>
    <mergeCell ref="BF163:BG163"/>
    <mergeCell ref="BH163:BI163"/>
    <mergeCell ref="BJ163:BN164"/>
    <mergeCell ref="BF164:BG164"/>
    <mergeCell ref="BH164:BI164"/>
    <mergeCell ref="B165:B166"/>
    <mergeCell ref="C165:C166"/>
    <mergeCell ref="D165:F166"/>
    <mergeCell ref="G165:H166"/>
    <mergeCell ref="M165:N166"/>
    <mergeCell ref="O165:R166"/>
    <mergeCell ref="S165:W166"/>
    <mergeCell ref="BF165:BG165"/>
    <mergeCell ref="BH165:BI165"/>
    <mergeCell ref="BJ165:BN166"/>
    <mergeCell ref="BF166:BG166"/>
    <mergeCell ref="BH166:BI166"/>
    <mergeCell ref="B167:B168"/>
    <mergeCell ref="C167:C168"/>
    <mergeCell ref="D167:F168"/>
    <mergeCell ref="G167:H168"/>
    <mergeCell ref="M167:N168"/>
    <mergeCell ref="O167:R168"/>
    <mergeCell ref="S167:W168"/>
    <mergeCell ref="BF167:BG167"/>
    <mergeCell ref="BH167:BI167"/>
    <mergeCell ref="BJ167:BN168"/>
    <mergeCell ref="BF168:BG168"/>
    <mergeCell ref="BH168:BI168"/>
    <mergeCell ref="B169:B170"/>
    <mergeCell ref="C169:C170"/>
    <mergeCell ref="D169:F170"/>
    <mergeCell ref="G169:H170"/>
    <mergeCell ref="M169:N170"/>
    <mergeCell ref="O169:R170"/>
    <mergeCell ref="S169:W170"/>
    <mergeCell ref="BF169:BG169"/>
    <mergeCell ref="BH169:BI169"/>
    <mergeCell ref="BJ169:BN170"/>
    <mergeCell ref="BF170:BG170"/>
    <mergeCell ref="BH170:BI170"/>
    <mergeCell ref="B171:B172"/>
    <mergeCell ref="C171:C172"/>
    <mergeCell ref="D171:F172"/>
    <mergeCell ref="G171:H172"/>
    <mergeCell ref="M171:N172"/>
    <mergeCell ref="O171:R172"/>
    <mergeCell ref="S171:W172"/>
    <mergeCell ref="BF171:BG171"/>
    <mergeCell ref="BH171:BI171"/>
    <mergeCell ref="BJ171:BN172"/>
    <mergeCell ref="BF172:BG172"/>
    <mergeCell ref="BH172:BI172"/>
    <mergeCell ref="B173:B174"/>
    <mergeCell ref="C173:C174"/>
    <mergeCell ref="D173:F174"/>
    <mergeCell ref="G173:H174"/>
    <mergeCell ref="M173:N174"/>
    <mergeCell ref="O173:R174"/>
    <mergeCell ref="S173:W174"/>
    <mergeCell ref="BF173:BG173"/>
    <mergeCell ref="BH173:BI173"/>
    <mergeCell ref="BJ173:BN174"/>
    <mergeCell ref="BF174:BG174"/>
    <mergeCell ref="BH174:BI174"/>
    <mergeCell ref="B175:B176"/>
    <mergeCell ref="C175:C176"/>
    <mergeCell ref="D175:F176"/>
    <mergeCell ref="G175:H176"/>
    <mergeCell ref="M175:N176"/>
    <mergeCell ref="O175:R176"/>
    <mergeCell ref="S175:W176"/>
    <mergeCell ref="BF175:BG175"/>
    <mergeCell ref="BH175:BI175"/>
    <mergeCell ref="BJ175:BN176"/>
    <mergeCell ref="BF176:BG176"/>
    <mergeCell ref="BH176:BI176"/>
    <mergeCell ref="B177:B178"/>
    <mergeCell ref="C177:C178"/>
    <mergeCell ref="D177:F178"/>
    <mergeCell ref="G177:H178"/>
    <mergeCell ref="M177:N178"/>
    <mergeCell ref="O177:R178"/>
    <mergeCell ref="S177:W178"/>
    <mergeCell ref="BF177:BG177"/>
    <mergeCell ref="BH177:BI177"/>
    <mergeCell ref="BJ177:BN178"/>
    <mergeCell ref="BF178:BG178"/>
    <mergeCell ref="BH178:BI178"/>
    <mergeCell ref="B179:B180"/>
    <mergeCell ref="C179:C180"/>
    <mergeCell ref="D179:F180"/>
    <mergeCell ref="G179:H180"/>
    <mergeCell ref="M179:N180"/>
    <mergeCell ref="O179:R180"/>
    <mergeCell ref="S179:W180"/>
    <mergeCell ref="BF179:BG179"/>
    <mergeCell ref="BH179:BI179"/>
    <mergeCell ref="BJ179:BN180"/>
    <mergeCell ref="BF180:BG180"/>
    <mergeCell ref="BH180:BI180"/>
    <mergeCell ref="B181:B182"/>
    <mergeCell ref="C181:C182"/>
    <mergeCell ref="D181:F182"/>
    <mergeCell ref="G181:H182"/>
    <mergeCell ref="M181:N182"/>
    <mergeCell ref="O181:R182"/>
    <mergeCell ref="S181:W182"/>
    <mergeCell ref="BF181:BG181"/>
    <mergeCell ref="BH181:BI181"/>
    <mergeCell ref="BJ181:BN182"/>
    <mergeCell ref="BF182:BG182"/>
    <mergeCell ref="BH182:BI182"/>
    <mergeCell ref="B183:B184"/>
    <mergeCell ref="C183:C184"/>
    <mergeCell ref="D183:F184"/>
    <mergeCell ref="G183:H184"/>
    <mergeCell ref="M183:N184"/>
    <mergeCell ref="O183:R184"/>
    <mergeCell ref="S183:W184"/>
    <mergeCell ref="BF183:BG183"/>
    <mergeCell ref="BH183:BI183"/>
    <mergeCell ref="BJ183:BN184"/>
    <mergeCell ref="BF184:BG184"/>
    <mergeCell ref="BH184:BI184"/>
    <mergeCell ref="B185:B186"/>
    <mergeCell ref="C185:C186"/>
    <mergeCell ref="D185:F186"/>
    <mergeCell ref="G185:H186"/>
    <mergeCell ref="M185:N186"/>
    <mergeCell ref="O185:R186"/>
    <mergeCell ref="S185:W186"/>
    <mergeCell ref="BF185:BG185"/>
    <mergeCell ref="BH185:BI185"/>
    <mergeCell ref="BJ185:BN186"/>
    <mergeCell ref="BF186:BG186"/>
    <mergeCell ref="BH186:BI186"/>
    <mergeCell ref="B187:B188"/>
    <mergeCell ref="C187:C188"/>
    <mergeCell ref="D187:F188"/>
    <mergeCell ref="G187:H188"/>
    <mergeCell ref="M187:N188"/>
    <mergeCell ref="O187:R188"/>
    <mergeCell ref="S187:W188"/>
    <mergeCell ref="BF187:BG187"/>
    <mergeCell ref="BH187:BI187"/>
    <mergeCell ref="BJ187:BN188"/>
    <mergeCell ref="BF188:BG188"/>
    <mergeCell ref="BH188:BI188"/>
    <mergeCell ref="B189:B190"/>
    <mergeCell ref="C189:C190"/>
    <mergeCell ref="D189:F190"/>
    <mergeCell ref="G189:H190"/>
    <mergeCell ref="M189:N190"/>
    <mergeCell ref="O189:R190"/>
    <mergeCell ref="S189:W190"/>
    <mergeCell ref="BF189:BG189"/>
    <mergeCell ref="BH189:BI189"/>
    <mergeCell ref="BJ189:BN190"/>
    <mergeCell ref="BF190:BG190"/>
    <mergeCell ref="BH190:BI190"/>
    <mergeCell ref="B191:B192"/>
    <mergeCell ref="C191:C192"/>
    <mergeCell ref="D191:F192"/>
    <mergeCell ref="G191:H192"/>
    <mergeCell ref="M191:N192"/>
    <mergeCell ref="O191:R192"/>
    <mergeCell ref="S191:W192"/>
    <mergeCell ref="BF191:BG191"/>
    <mergeCell ref="BH191:BI191"/>
    <mergeCell ref="BJ191:BN192"/>
    <mergeCell ref="BF192:BG192"/>
    <mergeCell ref="BH192:BI192"/>
    <mergeCell ref="B193:B194"/>
    <mergeCell ref="C193:C194"/>
    <mergeCell ref="D193:F194"/>
    <mergeCell ref="G193:H194"/>
    <mergeCell ref="M193:N194"/>
    <mergeCell ref="O193:R194"/>
    <mergeCell ref="S193:W194"/>
    <mergeCell ref="BF193:BG193"/>
    <mergeCell ref="BH193:BI193"/>
    <mergeCell ref="BJ193:BN194"/>
    <mergeCell ref="BF194:BG194"/>
    <mergeCell ref="BH194:BI194"/>
    <mergeCell ref="B195:B196"/>
    <mergeCell ref="C195:C196"/>
    <mergeCell ref="D195:F196"/>
    <mergeCell ref="G195:H196"/>
    <mergeCell ref="M195:N196"/>
    <mergeCell ref="O195:R196"/>
    <mergeCell ref="S195:W196"/>
    <mergeCell ref="BF195:BG195"/>
    <mergeCell ref="BH195:BI195"/>
    <mergeCell ref="BJ195:BN196"/>
    <mergeCell ref="BF196:BG196"/>
    <mergeCell ref="BH196:BI196"/>
    <mergeCell ref="B197:B198"/>
    <mergeCell ref="C197:C198"/>
    <mergeCell ref="D197:F198"/>
    <mergeCell ref="G197:H198"/>
    <mergeCell ref="M197:N198"/>
    <mergeCell ref="O197:R198"/>
    <mergeCell ref="S197:W198"/>
    <mergeCell ref="BF197:BG197"/>
    <mergeCell ref="BH197:BI197"/>
    <mergeCell ref="BJ197:BN198"/>
    <mergeCell ref="BF198:BG198"/>
    <mergeCell ref="BH198:BI198"/>
    <mergeCell ref="B199:B200"/>
    <mergeCell ref="C199:C200"/>
    <mergeCell ref="D199:F200"/>
    <mergeCell ref="G199:H200"/>
    <mergeCell ref="M199:N200"/>
    <mergeCell ref="O199:R200"/>
    <mergeCell ref="S199:W200"/>
    <mergeCell ref="BF199:BG199"/>
    <mergeCell ref="BH199:BI199"/>
    <mergeCell ref="BJ199:BN200"/>
    <mergeCell ref="BF200:BG200"/>
    <mergeCell ref="BH200:BI200"/>
    <mergeCell ref="B201:B202"/>
    <mergeCell ref="C201:C202"/>
    <mergeCell ref="D201:F202"/>
    <mergeCell ref="G201:H202"/>
    <mergeCell ref="M201:N202"/>
    <mergeCell ref="O201:R202"/>
    <mergeCell ref="S201:W202"/>
    <mergeCell ref="BF201:BG201"/>
    <mergeCell ref="BH201:BI201"/>
    <mergeCell ref="BJ201:BN202"/>
    <mergeCell ref="BF202:BG202"/>
    <mergeCell ref="BH202:BI202"/>
    <mergeCell ref="B203:B204"/>
    <mergeCell ref="C203:C204"/>
    <mergeCell ref="D203:F204"/>
    <mergeCell ref="G203:H204"/>
    <mergeCell ref="M203:N204"/>
    <mergeCell ref="O203:R204"/>
    <mergeCell ref="S203:W204"/>
    <mergeCell ref="BF203:BG203"/>
    <mergeCell ref="BH203:BI203"/>
    <mergeCell ref="BJ203:BN204"/>
    <mergeCell ref="BF204:BG204"/>
    <mergeCell ref="BH204:BI204"/>
    <mergeCell ref="BH211:BI211"/>
    <mergeCell ref="BJ211:BN212"/>
    <mergeCell ref="BF212:BG212"/>
    <mergeCell ref="BH212:BI212"/>
    <mergeCell ref="B205:B206"/>
    <mergeCell ref="C205:C206"/>
    <mergeCell ref="D205:F206"/>
    <mergeCell ref="G205:H206"/>
    <mergeCell ref="M205:N206"/>
    <mergeCell ref="O205:R206"/>
    <mergeCell ref="S205:W206"/>
    <mergeCell ref="BF205:BG205"/>
    <mergeCell ref="BH205:BI205"/>
    <mergeCell ref="BJ205:BN206"/>
    <mergeCell ref="BF206:BG206"/>
    <mergeCell ref="BH206:BI206"/>
    <mergeCell ref="B207:B208"/>
    <mergeCell ref="C207:C208"/>
    <mergeCell ref="D207:F208"/>
    <mergeCell ref="G207:H208"/>
    <mergeCell ref="M207:N208"/>
    <mergeCell ref="O207:R208"/>
    <mergeCell ref="S207:W208"/>
    <mergeCell ref="BF207:BG207"/>
    <mergeCell ref="BH207:BI207"/>
    <mergeCell ref="BJ207:BN208"/>
    <mergeCell ref="BF208:BG208"/>
    <mergeCell ref="BH208:BI208"/>
    <mergeCell ref="B213:B214"/>
    <mergeCell ref="C213:C214"/>
    <mergeCell ref="D213:F214"/>
    <mergeCell ref="G213:H214"/>
    <mergeCell ref="M213:N214"/>
    <mergeCell ref="O213:R214"/>
    <mergeCell ref="S213:W214"/>
    <mergeCell ref="BF213:BG213"/>
    <mergeCell ref="BH213:BI213"/>
    <mergeCell ref="BJ213:BN214"/>
    <mergeCell ref="BF214:BG214"/>
    <mergeCell ref="BH214:BI214"/>
    <mergeCell ref="B209:B210"/>
    <mergeCell ref="C209:C210"/>
    <mergeCell ref="D209:F210"/>
    <mergeCell ref="G209:H210"/>
    <mergeCell ref="M209:N210"/>
    <mergeCell ref="O209:R210"/>
    <mergeCell ref="S209:W210"/>
    <mergeCell ref="BF209:BG209"/>
    <mergeCell ref="BH209:BI209"/>
    <mergeCell ref="BJ209:BN210"/>
    <mergeCell ref="BF210:BG210"/>
    <mergeCell ref="BH210:BI210"/>
    <mergeCell ref="B211:B212"/>
    <mergeCell ref="C211:C212"/>
    <mergeCell ref="D211:F212"/>
    <mergeCell ref="G211:H212"/>
    <mergeCell ref="M211:N212"/>
    <mergeCell ref="O211:R212"/>
    <mergeCell ref="S211:W212"/>
    <mergeCell ref="BF211:BG211"/>
  </mergeCells>
  <phoneticPr fontId="12"/>
  <conditionalFormatting sqref="O231:R231">
    <cfRule type="expression" dxfId="145" priority="174">
      <formula>INDIRECT(ADDRESS(ROW(),COLUMN()))=TRUNC(INDIRECT(ADDRESS(ROW(),COLUMN())))</formula>
    </cfRule>
  </conditionalFormatting>
  <conditionalFormatting sqref="Q222:AB226">
    <cfRule type="expression" dxfId="144" priority="176">
      <formula>INDIRECT(ADDRESS(ROW(),COLUMN()))=TRUNC(INDIRECT(ADDRESS(ROW(),COLUMN())))</formula>
    </cfRule>
  </conditionalFormatting>
  <conditionalFormatting sqref="AA220:AB220 AD220 AA229:AD229">
    <cfRule type="expression" dxfId="143" priority="209">
      <formula>OR(#REF!=$B218,#REF!=$B218)</formula>
    </cfRule>
  </conditionalFormatting>
  <conditionalFormatting sqref="AA230:AD230">
    <cfRule type="expression" dxfId="142" priority="208">
      <formula>OR(#REF!=$B217,#REF!=$B217)</formula>
    </cfRule>
  </conditionalFormatting>
  <conditionalFormatting sqref="AA18:BI18">
    <cfRule type="expression" dxfId="141" priority="170">
      <formula>INDIRECT(ADDRESS(ROW(),COLUMN()))=TRUNC(INDIRECT(ADDRESS(ROW(),COLUMN())))</formula>
    </cfRule>
  </conditionalFormatting>
  <conditionalFormatting sqref="AA20:BI20">
    <cfRule type="expression" dxfId="140" priority="171">
      <formula>INDIRECT(ADDRESS(ROW(),COLUMN()))=TRUNC(INDIRECT(ADDRESS(ROW(),COLUMN())))</formula>
    </cfRule>
  </conditionalFormatting>
  <conditionalFormatting sqref="AA22:BI22">
    <cfRule type="expression" dxfId="139" priority="169">
      <formula>INDIRECT(ADDRESS(ROW(),COLUMN()))=TRUNC(INDIRECT(ADDRESS(ROW(),COLUMN())))</formula>
    </cfRule>
  </conditionalFormatting>
  <conditionalFormatting sqref="AA24:BI24">
    <cfRule type="expression" dxfId="138" priority="168">
      <formula>INDIRECT(ADDRESS(ROW(),COLUMN()))=TRUNC(INDIRECT(ADDRESS(ROW(),COLUMN())))</formula>
    </cfRule>
  </conditionalFormatting>
  <conditionalFormatting sqref="AA26:BI26">
    <cfRule type="expression" dxfId="137" priority="167">
      <formula>INDIRECT(ADDRESS(ROW(),COLUMN()))=TRUNC(INDIRECT(ADDRESS(ROW(),COLUMN())))</formula>
    </cfRule>
  </conditionalFormatting>
  <conditionalFormatting sqref="AA28:BI28">
    <cfRule type="expression" dxfId="136" priority="166">
      <formula>INDIRECT(ADDRESS(ROW(),COLUMN()))=TRUNC(INDIRECT(ADDRESS(ROW(),COLUMN())))</formula>
    </cfRule>
  </conditionalFormatting>
  <conditionalFormatting sqref="AA30:BI30">
    <cfRule type="expression" dxfId="135" priority="165">
      <formula>INDIRECT(ADDRESS(ROW(),COLUMN()))=TRUNC(INDIRECT(ADDRESS(ROW(),COLUMN())))</formula>
    </cfRule>
  </conditionalFormatting>
  <conditionalFormatting sqref="AA32:BI32">
    <cfRule type="expression" dxfId="134" priority="164">
      <formula>INDIRECT(ADDRESS(ROW(),COLUMN()))=TRUNC(INDIRECT(ADDRESS(ROW(),COLUMN())))</formula>
    </cfRule>
  </conditionalFormatting>
  <conditionalFormatting sqref="AA34:BI34">
    <cfRule type="expression" dxfId="133" priority="163">
      <formula>INDIRECT(ADDRESS(ROW(),COLUMN()))=TRUNC(INDIRECT(ADDRESS(ROW(),COLUMN())))</formula>
    </cfRule>
  </conditionalFormatting>
  <conditionalFormatting sqref="AA36:BI36">
    <cfRule type="expression" dxfId="132" priority="162">
      <formula>INDIRECT(ADDRESS(ROW(),COLUMN()))=TRUNC(INDIRECT(ADDRESS(ROW(),COLUMN())))</formula>
    </cfRule>
  </conditionalFormatting>
  <conditionalFormatting sqref="AA38:BI38">
    <cfRule type="expression" dxfId="131" priority="161">
      <formula>INDIRECT(ADDRESS(ROW(),COLUMN()))=TRUNC(INDIRECT(ADDRESS(ROW(),COLUMN())))</formula>
    </cfRule>
  </conditionalFormatting>
  <conditionalFormatting sqref="AA40:BI40">
    <cfRule type="expression" dxfId="130" priority="160">
      <formula>INDIRECT(ADDRESS(ROW(),COLUMN()))=TRUNC(INDIRECT(ADDRESS(ROW(),COLUMN())))</formula>
    </cfRule>
  </conditionalFormatting>
  <conditionalFormatting sqref="AA42:BI42">
    <cfRule type="expression" dxfId="129" priority="159">
      <formula>INDIRECT(ADDRESS(ROW(),COLUMN()))=TRUNC(INDIRECT(ADDRESS(ROW(),COLUMN())))</formula>
    </cfRule>
  </conditionalFormatting>
  <conditionalFormatting sqref="AA44:BI44">
    <cfRule type="expression" dxfId="128" priority="158">
      <formula>INDIRECT(ADDRESS(ROW(),COLUMN()))=TRUNC(INDIRECT(ADDRESS(ROW(),COLUMN())))</formula>
    </cfRule>
  </conditionalFormatting>
  <conditionalFormatting sqref="AA46:BI46">
    <cfRule type="expression" dxfId="127" priority="157">
      <formula>INDIRECT(ADDRESS(ROW(),COLUMN()))=TRUNC(INDIRECT(ADDRESS(ROW(),COLUMN())))</formula>
    </cfRule>
  </conditionalFormatting>
  <conditionalFormatting sqref="AA48:BI48">
    <cfRule type="expression" dxfId="126" priority="156">
      <formula>INDIRECT(ADDRESS(ROW(),COLUMN()))=TRUNC(INDIRECT(ADDRESS(ROW(),COLUMN())))</formula>
    </cfRule>
  </conditionalFormatting>
  <conditionalFormatting sqref="AA50:BI50">
    <cfRule type="expression" dxfId="125" priority="155">
      <formula>INDIRECT(ADDRESS(ROW(),COLUMN()))=TRUNC(INDIRECT(ADDRESS(ROW(),COLUMN())))</formula>
    </cfRule>
  </conditionalFormatting>
  <conditionalFormatting sqref="AA52:BI52">
    <cfRule type="expression" dxfId="124" priority="154">
      <formula>INDIRECT(ADDRESS(ROW(),COLUMN()))=TRUNC(INDIRECT(ADDRESS(ROW(),COLUMN())))</formula>
    </cfRule>
  </conditionalFormatting>
  <conditionalFormatting sqref="AA54:BI54">
    <cfRule type="expression" dxfId="123" priority="153">
      <formula>INDIRECT(ADDRESS(ROW(),COLUMN()))=TRUNC(INDIRECT(ADDRESS(ROW(),COLUMN())))</formula>
    </cfRule>
  </conditionalFormatting>
  <conditionalFormatting sqref="AA56:BI56">
    <cfRule type="expression" dxfId="122" priority="152">
      <formula>INDIRECT(ADDRESS(ROW(),COLUMN()))=TRUNC(INDIRECT(ADDRESS(ROW(),COLUMN())))</formula>
    </cfRule>
  </conditionalFormatting>
  <conditionalFormatting sqref="AA58:BI58">
    <cfRule type="expression" dxfId="121" priority="151">
      <formula>INDIRECT(ADDRESS(ROW(),COLUMN()))=TRUNC(INDIRECT(ADDRESS(ROW(),COLUMN())))</formula>
    </cfRule>
  </conditionalFormatting>
  <conditionalFormatting sqref="AA60:BI60">
    <cfRule type="expression" dxfId="120" priority="150">
      <formula>INDIRECT(ADDRESS(ROW(),COLUMN()))=TRUNC(INDIRECT(ADDRESS(ROW(),COLUMN())))</formula>
    </cfRule>
  </conditionalFormatting>
  <conditionalFormatting sqref="AA62:BI62">
    <cfRule type="expression" dxfId="119" priority="149">
      <formula>INDIRECT(ADDRESS(ROW(),COLUMN()))=TRUNC(INDIRECT(ADDRESS(ROW(),COLUMN())))</formula>
    </cfRule>
  </conditionalFormatting>
  <conditionalFormatting sqref="AA64:BI64">
    <cfRule type="expression" dxfId="118" priority="148">
      <formula>INDIRECT(ADDRESS(ROW(),COLUMN()))=TRUNC(INDIRECT(ADDRESS(ROW(),COLUMN())))</formula>
    </cfRule>
  </conditionalFormatting>
  <conditionalFormatting sqref="AA66:BI66">
    <cfRule type="expression" dxfId="117" priority="147">
      <formula>INDIRECT(ADDRESS(ROW(),COLUMN()))=TRUNC(INDIRECT(ADDRESS(ROW(),COLUMN())))</formula>
    </cfRule>
  </conditionalFormatting>
  <conditionalFormatting sqref="AA68:BI68">
    <cfRule type="expression" dxfId="116" priority="146">
      <formula>INDIRECT(ADDRESS(ROW(),COLUMN()))=TRUNC(INDIRECT(ADDRESS(ROW(),COLUMN())))</formula>
    </cfRule>
  </conditionalFormatting>
  <conditionalFormatting sqref="AA70:BI70">
    <cfRule type="expression" dxfId="115" priority="145">
      <formula>INDIRECT(ADDRESS(ROW(),COLUMN()))=TRUNC(INDIRECT(ADDRESS(ROW(),COLUMN())))</formula>
    </cfRule>
  </conditionalFormatting>
  <conditionalFormatting sqref="AA72:BI72">
    <cfRule type="expression" dxfId="114" priority="144">
      <formula>INDIRECT(ADDRESS(ROW(),COLUMN()))=TRUNC(INDIRECT(ADDRESS(ROW(),COLUMN())))</formula>
    </cfRule>
  </conditionalFormatting>
  <conditionalFormatting sqref="AA74:BI74">
    <cfRule type="expression" dxfId="113" priority="143">
      <formula>INDIRECT(ADDRESS(ROW(),COLUMN()))=TRUNC(INDIRECT(ADDRESS(ROW(),COLUMN())))</formula>
    </cfRule>
  </conditionalFormatting>
  <conditionalFormatting sqref="AA76:BI76">
    <cfRule type="expression" dxfId="112" priority="141">
      <formula>INDIRECT(ADDRESS(ROW(),COLUMN()))=TRUNC(INDIRECT(ADDRESS(ROW(),COLUMN())))</formula>
    </cfRule>
  </conditionalFormatting>
  <conditionalFormatting sqref="AA78:BI78">
    <cfRule type="expression" dxfId="111" priority="139">
      <formula>INDIRECT(ADDRESS(ROW(),COLUMN()))=TRUNC(INDIRECT(ADDRESS(ROW(),COLUMN())))</formula>
    </cfRule>
  </conditionalFormatting>
  <conditionalFormatting sqref="AA80:BI80">
    <cfRule type="expression" dxfId="110" priority="137">
      <formula>INDIRECT(ADDRESS(ROW(),COLUMN()))=TRUNC(INDIRECT(ADDRESS(ROW(),COLUMN())))</formula>
    </cfRule>
  </conditionalFormatting>
  <conditionalFormatting sqref="AA82:BI82">
    <cfRule type="expression" dxfId="109" priority="135">
      <formula>INDIRECT(ADDRESS(ROW(),COLUMN()))=TRUNC(INDIRECT(ADDRESS(ROW(),COLUMN())))</formula>
    </cfRule>
  </conditionalFormatting>
  <conditionalFormatting sqref="AA84:BI84">
    <cfRule type="expression" dxfId="108" priority="133">
      <formula>INDIRECT(ADDRESS(ROW(),COLUMN()))=TRUNC(INDIRECT(ADDRESS(ROW(),COLUMN())))</formula>
    </cfRule>
  </conditionalFormatting>
  <conditionalFormatting sqref="AA86:BI86">
    <cfRule type="expression" dxfId="107" priority="131">
      <formula>INDIRECT(ADDRESS(ROW(),COLUMN()))=TRUNC(INDIRECT(ADDRESS(ROW(),COLUMN())))</formula>
    </cfRule>
  </conditionalFormatting>
  <conditionalFormatting sqref="AA88:BI88">
    <cfRule type="expression" dxfId="106" priority="129">
      <formula>INDIRECT(ADDRESS(ROW(),COLUMN()))=TRUNC(INDIRECT(ADDRESS(ROW(),COLUMN())))</formula>
    </cfRule>
  </conditionalFormatting>
  <conditionalFormatting sqref="AA90:BI90">
    <cfRule type="expression" dxfId="105" priority="127">
      <formula>INDIRECT(ADDRESS(ROW(),COLUMN()))=TRUNC(INDIRECT(ADDRESS(ROW(),COLUMN())))</formula>
    </cfRule>
  </conditionalFormatting>
  <conditionalFormatting sqref="AA92:BI92">
    <cfRule type="expression" dxfId="104" priority="125">
      <formula>INDIRECT(ADDRESS(ROW(),COLUMN()))=TRUNC(INDIRECT(ADDRESS(ROW(),COLUMN())))</formula>
    </cfRule>
  </conditionalFormatting>
  <conditionalFormatting sqref="AA94:BI94">
    <cfRule type="expression" dxfId="103" priority="123">
      <formula>INDIRECT(ADDRESS(ROW(),COLUMN()))=TRUNC(INDIRECT(ADDRESS(ROW(),COLUMN())))</formula>
    </cfRule>
  </conditionalFormatting>
  <conditionalFormatting sqref="AA96:BI96">
    <cfRule type="expression" dxfId="102" priority="121">
      <formula>INDIRECT(ADDRESS(ROW(),COLUMN()))=TRUNC(INDIRECT(ADDRESS(ROW(),COLUMN())))</formula>
    </cfRule>
  </conditionalFormatting>
  <conditionalFormatting sqref="AA98:BI98">
    <cfRule type="expression" dxfId="101" priority="119">
      <formula>INDIRECT(ADDRESS(ROW(),COLUMN()))=TRUNC(INDIRECT(ADDRESS(ROW(),COLUMN())))</formula>
    </cfRule>
  </conditionalFormatting>
  <conditionalFormatting sqref="AA100:BI100">
    <cfRule type="expression" dxfId="100" priority="117">
      <formula>INDIRECT(ADDRESS(ROW(),COLUMN()))=TRUNC(INDIRECT(ADDRESS(ROW(),COLUMN())))</formula>
    </cfRule>
  </conditionalFormatting>
  <conditionalFormatting sqref="AA102:BI102">
    <cfRule type="expression" dxfId="99" priority="115">
      <formula>INDIRECT(ADDRESS(ROW(),COLUMN()))=TRUNC(INDIRECT(ADDRESS(ROW(),COLUMN())))</formula>
    </cfRule>
  </conditionalFormatting>
  <conditionalFormatting sqref="AA104:BI104">
    <cfRule type="expression" dxfId="98" priority="113">
      <formula>INDIRECT(ADDRESS(ROW(),COLUMN()))=TRUNC(INDIRECT(ADDRESS(ROW(),COLUMN())))</formula>
    </cfRule>
  </conditionalFormatting>
  <conditionalFormatting sqref="AA106:BI106">
    <cfRule type="expression" dxfId="97" priority="111">
      <formula>INDIRECT(ADDRESS(ROW(),COLUMN()))=TRUNC(INDIRECT(ADDRESS(ROW(),COLUMN())))</formula>
    </cfRule>
  </conditionalFormatting>
  <conditionalFormatting sqref="AA108:BI108">
    <cfRule type="expression" dxfId="96" priority="109">
      <formula>INDIRECT(ADDRESS(ROW(),COLUMN()))=TRUNC(INDIRECT(ADDRESS(ROW(),COLUMN())))</formula>
    </cfRule>
  </conditionalFormatting>
  <conditionalFormatting sqref="AA110:BI110">
    <cfRule type="expression" dxfId="95" priority="107">
      <formula>INDIRECT(ADDRESS(ROW(),COLUMN()))=TRUNC(INDIRECT(ADDRESS(ROW(),COLUMN())))</formula>
    </cfRule>
  </conditionalFormatting>
  <conditionalFormatting sqref="AA112:BI112">
    <cfRule type="expression" dxfId="94" priority="105">
      <formula>INDIRECT(ADDRESS(ROW(),COLUMN()))=TRUNC(INDIRECT(ADDRESS(ROW(),COLUMN())))</formula>
    </cfRule>
  </conditionalFormatting>
  <conditionalFormatting sqref="AA114:BI114">
    <cfRule type="expression" dxfId="93" priority="103">
      <formula>INDIRECT(ADDRESS(ROW(),COLUMN()))=TRUNC(INDIRECT(ADDRESS(ROW(),COLUMN())))</formula>
    </cfRule>
  </conditionalFormatting>
  <conditionalFormatting sqref="AA116:BI116">
    <cfRule type="expression" dxfId="92" priority="101">
      <formula>INDIRECT(ADDRESS(ROW(),COLUMN()))=TRUNC(INDIRECT(ADDRESS(ROW(),COLUMN())))</formula>
    </cfRule>
  </conditionalFormatting>
  <conditionalFormatting sqref="AA118:BI118">
    <cfRule type="expression" dxfId="91" priority="99">
      <formula>INDIRECT(ADDRESS(ROW(),COLUMN()))=TRUNC(INDIRECT(ADDRESS(ROW(),COLUMN())))</formula>
    </cfRule>
  </conditionalFormatting>
  <conditionalFormatting sqref="AA120:BI120">
    <cfRule type="expression" dxfId="90" priority="97">
      <formula>INDIRECT(ADDRESS(ROW(),COLUMN()))=TRUNC(INDIRECT(ADDRESS(ROW(),COLUMN())))</formula>
    </cfRule>
  </conditionalFormatting>
  <conditionalFormatting sqref="AA122:BI122">
    <cfRule type="expression" dxfId="89" priority="95">
      <formula>INDIRECT(ADDRESS(ROW(),COLUMN()))=TRUNC(INDIRECT(ADDRESS(ROW(),COLUMN())))</formula>
    </cfRule>
  </conditionalFormatting>
  <conditionalFormatting sqref="AA124:BI124">
    <cfRule type="expression" dxfId="88" priority="93">
      <formula>INDIRECT(ADDRESS(ROW(),COLUMN()))=TRUNC(INDIRECT(ADDRESS(ROW(),COLUMN())))</formula>
    </cfRule>
  </conditionalFormatting>
  <conditionalFormatting sqref="AA126:BI126">
    <cfRule type="expression" dxfId="87" priority="91">
      <formula>INDIRECT(ADDRESS(ROW(),COLUMN()))=TRUNC(INDIRECT(ADDRESS(ROW(),COLUMN())))</formula>
    </cfRule>
  </conditionalFormatting>
  <conditionalFormatting sqref="AA128:BI128">
    <cfRule type="expression" dxfId="86" priority="89">
      <formula>INDIRECT(ADDRESS(ROW(),COLUMN()))=TRUNC(INDIRECT(ADDRESS(ROW(),COLUMN())))</formula>
    </cfRule>
  </conditionalFormatting>
  <conditionalFormatting sqref="AA130:BI130">
    <cfRule type="expression" dxfId="85" priority="87">
      <formula>INDIRECT(ADDRESS(ROW(),COLUMN()))=TRUNC(INDIRECT(ADDRESS(ROW(),COLUMN())))</formula>
    </cfRule>
  </conditionalFormatting>
  <conditionalFormatting sqref="AA132:BI132">
    <cfRule type="expression" dxfId="84" priority="85">
      <formula>INDIRECT(ADDRESS(ROW(),COLUMN()))=TRUNC(INDIRECT(ADDRESS(ROW(),COLUMN())))</formula>
    </cfRule>
  </conditionalFormatting>
  <conditionalFormatting sqref="AA134:BI134">
    <cfRule type="expression" dxfId="83" priority="83">
      <formula>INDIRECT(ADDRESS(ROW(),COLUMN()))=TRUNC(INDIRECT(ADDRESS(ROW(),COLUMN())))</formula>
    </cfRule>
  </conditionalFormatting>
  <conditionalFormatting sqref="AA136:BI136">
    <cfRule type="expression" dxfId="82" priority="81">
      <formula>INDIRECT(ADDRESS(ROW(),COLUMN()))=TRUNC(INDIRECT(ADDRESS(ROW(),COLUMN())))</formula>
    </cfRule>
  </conditionalFormatting>
  <conditionalFormatting sqref="AA138:BI138">
    <cfRule type="expression" dxfId="81" priority="79">
      <formula>INDIRECT(ADDRESS(ROW(),COLUMN()))=TRUNC(INDIRECT(ADDRESS(ROW(),COLUMN())))</formula>
    </cfRule>
  </conditionalFormatting>
  <conditionalFormatting sqref="AA140:BI140">
    <cfRule type="expression" dxfId="80" priority="77">
      <formula>INDIRECT(ADDRESS(ROW(),COLUMN()))=TRUNC(INDIRECT(ADDRESS(ROW(),COLUMN())))</formula>
    </cfRule>
  </conditionalFormatting>
  <conditionalFormatting sqref="AA142:BI142">
    <cfRule type="expression" dxfId="79" priority="75">
      <formula>INDIRECT(ADDRESS(ROW(),COLUMN()))=TRUNC(INDIRECT(ADDRESS(ROW(),COLUMN())))</formula>
    </cfRule>
  </conditionalFormatting>
  <conditionalFormatting sqref="AA144:BI144">
    <cfRule type="expression" dxfId="78" priority="73">
      <formula>INDIRECT(ADDRESS(ROW(),COLUMN()))=TRUNC(INDIRECT(ADDRESS(ROW(),COLUMN())))</formula>
    </cfRule>
  </conditionalFormatting>
  <conditionalFormatting sqref="AA146:BI146">
    <cfRule type="expression" dxfId="77" priority="71">
      <formula>INDIRECT(ADDRESS(ROW(),COLUMN()))=TRUNC(INDIRECT(ADDRESS(ROW(),COLUMN())))</formula>
    </cfRule>
  </conditionalFormatting>
  <conditionalFormatting sqref="AA148:BI148">
    <cfRule type="expression" dxfId="76" priority="69">
      <formula>INDIRECT(ADDRESS(ROW(),COLUMN()))=TRUNC(INDIRECT(ADDRESS(ROW(),COLUMN())))</formula>
    </cfRule>
  </conditionalFormatting>
  <conditionalFormatting sqref="AA150:BI150">
    <cfRule type="expression" dxfId="75" priority="67">
      <formula>INDIRECT(ADDRESS(ROW(),COLUMN()))=TRUNC(INDIRECT(ADDRESS(ROW(),COLUMN())))</formula>
    </cfRule>
  </conditionalFormatting>
  <conditionalFormatting sqref="AA152:BI152">
    <cfRule type="expression" dxfId="74" priority="65">
      <formula>INDIRECT(ADDRESS(ROW(),COLUMN()))=TRUNC(INDIRECT(ADDRESS(ROW(),COLUMN())))</formula>
    </cfRule>
  </conditionalFormatting>
  <conditionalFormatting sqref="AA154:BI154">
    <cfRule type="expression" dxfId="73" priority="63">
      <formula>INDIRECT(ADDRESS(ROW(),COLUMN()))=TRUNC(INDIRECT(ADDRESS(ROW(),COLUMN())))</formula>
    </cfRule>
  </conditionalFormatting>
  <conditionalFormatting sqref="AA156:BI156">
    <cfRule type="expression" dxfId="72" priority="61">
      <formula>INDIRECT(ADDRESS(ROW(),COLUMN()))=TRUNC(INDIRECT(ADDRESS(ROW(),COLUMN())))</formula>
    </cfRule>
  </conditionalFormatting>
  <conditionalFormatting sqref="AA158:BI158">
    <cfRule type="expression" dxfId="71" priority="59">
      <formula>INDIRECT(ADDRESS(ROW(),COLUMN()))=TRUNC(INDIRECT(ADDRESS(ROW(),COLUMN())))</formula>
    </cfRule>
  </conditionalFormatting>
  <conditionalFormatting sqref="AA160:BI160">
    <cfRule type="expression" dxfId="70" priority="57">
      <formula>INDIRECT(ADDRESS(ROW(),COLUMN()))=TRUNC(INDIRECT(ADDRESS(ROW(),COLUMN())))</formula>
    </cfRule>
  </conditionalFormatting>
  <conditionalFormatting sqref="AA162:BI162">
    <cfRule type="expression" dxfId="69" priority="55">
      <formula>INDIRECT(ADDRESS(ROW(),COLUMN()))=TRUNC(INDIRECT(ADDRESS(ROW(),COLUMN())))</formula>
    </cfRule>
  </conditionalFormatting>
  <conditionalFormatting sqref="AA164:BI164">
    <cfRule type="expression" dxfId="68" priority="53">
      <formula>INDIRECT(ADDRESS(ROW(),COLUMN()))=TRUNC(INDIRECT(ADDRESS(ROW(),COLUMN())))</formula>
    </cfRule>
  </conditionalFormatting>
  <conditionalFormatting sqref="AA166:BI166">
    <cfRule type="expression" dxfId="67" priority="51">
      <formula>INDIRECT(ADDRESS(ROW(),COLUMN()))=TRUNC(INDIRECT(ADDRESS(ROW(),COLUMN())))</formula>
    </cfRule>
  </conditionalFormatting>
  <conditionalFormatting sqref="AA168:BI168">
    <cfRule type="expression" dxfId="66" priority="49">
      <formula>INDIRECT(ADDRESS(ROW(),COLUMN()))=TRUNC(INDIRECT(ADDRESS(ROW(),COLUMN())))</formula>
    </cfRule>
  </conditionalFormatting>
  <conditionalFormatting sqref="AA170:BI170">
    <cfRule type="expression" dxfId="65" priority="47">
      <formula>INDIRECT(ADDRESS(ROW(),COLUMN()))=TRUNC(INDIRECT(ADDRESS(ROW(),COLUMN())))</formula>
    </cfRule>
  </conditionalFormatting>
  <conditionalFormatting sqref="AA172:BI172">
    <cfRule type="expression" dxfId="64" priority="45">
      <formula>INDIRECT(ADDRESS(ROW(),COLUMN()))=TRUNC(INDIRECT(ADDRESS(ROW(),COLUMN())))</formula>
    </cfRule>
  </conditionalFormatting>
  <conditionalFormatting sqref="AA174:BI174">
    <cfRule type="expression" dxfId="63" priority="43">
      <formula>INDIRECT(ADDRESS(ROW(),COLUMN()))=TRUNC(INDIRECT(ADDRESS(ROW(),COLUMN())))</formula>
    </cfRule>
  </conditionalFormatting>
  <conditionalFormatting sqref="AA176:BI176">
    <cfRule type="expression" dxfId="62" priority="41">
      <formula>INDIRECT(ADDRESS(ROW(),COLUMN()))=TRUNC(INDIRECT(ADDRESS(ROW(),COLUMN())))</formula>
    </cfRule>
  </conditionalFormatting>
  <conditionalFormatting sqref="AA178:BI178">
    <cfRule type="expression" dxfId="61" priority="39">
      <formula>INDIRECT(ADDRESS(ROW(),COLUMN()))=TRUNC(INDIRECT(ADDRESS(ROW(),COLUMN())))</formula>
    </cfRule>
  </conditionalFormatting>
  <conditionalFormatting sqref="AA180:BI180">
    <cfRule type="expression" dxfId="60" priority="37">
      <formula>INDIRECT(ADDRESS(ROW(),COLUMN()))=TRUNC(INDIRECT(ADDRESS(ROW(),COLUMN())))</formula>
    </cfRule>
  </conditionalFormatting>
  <conditionalFormatting sqref="AA182:BI182">
    <cfRule type="expression" dxfId="59" priority="35">
      <formula>INDIRECT(ADDRESS(ROW(),COLUMN()))=TRUNC(INDIRECT(ADDRESS(ROW(),COLUMN())))</formula>
    </cfRule>
  </conditionalFormatting>
  <conditionalFormatting sqref="AA184:BI184">
    <cfRule type="expression" dxfId="58" priority="33">
      <formula>INDIRECT(ADDRESS(ROW(),COLUMN()))=TRUNC(INDIRECT(ADDRESS(ROW(),COLUMN())))</formula>
    </cfRule>
  </conditionalFormatting>
  <conditionalFormatting sqref="AA186:BI186">
    <cfRule type="expression" dxfId="57" priority="31">
      <formula>INDIRECT(ADDRESS(ROW(),COLUMN()))=TRUNC(INDIRECT(ADDRESS(ROW(),COLUMN())))</formula>
    </cfRule>
  </conditionalFormatting>
  <conditionalFormatting sqref="AA188:BI188">
    <cfRule type="expression" dxfId="56" priority="29">
      <formula>INDIRECT(ADDRESS(ROW(),COLUMN()))=TRUNC(INDIRECT(ADDRESS(ROW(),COLUMN())))</formula>
    </cfRule>
  </conditionalFormatting>
  <conditionalFormatting sqref="AA190:BI190">
    <cfRule type="expression" dxfId="55" priority="27">
      <formula>INDIRECT(ADDRESS(ROW(),COLUMN()))=TRUNC(INDIRECT(ADDRESS(ROW(),COLUMN())))</formula>
    </cfRule>
  </conditionalFormatting>
  <conditionalFormatting sqref="AA192:BI192">
    <cfRule type="expression" dxfId="54" priority="25">
      <formula>INDIRECT(ADDRESS(ROW(),COLUMN()))=TRUNC(INDIRECT(ADDRESS(ROW(),COLUMN())))</formula>
    </cfRule>
  </conditionalFormatting>
  <conditionalFormatting sqref="AA194:BI194">
    <cfRule type="expression" dxfId="53" priority="23">
      <formula>INDIRECT(ADDRESS(ROW(),COLUMN()))=TRUNC(INDIRECT(ADDRESS(ROW(),COLUMN())))</formula>
    </cfRule>
  </conditionalFormatting>
  <conditionalFormatting sqref="AA196:BI196">
    <cfRule type="expression" dxfId="52" priority="21">
      <formula>INDIRECT(ADDRESS(ROW(),COLUMN()))=TRUNC(INDIRECT(ADDRESS(ROW(),COLUMN())))</formula>
    </cfRule>
  </conditionalFormatting>
  <conditionalFormatting sqref="AA198:BI198">
    <cfRule type="expression" dxfId="51" priority="19">
      <formula>INDIRECT(ADDRESS(ROW(),COLUMN()))=TRUNC(INDIRECT(ADDRESS(ROW(),COLUMN())))</formula>
    </cfRule>
  </conditionalFormatting>
  <conditionalFormatting sqref="AA200:BI200">
    <cfRule type="expression" dxfId="50" priority="17">
      <formula>INDIRECT(ADDRESS(ROW(),COLUMN()))=TRUNC(INDIRECT(ADDRESS(ROW(),COLUMN())))</formula>
    </cfRule>
  </conditionalFormatting>
  <conditionalFormatting sqref="AA202:BI202">
    <cfRule type="expression" dxfId="49" priority="15">
      <formula>INDIRECT(ADDRESS(ROW(),COLUMN()))=TRUNC(INDIRECT(ADDRESS(ROW(),COLUMN())))</formula>
    </cfRule>
  </conditionalFormatting>
  <conditionalFormatting sqref="AA204:BI204">
    <cfRule type="expression" dxfId="48" priority="13">
      <formula>INDIRECT(ADDRESS(ROW(),COLUMN()))=TRUNC(INDIRECT(ADDRESS(ROW(),COLUMN())))</formula>
    </cfRule>
  </conditionalFormatting>
  <conditionalFormatting sqref="AA206:BI206">
    <cfRule type="expression" dxfId="47" priority="11">
      <formula>INDIRECT(ADDRESS(ROW(),COLUMN()))=TRUNC(INDIRECT(ADDRESS(ROW(),COLUMN())))</formula>
    </cfRule>
  </conditionalFormatting>
  <conditionalFormatting sqref="AA208:BI208">
    <cfRule type="expression" dxfId="46" priority="9">
      <formula>INDIRECT(ADDRESS(ROW(),COLUMN()))=TRUNC(INDIRECT(ADDRESS(ROW(),COLUMN())))</formula>
    </cfRule>
  </conditionalFormatting>
  <conditionalFormatting sqref="AA210:BI210">
    <cfRule type="expression" dxfId="45" priority="7">
      <formula>INDIRECT(ADDRESS(ROW(),COLUMN()))=TRUNC(INDIRECT(ADDRESS(ROW(),COLUMN())))</formula>
    </cfRule>
  </conditionalFormatting>
  <conditionalFormatting sqref="AA212:BI212">
    <cfRule type="expression" dxfId="44" priority="5">
      <formula>INDIRECT(ADDRESS(ROW(),COLUMN()))=TRUNC(INDIRECT(ADDRESS(ROW(),COLUMN())))</formula>
    </cfRule>
  </conditionalFormatting>
  <conditionalFormatting sqref="AA214:BI214">
    <cfRule type="expression" dxfId="43" priority="3">
      <formula>INDIRECT(ADDRESS(ROW(),COLUMN()))=TRUNC(INDIRECT(ADDRESS(ROW(),COLUMN())))</formula>
    </cfRule>
  </conditionalFormatting>
  <conditionalFormatting sqref="AA216:BI216">
    <cfRule type="expression" dxfId="42" priority="1">
      <formula>INDIRECT(ADDRESS(ROW(),COLUMN()))=TRUNC(INDIRECT(ADDRESS(ROW(),COLUMN())))</formula>
    </cfRule>
  </conditionalFormatting>
  <conditionalFormatting sqref="AE231:AH231">
    <cfRule type="expression" dxfId="41" priority="173">
      <formula>INDIRECT(ADDRESS(ROW(),COLUMN()))=TRUNC(INDIRECT(ADDRESS(ROW(),COLUMN())))</formula>
    </cfRule>
  </conditionalFormatting>
  <conditionalFormatting sqref="AG222:AR226">
    <cfRule type="expression" dxfId="40" priority="172">
      <formula>INDIRECT(ADDRESS(ROW(),COLUMN()))=TRUNC(INDIRECT(ADDRESS(ROW(),COLUMN())))</formula>
    </cfRule>
  </conditionalFormatting>
  <conditionalFormatting sqref="AQ220:BE220 AQ229:BE229">
    <cfRule type="expression" dxfId="39" priority="207">
      <formula>OR(#REF!=$B218,#REF!=$B218)</formula>
    </cfRule>
  </conditionalFormatting>
  <conditionalFormatting sqref="AQ230:BE230">
    <cfRule type="expression" dxfId="38" priority="206">
      <formula>OR(#REF!=$B217,#REF!=$B217)</formula>
    </cfRule>
  </conditionalFormatting>
  <dataValidations count="11">
    <dataValidation allowBlank="1" showInputMessage="1" showErrorMessage="1" error="入力可能範囲　32～40" sqref="BI10" xr:uid="{00000000-0002-0000-0300-000000000000}"/>
    <dataValidation type="list" allowBlank="1" showInputMessage="1" sqref="M17:N216" xr:uid="{00000000-0002-0000-0300-000001000000}">
      <formula1>"A, B, C, D"</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2000000}">
      <formula1>シフト記号表</formula1>
    </dataValidation>
    <dataValidation type="list" errorStyle="warning" allowBlank="1" showInputMessage="1" error="リストにない場合のみ、入力してください。" sqref="O17:R216" xr:uid="{00000000-0002-0000-0300-000003000000}">
      <formula1>INDIRECT(G17)</formula1>
    </dataValidation>
    <dataValidation type="list" allowBlank="1" showInputMessage="1" sqref="G17:H216" xr:uid="{00000000-0002-0000-0300-000004000000}">
      <formula1>職種</formula1>
    </dataValidation>
    <dataValidation type="list" allowBlank="1" showInputMessage="1" showErrorMessage="1" sqref="BI4:BL4" xr:uid="{00000000-0002-0000-0300-000005000000}">
      <formula1>"予定,実績,予定・実績"</formula1>
    </dataValidation>
    <dataValidation type="decimal" allowBlank="1" showInputMessage="1" showErrorMessage="1" error="入力可能範囲　32～40" sqref="BE6:BF6" xr:uid="{00000000-0002-0000-0300-000006000000}">
      <formula1>32</formula1>
      <formula2>40</formula2>
    </dataValidation>
    <dataValidation type="list" allowBlank="1" showInputMessage="1" showErrorMessage="1" sqref="AJ3:AJ4" xr:uid="{00000000-0002-0000-0300-000007000000}">
      <formula1>#REF!</formula1>
    </dataValidation>
    <dataValidation type="list" allowBlank="1" showInputMessage="1" showErrorMessage="1" sqref="BI3:BL3" xr:uid="{00000000-0002-0000-0300-000008000000}">
      <formula1>"４週,暦月"</formula1>
    </dataValidation>
    <dataValidation type="list" allowBlank="1" showInputMessage="1" showErrorMessage="1" sqref="V228:W228" xr:uid="{00000000-0002-0000-0300-000009000000}">
      <formula1>"週,暦月"</formula1>
    </dataValidation>
    <dataValidation type="list" allowBlank="1" showInputMessage="1" sqref="C17:C230" xr:uid="{00000000-0002-0000-0300-00000A000000}">
      <formula1>"◎,○"</formula1>
    </dataValidation>
  </dataValidations>
  <printOptions horizontalCentered="1"/>
  <pageMargins left="0.15748031496062992" right="0.15748031496062992" top="0.59055118110236227" bottom="0.27559055118110237" header="0.15748031496062992" footer="0.15748031496062992"/>
  <pageSetup paperSize="9" scale="38"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 '!$C$4:$C$17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N52"/>
  <sheetViews>
    <sheetView zoomScaleNormal="100" workbookViewId="0">
      <selection activeCell="P27" sqref="P27"/>
    </sheetView>
  </sheetViews>
  <sheetFormatPr defaultColWidth="10.28515625" defaultRowHeight="18.75"/>
  <cols>
    <col min="1" max="1" width="1.85546875" style="315" customWidth="1"/>
    <col min="2" max="2" width="6.42578125" style="316" customWidth="1"/>
    <col min="3" max="3" width="12.140625" style="316" customWidth="1"/>
    <col min="4" max="4" width="12.140625" style="316" hidden="1" customWidth="1"/>
    <col min="5" max="5" width="3.85546875" style="316" bestFit="1" customWidth="1"/>
    <col min="6" max="6" width="17.85546875" style="315" customWidth="1"/>
    <col min="7" max="7" width="3.85546875" style="315" bestFit="1" customWidth="1"/>
    <col min="8" max="8" width="17.85546875" style="315" customWidth="1"/>
    <col min="9" max="9" width="3.85546875" style="315" bestFit="1" customWidth="1"/>
    <col min="10" max="10" width="17.85546875" style="316" customWidth="1"/>
    <col min="11" max="11" width="3.85546875" style="315" bestFit="1" customWidth="1"/>
    <col min="12" max="12" width="17.85546875" style="315" customWidth="1"/>
    <col min="13" max="13" width="3.85546875" style="315" customWidth="1"/>
    <col min="14" max="14" width="57.85546875" style="315" customWidth="1"/>
    <col min="15" max="16384" width="10.28515625" style="315"/>
  </cols>
  <sheetData>
    <row r="1" spans="2:14">
      <c r="B1" s="332" t="s">
        <v>908</v>
      </c>
    </row>
    <row r="2" spans="2:14">
      <c r="B2" s="317" t="s">
        <v>907</v>
      </c>
      <c r="F2" s="331"/>
      <c r="J2" s="330"/>
    </row>
    <row r="3" spans="2:14">
      <c r="B3" s="331" t="s">
        <v>906</v>
      </c>
      <c r="F3" s="330" t="s">
        <v>905</v>
      </c>
      <c r="J3" s="330"/>
    </row>
    <row r="4" spans="2:14">
      <c r="B4" s="317"/>
      <c r="F4" s="1065" t="s">
        <v>899</v>
      </c>
      <c r="G4" s="1065"/>
      <c r="H4" s="1065"/>
      <c r="I4" s="1065"/>
      <c r="J4" s="1065"/>
      <c r="K4" s="1065"/>
      <c r="L4" s="1065"/>
      <c r="N4" s="1065" t="s">
        <v>904</v>
      </c>
    </row>
    <row r="5" spans="2:14">
      <c r="B5" s="316" t="s">
        <v>825</v>
      </c>
      <c r="C5" s="316" t="s">
        <v>733</v>
      </c>
      <c r="F5" s="316" t="s">
        <v>902</v>
      </c>
      <c r="G5" s="316"/>
      <c r="H5" s="316" t="s">
        <v>901</v>
      </c>
      <c r="J5" s="316" t="s">
        <v>900</v>
      </c>
      <c r="L5" s="316" t="s">
        <v>899</v>
      </c>
      <c r="N5" s="1065"/>
    </row>
    <row r="6" spans="2:14">
      <c r="B6" s="323">
        <v>1</v>
      </c>
      <c r="C6" s="328" t="s">
        <v>759</v>
      </c>
      <c r="D6" s="324" t="str">
        <f t="shared" ref="D6:D38" si="0">C6</f>
        <v>a</v>
      </c>
      <c r="E6" s="323" t="s">
        <v>859</v>
      </c>
      <c r="F6" s="321">
        <v>0.29166666666666669</v>
      </c>
      <c r="G6" s="323" t="s">
        <v>857</v>
      </c>
      <c r="H6" s="321">
        <v>0.66666666666666663</v>
      </c>
      <c r="I6" s="322" t="s">
        <v>860</v>
      </c>
      <c r="J6" s="321">
        <v>4.1666666666666664E-2</v>
      </c>
      <c r="K6" s="320" t="s">
        <v>846</v>
      </c>
      <c r="L6" s="319">
        <f t="shared" ref="L6:L22" si="1">IF(OR(F6="",H6=""),"",(H6+IF(F6&gt;H6,1,0)-F6-J6)*24)</f>
        <v>8</v>
      </c>
      <c r="N6" s="318"/>
    </row>
    <row r="7" spans="2:14">
      <c r="B7" s="323">
        <v>2</v>
      </c>
      <c r="C7" s="328" t="s">
        <v>794</v>
      </c>
      <c r="D7" s="324" t="str">
        <f t="shared" si="0"/>
        <v>b</v>
      </c>
      <c r="E7" s="323" t="s">
        <v>859</v>
      </c>
      <c r="F7" s="321">
        <v>0.375</v>
      </c>
      <c r="G7" s="323" t="s">
        <v>857</v>
      </c>
      <c r="H7" s="321">
        <v>0.75</v>
      </c>
      <c r="I7" s="322" t="s">
        <v>860</v>
      </c>
      <c r="J7" s="321">
        <v>4.1666666666666664E-2</v>
      </c>
      <c r="K7" s="320" t="s">
        <v>846</v>
      </c>
      <c r="L7" s="319">
        <f t="shared" si="1"/>
        <v>8</v>
      </c>
      <c r="N7" s="318"/>
    </row>
    <row r="8" spans="2:14">
      <c r="B8" s="323">
        <v>3</v>
      </c>
      <c r="C8" s="328" t="s">
        <v>898</v>
      </c>
      <c r="D8" s="324" t="str">
        <f t="shared" si="0"/>
        <v>c</v>
      </c>
      <c r="E8" s="323" t="s">
        <v>859</v>
      </c>
      <c r="F8" s="321">
        <v>0.41666666666666669</v>
      </c>
      <c r="G8" s="323" t="s">
        <v>857</v>
      </c>
      <c r="H8" s="321">
        <v>0.79166666666666663</v>
      </c>
      <c r="I8" s="322" t="s">
        <v>860</v>
      </c>
      <c r="J8" s="321">
        <v>4.1666666666666664E-2</v>
      </c>
      <c r="K8" s="320" t="s">
        <v>846</v>
      </c>
      <c r="L8" s="319">
        <f t="shared" si="1"/>
        <v>8</v>
      </c>
      <c r="N8" s="318"/>
    </row>
    <row r="9" spans="2:14">
      <c r="B9" s="323">
        <v>4</v>
      </c>
      <c r="C9" s="328" t="s">
        <v>760</v>
      </c>
      <c r="D9" s="324" t="str">
        <f t="shared" si="0"/>
        <v>d</v>
      </c>
      <c r="E9" s="323" t="s">
        <v>859</v>
      </c>
      <c r="F9" s="321">
        <v>0.5</v>
      </c>
      <c r="G9" s="323" t="s">
        <v>857</v>
      </c>
      <c r="H9" s="321">
        <v>0.875</v>
      </c>
      <c r="I9" s="322" t="s">
        <v>860</v>
      </c>
      <c r="J9" s="321">
        <v>4.1666666666666664E-2</v>
      </c>
      <c r="K9" s="320" t="s">
        <v>846</v>
      </c>
      <c r="L9" s="319">
        <f t="shared" si="1"/>
        <v>8</v>
      </c>
      <c r="N9" s="318"/>
    </row>
    <row r="10" spans="2:14">
      <c r="B10" s="323">
        <v>5</v>
      </c>
      <c r="C10" s="328" t="s">
        <v>798</v>
      </c>
      <c r="D10" s="324" t="str">
        <f t="shared" si="0"/>
        <v>e</v>
      </c>
      <c r="E10" s="323" t="s">
        <v>859</v>
      </c>
      <c r="F10" s="321">
        <v>0.375</v>
      </c>
      <c r="G10" s="323" t="s">
        <v>857</v>
      </c>
      <c r="H10" s="321">
        <v>0.54166666666666663</v>
      </c>
      <c r="I10" s="322" t="s">
        <v>860</v>
      </c>
      <c r="J10" s="321">
        <v>0</v>
      </c>
      <c r="K10" s="320" t="s">
        <v>846</v>
      </c>
      <c r="L10" s="319">
        <f t="shared" si="1"/>
        <v>4</v>
      </c>
      <c r="N10" s="318"/>
    </row>
    <row r="11" spans="2:14">
      <c r="B11" s="323">
        <v>6</v>
      </c>
      <c r="C11" s="328" t="s">
        <v>804</v>
      </c>
      <c r="D11" s="324" t="str">
        <f t="shared" si="0"/>
        <v>f</v>
      </c>
      <c r="E11" s="323" t="s">
        <v>859</v>
      </c>
      <c r="F11" s="321">
        <v>0.54166666666666663</v>
      </c>
      <c r="G11" s="323" t="s">
        <v>857</v>
      </c>
      <c r="H11" s="321">
        <v>0.77083333333333337</v>
      </c>
      <c r="I11" s="322" t="s">
        <v>860</v>
      </c>
      <c r="J11" s="321">
        <v>0</v>
      </c>
      <c r="K11" s="320" t="s">
        <v>846</v>
      </c>
      <c r="L11" s="319">
        <f t="shared" si="1"/>
        <v>5.5</v>
      </c>
      <c r="N11" s="318"/>
    </row>
    <row r="12" spans="2:14">
      <c r="B12" s="323">
        <v>7</v>
      </c>
      <c r="C12" s="328" t="s">
        <v>897</v>
      </c>
      <c r="D12" s="324" t="str">
        <f t="shared" si="0"/>
        <v>g</v>
      </c>
      <c r="E12" s="323" t="s">
        <v>859</v>
      </c>
      <c r="F12" s="321">
        <v>0.58333333333333337</v>
      </c>
      <c r="G12" s="323" t="s">
        <v>857</v>
      </c>
      <c r="H12" s="321">
        <v>0.83333333333333337</v>
      </c>
      <c r="I12" s="322" t="s">
        <v>860</v>
      </c>
      <c r="J12" s="321">
        <v>0</v>
      </c>
      <c r="K12" s="320" t="s">
        <v>846</v>
      </c>
      <c r="L12" s="319">
        <f t="shared" si="1"/>
        <v>6</v>
      </c>
      <c r="N12" s="318"/>
    </row>
    <row r="13" spans="2:14">
      <c r="B13" s="323">
        <v>8</v>
      </c>
      <c r="C13" s="328" t="s">
        <v>766</v>
      </c>
      <c r="D13" s="324" t="str">
        <f t="shared" si="0"/>
        <v>h</v>
      </c>
      <c r="E13" s="323" t="s">
        <v>859</v>
      </c>
      <c r="F13" s="321">
        <v>0.66666666666666663</v>
      </c>
      <c r="G13" s="323" t="s">
        <v>857</v>
      </c>
      <c r="H13" s="321">
        <v>0</v>
      </c>
      <c r="I13" s="322" t="s">
        <v>860</v>
      </c>
      <c r="J13" s="321">
        <v>2.0833333333333332E-2</v>
      </c>
      <c r="K13" s="320" t="s">
        <v>846</v>
      </c>
      <c r="L13" s="319">
        <f t="shared" si="1"/>
        <v>7.5</v>
      </c>
      <c r="N13" s="318" t="s">
        <v>896</v>
      </c>
    </row>
    <row r="14" spans="2:14">
      <c r="B14" s="323">
        <v>9</v>
      </c>
      <c r="C14" s="328" t="s">
        <v>765</v>
      </c>
      <c r="D14" s="324" t="str">
        <f t="shared" si="0"/>
        <v>i</v>
      </c>
      <c r="E14" s="323" t="s">
        <v>859</v>
      </c>
      <c r="F14" s="321">
        <v>0</v>
      </c>
      <c r="G14" s="323" t="s">
        <v>857</v>
      </c>
      <c r="H14" s="321">
        <v>0.375</v>
      </c>
      <c r="I14" s="322" t="s">
        <v>860</v>
      </c>
      <c r="J14" s="321">
        <v>2.0833333333333332E-2</v>
      </c>
      <c r="K14" s="320" t="s">
        <v>846</v>
      </c>
      <c r="L14" s="319">
        <f t="shared" si="1"/>
        <v>8.5</v>
      </c>
      <c r="N14" s="318" t="s">
        <v>895</v>
      </c>
    </row>
    <row r="15" spans="2:14">
      <c r="B15" s="323">
        <v>10</v>
      </c>
      <c r="C15" s="328" t="s">
        <v>894</v>
      </c>
      <c r="D15" s="324" t="str">
        <f t="shared" si="0"/>
        <v>j</v>
      </c>
      <c r="E15" s="323" t="s">
        <v>859</v>
      </c>
      <c r="F15" s="321"/>
      <c r="G15" s="323" t="s">
        <v>857</v>
      </c>
      <c r="H15" s="321"/>
      <c r="I15" s="322" t="s">
        <v>860</v>
      </c>
      <c r="J15" s="321">
        <v>0</v>
      </c>
      <c r="K15" s="320" t="s">
        <v>846</v>
      </c>
      <c r="L15" s="319" t="str">
        <f t="shared" si="1"/>
        <v/>
      </c>
      <c r="N15" s="318"/>
    </row>
    <row r="16" spans="2:14">
      <c r="B16" s="323">
        <v>11</v>
      </c>
      <c r="C16" s="328" t="s">
        <v>893</v>
      </c>
      <c r="D16" s="324" t="str">
        <f t="shared" si="0"/>
        <v>k</v>
      </c>
      <c r="E16" s="323" t="s">
        <v>947</v>
      </c>
      <c r="F16" s="321"/>
      <c r="G16" s="323" t="s">
        <v>955</v>
      </c>
      <c r="H16" s="321"/>
      <c r="I16" s="322" t="s">
        <v>948</v>
      </c>
      <c r="J16" s="321">
        <v>0</v>
      </c>
      <c r="K16" s="320" t="s">
        <v>946</v>
      </c>
      <c r="L16" s="319" t="str">
        <f t="shared" si="1"/>
        <v/>
      </c>
      <c r="N16" s="318"/>
    </row>
    <row r="17" spans="2:14">
      <c r="B17" s="323">
        <v>12</v>
      </c>
      <c r="C17" s="328" t="s">
        <v>973</v>
      </c>
      <c r="D17" s="324" t="str">
        <f t="shared" si="0"/>
        <v>l</v>
      </c>
      <c r="E17" s="323" t="s">
        <v>859</v>
      </c>
      <c r="F17" s="321"/>
      <c r="G17" s="323" t="s">
        <v>857</v>
      </c>
      <c r="H17" s="321"/>
      <c r="I17" s="322" t="s">
        <v>860</v>
      </c>
      <c r="J17" s="321">
        <v>0</v>
      </c>
      <c r="K17" s="320" t="s">
        <v>846</v>
      </c>
      <c r="L17" s="319" t="str">
        <f t="shared" si="1"/>
        <v/>
      </c>
      <c r="N17" s="318"/>
    </row>
    <row r="18" spans="2:14">
      <c r="B18" s="323">
        <v>13</v>
      </c>
      <c r="C18" s="328" t="s">
        <v>891</v>
      </c>
      <c r="D18" s="324" t="str">
        <f t="shared" si="0"/>
        <v>m</v>
      </c>
      <c r="E18" s="323" t="s">
        <v>859</v>
      </c>
      <c r="F18" s="321"/>
      <c r="G18" s="323" t="s">
        <v>857</v>
      </c>
      <c r="H18" s="321"/>
      <c r="I18" s="322" t="s">
        <v>860</v>
      </c>
      <c r="J18" s="321">
        <v>0</v>
      </c>
      <c r="K18" s="320" t="s">
        <v>846</v>
      </c>
      <c r="L18" s="319" t="str">
        <f t="shared" si="1"/>
        <v/>
      </c>
      <c r="N18" s="318"/>
    </row>
    <row r="19" spans="2:14">
      <c r="B19" s="323">
        <v>14</v>
      </c>
      <c r="C19" s="328" t="s">
        <v>890</v>
      </c>
      <c r="D19" s="324" t="str">
        <f t="shared" si="0"/>
        <v>n</v>
      </c>
      <c r="E19" s="323" t="s">
        <v>859</v>
      </c>
      <c r="F19" s="321"/>
      <c r="G19" s="323" t="s">
        <v>857</v>
      </c>
      <c r="H19" s="321"/>
      <c r="I19" s="322" t="s">
        <v>860</v>
      </c>
      <c r="J19" s="321">
        <v>0</v>
      </c>
      <c r="K19" s="320" t="s">
        <v>846</v>
      </c>
      <c r="L19" s="319" t="str">
        <f t="shared" si="1"/>
        <v/>
      </c>
      <c r="N19" s="318"/>
    </row>
    <row r="20" spans="2:14">
      <c r="B20" s="323">
        <v>15</v>
      </c>
      <c r="C20" s="328" t="s">
        <v>889</v>
      </c>
      <c r="D20" s="324" t="str">
        <f t="shared" si="0"/>
        <v>o</v>
      </c>
      <c r="E20" s="323" t="s">
        <v>859</v>
      </c>
      <c r="F20" s="321"/>
      <c r="G20" s="323" t="s">
        <v>857</v>
      </c>
      <c r="H20" s="321"/>
      <c r="I20" s="322" t="s">
        <v>860</v>
      </c>
      <c r="J20" s="321">
        <v>0</v>
      </c>
      <c r="K20" s="320" t="s">
        <v>846</v>
      </c>
      <c r="L20" s="319" t="str">
        <f t="shared" si="1"/>
        <v/>
      </c>
      <c r="N20" s="318"/>
    </row>
    <row r="21" spans="2:14">
      <c r="B21" s="323">
        <v>16</v>
      </c>
      <c r="C21" s="328" t="s">
        <v>972</v>
      </c>
      <c r="D21" s="324" t="str">
        <f t="shared" si="0"/>
        <v>p</v>
      </c>
      <c r="E21" s="323" t="s">
        <v>859</v>
      </c>
      <c r="F21" s="321"/>
      <c r="G21" s="323" t="s">
        <v>857</v>
      </c>
      <c r="H21" s="321"/>
      <c r="I21" s="322" t="s">
        <v>860</v>
      </c>
      <c r="J21" s="321">
        <v>0</v>
      </c>
      <c r="K21" s="320" t="s">
        <v>846</v>
      </c>
      <c r="L21" s="319" t="str">
        <f t="shared" si="1"/>
        <v/>
      </c>
      <c r="N21" s="318"/>
    </row>
    <row r="22" spans="2:14">
      <c r="B22" s="323">
        <v>17</v>
      </c>
      <c r="C22" s="328" t="s">
        <v>887</v>
      </c>
      <c r="D22" s="324" t="str">
        <f t="shared" si="0"/>
        <v>q</v>
      </c>
      <c r="E22" s="323" t="s">
        <v>859</v>
      </c>
      <c r="F22" s="321"/>
      <c r="G22" s="323" t="s">
        <v>857</v>
      </c>
      <c r="H22" s="321"/>
      <c r="I22" s="322" t="s">
        <v>860</v>
      </c>
      <c r="J22" s="321">
        <v>0</v>
      </c>
      <c r="K22" s="320" t="s">
        <v>846</v>
      </c>
      <c r="L22" s="319" t="str">
        <f t="shared" si="1"/>
        <v/>
      </c>
      <c r="N22" s="318"/>
    </row>
    <row r="23" spans="2:14">
      <c r="B23" s="323">
        <v>18</v>
      </c>
      <c r="C23" s="328" t="s">
        <v>886</v>
      </c>
      <c r="D23" s="324" t="str">
        <f t="shared" si="0"/>
        <v>r</v>
      </c>
      <c r="E23" s="323" t="s">
        <v>859</v>
      </c>
      <c r="F23" s="329"/>
      <c r="G23" s="323" t="s">
        <v>955</v>
      </c>
      <c r="H23" s="329"/>
      <c r="I23" s="322" t="s">
        <v>860</v>
      </c>
      <c r="J23" s="329"/>
      <c r="K23" s="320" t="s">
        <v>946</v>
      </c>
      <c r="L23" s="328">
        <v>1</v>
      </c>
      <c r="N23" s="318"/>
    </row>
    <row r="24" spans="2:14">
      <c r="B24" s="323">
        <v>19</v>
      </c>
      <c r="C24" s="328" t="s">
        <v>971</v>
      </c>
      <c r="D24" s="324" t="str">
        <f t="shared" si="0"/>
        <v>s</v>
      </c>
      <c r="E24" s="323" t="s">
        <v>947</v>
      </c>
      <c r="F24" s="329"/>
      <c r="G24" s="323" t="s">
        <v>857</v>
      </c>
      <c r="H24" s="329"/>
      <c r="I24" s="322" t="s">
        <v>860</v>
      </c>
      <c r="J24" s="329"/>
      <c r="K24" s="320" t="s">
        <v>958</v>
      </c>
      <c r="L24" s="328">
        <v>2</v>
      </c>
      <c r="N24" s="318"/>
    </row>
    <row r="25" spans="2:14">
      <c r="B25" s="323">
        <v>20</v>
      </c>
      <c r="C25" s="328" t="s">
        <v>884</v>
      </c>
      <c r="D25" s="324" t="str">
        <f t="shared" si="0"/>
        <v>t</v>
      </c>
      <c r="E25" s="323" t="s">
        <v>859</v>
      </c>
      <c r="F25" s="329"/>
      <c r="G25" s="323" t="s">
        <v>955</v>
      </c>
      <c r="H25" s="329"/>
      <c r="I25" s="322" t="s">
        <v>860</v>
      </c>
      <c r="J25" s="329"/>
      <c r="K25" s="320" t="s">
        <v>846</v>
      </c>
      <c r="L25" s="328">
        <v>3</v>
      </c>
      <c r="N25" s="318"/>
    </row>
    <row r="26" spans="2:14">
      <c r="B26" s="323">
        <v>21</v>
      </c>
      <c r="C26" s="328" t="s">
        <v>883</v>
      </c>
      <c r="D26" s="324" t="str">
        <f t="shared" si="0"/>
        <v>u</v>
      </c>
      <c r="E26" s="323" t="s">
        <v>947</v>
      </c>
      <c r="F26" s="329"/>
      <c r="G26" s="323" t="s">
        <v>955</v>
      </c>
      <c r="H26" s="329"/>
      <c r="I26" s="322" t="s">
        <v>860</v>
      </c>
      <c r="J26" s="329"/>
      <c r="K26" s="320" t="s">
        <v>846</v>
      </c>
      <c r="L26" s="328">
        <v>4</v>
      </c>
      <c r="N26" s="318"/>
    </row>
    <row r="27" spans="2:14">
      <c r="B27" s="323">
        <v>22</v>
      </c>
      <c r="C27" s="328" t="s">
        <v>882</v>
      </c>
      <c r="D27" s="324" t="str">
        <f t="shared" si="0"/>
        <v>v</v>
      </c>
      <c r="E27" s="323" t="s">
        <v>859</v>
      </c>
      <c r="F27" s="329"/>
      <c r="G27" s="323" t="s">
        <v>857</v>
      </c>
      <c r="H27" s="329"/>
      <c r="I27" s="322" t="s">
        <v>948</v>
      </c>
      <c r="J27" s="329"/>
      <c r="K27" s="320" t="s">
        <v>855</v>
      </c>
      <c r="L27" s="328">
        <v>5</v>
      </c>
      <c r="N27" s="318"/>
    </row>
    <row r="28" spans="2:14">
      <c r="B28" s="323">
        <v>23</v>
      </c>
      <c r="C28" s="328" t="s">
        <v>970</v>
      </c>
      <c r="D28" s="324" t="str">
        <f t="shared" si="0"/>
        <v>w</v>
      </c>
      <c r="E28" s="323" t="s">
        <v>947</v>
      </c>
      <c r="F28" s="329"/>
      <c r="G28" s="323" t="s">
        <v>955</v>
      </c>
      <c r="H28" s="329"/>
      <c r="I28" s="322" t="s">
        <v>860</v>
      </c>
      <c r="J28" s="329"/>
      <c r="K28" s="320" t="s">
        <v>958</v>
      </c>
      <c r="L28" s="328">
        <v>6</v>
      </c>
      <c r="N28" s="318"/>
    </row>
    <row r="29" spans="2:14">
      <c r="B29" s="323">
        <v>24</v>
      </c>
      <c r="C29" s="328" t="s">
        <v>969</v>
      </c>
      <c r="D29" s="324" t="str">
        <f t="shared" si="0"/>
        <v>x</v>
      </c>
      <c r="E29" s="323" t="s">
        <v>956</v>
      </c>
      <c r="F29" s="329"/>
      <c r="G29" s="323" t="s">
        <v>952</v>
      </c>
      <c r="H29" s="329"/>
      <c r="I29" s="322" t="s">
        <v>948</v>
      </c>
      <c r="J29" s="329"/>
      <c r="K29" s="320" t="s">
        <v>855</v>
      </c>
      <c r="L29" s="328">
        <v>7</v>
      </c>
      <c r="N29" s="318"/>
    </row>
    <row r="30" spans="2:14">
      <c r="B30" s="323">
        <v>25</v>
      </c>
      <c r="C30" s="328" t="s">
        <v>968</v>
      </c>
      <c r="D30" s="324" t="str">
        <f t="shared" si="0"/>
        <v>y</v>
      </c>
      <c r="E30" s="323" t="s">
        <v>947</v>
      </c>
      <c r="F30" s="329"/>
      <c r="G30" s="323" t="s">
        <v>861</v>
      </c>
      <c r="H30" s="329"/>
      <c r="I30" s="322" t="s">
        <v>860</v>
      </c>
      <c r="J30" s="329"/>
      <c r="K30" s="320" t="s">
        <v>946</v>
      </c>
      <c r="L30" s="328">
        <v>8</v>
      </c>
      <c r="N30" s="318"/>
    </row>
    <row r="31" spans="2:14">
      <c r="B31" s="323">
        <v>26</v>
      </c>
      <c r="C31" s="328" t="s">
        <v>967</v>
      </c>
      <c r="D31" s="324" t="str">
        <f t="shared" si="0"/>
        <v>z</v>
      </c>
      <c r="E31" s="323" t="s">
        <v>859</v>
      </c>
      <c r="F31" s="329"/>
      <c r="G31" s="323" t="s">
        <v>861</v>
      </c>
      <c r="H31" s="329"/>
      <c r="I31" s="322" t="s">
        <v>860</v>
      </c>
      <c r="J31" s="329"/>
      <c r="K31" s="320" t="s">
        <v>966</v>
      </c>
      <c r="L31" s="328">
        <v>1</v>
      </c>
      <c r="N31" s="318"/>
    </row>
    <row r="32" spans="2:14">
      <c r="B32" s="323">
        <v>27</v>
      </c>
      <c r="C32" s="328" t="s">
        <v>965</v>
      </c>
      <c r="D32" s="324" t="str">
        <f t="shared" si="0"/>
        <v>x</v>
      </c>
      <c r="E32" s="323" t="s">
        <v>859</v>
      </c>
      <c r="F32" s="329"/>
      <c r="G32" s="323" t="s">
        <v>861</v>
      </c>
      <c r="H32" s="329"/>
      <c r="I32" s="322" t="s">
        <v>860</v>
      </c>
      <c r="J32" s="329"/>
      <c r="K32" s="320" t="s">
        <v>946</v>
      </c>
      <c r="L32" s="328">
        <v>2</v>
      </c>
      <c r="N32" s="318"/>
    </row>
    <row r="33" spans="2:14">
      <c r="B33" s="323">
        <v>28</v>
      </c>
      <c r="C33" s="328" t="s">
        <v>964</v>
      </c>
      <c r="D33" s="324" t="str">
        <f t="shared" si="0"/>
        <v>aa</v>
      </c>
      <c r="E33" s="323" t="s">
        <v>862</v>
      </c>
      <c r="F33" s="329"/>
      <c r="G33" s="323" t="s">
        <v>861</v>
      </c>
      <c r="H33" s="329"/>
      <c r="I33" s="322" t="s">
        <v>948</v>
      </c>
      <c r="J33" s="329"/>
      <c r="K33" s="320" t="s">
        <v>846</v>
      </c>
      <c r="L33" s="328">
        <v>3</v>
      </c>
      <c r="N33" s="318"/>
    </row>
    <row r="34" spans="2:14">
      <c r="B34" s="323">
        <v>29</v>
      </c>
      <c r="C34" s="328" t="s">
        <v>876</v>
      </c>
      <c r="D34" s="324" t="str">
        <f t="shared" si="0"/>
        <v>ab</v>
      </c>
      <c r="E34" s="323" t="s">
        <v>862</v>
      </c>
      <c r="F34" s="329"/>
      <c r="G34" s="323" t="s">
        <v>955</v>
      </c>
      <c r="H34" s="329"/>
      <c r="I34" s="322" t="s">
        <v>948</v>
      </c>
      <c r="J34" s="329"/>
      <c r="K34" s="320" t="s">
        <v>855</v>
      </c>
      <c r="L34" s="328">
        <v>4</v>
      </c>
      <c r="N34" s="318"/>
    </row>
    <row r="35" spans="2:14">
      <c r="B35" s="323">
        <v>30</v>
      </c>
      <c r="C35" s="328" t="s">
        <v>963</v>
      </c>
      <c r="D35" s="324" t="str">
        <f t="shared" si="0"/>
        <v>ac</v>
      </c>
      <c r="E35" s="323" t="s">
        <v>947</v>
      </c>
      <c r="F35" s="329"/>
      <c r="G35" s="323" t="s">
        <v>861</v>
      </c>
      <c r="H35" s="329"/>
      <c r="I35" s="322" t="s">
        <v>860</v>
      </c>
      <c r="J35" s="329"/>
      <c r="K35" s="320" t="s">
        <v>846</v>
      </c>
      <c r="L35" s="328">
        <v>5</v>
      </c>
      <c r="N35" s="318"/>
    </row>
    <row r="36" spans="2:14">
      <c r="B36" s="323">
        <v>31</v>
      </c>
      <c r="C36" s="328" t="s">
        <v>962</v>
      </c>
      <c r="D36" s="324" t="str">
        <f t="shared" si="0"/>
        <v>ad</v>
      </c>
      <c r="E36" s="323" t="s">
        <v>859</v>
      </c>
      <c r="F36" s="329"/>
      <c r="G36" s="323" t="s">
        <v>955</v>
      </c>
      <c r="H36" s="329"/>
      <c r="I36" s="322" t="s">
        <v>948</v>
      </c>
      <c r="J36" s="329"/>
      <c r="K36" s="320" t="s">
        <v>946</v>
      </c>
      <c r="L36" s="328">
        <v>6</v>
      </c>
      <c r="N36" s="318"/>
    </row>
    <row r="37" spans="2:14">
      <c r="B37" s="323">
        <v>32</v>
      </c>
      <c r="C37" s="328" t="s">
        <v>873</v>
      </c>
      <c r="D37" s="324" t="str">
        <f t="shared" si="0"/>
        <v>ae</v>
      </c>
      <c r="E37" s="323" t="s">
        <v>859</v>
      </c>
      <c r="F37" s="329"/>
      <c r="G37" s="323" t="s">
        <v>857</v>
      </c>
      <c r="H37" s="329"/>
      <c r="I37" s="322" t="s">
        <v>860</v>
      </c>
      <c r="J37" s="329"/>
      <c r="K37" s="320" t="s">
        <v>946</v>
      </c>
      <c r="L37" s="328">
        <v>7</v>
      </c>
      <c r="N37" s="318"/>
    </row>
    <row r="38" spans="2:14">
      <c r="B38" s="323">
        <v>33</v>
      </c>
      <c r="C38" s="328" t="s">
        <v>961</v>
      </c>
      <c r="D38" s="324" t="str">
        <f t="shared" si="0"/>
        <v>af</v>
      </c>
      <c r="E38" s="323" t="s">
        <v>859</v>
      </c>
      <c r="F38" s="329"/>
      <c r="G38" s="323" t="s">
        <v>952</v>
      </c>
      <c r="H38" s="329"/>
      <c r="I38" s="322" t="s">
        <v>950</v>
      </c>
      <c r="J38" s="329"/>
      <c r="K38" s="320" t="s">
        <v>946</v>
      </c>
      <c r="L38" s="328">
        <v>8</v>
      </c>
      <c r="N38" s="318"/>
    </row>
    <row r="39" spans="2:14">
      <c r="B39" s="323">
        <v>34</v>
      </c>
      <c r="C39" s="327" t="s">
        <v>960</v>
      </c>
      <c r="D39" s="324"/>
      <c r="E39" s="323" t="s">
        <v>947</v>
      </c>
      <c r="F39" s="321">
        <v>0.29166666666666669</v>
      </c>
      <c r="G39" s="323" t="s">
        <v>861</v>
      </c>
      <c r="H39" s="321">
        <v>0.39583333333333331</v>
      </c>
      <c r="I39" s="322" t="s">
        <v>860</v>
      </c>
      <c r="J39" s="321">
        <v>0</v>
      </c>
      <c r="K39" s="320" t="s">
        <v>946</v>
      </c>
      <c r="L39" s="319">
        <f>IF(OR(F39="",H39=""),"",(H39+IF(F39&gt;H39,1,0)-F39-J39)*24)</f>
        <v>2.5</v>
      </c>
      <c r="N39" s="318"/>
    </row>
    <row r="40" spans="2:14">
      <c r="B40" s="323"/>
      <c r="C40" s="326" t="s">
        <v>933</v>
      </c>
      <c r="D40" s="324"/>
      <c r="E40" s="323" t="s">
        <v>859</v>
      </c>
      <c r="F40" s="321">
        <v>0.6875</v>
      </c>
      <c r="G40" s="323" t="s">
        <v>861</v>
      </c>
      <c r="H40" s="321">
        <v>0.83333333333333337</v>
      </c>
      <c r="I40" s="322" t="s">
        <v>959</v>
      </c>
      <c r="J40" s="321">
        <v>0</v>
      </c>
      <c r="K40" s="320" t="s">
        <v>958</v>
      </c>
      <c r="L40" s="319">
        <f>IF(OR(F40="",H40=""),"",(H40+IF(F40&gt;H40,1,0)-F40-J40)*24)</f>
        <v>3.5</v>
      </c>
      <c r="N40" s="318"/>
    </row>
    <row r="41" spans="2:14">
      <c r="B41" s="323"/>
      <c r="C41" s="325" t="s">
        <v>933</v>
      </c>
      <c r="D41" s="324" t="str">
        <f>C39</f>
        <v>ag</v>
      </c>
      <c r="E41" s="323" t="s">
        <v>862</v>
      </c>
      <c r="F41" s="321" t="s">
        <v>933</v>
      </c>
      <c r="G41" s="323" t="s">
        <v>955</v>
      </c>
      <c r="H41" s="321" t="s">
        <v>933</v>
      </c>
      <c r="I41" s="322" t="s">
        <v>948</v>
      </c>
      <c r="J41" s="321" t="s">
        <v>858</v>
      </c>
      <c r="K41" s="320" t="s">
        <v>946</v>
      </c>
      <c r="L41" s="319">
        <f>IF(OR(L39="",L40=""),"",L39+L40)</f>
        <v>6</v>
      </c>
      <c r="N41" s="318" t="s">
        <v>870</v>
      </c>
    </row>
    <row r="42" spans="2:14">
      <c r="B42" s="323"/>
      <c r="C42" s="327" t="s">
        <v>957</v>
      </c>
      <c r="D42" s="324"/>
      <c r="E42" s="323" t="s">
        <v>956</v>
      </c>
      <c r="F42" s="321"/>
      <c r="G42" s="323" t="s">
        <v>955</v>
      </c>
      <c r="H42" s="321"/>
      <c r="I42" s="322" t="s">
        <v>948</v>
      </c>
      <c r="J42" s="321">
        <v>0</v>
      </c>
      <c r="K42" s="320" t="s">
        <v>846</v>
      </c>
      <c r="L42" s="319" t="str">
        <f>IF(OR(F42="",H42=""),"",(H42+IF(F42&gt;H42,1,0)-F42-J42)*24)</f>
        <v/>
      </c>
      <c r="N42" s="318"/>
    </row>
    <row r="43" spans="2:14">
      <c r="B43" s="323">
        <v>35</v>
      </c>
      <c r="C43" s="326" t="s">
        <v>739</v>
      </c>
      <c r="D43" s="324"/>
      <c r="E43" s="323" t="s">
        <v>953</v>
      </c>
      <c r="F43" s="321"/>
      <c r="G43" s="323" t="s">
        <v>954</v>
      </c>
      <c r="H43" s="321"/>
      <c r="I43" s="322" t="s">
        <v>948</v>
      </c>
      <c r="J43" s="321">
        <v>0</v>
      </c>
      <c r="K43" s="320" t="s">
        <v>846</v>
      </c>
      <c r="L43" s="319" t="str">
        <f>IF(OR(F43="",H43=""),"",(H43+IF(F43&gt;H43,1,0)-F43-J43)*24)</f>
        <v/>
      </c>
      <c r="N43" s="318"/>
    </row>
    <row r="44" spans="2:14">
      <c r="B44" s="323"/>
      <c r="C44" s="325" t="s">
        <v>933</v>
      </c>
      <c r="D44" s="324" t="str">
        <f>C42</f>
        <v>ah</v>
      </c>
      <c r="E44" s="323" t="s">
        <v>953</v>
      </c>
      <c r="F44" s="321" t="s">
        <v>933</v>
      </c>
      <c r="G44" s="323" t="s">
        <v>952</v>
      </c>
      <c r="H44" s="321" t="s">
        <v>951</v>
      </c>
      <c r="I44" s="322" t="s">
        <v>950</v>
      </c>
      <c r="J44" s="321" t="s">
        <v>739</v>
      </c>
      <c r="K44" s="320" t="s">
        <v>846</v>
      </c>
      <c r="L44" s="319" t="str">
        <f>IF(OR(L42="",L43=""),"",L42+L43)</f>
        <v/>
      </c>
      <c r="N44" s="318" t="s">
        <v>854</v>
      </c>
    </row>
    <row r="45" spans="2:14">
      <c r="B45" s="323"/>
      <c r="C45" s="327" t="s">
        <v>949</v>
      </c>
      <c r="D45" s="324"/>
      <c r="E45" s="323" t="s">
        <v>947</v>
      </c>
      <c r="F45" s="321"/>
      <c r="G45" s="323" t="s">
        <v>857</v>
      </c>
      <c r="H45" s="321"/>
      <c r="I45" s="322" t="s">
        <v>948</v>
      </c>
      <c r="J45" s="321">
        <v>0</v>
      </c>
      <c r="K45" s="320" t="s">
        <v>946</v>
      </c>
      <c r="L45" s="319" t="str">
        <f>IF(OR(F45="",H45=""),"",(H45+IF(F45&gt;H45,1,0)-F45-J45)*24)</f>
        <v/>
      </c>
      <c r="N45" s="318"/>
    </row>
    <row r="46" spans="2:14">
      <c r="B46" s="323">
        <v>36</v>
      </c>
      <c r="C46" s="326" t="s">
        <v>933</v>
      </c>
      <c r="D46" s="324"/>
      <c r="E46" s="323" t="s">
        <v>947</v>
      </c>
      <c r="F46" s="321"/>
      <c r="G46" s="323" t="s">
        <v>857</v>
      </c>
      <c r="H46" s="321"/>
      <c r="I46" s="322" t="s">
        <v>860</v>
      </c>
      <c r="J46" s="321">
        <v>0</v>
      </c>
      <c r="K46" s="320" t="s">
        <v>946</v>
      </c>
      <c r="L46" s="319" t="str">
        <f>IF(OR(F46="",H46=""),"",(H46+IF(F46&gt;H46,1,0)-F46-J46)*24)</f>
        <v/>
      </c>
      <c r="N46" s="318"/>
    </row>
    <row r="47" spans="2:14">
      <c r="B47" s="323"/>
      <c r="C47" s="325" t="s">
        <v>858</v>
      </c>
      <c r="D47" s="324" t="str">
        <f>C45</f>
        <v>ai</v>
      </c>
      <c r="E47" s="323" t="s">
        <v>859</v>
      </c>
      <c r="F47" s="321" t="s">
        <v>858</v>
      </c>
      <c r="G47" s="323" t="s">
        <v>857</v>
      </c>
      <c r="H47" s="321" t="s">
        <v>933</v>
      </c>
      <c r="I47" s="322" t="s">
        <v>860</v>
      </c>
      <c r="J47" s="321" t="s">
        <v>933</v>
      </c>
      <c r="K47" s="320" t="s">
        <v>846</v>
      </c>
      <c r="L47" s="319" t="str">
        <f>IF(OR(L45="",L46=""),"",L45+L46)</f>
        <v/>
      </c>
      <c r="N47" s="318" t="s">
        <v>945</v>
      </c>
    </row>
    <row r="49" spans="3:4">
      <c r="C49" s="317" t="s">
        <v>853</v>
      </c>
      <c r="D49" s="317"/>
    </row>
    <row r="50" spans="3:4">
      <c r="C50" s="317" t="s">
        <v>852</v>
      </c>
      <c r="D50" s="317"/>
    </row>
    <row r="51" spans="3:4">
      <c r="C51" s="317" t="s">
        <v>851</v>
      </c>
      <c r="D51" s="317"/>
    </row>
    <row r="52" spans="3:4">
      <c r="C52" s="317" t="s">
        <v>850</v>
      </c>
      <c r="D52" s="317"/>
    </row>
  </sheetData>
  <sheetProtection sheet="1" insertRows="0" deleteRows="0"/>
  <mergeCells count="2">
    <mergeCell ref="F4:L4"/>
    <mergeCell ref="N4:N5"/>
  </mergeCells>
  <phoneticPr fontId="12"/>
  <printOptions horizontalCentered="1"/>
  <pageMargins left="0.70866141732283472" right="0.70866141732283472" top="0.55118110236220474" bottom="0.35433070866141736" header="0.31496062992125984" footer="0.31496062992125984"/>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BB110"/>
  <sheetViews>
    <sheetView workbookViewId="0"/>
  </sheetViews>
  <sheetFormatPr defaultColWidth="10.28515625" defaultRowHeight="13.5"/>
  <cols>
    <col min="1" max="1" width="1.5703125" style="140" customWidth="1"/>
    <col min="2" max="3" width="10.28515625" style="140"/>
    <col min="4" max="4" width="46.42578125" style="140" customWidth="1"/>
    <col min="5" max="16384" width="10.28515625" style="140"/>
  </cols>
  <sheetData>
    <row r="1" spans="2:11" ht="14.25">
      <c r="B1" s="140" t="s">
        <v>1014</v>
      </c>
      <c r="D1" s="336"/>
      <c r="E1" s="336"/>
      <c r="F1" s="336"/>
    </row>
    <row r="2" spans="2:11" s="142" customFormat="1" ht="20.25" customHeight="1">
      <c r="B2" s="342" t="s">
        <v>1013</v>
      </c>
      <c r="C2" s="342"/>
      <c r="D2" s="336"/>
      <c r="E2" s="336"/>
      <c r="F2" s="336"/>
    </row>
    <row r="3" spans="2:11" s="142" customFormat="1" ht="20.25" customHeight="1">
      <c r="B3" s="342"/>
      <c r="C3" s="342"/>
      <c r="D3" s="336"/>
      <c r="E3" s="336"/>
      <c r="F3" s="336"/>
    </row>
    <row r="4" spans="2:11" s="142" customFormat="1" ht="20.25" customHeight="1">
      <c r="B4" s="345"/>
      <c r="C4" s="336" t="s">
        <v>1012</v>
      </c>
      <c r="D4" s="336"/>
      <c r="F4" s="1066" t="s">
        <v>1011</v>
      </c>
      <c r="G4" s="1066"/>
      <c r="H4" s="1066"/>
      <c r="I4" s="1066"/>
      <c r="J4" s="1066"/>
      <c r="K4" s="1066"/>
    </row>
    <row r="5" spans="2:11" s="142" customFormat="1" ht="20.25" customHeight="1">
      <c r="B5" s="344"/>
      <c r="C5" s="336" t="s">
        <v>1010</v>
      </c>
      <c r="D5" s="336"/>
      <c r="F5" s="1066"/>
      <c r="G5" s="1066"/>
      <c r="H5" s="1066"/>
      <c r="I5" s="1066"/>
      <c r="J5" s="1066"/>
      <c r="K5" s="1066"/>
    </row>
    <row r="6" spans="2:11" s="142" customFormat="1" ht="20.25" customHeight="1">
      <c r="B6" s="343" t="s">
        <v>1009</v>
      </c>
      <c r="C6" s="336"/>
      <c r="D6" s="336"/>
      <c r="E6" s="221"/>
      <c r="F6" s="336"/>
    </row>
    <row r="7" spans="2:11" s="142" customFormat="1" ht="20.25" customHeight="1">
      <c r="B7" s="342"/>
      <c r="C7" s="342"/>
      <c r="D7" s="336"/>
      <c r="E7" s="221"/>
      <c r="F7" s="336"/>
    </row>
    <row r="8" spans="2:11" s="142" customFormat="1" ht="20.25" customHeight="1">
      <c r="B8" s="336" t="s">
        <v>1008</v>
      </c>
      <c r="C8" s="342"/>
      <c r="D8" s="336"/>
      <c r="E8" s="221"/>
      <c r="F8" s="336"/>
    </row>
    <row r="9" spans="2:11" s="142" customFormat="1" ht="20.25" customHeight="1">
      <c r="B9" s="342"/>
      <c r="C9" s="342"/>
      <c r="D9" s="336"/>
      <c r="E9" s="336"/>
      <c r="F9" s="336"/>
    </row>
    <row r="10" spans="2:11" s="142" customFormat="1" ht="20.25" customHeight="1">
      <c r="B10" s="336" t="s">
        <v>1007</v>
      </c>
      <c r="C10" s="342"/>
      <c r="D10" s="336"/>
      <c r="E10" s="336"/>
      <c r="F10" s="336"/>
    </row>
    <row r="11" spans="2:11" s="142" customFormat="1" ht="20.25" customHeight="1">
      <c r="B11" s="336"/>
      <c r="C11" s="342"/>
      <c r="D11" s="336"/>
    </row>
    <row r="12" spans="2:11" s="142" customFormat="1" ht="20.25" customHeight="1">
      <c r="B12" s="336" t="s">
        <v>1006</v>
      </c>
      <c r="C12" s="342"/>
      <c r="D12" s="336"/>
    </row>
    <row r="13" spans="2:11" s="142" customFormat="1" ht="20.25" customHeight="1">
      <c r="B13" s="336"/>
      <c r="C13" s="342"/>
      <c r="D13" s="336"/>
    </row>
    <row r="14" spans="2:11" s="142" customFormat="1" ht="20.25" customHeight="1">
      <c r="B14" s="336" t="s">
        <v>1005</v>
      </c>
      <c r="C14" s="342"/>
      <c r="D14" s="336"/>
    </row>
    <row r="15" spans="2:11" s="142" customFormat="1" ht="20.25" customHeight="1">
      <c r="B15" s="336"/>
      <c r="C15" s="342"/>
      <c r="D15" s="336"/>
    </row>
    <row r="16" spans="2:11" s="142" customFormat="1" ht="20.25" customHeight="1">
      <c r="B16" s="336" t="s">
        <v>1004</v>
      </c>
      <c r="C16" s="342"/>
      <c r="D16" s="336"/>
    </row>
    <row r="17" spans="2:4" s="142" customFormat="1" ht="20.25" customHeight="1">
      <c r="B17" s="336" t="s">
        <v>1003</v>
      </c>
      <c r="C17" s="342"/>
      <c r="D17" s="336"/>
    </row>
    <row r="18" spans="2:4" s="142" customFormat="1" ht="20.25" customHeight="1">
      <c r="B18" s="336"/>
      <c r="C18" s="342"/>
      <c r="D18" s="336"/>
    </row>
    <row r="19" spans="2:4" s="142" customFormat="1" ht="17.25" customHeight="1">
      <c r="B19" s="336" t="s">
        <v>1002</v>
      </c>
      <c r="C19" s="336"/>
      <c r="D19" s="336"/>
    </row>
    <row r="20" spans="2:4" s="142" customFormat="1" ht="17.25" customHeight="1">
      <c r="B20" s="336" t="s">
        <v>1001</v>
      </c>
      <c r="C20" s="336"/>
      <c r="D20" s="336"/>
    </row>
    <row r="21" spans="2:4" s="142" customFormat="1" ht="17.25" customHeight="1">
      <c r="B21" s="336"/>
      <c r="C21" s="336"/>
      <c r="D21" s="336"/>
    </row>
    <row r="22" spans="2:4" s="142" customFormat="1" ht="17.25" customHeight="1">
      <c r="B22" s="336"/>
      <c r="C22" s="141" t="s">
        <v>825</v>
      </c>
      <c r="D22" s="141" t="s">
        <v>276</v>
      </c>
    </row>
    <row r="23" spans="2:4" s="142" customFormat="1" ht="17.25" customHeight="1">
      <c r="B23" s="336"/>
      <c r="C23" s="141">
        <v>1</v>
      </c>
      <c r="D23" s="341" t="s">
        <v>263</v>
      </c>
    </row>
    <row r="24" spans="2:4" s="142" customFormat="1" ht="17.25" customHeight="1">
      <c r="B24" s="336"/>
      <c r="C24" s="141">
        <v>2</v>
      </c>
      <c r="D24" s="341" t="s">
        <v>265</v>
      </c>
    </row>
    <row r="25" spans="2:4" s="142" customFormat="1" ht="17.25" customHeight="1">
      <c r="B25" s="336"/>
      <c r="C25" s="141">
        <v>3</v>
      </c>
      <c r="D25" s="341" t="s">
        <v>266</v>
      </c>
    </row>
    <row r="26" spans="2:4" s="142" customFormat="1" ht="17.25" customHeight="1">
      <c r="B26" s="336"/>
      <c r="C26" s="141">
        <v>4</v>
      </c>
      <c r="D26" s="341" t="s">
        <v>272</v>
      </c>
    </row>
    <row r="27" spans="2:4" s="142" customFormat="1" ht="17.25" customHeight="1">
      <c r="B27" s="336"/>
      <c r="C27" s="141">
        <v>5</v>
      </c>
      <c r="D27" s="341" t="s">
        <v>274</v>
      </c>
    </row>
    <row r="28" spans="2:4" s="142" customFormat="1" ht="17.25" customHeight="1">
      <c r="B28" s="336"/>
      <c r="C28" s="141">
        <v>6</v>
      </c>
      <c r="D28" s="341" t="s">
        <v>269</v>
      </c>
    </row>
    <row r="29" spans="2:4" s="142" customFormat="1" ht="17.25" customHeight="1">
      <c r="B29" s="336"/>
      <c r="C29" s="141">
        <v>7</v>
      </c>
      <c r="D29" s="341" t="s">
        <v>267</v>
      </c>
    </row>
    <row r="30" spans="2:4" s="142" customFormat="1" ht="17.25" customHeight="1">
      <c r="B30" s="336"/>
      <c r="C30" s="141">
        <v>8</v>
      </c>
      <c r="D30" s="341" t="s">
        <v>271</v>
      </c>
    </row>
    <row r="31" spans="2:4" s="142" customFormat="1" ht="17.25" customHeight="1">
      <c r="B31" s="336"/>
      <c r="C31" s="221"/>
      <c r="D31" s="336"/>
    </row>
    <row r="32" spans="2:4" s="142" customFormat="1" ht="17.25" customHeight="1">
      <c r="B32" s="336" t="s">
        <v>1000</v>
      </c>
      <c r="C32" s="336"/>
      <c r="D32" s="336"/>
    </row>
    <row r="33" spans="2:51" s="142" customFormat="1" ht="17.25" customHeight="1">
      <c r="B33" s="336" t="s">
        <v>999</v>
      </c>
      <c r="C33" s="336"/>
      <c r="D33" s="336"/>
    </row>
    <row r="34" spans="2:51" s="142" customFormat="1" ht="17.25" customHeight="1">
      <c r="B34" s="336"/>
      <c r="C34" s="336"/>
      <c r="D34" s="336"/>
      <c r="G34" s="338"/>
      <c r="H34" s="338"/>
      <c r="J34" s="338"/>
      <c r="K34" s="338"/>
      <c r="L34" s="338"/>
      <c r="M34" s="338"/>
      <c r="N34" s="338"/>
      <c r="O34" s="338"/>
      <c r="R34" s="338"/>
      <c r="S34" s="338"/>
      <c r="T34" s="338"/>
      <c r="W34" s="338"/>
      <c r="X34" s="338"/>
      <c r="Y34" s="338"/>
    </row>
    <row r="35" spans="2:51" s="142" customFormat="1" ht="17.25" customHeight="1">
      <c r="B35" s="336"/>
      <c r="C35" s="141" t="s">
        <v>733</v>
      </c>
      <c r="D35" s="141" t="s">
        <v>732</v>
      </c>
      <c r="G35" s="338"/>
      <c r="H35" s="338"/>
      <c r="J35" s="338"/>
      <c r="K35" s="338"/>
      <c r="L35" s="338"/>
      <c r="M35" s="338"/>
      <c r="N35" s="338"/>
      <c r="O35" s="338"/>
      <c r="R35" s="338"/>
      <c r="S35" s="338"/>
      <c r="T35" s="338"/>
      <c r="W35" s="338"/>
      <c r="X35" s="338"/>
      <c r="Y35" s="338"/>
    </row>
    <row r="36" spans="2:51" s="142" customFormat="1" ht="17.25" customHeight="1">
      <c r="B36" s="336"/>
      <c r="C36" s="141" t="s">
        <v>731</v>
      </c>
      <c r="D36" s="341" t="s">
        <v>730</v>
      </c>
      <c r="G36" s="338"/>
      <c r="H36" s="338"/>
      <c r="J36" s="338"/>
      <c r="K36" s="338"/>
      <c r="L36" s="338"/>
      <c r="M36" s="338"/>
      <c r="N36" s="338"/>
      <c r="O36" s="338"/>
      <c r="R36" s="338"/>
      <c r="S36" s="338"/>
      <c r="T36" s="338"/>
      <c r="W36" s="338"/>
      <c r="X36" s="338"/>
      <c r="Y36" s="338"/>
    </row>
    <row r="37" spans="2:51" s="142" customFormat="1" ht="17.25" customHeight="1">
      <c r="B37" s="336"/>
      <c r="C37" s="141" t="s">
        <v>917</v>
      </c>
      <c r="D37" s="341" t="s">
        <v>725</v>
      </c>
      <c r="G37" s="338"/>
      <c r="H37" s="338"/>
      <c r="J37" s="338"/>
      <c r="K37" s="338"/>
      <c r="L37" s="338"/>
      <c r="M37" s="338"/>
      <c r="N37" s="338"/>
      <c r="O37" s="338"/>
      <c r="R37" s="338"/>
      <c r="S37" s="338"/>
      <c r="T37" s="338"/>
      <c r="W37" s="338"/>
      <c r="X37" s="338"/>
      <c r="Y37" s="338"/>
    </row>
    <row r="38" spans="2:51" s="142" customFormat="1" ht="17.25" customHeight="1">
      <c r="B38" s="336"/>
      <c r="C38" s="141" t="s">
        <v>722</v>
      </c>
      <c r="D38" s="341" t="s">
        <v>721</v>
      </c>
      <c r="G38" s="338"/>
      <c r="H38" s="338"/>
      <c r="J38" s="338"/>
      <c r="K38" s="338"/>
      <c r="L38" s="338"/>
      <c r="M38" s="338"/>
      <c r="N38" s="338"/>
      <c r="O38" s="338"/>
      <c r="R38" s="338"/>
      <c r="S38" s="338"/>
      <c r="T38" s="338"/>
      <c r="W38" s="338"/>
      <c r="X38" s="338"/>
      <c r="Y38" s="338"/>
    </row>
    <row r="39" spans="2:51" s="142" customFormat="1" ht="17.25" customHeight="1">
      <c r="B39" s="336"/>
      <c r="C39" s="141" t="s">
        <v>998</v>
      </c>
      <c r="D39" s="341" t="s">
        <v>997</v>
      </c>
      <c r="G39" s="338"/>
      <c r="H39" s="338"/>
      <c r="J39" s="338"/>
      <c r="K39" s="338"/>
      <c r="L39" s="338"/>
      <c r="M39" s="338"/>
      <c r="N39" s="338"/>
      <c r="O39" s="338"/>
      <c r="R39" s="338"/>
      <c r="S39" s="338"/>
      <c r="T39" s="338"/>
      <c r="W39" s="338"/>
      <c r="X39" s="338"/>
      <c r="Y39" s="338"/>
    </row>
    <row r="40" spans="2:51" s="142" customFormat="1" ht="17.25" customHeight="1">
      <c r="B40" s="336"/>
      <c r="C40" s="336"/>
      <c r="D40" s="336"/>
      <c r="G40" s="338"/>
      <c r="H40" s="338"/>
      <c r="J40" s="338"/>
      <c r="K40" s="338"/>
      <c r="L40" s="338"/>
      <c r="M40" s="338"/>
      <c r="N40" s="338"/>
      <c r="O40" s="338"/>
      <c r="R40" s="338"/>
      <c r="S40" s="338"/>
      <c r="T40" s="338"/>
      <c r="W40" s="338"/>
      <c r="X40" s="338"/>
      <c r="Y40" s="338"/>
    </row>
    <row r="41" spans="2:51" s="142" customFormat="1" ht="17.25" customHeight="1">
      <c r="B41" s="336"/>
      <c r="C41" s="340" t="s">
        <v>996</v>
      </c>
      <c r="D41" s="336"/>
      <c r="G41" s="338"/>
      <c r="H41" s="338"/>
      <c r="J41" s="338"/>
      <c r="K41" s="338"/>
      <c r="L41" s="338"/>
      <c r="M41" s="338"/>
      <c r="N41" s="338"/>
      <c r="O41" s="338"/>
      <c r="R41" s="338"/>
      <c r="S41" s="338"/>
      <c r="T41" s="338"/>
      <c r="W41" s="338"/>
      <c r="X41" s="338"/>
      <c r="Y41" s="338"/>
    </row>
    <row r="42" spans="2:51" s="142" customFormat="1" ht="17.25" customHeight="1">
      <c r="C42" s="336" t="s">
        <v>995</v>
      </c>
      <c r="F42" s="340"/>
      <c r="G42" s="338"/>
      <c r="H42" s="338"/>
      <c r="J42" s="338"/>
      <c r="K42" s="338"/>
      <c r="L42" s="338"/>
      <c r="M42" s="338"/>
      <c r="N42" s="338"/>
      <c r="O42" s="338"/>
      <c r="R42" s="338"/>
      <c r="S42" s="338"/>
      <c r="T42" s="338"/>
      <c r="W42" s="338"/>
      <c r="X42" s="338"/>
      <c r="Y42" s="338"/>
    </row>
    <row r="43" spans="2:51" s="142" customFormat="1" ht="17.25" customHeight="1">
      <c r="C43" s="336" t="s">
        <v>994</v>
      </c>
      <c r="F43" s="336"/>
      <c r="G43" s="338"/>
      <c r="H43" s="338"/>
      <c r="J43" s="338"/>
      <c r="K43" s="338"/>
      <c r="L43" s="338"/>
      <c r="M43" s="338"/>
      <c r="N43" s="338"/>
      <c r="O43" s="338"/>
      <c r="R43" s="338"/>
      <c r="S43" s="338"/>
      <c r="T43" s="338"/>
      <c r="W43" s="338"/>
      <c r="X43" s="338"/>
      <c r="Y43" s="338"/>
    </row>
    <row r="44" spans="2:51" s="142" customFormat="1" ht="17.25" customHeight="1">
      <c r="B44" s="336"/>
      <c r="C44" s="336"/>
      <c r="D44" s="336"/>
      <c r="E44" s="340"/>
      <c r="F44" s="338"/>
      <c r="G44" s="338"/>
      <c r="H44" s="338"/>
      <c r="J44" s="338"/>
      <c r="K44" s="338"/>
      <c r="L44" s="338"/>
      <c r="M44" s="338"/>
      <c r="N44" s="338"/>
      <c r="O44" s="338"/>
      <c r="R44" s="338"/>
      <c r="S44" s="338"/>
      <c r="T44" s="338"/>
      <c r="W44" s="338"/>
      <c r="X44" s="338"/>
      <c r="Y44" s="338"/>
    </row>
    <row r="45" spans="2:51" s="142" customFormat="1" ht="17.25" customHeight="1">
      <c r="B45" s="336" t="s">
        <v>993</v>
      </c>
      <c r="C45" s="336"/>
      <c r="D45" s="336"/>
    </row>
    <row r="46" spans="2:51" s="142" customFormat="1" ht="17.25" customHeight="1">
      <c r="B46" s="336" t="s">
        <v>992</v>
      </c>
      <c r="C46" s="336"/>
      <c r="D46" s="336"/>
    </row>
    <row r="47" spans="2:51" s="142" customFormat="1" ht="17.25" customHeight="1">
      <c r="B47" s="339" t="s">
        <v>991</v>
      </c>
      <c r="E47" s="338"/>
      <c r="F47" s="338"/>
      <c r="G47" s="338"/>
      <c r="H47" s="338"/>
      <c r="I47" s="338"/>
      <c r="J47" s="338"/>
      <c r="K47" s="338"/>
      <c r="L47" s="338"/>
      <c r="M47" s="338"/>
      <c r="N47" s="338"/>
      <c r="O47" s="338"/>
      <c r="P47" s="338"/>
      <c r="Q47" s="338"/>
      <c r="R47" s="338"/>
      <c r="S47" s="338"/>
      <c r="T47" s="338"/>
      <c r="U47" s="338"/>
      <c r="Y47" s="338"/>
      <c r="Z47" s="338"/>
      <c r="AA47" s="338"/>
      <c r="AB47" s="338"/>
      <c r="AD47" s="338"/>
      <c r="AE47" s="338"/>
      <c r="AF47" s="338"/>
      <c r="AG47" s="338"/>
      <c r="AH47" s="338"/>
      <c r="AI47" s="337"/>
      <c r="AJ47" s="338"/>
      <c r="AK47" s="338"/>
      <c r="AL47" s="338"/>
      <c r="AM47" s="338"/>
      <c r="AN47" s="338"/>
      <c r="AO47" s="338"/>
      <c r="AP47" s="338"/>
      <c r="AQ47" s="338"/>
      <c r="AR47" s="338"/>
      <c r="AS47" s="338"/>
      <c r="AT47" s="338"/>
      <c r="AU47" s="338"/>
      <c r="AV47" s="338"/>
      <c r="AW47" s="338"/>
      <c r="AX47" s="338"/>
      <c r="AY47" s="337"/>
    </row>
    <row r="48" spans="2:51" s="142" customFormat="1" ht="17.25" customHeight="1"/>
    <row r="49" spans="2:54" s="142" customFormat="1" ht="17.25" customHeight="1">
      <c r="B49" s="336" t="s">
        <v>990</v>
      </c>
      <c r="C49" s="336"/>
    </row>
    <row r="50" spans="2:54" s="142" customFormat="1" ht="17.25" customHeight="1">
      <c r="B50" s="336"/>
      <c r="C50" s="336"/>
    </row>
    <row r="51" spans="2:54" s="142" customFormat="1" ht="17.25" customHeight="1">
      <c r="B51" s="336" t="s">
        <v>989</v>
      </c>
      <c r="C51" s="336"/>
    </row>
    <row r="52" spans="2:54" s="142" customFormat="1" ht="17.25" customHeight="1">
      <c r="B52" s="336" t="s">
        <v>988</v>
      </c>
      <c r="C52" s="336"/>
    </row>
    <row r="53" spans="2:54" s="142" customFormat="1" ht="17.25" customHeight="1">
      <c r="B53" s="336"/>
      <c r="C53" s="336"/>
    </row>
    <row r="54" spans="2:54" s="142" customFormat="1" ht="17.25" customHeight="1">
      <c r="B54" s="336" t="s">
        <v>987</v>
      </c>
      <c r="C54" s="336"/>
    </row>
    <row r="55" spans="2:54" s="142" customFormat="1" ht="17.25" customHeight="1">
      <c r="B55" s="336" t="s">
        <v>986</v>
      </c>
      <c r="C55" s="336"/>
    </row>
    <row r="56" spans="2:54" s="142" customFormat="1" ht="17.25" customHeight="1">
      <c r="B56" s="336"/>
      <c r="C56" s="336"/>
    </row>
    <row r="57" spans="2:54" s="142" customFormat="1" ht="17.25" customHeight="1">
      <c r="B57" s="336" t="s">
        <v>985</v>
      </c>
      <c r="C57" s="336"/>
      <c r="D57" s="336"/>
    </row>
    <row r="58" spans="2:54" s="142" customFormat="1" ht="17.25" customHeight="1">
      <c r="B58" s="336"/>
      <c r="C58" s="336"/>
      <c r="D58" s="336"/>
    </row>
    <row r="59" spans="2:54" s="142" customFormat="1" ht="17.25" customHeight="1">
      <c r="B59" s="142" t="s">
        <v>984</v>
      </c>
      <c r="D59" s="336"/>
    </row>
    <row r="60" spans="2:54" s="142" customFormat="1" ht="17.25" customHeight="1">
      <c r="B60" s="142" t="s">
        <v>983</v>
      </c>
      <c r="D60" s="336"/>
    </row>
    <row r="61" spans="2:54" s="142" customFormat="1" ht="17.25" customHeight="1">
      <c r="B61" s="142" t="s">
        <v>982</v>
      </c>
    </row>
    <row r="62" spans="2:54" s="142" customFormat="1" ht="17.25" customHeight="1"/>
    <row r="63" spans="2:54" s="142" customFormat="1" ht="17.25" customHeight="1">
      <c r="B63" s="142" t="s">
        <v>981</v>
      </c>
      <c r="E63" s="335"/>
      <c r="F63" s="335"/>
      <c r="G63" s="335"/>
      <c r="H63" s="335"/>
      <c r="I63" s="335"/>
      <c r="J63" s="335"/>
      <c r="K63" s="335"/>
      <c r="L63" s="335"/>
      <c r="M63" s="335"/>
      <c r="N63" s="335"/>
      <c r="O63" s="335"/>
      <c r="P63" s="335"/>
      <c r="Q63" s="335"/>
      <c r="R63" s="335"/>
      <c r="S63" s="335"/>
      <c r="T63" s="335"/>
      <c r="U63" s="335"/>
      <c r="V63" s="335"/>
      <c r="W63" s="335"/>
      <c r="X63" s="335"/>
      <c r="Y63" s="335"/>
      <c r="Z63" s="335"/>
      <c r="AA63" s="335"/>
      <c r="AB63" s="335"/>
      <c r="AC63" s="335"/>
      <c r="AD63" s="335"/>
      <c r="AE63" s="335"/>
      <c r="AF63" s="335"/>
      <c r="AG63" s="335"/>
      <c r="AH63" s="335"/>
      <c r="AI63" s="335"/>
      <c r="AJ63" s="335"/>
      <c r="AK63" s="335"/>
      <c r="AL63" s="335"/>
      <c r="AM63" s="335"/>
      <c r="AN63" s="335"/>
      <c r="AO63" s="335"/>
      <c r="AP63" s="335"/>
      <c r="AQ63" s="335"/>
      <c r="AR63" s="335"/>
      <c r="AS63" s="335"/>
      <c r="AT63" s="335"/>
      <c r="AU63" s="335"/>
      <c r="AV63" s="335"/>
      <c r="AW63" s="335"/>
      <c r="AX63" s="335"/>
    </row>
    <row r="64" spans="2:54" s="142" customFormat="1" ht="17.25" customHeight="1">
      <c r="B64" s="333" t="s">
        <v>980</v>
      </c>
      <c r="E64" s="335"/>
      <c r="F64" s="335"/>
      <c r="G64" s="335"/>
      <c r="H64" s="335"/>
      <c r="I64" s="335"/>
      <c r="J64" s="335"/>
      <c r="K64" s="335"/>
      <c r="L64" s="335"/>
      <c r="M64" s="335"/>
      <c r="N64" s="335"/>
      <c r="O64" s="335"/>
      <c r="P64" s="335"/>
      <c r="Q64" s="335"/>
      <c r="R64" s="335"/>
      <c r="S64" s="335"/>
      <c r="T64" s="335"/>
      <c r="U64" s="335"/>
      <c r="V64" s="335"/>
      <c r="W64" s="335"/>
      <c r="X64" s="335"/>
      <c r="Y64" s="335"/>
      <c r="Z64" s="335"/>
      <c r="AA64" s="335"/>
      <c r="AB64" s="335"/>
      <c r="AC64" s="335"/>
      <c r="AD64" s="335"/>
      <c r="AE64" s="335"/>
      <c r="AF64" s="335"/>
      <c r="AG64" s="335"/>
      <c r="AH64" s="335"/>
      <c r="AI64" s="335"/>
      <c r="AJ64" s="335"/>
      <c r="AK64" s="335"/>
      <c r="AL64" s="335"/>
      <c r="AM64" s="335"/>
      <c r="AN64" s="335"/>
      <c r="AO64" s="335"/>
      <c r="AP64" s="335"/>
      <c r="AQ64" s="335"/>
      <c r="AR64" s="335"/>
      <c r="AS64" s="335"/>
      <c r="AT64" s="335"/>
      <c r="AU64" s="335"/>
      <c r="AV64" s="335"/>
      <c r="AW64" s="335"/>
      <c r="AX64" s="335"/>
      <c r="AY64" s="335"/>
      <c r="AZ64" s="335"/>
      <c r="BA64" s="335"/>
      <c r="BB64" s="335"/>
    </row>
    <row r="65" spans="2:2" ht="18.75" customHeight="1">
      <c r="B65" s="334" t="s">
        <v>979</v>
      </c>
    </row>
    <row r="66" spans="2:2" ht="18.75" customHeight="1">
      <c r="B66" s="333" t="s">
        <v>978</v>
      </c>
    </row>
    <row r="67" spans="2:2" ht="18.75" customHeight="1">
      <c r="B67" s="334" t="s">
        <v>977</v>
      </c>
    </row>
    <row r="68" spans="2:2" ht="18.75" customHeight="1">
      <c r="B68" s="333" t="s">
        <v>976</v>
      </c>
    </row>
    <row r="69" spans="2:2" ht="18.75" customHeight="1">
      <c r="B69" s="333" t="s">
        <v>975</v>
      </c>
    </row>
    <row r="70" spans="2:2" ht="18.75" customHeight="1">
      <c r="B70" s="333" t="s">
        <v>974</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12"/>
  <pageMargins left="0.70866141732283472" right="0.70866141732283472" top="0.74803149606299213" bottom="0.35433070866141736"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B120"/>
  <sheetViews>
    <sheetView workbookViewId="0"/>
  </sheetViews>
  <sheetFormatPr defaultColWidth="10.28515625" defaultRowHeight="13.5"/>
  <cols>
    <col min="1" max="1" width="1.5703125" style="140" customWidth="1"/>
    <col min="2" max="3" width="10.28515625" style="140"/>
    <col min="4" max="4" width="46.42578125" style="140" customWidth="1"/>
    <col min="5" max="16384" width="10.28515625" style="140"/>
  </cols>
  <sheetData>
    <row r="1" spans="2:11" ht="14.25">
      <c r="B1" s="140" t="s">
        <v>1014</v>
      </c>
      <c r="D1" s="336"/>
      <c r="E1" s="336"/>
      <c r="F1" s="336"/>
    </row>
    <row r="2" spans="2:11" s="142" customFormat="1" ht="20.25" customHeight="1">
      <c r="B2" s="342" t="s">
        <v>1037</v>
      </c>
      <c r="C2" s="342"/>
      <c r="D2" s="336"/>
      <c r="E2" s="336"/>
      <c r="F2" s="336"/>
    </row>
    <row r="3" spans="2:11" s="142" customFormat="1" ht="20.25" customHeight="1">
      <c r="B3" s="342"/>
      <c r="C3" s="342"/>
      <c r="D3" s="336"/>
      <c r="E3" s="336"/>
      <c r="F3" s="336"/>
    </row>
    <row r="4" spans="2:11" s="142" customFormat="1" ht="20.25" customHeight="1">
      <c r="B4" s="345"/>
      <c r="C4" s="336" t="s">
        <v>1012</v>
      </c>
      <c r="D4" s="336"/>
      <c r="F4" s="1066" t="s">
        <v>1036</v>
      </c>
      <c r="G4" s="1066"/>
      <c r="H4" s="1066"/>
      <c r="I4" s="1066"/>
      <c r="J4" s="1066"/>
      <c r="K4" s="1066"/>
    </row>
    <row r="5" spans="2:11" s="142" customFormat="1" ht="20.25" customHeight="1">
      <c r="B5" s="344"/>
      <c r="C5" s="336" t="s">
        <v>1010</v>
      </c>
      <c r="D5" s="336"/>
      <c r="F5" s="1066"/>
      <c r="G5" s="1066"/>
      <c r="H5" s="1066"/>
      <c r="I5" s="1066"/>
      <c r="J5" s="1066"/>
      <c r="K5" s="1066"/>
    </row>
    <row r="6" spans="2:11" s="142" customFormat="1" ht="20.25" customHeight="1">
      <c r="B6" s="343" t="s">
        <v>1009</v>
      </c>
      <c r="C6" s="336"/>
      <c r="D6" s="336"/>
      <c r="E6" s="221"/>
      <c r="F6" s="336"/>
    </row>
    <row r="7" spans="2:11" s="142" customFormat="1" ht="20.25" customHeight="1">
      <c r="B7" s="342"/>
      <c r="C7" s="342"/>
      <c r="D7" s="336"/>
      <c r="E7" s="221"/>
      <c r="F7" s="336"/>
    </row>
    <row r="8" spans="2:11" s="142" customFormat="1" ht="20.25" customHeight="1">
      <c r="B8" s="336" t="s">
        <v>1008</v>
      </c>
      <c r="C8" s="342"/>
      <c r="D8" s="336"/>
      <c r="E8" s="221"/>
      <c r="F8" s="336"/>
    </row>
    <row r="9" spans="2:11" s="142" customFormat="1" ht="20.25" customHeight="1">
      <c r="B9" s="342"/>
      <c r="C9" s="342"/>
      <c r="D9" s="336"/>
      <c r="E9" s="336"/>
      <c r="F9" s="336"/>
    </row>
    <row r="10" spans="2:11" s="142" customFormat="1" ht="20.25" customHeight="1">
      <c r="B10" s="336" t="s">
        <v>1007</v>
      </c>
      <c r="C10" s="342"/>
      <c r="D10" s="336"/>
      <c r="E10" s="336"/>
      <c r="F10" s="336"/>
    </row>
    <row r="11" spans="2:11" s="142" customFormat="1" ht="20.25" customHeight="1">
      <c r="B11" s="336"/>
      <c r="C11" s="342"/>
      <c r="D11" s="336"/>
    </row>
    <row r="12" spans="2:11" s="142" customFormat="1" ht="20.25" customHeight="1">
      <c r="B12" s="336" t="s">
        <v>1006</v>
      </c>
      <c r="C12" s="342"/>
      <c r="D12" s="336"/>
    </row>
    <row r="13" spans="2:11" s="142" customFormat="1" ht="20.25" customHeight="1">
      <c r="B13" s="336"/>
      <c r="C13" s="342"/>
      <c r="D13" s="336"/>
    </row>
    <row r="14" spans="2:11" s="142" customFormat="1" ht="20.25" customHeight="1">
      <c r="B14" s="336" t="s">
        <v>1005</v>
      </c>
      <c r="C14" s="342"/>
      <c r="D14" s="336"/>
    </row>
    <row r="15" spans="2:11" s="142" customFormat="1" ht="20.25" customHeight="1">
      <c r="B15" s="336"/>
      <c r="C15" s="342"/>
      <c r="D15" s="336"/>
    </row>
    <row r="16" spans="2:11" s="142" customFormat="1" ht="20.25" customHeight="1">
      <c r="B16" s="336" t="s">
        <v>1004</v>
      </c>
      <c r="C16" s="342"/>
      <c r="D16" s="336"/>
    </row>
    <row r="17" spans="2:4" s="142" customFormat="1" ht="20.25" customHeight="1">
      <c r="B17" s="336" t="s">
        <v>1003</v>
      </c>
      <c r="C17" s="342"/>
      <c r="D17" s="336"/>
    </row>
    <row r="18" spans="2:4" s="142" customFormat="1" ht="20.25" customHeight="1">
      <c r="B18" s="336"/>
      <c r="C18" s="342"/>
      <c r="D18" s="336"/>
    </row>
    <row r="19" spans="2:4" s="142" customFormat="1" ht="20.25" customHeight="1">
      <c r="B19" s="336" t="s">
        <v>1035</v>
      </c>
      <c r="C19" s="342"/>
      <c r="D19" s="336"/>
    </row>
    <row r="20" spans="2:4" s="142" customFormat="1" ht="20.25" customHeight="1">
      <c r="B20" s="336" t="s">
        <v>1034</v>
      </c>
      <c r="C20" s="342"/>
      <c r="D20" s="336"/>
    </row>
    <row r="21" spans="2:4" s="142" customFormat="1" ht="20.25" customHeight="1">
      <c r="B21" s="336" t="s">
        <v>1033</v>
      </c>
      <c r="C21" s="342"/>
      <c r="D21" s="336"/>
    </row>
    <row r="22" spans="2:4" s="142" customFormat="1" ht="20.25" customHeight="1">
      <c r="B22" s="336"/>
      <c r="C22" s="342"/>
      <c r="D22" s="336"/>
    </row>
    <row r="23" spans="2:4" s="142" customFormat="1" ht="20.25" customHeight="1">
      <c r="B23" s="336" t="s">
        <v>1032</v>
      </c>
      <c r="C23" s="342"/>
      <c r="D23" s="336"/>
    </row>
    <row r="24" spans="2:4" s="142" customFormat="1" ht="20.25" customHeight="1">
      <c r="B24" s="336" t="s">
        <v>1031</v>
      </c>
      <c r="C24" s="342"/>
      <c r="D24" s="336"/>
    </row>
    <row r="25" spans="2:4" s="142" customFormat="1" ht="20.25" customHeight="1">
      <c r="B25" s="336" t="s">
        <v>1030</v>
      </c>
      <c r="C25" s="342"/>
      <c r="D25" s="336"/>
    </row>
    <row r="26" spans="2:4" s="142" customFormat="1" ht="20.25" customHeight="1">
      <c r="B26" s="336" t="s">
        <v>1029</v>
      </c>
      <c r="C26" s="342"/>
      <c r="D26" s="336"/>
    </row>
    <row r="27" spans="2:4" s="142" customFormat="1" ht="20.25" customHeight="1">
      <c r="B27" s="336"/>
      <c r="C27" s="336"/>
      <c r="D27" s="336"/>
    </row>
    <row r="28" spans="2:4" s="142" customFormat="1" ht="17.25" customHeight="1">
      <c r="B28" s="336" t="s">
        <v>1028</v>
      </c>
      <c r="C28" s="336"/>
      <c r="D28" s="336"/>
    </row>
    <row r="29" spans="2:4" s="142" customFormat="1" ht="17.25" customHeight="1">
      <c r="B29" s="336" t="s">
        <v>1027</v>
      </c>
      <c r="C29" s="336"/>
      <c r="D29" s="336"/>
    </row>
    <row r="30" spans="2:4" s="142" customFormat="1" ht="17.25" customHeight="1">
      <c r="B30" s="336"/>
      <c r="C30" s="336"/>
      <c r="D30" s="336"/>
    </row>
    <row r="31" spans="2:4" s="142" customFormat="1" ht="17.25" customHeight="1">
      <c r="B31" s="336"/>
      <c r="C31" s="141" t="s">
        <v>825</v>
      </c>
      <c r="D31" s="141" t="s">
        <v>276</v>
      </c>
    </row>
    <row r="32" spans="2:4" s="142" customFormat="1" ht="17.25" customHeight="1">
      <c r="B32" s="336"/>
      <c r="C32" s="141">
        <v>1</v>
      </c>
      <c r="D32" s="341" t="s">
        <v>263</v>
      </c>
    </row>
    <row r="33" spans="2:25" s="142" customFormat="1" ht="17.25" customHeight="1">
      <c r="B33" s="336"/>
      <c r="C33" s="141">
        <v>2</v>
      </c>
      <c r="D33" s="341" t="s">
        <v>265</v>
      </c>
    </row>
    <row r="34" spans="2:25" s="142" customFormat="1" ht="17.25" customHeight="1">
      <c r="B34" s="336"/>
      <c r="C34" s="141">
        <v>3</v>
      </c>
      <c r="D34" s="341" t="s">
        <v>266</v>
      </c>
    </row>
    <row r="35" spans="2:25" s="142" customFormat="1" ht="17.25" customHeight="1">
      <c r="B35" s="336"/>
      <c r="C35" s="141">
        <v>4</v>
      </c>
      <c r="D35" s="341" t="s">
        <v>272</v>
      </c>
    </row>
    <row r="36" spans="2:25" s="142" customFormat="1" ht="17.25" customHeight="1">
      <c r="B36" s="336"/>
      <c r="C36" s="141">
        <v>5</v>
      </c>
      <c r="D36" s="341" t="s">
        <v>274</v>
      </c>
    </row>
    <row r="37" spans="2:25" s="142" customFormat="1" ht="17.25" customHeight="1">
      <c r="B37" s="336"/>
      <c r="C37" s="141">
        <v>6</v>
      </c>
      <c r="D37" s="341" t="s">
        <v>269</v>
      </c>
    </row>
    <row r="38" spans="2:25" s="142" customFormat="1" ht="17.25" customHeight="1">
      <c r="B38" s="336"/>
      <c r="C38" s="141">
        <v>7</v>
      </c>
      <c r="D38" s="341" t="s">
        <v>267</v>
      </c>
    </row>
    <row r="39" spans="2:25" s="142" customFormat="1" ht="17.25" customHeight="1">
      <c r="B39" s="336"/>
      <c r="C39" s="141">
        <v>8</v>
      </c>
      <c r="D39" s="341" t="s">
        <v>271</v>
      </c>
    </row>
    <row r="40" spans="2:25" s="142" customFormat="1" ht="17.25" customHeight="1">
      <c r="B40" s="336"/>
      <c r="C40" s="221"/>
      <c r="D40" s="336"/>
    </row>
    <row r="41" spans="2:25" s="142" customFormat="1" ht="17.25" customHeight="1">
      <c r="B41" s="336" t="s">
        <v>1026</v>
      </c>
      <c r="C41" s="336"/>
      <c r="D41" s="336"/>
    </row>
    <row r="42" spans="2:25" s="142" customFormat="1" ht="17.25" customHeight="1">
      <c r="B42" s="336" t="s">
        <v>999</v>
      </c>
      <c r="C42" s="336"/>
      <c r="D42" s="336"/>
    </row>
    <row r="43" spans="2:25" s="142" customFormat="1" ht="17.25" customHeight="1">
      <c r="B43" s="336"/>
      <c r="C43" s="336"/>
      <c r="D43" s="336"/>
      <c r="G43" s="338"/>
      <c r="H43" s="338"/>
      <c r="J43" s="338"/>
      <c r="K43" s="338"/>
      <c r="L43" s="338"/>
      <c r="M43" s="338"/>
      <c r="N43" s="338"/>
      <c r="O43" s="338"/>
      <c r="R43" s="338"/>
      <c r="S43" s="338"/>
      <c r="T43" s="338"/>
      <c r="W43" s="338"/>
      <c r="X43" s="338"/>
      <c r="Y43" s="338"/>
    </row>
    <row r="44" spans="2:25" s="142" customFormat="1" ht="17.25" customHeight="1">
      <c r="B44" s="336"/>
      <c r="C44" s="141" t="s">
        <v>733</v>
      </c>
      <c r="D44" s="141" t="s">
        <v>732</v>
      </c>
      <c r="G44" s="338"/>
      <c r="H44" s="338"/>
      <c r="J44" s="338"/>
      <c r="K44" s="338"/>
      <c r="L44" s="338"/>
      <c r="M44" s="338"/>
      <c r="N44" s="338"/>
      <c r="O44" s="338"/>
      <c r="R44" s="338"/>
      <c r="S44" s="338"/>
      <c r="T44" s="338"/>
      <c r="W44" s="338"/>
      <c r="X44" s="338"/>
      <c r="Y44" s="338"/>
    </row>
    <row r="45" spans="2:25" s="142" customFormat="1" ht="17.25" customHeight="1">
      <c r="B45" s="336"/>
      <c r="C45" s="141" t="s">
        <v>731</v>
      </c>
      <c r="D45" s="341" t="s">
        <v>730</v>
      </c>
      <c r="G45" s="338"/>
      <c r="H45" s="338"/>
      <c r="J45" s="338"/>
      <c r="K45" s="338"/>
      <c r="L45" s="338"/>
      <c r="M45" s="338"/>
      <c r="N45" s="338"/>
      <c r="O45" s="338"/>
      <c r="R45" s="338"/>
      <c r="S45" s="338"/>
      <c r="T45" s="338"/>
      <c r="W45" s="338"/>
      <c r="X45" s="338"/>
      <c r="Y45" s="338"/>
    </row>
    <row r="46" spans="2:25" s="142" customFormat="1" ht="17.25" customHeight="1">
      <c r="B46" s="336"/>
      <c r="C46" s="141" t="s">
        <v>936</v>
      </c>
      <c r="D46" s="341" t="s">
        <v>725</v>
      </c>
      <c r="G46" s="338"/>
      <c r="H46" s="338"/>
      <c r="J46" s="338"/>
      <c r="K46" s="338"/>
      <c r="L46" s="338"/>
      <c r="M46" s="338"/>
      <c r="N46" s="338"/>
      <c r="O46" s="338"/>
      <c r="R46" s="338"/>
      <c r="S46" s="338"/>
      <c r="T46" s="338"/>
      <c r="W46" s="338"/>
      <c r="X46" s="338"/>
      <c r="Y46" s="338"/>
    </row>
    <row r="47" spans="2:25" s="142" customFormat="1" ht="17.25" customHeight="1">
      <c r="B47" s="336"/>
      <c r="C47" s="141" t="s">
        <v>722</v>
      </c>
      <c r="D47" s="341" t="s">
        <v>721</v>
      </c>
      <c r="G47" s="338"/>
      <c r="H47" s="338"/>
      <c r="J47" s="338"/>
      <c r="K47" s="338"/>
      <c r="L47" s="338"/>
      <c r="M47" s="338"/>
      <c r="N47" s="338"/>
      <c r="O47" s="338"/>
      <c r="R47" s="338"/>
      <c r="S47" s="338"/>
      <c r="T47" s="338"/>
      <c r="W47" s="338"/>
      <c r="X47" s="338"/>
      <c r="Y47" s="338"/>
    </row>
    <row r="48" spans="2:25" s="142" customFormat="1" ht="17.25" customHeight="1">
      <c r="B48" s="336"/>
      <c r="C48" s="141" t="s">
        <v>738</v>
      </c>
      <c r="D48" s="341" t="s">
        <v>997</v>
      </c>
      <c r="G48" s="338"/>
      <c r="H48" s="338"/>
      <c r="J48" s="338"/>
      <c r="K48" s="338"/>
      <c r="L48" s="338"/>
      <c r="M48" s="338"/>
      <c r="N48" s="338"/>
      <c r="O48" s="338"/>
      <c r="R48" s="338"/>
      <c r="S48" s="338"/>
      <c r="T48" s="338"/>
      <c r="W48" s="338"/>
      <c r="X48" s="338"/>
      <c r="Y48" s="338"/>
    </row>
    <row r="49" spans="2:51" s="142" customFormat="1" ht="17.25" customHeight="1">
      <c r="B49" s="336"/>
      <c r="C49" s="336"/>
      <c r="D49" s="336"/>
      <c r="G49" s="338"/>
      <c r="H49" s="338"/>
      <c r="J49" s="338"/>
      <c r="K49" s="338"/>
      <c r="L49" s="338"/>
      <c r="M49" s="338"/>
      <c r="N49" s="338"/>
      <c r="O49" s="338"/>
      <c r="R49" s="338"/>
      <c r="S49" s="338"/>
      <c r="T49" s="338"/>
      <c r="W49" s="338"/>
      <c r="X49" s="338"/>
      <c r="Y49" s="338"/>
    </row>
    <row r="50" spans="2:51" s="142" customFormat="1" ht="17.25" customHeight="1">
      <c r="B50" s="336"/>
      <c r="C50" s="340" t="s">
        <v>996</v>
      </c>
      <c r="D50" s="336"/>
      <c r="G50" s="338"/>
      <c r="H50" s="338"/>
      <c r="J50" s="338"/>
      <c r="K50" s="338"/>
      <c r="L50" s="338"/>
      <c r="M50" s="338"/>
      <c r="N50" s="338"/>
      <c r="O50" s="338"/>
      <c r="R50" s="338"/>
      <c r="S50" s="338"/>
      <c r="T50" s="338"/>
      <c r="W50" s="338"/>
      <c r="X50" s="338"/>
      <c r="Y50" s="338"/>
    </row>
    <row r="51" spans="2:51" s="142" customFormat="1" ht="17.25" customHeight="1">
      <c r="C51" s="336" t="s">
        <v>995</v>
      </c>
      <c r="F51" s="340"/>
      <c r="G51" s="338"/>
      <c r="H51" s="338"/>
      <c r="J51" s="338"/>
      <c r="K51" s="338"/>
      <c r="L51" s="338"/>
      <c r="M51" s="338"/>
      <c r="N51" s="338"/>
      <c r="O51" s="338"/>
      <c r="R51" s="338"/>
      <c r="S51" s="338"/>
      <c r="T51" s="338"/>
      <c r="W51" s="338"/>
      <c r="X51" s="338"/>
      <c r="Y51" s="338"/>
    </row>
    <row r="52" spans="2:51" s="142" customFormat="1" ht="17.25" customHeight="1">
      <c r="C52" s="336" t="s">
        <v>994</v>
      </c>
      <c r="F52" s="336"/>
      <c r="G52" s="338"/>
      <c r="H52" s="338"/>
      <c r="J52" s="338"/>
      <c r="K52" s="338"/>
      <c r="L52" s="338"/>
      <c r="M52" s="338"/>
      <c r="N52" s="338"/>
      <c r="O52" s="338"/>
      <c r="R52" s="338"/>
      <c r="S52" s="338"/>
      <c r="T52" s="338"/>
      <c r="W52" s="338"/>
      <c r="X52" s="338"/>
      <c r="Y52" s="338"/>
    </row>
    <row r="53" spans="2:51" s="142" customFormat="1" ht="17.25" customHeight="1">
      <c r="B53" s="336"/>
      <c r="C53" s="336"/>
      <c r="D53" s="336"/>
      <c r="E53" s="340"/>
      <c r="F53" s="338"/>
      <c r="G53" s="338"/>
      <c r="H53" s="338"/>
      <c r="J53" s="338"/>
      <c r="K53" s="338"/>
      <c r="L53" s="338"/>
      <c r="M53" s="338"/>
      <c r="N53" s="338"/>
      <c r="O53" s="338"/>
      <c r="R53" s="338"/>
      <c r="S53" s="338"/>
      <c r="T53" s="338"/>
      <c r="W53" s="338"/>
      <c r="X53" s="338"/>
      <c r="Y53" s="338"/>
    </row>
    <row r="54" spans="2:51" s="142" customFormat="1" ht="17.25" customHeight="1">
      <c r="B54" s="336" t="s">
        <v>1025</v>
      </c>
      <c r="C54" s="336"/>
      <c r="D54" s="336"/>
    </row>
    <row r="55" spans="2:51" s="142" customFormat="1" ht="17.25" customHeight="1">
      <c r="B55" s="336" t="s">
        <v>992</v>
      </c>
      <c r="C55" s="336"/>
      <c r="D55" s="336"/>
    </row>
    <row r="56" spans="2:51" s="142" customFormat="1" ht="17.25" customHeight="1">
      <c r="B56" s="339" t="s">
        <v>991</v>
      </c>
      <c r="E56" s="338"/>
      <c r="F56" s="338"/>
      <c r="G56" s="338"/>
      <c r="H56" s="338"/>
      <c r="I56" s="338"/>
      <c r="J56" s="338"/>
      <c r="K56" s="338"/>
      <c r="L56" s="338"/>
      <c r="M56" s="338"/>
      <c r="N56" s="338"/>
      <c r="O56" s="338"/>
      <c r="P56" s="338"/>
      <c r="Q56" s="338"/>
      <c r="R56" s="338"/>
      <c r="S56" s="338"/>
      <c r="T56" s="338"/>
      <c r="U56" s="338"/>
      <c r="Y56" s="338"/>
      <c r="Z56" s="338"/>
      <c r="AA56" s="338"/>
      <c r="AB56" s="338"/>
      <c r="AD56" s="338"/>
      <c r="AE56" s="338"/>
      <c r="AF56" s="338"/>
      <c r="AG56" s="338"/>
      <c r="AH56" s="338"/>
      <c r="AI56" s="337"/>
      <c r="AJ56" s="338"/>
      <c r="AK56" s="338"/>
      <c r="AL56" s="338"/>
      <c r="AM56" s="338"/>
      <c r="AN56" s="338"/>
      <c r="AO56" s="338"/>
      <c r="AP56" s="338"/>
      <c r="AQ56" s="338"/>
      <c r="AR56" s="338"/>
      <c r="AS56" s="338"/>
      <c r="AT56" s="338"/>
      <c r="AU56" s="338"/>
      <c r="AV56" s="338"/>
      <c r="AW56" s="338"/>
      <c r="AX56" s="338"/>
      <c r="AY56" s="337"/>
    </row>
    <row r="57" spans="2:51" s="142" customFormat="1" ht="17.25" customHeight="1">
      <c r="B57" s="339" t="s">
        <v>1024</v>
      </c>
      <c r="E57" s="338"/>
      <c r="F57" s="338"/>
      <c r="G57" s="338"/>
      <c r="H57" s="338"/>
      <c r="I57" s="338"/>
      <c r="J57" s="338"/>
      <c r="K57" s="338"/>
      <c r="L57" s="338"/>
      <c r="M57" s="338"/>
      <c r="N57" s="338"/>
      <c r="O57" s="338"/>
      <c r="P57" s="338"/>
      <c r="Q57" s="338"/>
      <c r="R57" s="338"/>
      <c r="S57" s="338"/>
      <c r="T57" s="338"/>
      <c r="U57" s="338"/>
      <c r="Y57" s="338"/>
      <c r="Z57" s="338"/>
      <c r="AA57" s="338"/>
      <c r="AB57" s="338"/>
      <c r="AD57" s="338"/>
      <c r="AE57" s="338"/>
      <c r="AF57" s="338"/>
      <c r="AG57" s="338"/>
      <c r="AH57" s="338"/>
      <c r="AI57" s="337"/>
      <c r="AJ57" s="338"/>
      <c r="AK57" s="338"/>
      <c r="AL57" s="338"/>
      <c r="AM57" s="338"/>
      <c r="AN57" s="338"/>
      <c r="AO57" s="338"/>
      <c r="AP57" s="338"/>
      <c r="AQ57" s="338"/>
      <c r="AR57" s="338"/>
      <c r="AS57" s="338"/>
      <c r="AT57" s="338"/>
      <c r="AU57" s="338"/>
      <c r="AV57" s="338"/>
      <c r="AW57" s="338"/>
      <c r="AX57" s="338"/>
      <c r="AY57" s="337"/>
    </row>
    <row r="58" spans="2:51" s="142" customFormat="1" ht="17.25" customHeight="1"/>
    <row r="59" spans="2:51" s="142" customFormat="1" ht="17.25" customHeight="1">
      <c r="B59" s="336" t="s">
        <v>1023</v>
      </c>
      <c r="C59" s="336"/>
    </row>
    <row r="60" spans="2:51" s="142" customFormat="1" ht="17.25" customHeight="1">
      <c r="B60" s="336"/>
      <c r="C60" s="336"/>
    </row>
    <row r="61" spans="2:51" s="142" customFormat="1" ht="17.25" customHeight="1">
      <c r="B61" s="336" t="s">
        <v>1022</v>
      </c>
      <c r="C61" s="336"/>
    </row>
    <row r="62" spans="2:51" s="142" customFormat="1" ht="17.25" customHeight="1">
      <c r="B62" s="336" t="s">
        <v>988</v>
      </c>
      <c r="C62" s="336"/>
    </row>
    <row r="63" spans="2:51" s="142" customFormat="1" ht="17.25" customHeight="1">
      <c r="B63" s="336"/>
      <c r="C63" s="336"/>
    </row>
    <row r="64" spans="2:51" s="142" customFormat="1" ht="17.25" customHeight="1">
      <c r="B64" s="336" t="s">
        <v>1021</v>
      </c>
      <c r="C64" s="336"/>
    </row>
    <row r="65" spans="2:54" s="142" customFormat="1" ht="17.25" customHeight="1">
      <c r="B65" s="336" t="s">
        <v>986</v>
      </c>
      <c r="C65" s="336"/>
    </row>
    <row r="66" spans="2:54" s="142" customFormat="1" ht="17.25" customHeight="1">
      <c r="B66" s="336"/>
      <c r="C66" s="336"/>
    </row>
    <row r="67" spans="2:54" s="142" customFormat="1" ht="17.25" customHeight="1">
      <c r="B67" s="336" t="s">
        <v>1020</v>
      </c>
      <c r="C67" s="336"/>
      <c r="D67" s="336"/>
    </row>
    <row r="68" spans="2:54" s="142" customFormat="1" ht="17.25" customHeight="1">
      <c r="B68" s="336"/>
      <c r="C68" s="336"/>
      <c r="D68" s="336"/>
    </row>
    <row r="69" spans="2:54" s="142" customFormat="1" ht="17.25" customHeight="1">
      <c r="B69" s="142" t="s">
        <v>1019</v>
      </c>
      <c r="D69" s="336"/>
    </row>
    <row r="70" spans="2:54" s="142" customFormat="1" ht="17.25" customHeight="1">
      <c r="B70" s="142" t="s">
        <v>983</v>
      </c>
      <c r="D70" s="336"/>
    </row>
    <row r="71" spans="2:54" s="142" customFormat="1" ht="17.25" customHeight="1">
      <c r="B71" s="142" t="s">
        <v>982</v>
      </c>
    </row>
    <row r="72" spans="2:54" s="142" customFormat="1" ht="17.25" customHeight="1"/>
    <row r="73" spans="2:54" s="142" customFormat="1" ht="17.25" customHeight="1">
      <c r="B73" s="142" t="s">
        <v>1018</v>
      </c>
      <c r="E73" s="335"/>
      <c r="F73" s="335"/>
      <c r="G73" s="335"/>
      <c r="H73" s="335"/>
      <c r="I73" s="335"/>
      <c r="J73" s="335"/>
      <c r="K73" s="335"/>
      <c r="L73" s="335"/>
      <c r="M73" s="335"/>
      <c r="N73" s="335"/>
      <c r="O73" s="335"/>
      <c r="P73" s="335"/>
      <c r="Q73" s="335"/>
      <c r="R73" s="335"/>
      <c r="S73" s="335"/>
      <c r="T73" s="335"/>
      <c r="U73" s="335"/>
      <c r="V73" s="335"/>
      <c r="W73" s="335"/>
      <c r="X73" s="335"/>
      <c r="Y73" s="335"/>
      <c r="Z73" s="335"/>
      <c r="AA73" s="335"/>
      <c r="AB73" s="335"/>
      <c r="AC73" s="335"/>
      <c r="AD73" s="335"/>
      <c r="AE73" s="335"/>
      <c r="AF73" s="335"/>
      <c r="AG73" s="335"/>
      <c r="AH73" s="335"/>
      <c r="AI73" s="335"/>
      <c r="AJ73" s="335"/>
      <c r="AK73" s="335"/>
      <c r="AL73" s="335"/>
      <c r="AM73" s="335"/>
      <c r="AN73" s="335"/>
      <c r="AO73" s="335"/>
      <c r="AP73" s="335"/>
      <c r="AQ73" s="335"/>
      <c r="AR73" s="335"/>
      <c r="AS73" s="335"/>
      <c r="AT73" s="335"/>
      <c r="AU73" s="335"/>
      <c r="AV73" s="335"/>
      <c r="AW73" s="335"/>
      <c r="AX73" s="335"/>
    </row>
    <row r="74" spans="2:54" s="142" customFormat="1" ht="17.25" customHeight="1">
      <c r="B74" s="333" t="s">
        <v>1017</v>
      </c>
      <c r="E74" s="335"/>
      <c r="F74" s="335"/>
      <c r="G74" s="335"/>
      <c r="H74" s="335"/>
      <c r="I74" s="335"/>
      <c r="J74" s="335"/>
      <c r="K74" s="335"/>
      <c r="L74" s="335"/>
      <c r="M74" s="335"/>
      <c r="N74" s="335"/>
      <c r="O74" s="335"/>
      <c r="P74" s="335"/>
      <c r="Q74" s="335"/>
      <c r="R74" s="335"/>
      <c r="S74" s="335"/>
      <c r="T74" s="335"/>
      <c r="U74" s="335"/>
      <c r="V74" s="335"/>
      <c r="W74" s="335"/>
      <c r="X74" s="335"/>
      <c r="Y74" s="335"/>
      <c r="Z74" s="335"/>
      <c r="AA74" s="335"/>
      <c r="AB74" s="335"/>
      <c r="AC74" s="335"/>
      <c r="AD74" s="335"/>
      <c r="AE74" s="335"/>
      <c r="AF74" s="335"/>
      <c r="AG74" s="335"/>
      <c r="AH74" s="335"/>
      <c r="AI74" s="335"/>
      <c r="AJ74" s="335"/>
      <c r="AK74" s="335"/>
      <c r="AL74" s="335"/>
      <c r="AM74" s="335"/>
      <c r="AN74" s="335"/>
      <c r="AO74" s="335"/>
      <c r="AP74" s="335"/>
      <c r="AQ74" s="335"/>
      <c r="AR74" s="335"/>
      <c r="AS74" s="335"/>
      <c r="AT74" s="335"/>
      <c r="AU74" s="335"/>
      <c r="AV74" s="335"/>
      <c r="AW74" s="335"/>
      <c r="AX74" s="335"/>
      <c r="AY74" s="335"/>
      <c r="AZ74" s="335"/>
      <c r="BA74" s="335"/>
      <c r="BB74" s="335"/>
    </row>
    <row r="75" spans="2:54" ht="18.75" customHeight="1">
      <c r="B75" s="334" t="s">
        <v>1016</v>
      </c>
    </row>
    <row r="76" spans="2:54" ht="18.75" customHeight="1">
      <c r="B76" s="333" t="s">
        <v>978</v>
      </c>
    </row>
    <row r="77" spans="2:54" ht="18.75" customHeight="1">
      <c r="B77" s="334" t="s">
        <v>1015</v>
      </c>
    </row>
    <row r="78" spans="2:54" ht="18.75" customHeight="1">
      <c r="B78" s="333" t="s">
        <v>976</v>
      </c>
    </row>
    <row r="79" spans="2:54" ht="18.75" customHeight="1">
      <c r="B79" s="333" t="s">
        <v>975</v>
      </c>
    </row>
    <row r="80" spans="2:54" ht="18.75" customHeight="1">
      <c r="B80" s="333" t="s">
        <v>974</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12"/>
  <pageMargins left="0.70866141732283472" right="0.70866141732283472" top="0.74803149606299213" bottom="0.35433070866141736" header="0.31496062992125984" footer="0.31496062992125984"/>
  <pageSetup paperSize="9" scale="4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BS150"/>
  <sheetViews>
    <sheetView showGridLines="0" view="pageBreakPreview" zoomScaleNormal="55" zoomScaleSheetLayoutView="100" workbookViewId="0">
      <selection activeCell="AG4" sqref="AG4"/>
    </sheetView>
  </sheetViews>
  <sheetFormatPr defaultColWidth="5.140625" defaultRowHeight="14.25"/>
  <cols>
    <col min="1" max="1" width="1" style="206" customWidth="1"/>
    <col min="2" max="6" width="6.5703125" style="206" customWidth="1"/>
    <col min="7" max="8" width="9.28515625" style="206" customWidth="1"/>
    <col min="9" max="12" width="3.7109375" style="206" hidden="1" customWidth="1"/>
    <col min="13" max="14" width="3.7109375" style="206" customWidth="1"/>
    <col min="15" max="66" width="6.5703125" style="206" customWidth="1"/>
    <col min="67" max="67" width="1.28515625" style="206" customWidth="1"/>
    <col min="68" max="16384" width="5.140625" style="206"/>
  </cols>
  <sheetData>
    <row r="1" spans="2:71" s="300" customFormat="1" ht="20.25" customHeight="1">
      <c r="G1" s="309" t="s">
        <v>849</v>
      </c>
      <c r="H1" s="309"/>
      <c r="I1" s="309"/>
      <c r="J1" s="309"/>
      <c r="K1" s="309"/>
      <c r="L1" s="309"/>
      <c r="M1" s="309"/>
      <c r="N1" s="309"/>
      <c r="Q1" s="311" t="s">
        <v>848</v>
      </c>
      <c r="T1" s="309"/>
      <c r="U1" s="309"/>
      <c r="V1" s="309"/>
      <c r="W1" s="309"/>
      <c r="X1" s="309"/>
      <c r="Y1" s="309"/>
      <c r="Z1" s="309"/>
      <c r="AA1" s="309"/>
      <c r="AW1" s="299" t="s">
        <v>847</v>
      </c>
      <c r="AX1" s="929" t="s">
        <v>262</v>
      </c>
      <c r="AY1" s="930"/>
      <c r="AZ1" s="930"/>
      <c r="BA1" s="930"/>
      <c r="BB1" s="930"/>
      <c r="BC1" s="930"/>
      <c r="BD1" s="930"/>
      <c r="BE1" s="930"/>
      <c r="BF1" s="930"/>
      <c r="BG1" s="930"/>
      <c r="BH1" s="930"/>
      <c r="BI1" s="930"/>
      <c r="BJ1" s="930"/>
      <c r="BK1" s="930"/>
      <c r="BL1" s="930"/>
      <c r="BM1" s="930"/>
      <c r="BN1" s="299" t="s">
        <v>846</v>
      </c>
    </row>
    <row r="2" spans="2:71" s="298" customFormat="1" ht="20.25" customHeight="1">
      <c r="N2" s="311"/>
      <c r="Q2" s="311"/>
      <c r="R2" s="311"/>
      <c r="T2" s="299"/>
      <c r="U2" s="299"/>
      <c r="V2" s="299"/>
      <c r="W2" s="299"/>
      <c r="X2" s="299"/>
      <c r="Y2" s="299"/>
      <c r="Z2" s="299"/>
      <c r="AA2" s="299"/>
      <c r="AF2" s="299" t="s">
        <v>845</v>
      </c>
      <c r="AG2" s="931">
        <v>7</v>
      </c>
      <c r="AH2" s="931"/>
      <c r="AI2" s="299" t="s">
        <v>844</v>
      </c>
      <c r="AJ2" s="932">
        <f>IF(AG2=0,"",YEAR(DATE(2018+AG2,1,1)))</f>
        <v>2025</v>
      </c>
      <c r="AK2" s="932"/>
      <c r="AL2" s="298" t="s">
        <v>843</v>
      </c>
      <c r="AM2" s="298" t="s">
        <v>842</v>
      </c>
      <c r="AN2" s="931">
        <v>4</v>
      </c>
      <c r="AO2" s="931"/>
      <c r="AP2" s="298" t="s">
        <v>841</v>
      </c>
      <c r="AW2" s="299" t="s">
        <v>840</v>
      </c>
      <c r="AX2" s="931" t="s">
        <v>839</v>
      </c>
      <c r="AY2" s="931"/>
      <c r="AZ2" s="931"/>
      <c r="BA2" s="931"/>
      <c r="BB2" s="931"/>
      <c r="BC2" s="931"/>
      <c r="BD2" s="931"/>
      <c r="BE2" s="931"/>
      <c r="BF2" s="931"/>
      <c r="BG2" s="931"/>
      <c r="BH2" s="931"/>
      <c r="BI2" s="931"/>
      <c r="BJ2" s="931"/>
      <c r="BK2" s="931"/>
      <c r="BL2" s="931"/>
      <c r="BM2" s="931"/>
      <c r="BN2" s="299" t="s">
        <v>838</v>
      </c>
      <c r="BO2" s="299"/>
      <c r="BP2" s="299"/>
      <c r="BQ2" s="299"/>
    </row>
    <row r="3" spans="2:71" s="298" customFormat="1" ht="20.25" customHeight="1">
      <c r="N3" s="311"/>
      <c r="Q3" s="311"/>
      <c r="S3" s="299"/>
      <c r="T3" s="299"/>
      <c r="U3" s="299"/>
      <c r="V3" s="299"/>
      <c r="W3" s="299"/>
      <c r="X3" s="299"/>
      <c r="Y3" s="299"/>
      <c r="AG3" s="313"/>
      <c r="AH3" s="313"/>
      <c r="AI3" s="313"/>
      <c r="AJ3" s="314"/>
      <c r="AK3" s="313"/>
      <c r="BH3" s="312" t="s">
        <v>837</v>
      </c>
      <c r="BI3" s="933" t="s">
        <v>836</v>
      </c>
      <c r="BJ3" s="934"/>
      <c r="BK3" s="934"/>
      <c r="BL3" s="935"/>
      <c r="BM3" s="299"/>
    </row>
    <row r="4" spans="2:71" s="298" customFormat="1" ht="20.25" customHeight="1">
      <c r="N4" s="311"/>
      <c r="Q4" s="311"/>
      <c r="S4" s="299"/>
      <c r="T4" s="299"/>
      <c r="U4" s="299"/>
      <c r="V4" s="299"/>
      <c r="W4" s="299"/>
      <c r="X4" s="299"/>
      <c r="Y4" s="299"/>
      <c r="AG4" s="313"/>
      <c r="AH4" s="313"/>
      <c r="AI4" s="313"/>
      <c r="AJ4" s="314"/>
      <c r="AK4" s="313"/>
      <c r="BH4" s="312" t="s">
        <v>835</v>
      </c>
      <c r="BI4" s="933" t="s">
        <v>834</v>
      </c>
      <c r="BJ4" s="934"/>
      <c r="BK4" s="934"/>
      <c r="BL4" s="935"/>
      <c r="BM4" s="299"/>
    </row>
    <row r="5" spans="2:71" s="298" customFormat="1" ht="9" customHeight="1">
      <c r="N5" s="311"/>
      <c r="Q5" s="311"/>
      <c r="S5" s="299"/>
      <c r="T5" s="299"/>
      <c r="U5" s="299"/>
      <c r="V5" s="299"/>
      <c r="W5" s="299"/>
      <c r="X5" s="299"/>
      <c r="Y5" s="299"/>
      <c r="AG5" s="310"/>
      <c r="AH5" s="31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1"/>
      <c r="BM5" s="301"/>
    </row>
    <row r="6" spans="2:71" s="298" customFormat="1" ht="21" customHeight="1">
      <c r="B6" s="309"/>
      <c r="C6" s="309"/>
      <c r="D6" s="309"/>
      <c r="E6" s="309"/>
      <c r="F6" s="309"/>
      <c r="G6" s="300"/>
      <c r="H6" s="300"/>
      <c r="I6" s="300"/>
      <c r="J6" s="300"/>
      <c r="K6" s="300"/>
      <c r="L6" s="300"/>
      <c r="M6" s="300"/>
      <c r="N6" s="300"/>
      <c r="O6" s="306"/>
      <c r="P6" s="306"/>
      <c r="Q6" s="306"/>
      <c r="R6" s="307"/>
      <c r="S6" s="306"/>
      <c r="T6" s="306"/>
      <c r="U6" s="306"/>
      <c r="AN6" s="300"/>
      <c r="AO6" s="300"/>
      <c r="AP6" s="300"/>
      <c r="AQ6" s="300"/>
      <c r="AR6" s="300"/>
      <c r="AS6" s="300" t="s">
        <v>833</v>
      </c>
      <c r="AT6" s="300"/>
      <c r="AU6" s="300"/>
      <c r="AV6" s="300"/>
      <c r="AW6" s="300"/>
      <c r="AX6" s="300"/>
      <c r="AY6" s="300"/>
      <c r="BA6" s="303"/>
      <c r="BB6" s="303"/>
      <c r="BC6" s="210"/>
      <c r="BD6" s="300"/>
      <c r="BE6" s="956">
        <v>40</v>
      </c>
      <c r="BF6" s="957"/>
      <c r="BG6" s="210" t="s">
        <v>832</v>
      </c>
      <c r="BH6" s="300"/>
      <c r="BI6" s="956">
        <v>160</v>
      </c>
      <c r="BJ6" s="957"/>
      <c r="BK6" s="210" t="s">
        <v>831</v>
      </c>
      <c r="BL6" s="300"/>
      <c r="BM6" s="301"/>
    </row>
    <row r="7" spans="2:71" s="298" customFormat="1" ht="5.25" customHeight="1">
      <c r="B7" s="309"/>
      <c r="C7" s="309"/>
      <c r="D7" s="309"/>
      <c r="E7" s="309"/>
      <c r="F7" s="309"/>
      <c r="G7" s="302"/>
      <c r="H7" s="302"/>
      <c r="I7" s="302"/>
      <c r="J7" s="302"/>
      <c r="K7" s="302"/>
      <c r="L7" s="302"/>
      <c r="M7" s="302"/>
      <c r="N7" s="306"/>
      <c r="O7" s="306"/>
      <c r="P7" s="306"/>
      <c r="Q7" s="307"/>
      <c r="R7" s="306"/>
      <c r="S7" s="306"/>
      <c r="T7" s="306"/>
      <c r="U7" s="306"/>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1"/>
      <c r="BM7" s="301"/>
    </row>
    <row r="8" spans="2:71" s="298" customFormat="1" ht="21" customHeight="1">
      <c r="B8" s="308"/>
      <c r="C8" s="308"/>
      <c r="D8" s="308"/>
      <c r="E8" s="308"/>
      <c r="F8" s="308"/>
      <c r="G8" s="307"/>
      <c r="H8" s="307"/>
      <c r="I8" s="307"/>
      <c r="J8" s="307"/>
      <c r="K8" s="307"/>
      <c r="L8" s="307"/>
      <c r="M8" s="307"/>
      <c r="N8" s="306"/>
      <c r="O8" s="306"/>
      <c r="P8" s="306"/>
      <c r="Q8" s="307"/>
      <c r="R8" s="306"/>
      <c r="S8" s="306"/>
      <c r="T8" s="306"/>
      <c r="U8" s="306"/>
      <c r="AN8" s="305"/>
      <c r="AO8" s="305"/>
      <c r="AP8" s="305"/>
      <c r="AQ8" s="300"/>
      <c r="AR8" s="301"/>
      <c r="AS8" s="304"/>
      <c r="AT8" s="304"/>
      <c r="AU8" s="309"/>
      <c r="AV8" s="303"/>
      <c r="AW8" s="303"/>
      <c r="AX8" s="303"/>
      <c r="AY8" s="214"/>
      <c r="AZ8" s="214"/>
      <c r="BA8" s="300"/>
      <c r="BB8" s="303"/>
      <c r="BC8" s="303"/>
      <c r="BD8" s="307"/>
      <c r="BE8" s="300"/>
      <c r="BF8" s="300" t="s">
        <v>830</v>
      </c>
      <c r="BG8" s="300"/>
      <c r="BH8" s="300"/>
      <c r="BI8" s="958">
        <f>DAY(EOMONTH(DATE(AJ2,AN2,1),0))</f>
        <v>30</v>
      </c>
      <c r="BJ8" s="959"/>
      <c r="BK8" s="300" t="s">
        <v>829</v>
      </c>
      <c r="BL8" s="300"/>
      <c r="BM8" s="300"/>
      <c r="BQ8" s="299"/>
      <c r="BR8" s="299"/>
      <c r="BS8" s="299"/>
    </row>
    <row r="9" spans="2:71" s="298" customFormat="1" ht="5.25" customHeight="1">
      <c r="B9" s="308"/>
      <c r="C9" s="308"/>
      <c r="D9" s="308"/>
      <c r="E9" s="308"/>
      <c r="F9" s="308"/>
      <c r="G9" s="307"/>
      <c r="H9" s="307"/>
      <c r="I9" s="307"/>
      <c r="J9" s="307"/>
      <c r="K9" s="307"/>
      <c r="L9" s="307"/>
      <c r="M9" s="307"/>
      <c r="N9" s="306"/>
      <c r="O9" s="306"/>
      <c r="P9" s="306"/>
      <c r="Q9" s="307"/>
      <c r="R9" s="306"/>
      <c r="S9" s="306"/>
      <c r="T9" s="306"/>
      <c r="U9" s="306"/>
      <c r="AN9" s="305"/>
      <c r="AO9" s="305"/>
      <c r="AP9" s="305"/>
      <c r="AQ9" s="300"/>
      <c r="AR9" s="301"/>
      <c r="AS9" s="304"/>
      <c r="AT9" s="304"/>
      <c r="AU9" s="309"/>
      <c r="AV9" s="303"/>
      <c r="AW9" s="303"/>
      <c r="AX9" s="303"/>
      <c r="AY9" s="214"/>
      <c r="AZ9" s="214"/>
      <c r="BA9" s="300"/>
      <c r="BB9" s="303"/>
      <c r="BC9" s="303"/>
      <c r="BD9" s="307"/>
      <c r="BE9" s="300"/>
      <c r="BF9" s="300"/>
      <c r="BG9" s="300"/>
      <c r="BH9" s="300"/>
      <c r="BI9" s="307"/>
      <c r="BJ9" s="307"/>
      <c r="BK9" s="300"/>
      <c r="BL9" s="300"/>
      <c r="BM9" s="300"/>
      <c r="BQ9" s="299"/>
      <c r="BR9" s="299"/>
      <c r="BS9" s="299"/>
    </row>
    <row r="10" spans="2:71" s="298" customFormat="1" ht="21" customHeight="1">
      <c r="B10" s="308"/>
      <c r="C10" s="308"/>
      <c r="D10" s="308"/>
      <c r="E10" s="308"/>
      <c r="F10" s="308"/>
      <c r="G10" s="307"/>
      <c r="H10" s="307"/>
      <c r="I10" s="307"/>
      <c r="J10" s="307"/>
      <c r="K10" s="307"/>
      <c r="L10" s="307"/>
      <c r="M10" s="307"/>
      <c r="N10" s="306"/>
      <c r="O10" s="306"/>
      <c r="P10" s="306"/>
      <c r="Q10" s="307"/>
      <c r="R10" s="306"/>
      <c r="S10" s="306"/>
      <c r="T10" s="306"/>
      <c r="U10" s="306"/>
      <c r="AN10" s="305"/>
      <c r="AO10" s="305"/>
      <c r="AP10" s="305"/>
      <c r="AQ10" s="300"/>
      <c r="AR10" s="301"/>
      <c r="AS10" s="304"/>
      <c r="AT10" s="304"/>
      <c r="AU10" s="300" t="s">
        <v>828</v>
      </c>
      <c r="AV10" s="303"/>
      <c r="AW10" s="300"/>
      <c r="AX10" s="300"/>
      <c r="AY10" s="300"/>
      <c r="AZ10" s="300"/>
      <c r="BA10" s="300"/>
      <c r="BB10" s="302"/>
      <c r="BC10" s="302"/>
      <c r="BD10" s="302"/>
      <c r="BE10" s="300"/>
      <c r="BF10" s="300"/>
      <c r="BG10" s="301" t="s">
        <v>827</v>
      </c>
      <c r="BH10" s="300"/>
      <c r="BI10" s="956">
        <v>36</v>
      </c>
      <c r="BJ10" s="957"/>
      <c r="BK10" s="210" t="s">
        <v>826</v>
      </c>
      <c r="BL10" s="300"/>
      <c r="BM10" s="300"/>
      <c r="BQ10" s="299"/>
      <c r="BR10" s="299"/>
      <c r="BS10" s="299"/>
    </row>
    <row r="11" spans="2:71" ht="5.25" customHeight="1" thickBot="1">
      <c r="G11" s="207"/>
      <c r="H11" s="207"/>
      <c r="I11" s="207"/>
      <c r="J11" s="207"/>
      <c r="K11" s="207"/>
      <c r="L11" s="207"/>
      <c r="M11" s="207"/>
      <c r="N11" s="207"/>
      <c r="AG11" s="207"/>
      <c r="AX11" s="207"/>
      <c r="BO11" s="297"/>
      <c r="BP11" s="297"/>
      <c r="BQ11" s="297"/>
    </row>
    <row r="12" spans="2:71" ht="21.6" customHeight="1">
      <c r="B12" s="944" t="s">
        <v>825</v>
      </c>
      <c r="C12" s="1051" t="s">
        <v>824</v>
      </c>
      <c r="D12" s="903" t="s">
        <v>823</v>
      </c>
      <c r="E12" s="943"/>
      <c r="F12" s="1054"/>
      <c r="G12" s="903" t="s">
        <v>822</v>
      </c>
      <c r="H12" s="937"/>
      <c r="I12" s="296"/>
      <c r="J12" s="295"/>
      <c r="K12" s="296"/>
      <c r="L12" s="295"/>
      <c r="M12" s="947" t="s">
        <v>821</v>
      </c>
      <c r="N12" s="948"/>
      <c r="O12" s="936" t="s">
        <v>820</v>
      </c>
      <c r="P12" s="904"/>
      <c r="Q12" s="904"/>
      <c r="R12" s="937"/>
      <c r="S12" s="936" t="s">
        <v>819</v>
      </c>
      <c r="T12" s="904"/>
      <c r="U12" s="904"/>
      <c r="V12" s="904"/>
      <c r="W12" s="937"/>
      <c r="X12" s="294"/>
      <c r="Y12" s="294"/>
      <c r="Z12" s="293"/>
      <c r="AA12" s="942" t="s">
        <v>818</v>
      </c>
      <c r="AB12" s="943"/>
      <c r="AC12" s="943"/>
      <c r="AD12" s="943"/>
      <c r="AE12" s="943"/>
      <c r="AF12" s="943"/>
      <c r="AG12" s="943"/>
      <c r="AH12" s="943"/>
      <c r="AI12" s="943"/>
      <c r="AJ12" s="943"/>
      <c r="AK12" s="943"/>
      <c r="AL12" s="943"/>
      <c r="AM12" s="943"/>
      <c r="AN12" s="943"/>
      <c r="AO12" s="943"/>
      <c r="AP12" s="943"/>
      <c r="AQ12" s="943"/>
      <c r="AR12" s="943"/>
      <c r="AS12" s="943"/>
      <c r="AT12" s="943"/>
      <c r="AU12" s="943"/>
      <c r="AV12" s="943"/>
      <c r="AW12" s="943"/>
      <c r="AX12" s="943"/>
      <c r="AY12" s="943"/>
      <c r="AZ12" s="943"/>
      <c r="BA12" s="943"/>
      <c r="BB12" s="943"/>
      <c r="BC12" s="943"/>
      <c r="BD12" s="943"/>
      <c r="BE12" s="943"/>
      <c r="BF12" s="894" t="str">
        <f>IF(BI3="４週","(12)1～4週目の勤務時間数合計","(12)1か月の勤務時間数　合計")</f>
        <v>(12)1～4週目の勤務時間数合計</v>
      </c>
      <c r="BG12" s="895"/>
      <c r="BH12" s="900" t="s">
        <v>817</v>
      </c>
      <c r="BI12" s="895"/>
      <c r="BJ12" s="903" t="s">
        <v>816</v>
      </c>
      <c r="BK12" s="904"/>
      <c r="BL12" s="904"/>
      <c r="BM12" s="904"/>
      <c r="BN12" s="905"/>
    </row>
    <row r="13" spans="2:71" ht="20.25" customHeight="1">
      <c r="B13" s="945"/>
      <c r="C13" s="1052"/>
      <c r="D13" s="1055"/>
      <c r="E13" s="1056"/>
      <c r="F13" s="1057"/>
      <c r="G13" s="906"/>
      <c r="H13" s="939"/>
      <c r="I13" s="292"/>
      <c r="J13" s="291"/>
      <c r="K13" s="292"/>
      <c r="L13" s="291"/>
      <c r="M13" s="949"/>
      <c r="N13" s="950"/>
      <c r="O13" s="938"/>
      <c r="P13" s="907"/>
      <c r="Q13" s="907"/>
      <c r="R13" s="939"/>
      <c r="S13" s="938"/>
      <c r="T13" s="907"/>
      <c r="U13" s="907"/>
      <c r="V13" s="907"/>
      <c r="W13" s="939"/>
      <c r="X13" s="290"/>
      <c r="Y13" s="290"/>
      <c r="Z13" s="289"/>
      <c r="AA13" s="912" t="s">
        <v>815</v>
      </c>
      <c r="AB13" s="912"/>
      <c r="AC13" s="912"/>
      <c r="AD13" s="912"/>
      <c r="AE13" s="912"/>
      <c r="AF13" s="912"/>
      <c r="AG13" s="913"/>
      <c r="AH13" s="914" t="s">
        <v>814</v>
      </c>
      <c r="AI13" s="912"/>
      <c r="AJ13" s="912"/>
      <c r="AK13" s="912"/>
      <c r="AL13" s="912"/>
      <c r="AM13" s="912"/>
      <c r="AN13" s="913"/>
      <c r="AO13" s="914" t="s">
        <v>813</v>
      </c>
      <c r="AP13" s="912"/>
      <c r="AQ13" s="912"/>
      <c r="AR13" s="912"/>
      <c r="AS13" s="912"/>
      <c r="AT13" s="912"/>
      <c r="AU13" s="913"/>
      <c r="AV13" s="914" t="s">
        <v>812</v>
      </c>
      <c r="AW13" s="912"/>
      <c r="AX13" s="912"/>
      <c r="AY13" s="912"/>
      <c r="AZ13" s="912"/>
      <c r="BA13" s="912"/>
      <c r="BB13" s="913"/>
      <c r="BC13" s="914" t="s">
        <v>811</v>
      </c>
      <c r="BD13" s="912"/>
      <c r="BE13" s="912"/>
      <c r="BF13" s="896"/>
      <c r="BG13" s="897"/>
      <c r="BH13" s="901"/>
      <c r="BI13" s="897"/>
      <c r="BJ13" s="906"/>
      <c r="BK13" s="907"/>
      <c r="BL13" s="907"/>
      <c r="BM13" s="907"/>
      <c r="BN13" s="908"/>
    </row>
    <row r="14" spans="2:71" ht="20.25" customHeight="1">
      <c r="B14" s="945"/>
      <c r="C14" s="1052"/>
      <c r="D14" s="1055"/>
      <c r="E14" s="1056"/>
      <c r="F14" s="1057"/>
      <c r="G14" s="906"/>
      <c r="H14" s="939"/>
      <c r="I14" s="292"/>
      <c r="J14" s="291"/>
      <c r="K14" s="292"/>
      <c r="L14" s="291"/>
      <c r="M14" s="949"/>
      <c r="N14" s="950"/>
      <c r="O14" s="938"/>
      <c r="P14" s="907"/>
      <c r="Q14" s="907"/>
      <c r="R14" s="939"/>
      <c r="S14" s="938"/>
      <c r="T14" s="907"/>
      <c r="U14" s="907"/>
      <c r="V14" s="907"/>
      <c r="W14" s="939"/>
      <c r="X14" s="290"/>
      <c r="Y14" s="290"/>
      <c r="Z14" s="289"/>
      <c r="AA14" s="288">
        <v>1</v>
      </c>
      <c r="AB14" s="286">
        <v>2</v>
      </c>
      <c r="AC14" s="286">
        <v>3</v>
      </c>
      <c r="AD14" s="286">
        <v>4</v>
      </c>
      <c r="AE14" s="286">
        <v>5</v>
      </c>
      <c r="AF14" s="286">
        <v>6</v>
      </c>
      <c r="AG14" s="285">
        <v>7</v>
      </c>
      <c r="AH14" s="287">
        <v>8</v>
      </c>
      <c r="AI14" s="286">
        <v>9</v>
      </c>
      <c r="AJ14" s="286">
        <v>10</v>
      </c>
      <c r="AK14" s="286">
        <v>11</v>
      </c>
      <c r="AL14" s="286">
        <v>12</v>
      </c>
      <c r="AM14" s="286">
        <v>13</v>
      </c>
      <c r="AN14" s="285">
        <v>14</v>
      </c>
      <c r="AO14" s="288">
        <v>15</v>
      </c>
      <c r="AP14" s="286">
        <v>16</v>
      </c>
      <c r="AQ14" s="286">
        <v>17</v>
      </c>
      <c r="AR14" s="286">
        <v>18</v>
      </c>
      <c r="AS14" s="286">
        <v>19</v>
      </c>
      <c r="AT14" s="286">
        <v>20</v>
      </c>
      <c r="AU14" s="285">
        <v>21</v>
      </c>
      <c r="AV14" s="287">
        <v>22</v>
      </c>
      <c r="AW14" s="286">
        <v>23</v>
      </c>
      <c r="AX14" s="286">
        <v>24</v>
      </c>
      <c r="AY14" s="286">
        <v>25</v>
      </c>
      <c r="AZ14" s="286">
        <v>26</v>
      </c>
      <c r="BA14" s="286">
        <v>27</v>
      </c>
      <c r="BB14" s="285">
        <v>28</v>
      </c>
      <c r="BC14" s="287" t="str">
        <f>IF($BI$3="実績",IF(DAY(DATE($AJ$2,$AN$2,29))=29,29,""),"")</f>
        <v/>
      </c>
      <c r="BD14" s="286" t="str">
        <f>IF($BI$3="実績",IF(DAY(DATE($AJ$2,$AN$2,30))=30,30,""),"")</f>
        <v/>
      </c>
      <c r="BE14" s="285" t="str">
        <f>IF($BI$3="実績",IF(DAY(DATE($AJ$2,$AN$2,31))=31,31,""),"")</f>
        <v/>
      </c>
      <c r="BF14" s="896"/>
      <c r="BG14" s="897"/>
      <c r="BH14" s="901"/>
      <c r="BI14" s="897"/>
      <c r="BJ14" s="906"/>
      <c r="BK14" s="907"/>
      <c r="BL14" s="907"/>
      <c r="BM14" s="907"/>
      <c r="BN14" s="908"/>
    </row>
    <row r="15" spans="2:71" ht="20.25" hidden="1" customHeight="1">
      <c r="B15" s="945"/>
      <c r="C15" s="1052"/>
      <c r="D15" s="1055"/>
      <c r="E15" s="1056"/>
      <c r="F15" s="1057"/>
      <c r="G15" s="906"/>
      <c r="H15" s="939"/>
      <c r="I15" s="292"/>
      <c r="J15" s="291"/>
      <c r="K15" s="292"/>
      <c r="L15" s="291"/>
      <c r="M15" s="949"/>
      <c r="N15" s="950"/>
      <c r="O15" s="938"/>
      <c r="P15" s="907"/>
      <c r="Q15" s="907"/>
      <c r="R15" s="939"/>
      <c r="S15" s="938"/>
      <c r="T15" s="907"/>
      <c r="U15" s="907"/>
      <c r="V15" s="907"/>
      <c r="W15" s="939"/>
      <c r="X15" s="290"/>
      <c r="Y15" s="290"/>
      <c r="Z15" s="289"/>
      <c r="AA15" s="288">
        <f>WEEKDAY(DATE($AJ$2,$AN$2,1))</f>
        <v>3</v>
      </c>
      <c r="AB15" s="286">
        <f>WEEKDAY(DATE($AJ$2,$AN$2,2))</f>
        <v>4</v>
      </c>
      <c r="AC15" s="286">
        <f>WEEKDAY(DATE($AJ$2,$AN$2,3))</f>
        <v>5</v>
      </c>
      <c r="AD15" s="286">
        <f>WEEKDAY(DATE($AJ$2,$AN$2,4))</f>
        <v>6</v>
      </c>
      <c r="AE15" s="286">
        <f>WEEKDAY(DATE($AJ$2,$AN$2,5))</f>
        <v>7</v>
      </c>
      <c r="AF15" s="286">
        <f>WEEKDAY(DATE($AJ$2,$AN$2,6))</f>
        <v>1</v>
      </c>
      <c r="AG15" s="285">
        <f>WEEKDAY(DATE($AJ$2,$AN$2,7))</f>
        <v>2</v>
      </c>
      <c r="AH15" s="287">
        <f>WEEKDAY(DATE($AJ$2,$AN$2,8))</f>
        <v>3</v>
      </c>
      <c r="AI15" s="286">
        <f>WEEKDAY(DATE($AJ$2,$AN$2,9))</f>
        <v>4</v>
      </c>
      <c r="AJ15" s="286">
        <f>WEEKDAY(DATE($AJ$2,$AN$2,10))</f>
        <v>5</v>
      </c>
      <c r="AK15" s="286">
        <f>WEEKDAY(DATE($AJ$2,$AN$2,11))</f>
        <v>6</v>
      </c>
      <c r="AL15" s="286">
        <f>WEEKDAY(DATE($AJ$2,$AN$2,12))</f>
        <v>7</v>
      </c>
      <c r="AM15" s="286">
        <f>WEEKDAY(DATE($AJ$2,$AN$2,13))</f>
        <v>1</v>
      </c>
      <c r="AN15" s="285">
        <f>WEEKDAY(DATE($AJ$2,$AN$2,14))</f>
        <v>2</v>
      </c>
      <c r="AO15" s="287">
        <f>WEEKDAY(DATE($AJ$2,$AN$2,15))</f>
        <v>3</v>
      </c>
      <c r="AP15" s="286">
        <f>WEEKDAY(DATE($AJ$2,$AN$2,16))</f>
        <v>4</v>
      </c>
      <c r="AQ15" s="286">
        <f>WEEKDAY(DATE($AJ$2,$AN$2,17))</f>
        <v>5</v>
      </c>
      <c r="AR15" s="286">
        <f>WEEKDAY(DATE($AJ$2,$AN$2,18))</f>
        <v>6</v>
      </c>
      <c r="AS15" s="286">
        <f>WEEKDAY(DATE($AJ$2,$AN$2,19))</f>
        <v>7</v>
      </c>
      <c r="AT15" s="286">
        <f>WEEKDAY(DATE($AJ$2,$AN$2,20))</f>
        <v>1</v>
      </c>
      <c r="AU15" s="285">
        <f>WEEKDAY(DATE($AJ$2,$AN$2,21))</f>
        <v>2</v>
      </c>
      <c r="AV15" s="287">
        <f>WEEKDAY(DATE($AJ$2,$AN$2,22))</f>
        <v>3</v>
      </c>
      <c r="AW15" s="286">
        <f>WEEKDAY(DATE($AJ$2,$AN$2,23))</f>
        <v>4</v>
      </c>
      <c r="AX15" s="286">
        <f>WEEKDAY(DATE($AJ$2,$AN$2,24))</f>
        <v>5</v>
      </c>
      <c r="AY15" s="286">
        <f>WEEKDAY(DATE($AJ$2,$AN$2,25))</f>
        <v>6</v>
      </c>
      <c r="AZ15" s="286">
        <f>WEEKDAY(DATE($AJ$2,$AN$2,26))</f>
        <v>7</v>
      </c>
      <c r="BA15" s="286">
        <f>WEEKDAY(DATE($AJ$2,$AN$2,27))</f>
        <v>1</v>
      </c>
      <c r="BB15" s="285">
        <f>WEEKDAY(DATE($AJ$2,$AN$2,28))</f>
        <v>2</v>
      </c>
      <c r="BC15" s="287">
        <f>IF(BC14=29,WEEKDAY(DATE($AJ$2,$AN$2,29)),0)</f>
        <v>0</v>
      </c>
      <c r="BD15" s="286">
        <f>IF(BD14=30,WEEKDAY(DATE($AJ$2,$AN$2,30)),0)</f>
        <v>0</v>
      </c>
      <c r="BE15" s="285">
        <f>IF(BE14=31,WEEKDAY(DATE($AJ$2,$AN$2,31)),0)</f>
        <v>0</v>
      </c>
      <c r="BF15" s="896"/>
      <c r="BG15" s="897"/>
      <c r="BH15" s="901"/>
      <c r="BI15" s="897"/>
      <c r="BJ15" s="906"/>
      <c r="BK15" s="907"/>
      <c r="BL15" s="907"/>
      <c r="BM15" s="907"/>
      <c r="BN15" s="908"/>
    </row>
    <row r="16" spans="2:71" ht="20.25" customHeight="1" thickBot="1">
      <c r="B16" s="946"/>
      <c r="C16" s="1053"/>
      <c r="D16" s="1058"/>
      <c r="E16" s="1059"/>
      <c r="F16" s="1060"/>
      <c r="G16" s="909"/>
      <c r="H16" s="941"/>
      <c r="I16" s="284"/>
      <c r="J16" s="283"/>
      <c r="K16" s="284"/>
      <c r="L16" s="283"/>
      <c r="M16" s="951"/>
      <c r="N16" s="952"/>
      <c r="O16" s="940"/>
      <c r="P16" s="910"/>
      <c r="Q16" s="910"/>
      <c r="R16" s="941"/>
      <c r="S16" s="940"/>
      <c r="T16" s="910"/>
      <c r="U16" s="910"/>
      <c r="V16" s="910"/>
      <c r="W16" s="941"/>
      <c r="X16" s="282"/>
      <c r="Y16" s="282"/>
      <c r="Z16" s="281"/>
      <c r="AA16" s="280" t="str">
        <f t="shared" ref="AA16:BB16" si="0">IF(AA15=1,"日",IF(AA15=2,"月",IF(AA15=3,"火",IF(AA15=4,"水",IF(AA15=5,"木",IF(AA15=6,"金","土"))))))</f>
        <v>火</v>
      </c>
      <c r="AB16" s="277" t="str">
        <f t="shared" si="0"/>
        <v>水</v>
      </c>
      <c r="AC16" s="277" t="str">
        <f t="shared" si="0"/>
        <v>木</v>
      </c>
      <c r="AD16" s="277" t="str">
        <f t="shared" si="0"/>
        <v>金</v>
      </c>
      <c r="AE16" s="277" t="str">
        <f t="shared" si="0"/>
        <v>土</v>
      </c>
      <c r="AF16" s="277" t="str">
        <f t="shared" si="0"/>
        <v>日</v>
      </c>
      <c r="AG16" s="278" t="str">
        <f t="shared" si="0"/>
        <v>月</v>
      </c>
      <c r="AH16" s="279" t="str">
        <f t="shared" si="0"/>
        <v>火</v>
      </c>
      <c r="AI16" s="277" t="str">
        <f t="shared" si="0"/>
        <v>水</v>
      </c>
      <c r="AJ16" s="277" t="str">
        <f t="shared" si="0"/>
        <v>木</v>
      </c>
      <c r="AK16" s="277" t="str">
        <f t="shared" si="0"/>
        <v>金</v>
      </c>
      <c r="AL16" s="277" t="str">
        <f t="shared" si="0"/>
        <v>土</v>
      </c>
      <c r="AM16" s="277" t="str">
        <f t="shared" si="0"/>
        <v>日</v>
      </c>
      <c r="AN16" s="278" t="str">
        <f t="shared" si="0"/>
        <v>月</v>
      </c>
      <c r="AO16" s="279" t="str">
        <f t="shared" si="0"/>
        <v>火</v>
      </c>
      <c r="AP16" s="277" t="str">
        <f t="shared" si="0"/>
        <v>水</v>
      </c>
      <c r="AQ16" s="277" t="str">
        <f t="shared" si="0"/>
        <v>木</v>
      </c>
      <c r="AR16" s="277" t="str">
        <f t="shared" si="0"/>
        <v>金</v>
      </c>
      <c r="AS16" s="277" t="str">
        <f t="shared" si="0"/>
        <v>土</v>
      </c>
      <c r="AT16" s="277" t="str">
        <f t="shared" si="0"/>
        <v>日</v>
      </c>
      <c r="AU16" s="278" t="str">
        <f t="shared" si="0"/>
        <v>月</v>
      </c>
      <c r="AV16" s="279" t="str">
        <f t="shared" si="0"/>
        <v>火</v>
      </c>
      <c r="AW16" s="277" t="str">
        <f t="shared" si="0"/>
        <v>水</v>
      </c>
      <c r="AX16" s="277" t="str">
        <f t="shared" si="0"/>
        <v>木</v>
      </c>
      <c r="AY16" s="277" t="str">
        <f t="shared" si="0"/>
        <v>金</v>
      </c>
      <c r="AZ16" s="277" t="str">
        <f t="shared" si="0"/>
        <v>土</v>
      </c>
      <c r="BA16" s="277" t="str">
        <f t="shared" si="0"/>
        <v>日</v>
      </c>
      <c r="BB16" s="278" t="str">
        <f t="shared" si="0"/>
        <v>月</v>
      </c>
      <c r="BC16" s="277" t="str">
        <f>IF(BC15=1,"日",IF(BC15=2,"月",IF(BC15=3,"火",IF(BC15=4,"水",IF(BC15=5,"木",IF(BC15=6,"金",IF(BC15=0,"","土")))))))</f>
        <v/>
      </c>
      <c r="BD16" s="277" t="str">
        <f>IF(BD15=1,"日",IF(BD15=2,"月",IF(BD15=3,"火",IF(BD15=4,"水",IF(BD15=5,"木",IF(BD15=6,"金",IF(BD15=0,"","土")))))))</f>
        <v/>
      </c>
      <c r="BE16" s="277" t="str">
        <f>IF(BE15=1,"日",IF(BE15=2,"月",IF(BE15=3,"火",IF(BE15=4,"水",IF(BE15=5,"木",IF(BE15=6,"金",IF(BE15=0,"","土")))))))</f>
        <v/>
      </c>
      <c r="BF16" s="898"/>
      <c r="BG16" s="899"/>
      <c r="BH16" s="902"/>
      <c r="BI16" s="899"/>
      <c r="BJ16" s="909"/>
      <c r="BK16" s="910"/>
      <c r="BL16" s="910"/>
      <c r="BM16" s="910"/>
      <c r="BN16" s="911"/>
    </row>
    <row r="17" spans="2:66" ht="20.25" customHeight="1">
      <c r="B17" s="925">
        <f>B15+1</f>
        <v>1</v>
      </c>
      <c r="C17" s="1061"/>
      <c r="D17" s="1062"/>
      <c r="E17" s="1063"/>
      <c r="F17" s="1064"/>
      <c r="G17" s="927" t="s">
        <v>263</v>
      </c>
      <c r="H17" s="921"/>
      <c r="I17" s="276"/>
      <c r="J17" s="275"/>
      <c r="K17" s="276"/>
      <c r="L17" s="275"/>
      <c r="M17" s="915" t="s">
        <v>769</v>
      </c>
      <c r="N17" s="916"/>
      <c r="O17" s="919" t="s">
        <v>264</v>
      </c>
      <c r="P17" s="920"/>
      <c r="Q17" s="920"/>
      <c r="R17" s="921"/>
      <c r="S17" s="973" t="s">
        <v>810</v>
      </c>
      <c r="T17" s="974"/>
      <c r="U17" s="974"/>
      <c r="V17" s="974"/>
      <c r="W17" s="975"/>
      <c r="X17" s="274" t="s">
        <v>758</v>
      </c>
      <c r="Y17" s="273"/>
      <c r="Z17" s="272"/>
      <c r="AA17" s="270" t="s">
        <v>794</v>
      </c>
      <c r="AB17" s="269" t="s">
        <v>794</v>
      </c>
      <c r="AC17" s="269" t="s">
        <v>809</v>
      </c>
      <c r="AD17" s="269"/>
      <c r="AE17" s="269"/>
      <c r="AF17" s="269" t="s">
        <v>794</v>
      </c>
      <c r="AG17" s="271" t="s">
        <v>794</v>
      </c>
      <c r="AH17" s="270" t="s">
        <v>794</v>
      </c>
      <c r="AI17" s="269" t="s">
        <v>794</v>
      </c>
      <c r="AJ17" s="269" t="s">
        <v>794</v>
      </c>
      <c r="AK17" s="269"/>
      <c r="AL17" s="269"/>
      <c r="AM17" s="269" t="s">
        <v>794</v>
      </c>
      <c r="AN17" s="271" t="s">
        <v>808</v>
      </c>
      <c r="AO17" s="270" t="s">
        <v>794</v>
      </c>
      <c r="AP17" s="269" t="s">
        <v>794</v>
      </c>
      <c r="AQ17" s="269" t="s">
        <v>794</v>
      </c>
      <c r="AR17" s="269"/>
      <c r="AS17" s="269"/>
      <c r="AT17" s="269" t="s">
        <v>794</v>
      </c>
      <c r="AU17" s="271" t="s">
        <v>794</v>
      </c>
      <c r="AV17" s="270" t="s">
        <v>794</v>
      </c>
      <c r="AW17" s="269" t="s">
        <v>794</v>
      </c>
      <c r="AX17" s="269" t="s">
        <v>794</v>
      </c>
      <c r="AY17" s="269"/>
      <c r="AZ17" s="269"/>
      <c r="BA17" s="269" t="s">
        <v>808</v>
      </c>
      <c r="BB17" s="271" t="s">
        <v>808</v>
      </c>
      <c r="BC17" s="270"/>
      <c r="BD17" s="269"/>
      <c r="BE17" s="269"/>
      <c r="BF17" s="976"/>
      <c r="BG17" s="977"/>
      <c r="BH17" s="978"/>
      <c r="BI17" s="979"/>
      <c r="BJ17" s="980"/>
      <c r="BK17" s="981"/>
      <c r="BL17" s="981"/>
      <c r="BM17" s="981"/>
      <c r="BN17" s="982"/>
    </row>
    <row r="18" spans="2:66" ht="20.25" customHeight="1">
      <c r="B18" s="926"/>
      <c r="C18" s="1043"/>
      <c r="D18" s="1046"/>
      <c r="E18" s="934"/>
      <c r="F18" s="1045"/>
      <c r="G18" s="928"/>
      <c r="H18" s="924"/>
      <c r="I18" s="262"/>
      <c r="J18" s="261" t="str">
        <f>G17</f>
        <v>管理者</v>
      </c>
      <c r="K18" s="262"/>
      <c r="L18" s="261" t="str">
        <f>M17</f>
        <v>A</v>
      </c>
      <c r="M18" s="917"/>
      <c r="N18" s="918"/>
      <c r="O18" s="922"/>
      <c r="P18" s="923"/>
      <c r="Q18" s="923"/>
      <c r="R18" s="924"/>
      <c r="S18" s="953"/>
      <c r="T18" s="954"/>
      <c r="U18" s="954"/>
      <c r="V18" s="954"/>
      <c r="W18" s="955"/>
      <c r="X18" s="268" t="s">
        <v>757</v>
      </c>
      <c r="Y18" s="267"/>
      <c r="Z18" s="266"/>
      <c r="AA18" s="252">
        <f>IF(AA17="","",VLOOKUP(AA17,'【記載例】シフト記号表（勤務時間帯）'!$C$6:$L$47,10,FALSE))</f>
        <v>8</v>
      </c>
      <c r="AB18" s="251">
        <f>IF(AB17="","",VLOOKUP(AB17,'【記載例】シフト記号表（勤務時間帯）'!$C$6:$L$47,10,FALSE))</f>
        <v>8</v>
      </c>
      <c r="AC18" s="251">
        <f>IF(AC17="","",VLOOKUP(AC17,'【記載例】シフト記号表（勤務時間帯）'!$C$6:$L$47,10,FALSE))</f>
        <v>8</v>
      </c>
      <c r="AD18" s="251" t="str">
        <f>IF(AD17="","",VLOOKUP(AD17,'【記載例】シフト記号表（勤務時間帯）'!$C$6:$L$47,10,FALSE))</f>
        <v/>
      </c>
      <c r="AE18" s="251" t="str">
        <f>IF(AE17="","",VLOOKUP(AE17,'【記載例】シフト記号表（勤務時間帯）'!$C$6:$L$47,10,FALSE))</f>
        <v/>
      </c>
      <c r="AF18" s="251">
        <f>IF(AF17="","",VLOOKUP(AF17,'【記載例】シフト記号表（勤務時間帯）'!$C$6:$L$47,10,FALSE))</f>
        <v>8</v>
      </c>
      <c r="AG18" s="253">
        <f>IF(AG17="","",VLOOKUP(AG17,'【記載例】シフト記号表（勤務時間帯）'!$C$6:$L$47,10,FALSE))</f>
        <v>8</v>
      </c>
      <c r="AH18" s="252">
        <f>IF(AH17="","",VLOOKUP(AH17,'【記載例】シフト記号表（勤務時間帯）'!$C$6:$L$47,10,FALSE))</f>
        <v>8</v>
      </c>
      <c r="AI18" s="251">
        <f>IF(AI17="","",VLOOKUP(AI17,'【記載例】シフト記号表（勤務時間帯）'!$C$6:$L$47,10,FALSE))</f>
        <v>8</v>
      </c>
      <c r="AJ18" s="251">
        <f>IF(AJ17="","",VLOOKUP(AJ17,'【記載例】シフト記号表（勤務時間帯）'!$C$6:$L$47,10,FALSE))</f>
        <v>8</v>
      </c>
      <c r="AK18" s="251" t="str">
        <f>IF(AK17="","",VLOOKUP(AK17,'【記載例】シフト記号表（勤務時間帯）'!$C$6:$L$47,10,FALSE))</f>
        <v/>
      </c>
      <c r="AL18" s="251" t="str">
        <f>IF(AL17="","",VLOOKUP(AL17,'【記載例】シフト記号表（勤務時間帯）'!$C$6:$L$47,10,FALSE))</f>
        <v/>
      </c>
      <c r="AM18" s="251">
        <f>IF(AM17="","",VLOOKUP(AM17,'【記載例】シフト記号表（勤務時間帯）'!$C$6:$L$47,10,FALSE))</f>
        <v>8</v>
      </c>
      <c r="AN18" s="253">
        <f>IF(AN17="","",VLOOKUP(AN17,'【記載例】シフト記号表（勤務時間帯）'!$C$6:$L$47,10,FALSE))</f>
        <v>8</v>
      </c>
      <c r="AO18" s="252">
        <f>IF(AO17="","",VLOOKUP(AO17,'【記載例】シフト記号表（勤務時間帯）'!$C$6:$L$47,10,FALSE))</f>
        <v>8</v>
      </c>
      <c r="AP18" s="251">
        <f>IF(AP17="","",VLOOKUP(AP17,'【記載例】シフト記号表（勤務時間帯）'!$C$6:$L$47,10,FALSE))</f>
        <v>8</v>
      </c>
      <c r="AQ18" s="251">
        <f>IF(AQ17="","",VLOOKUP(AQ17,'【記載例】シフト記号表（勤務時間帯）'!$C$6:$L$47,10,FALSE))</f>
        <v>8</v>
      </c>
      <c r="AR18" s="251" t="str">
        <f>IF(AR17="","",VLOOKUP(AR17,'【記載例】シフト記号表（勤務時間帯）'!$C$6:$L$47,10,FALSE))</f>
        <v/>
      </c>
      <c r="AS18" s="251" t="str">
        <f>IF(AS17="","",VLOOKUP(AS17,'【記載例】シフト記号表（勤務時間帯）'!$C$6:$L$47,10,FALSE))</f>
        <v/>
      </c>
      <c r="AT18" s="251">
        <f>IF(AT17="","",VLOOKUP(AT17,'【記載例】シフト記号表（勤務時間帯）'!$C$6:$L$47,10,FALSE))</f>
        <v>8</v>
      </c>
      <c r="AU18" s="253">
        <f>IF(AU17="","",VLOOKUP(AU17,'【記載例】シフト記号表（勤務時間帯）'!$C$6:$L$47,10,FALSE))</f>
        <v>8</v>
      </c>
      <c r="AV18" s="252">
        <f>IF(AV17="","",VLOOKUP(AV17,'【記載例】シフト記号表（勤務時間帯）'!$C$6:$L$47,10,FALSE))</f>
        <v>8</v>
      </c>
      <c r="AW18" s="251">
        <f>IF(AW17="","",VLOOKUP(AW17,'【記載例】シフト記号表（勤務時間帯）'!$C$6:$L$47,10,FALSE))</f>
        <v>8</v>
      </c>
      <c r="AX18" s="251">
        <f>IF(AX17="","",VLOOKUP(AX17,'【記載例】シフト記号表（勤務時間帯）'!$C$6:$L$47,10,FALSE))</f>
        <v>8</v>
      </c>
      <c r="AY18" s="251" t="str">
        <f>IF(AY17="","",VLOOKUP(AY17,'【記載例】シフト記号表（勤務時間帯）'!$C$6:$L$47,10,FALSE))</f>
        <v/>
      </c>
      <c r="AZ18" s="251" t="str">
        <f>IF(AZ17="","",VLOOKUP(AZ17,'【記載例】シフト記号表（勤務時間帯）'!$C$6:$L$47,10,FALSE))</f>
        <v/>
      </c>
      <c r="BA18" s="251">
        <f>IF(BA17="","",VLOOKUP(BA17,'【記載例】シフト記号表（勤務時間帯）'!$C$6:$L$47,10,FALSE))</f>
        <v>8</v>
      </c>
      <c r="BB18" s="253">
        <f>IF(BB17="","",VLOOKUP(BB17,'【記載例】シフト記号表（勤務時間帯）'!$C$6:$L$47,10,FALSE))</f>
        <v>8</v>
      </c>
      <c r="BC18" s="252" t="str">
        <f>IF(BC17="","",VLOOKUP(BC17,'【記載例】シフト記号表（勤務時間帯）'!$C$6:$L$47,10,FALSE))</f>
        <v/>
      </c>
      <c r="BD18" s="251" t="str">
        <f>IF(BD17="","",VLOOKUP(BD17,'【記載例】シフト記号表（勤務時間帯）'!$C$6:$L$47,10,FALSE))</f>
        <v/>
      </c>
      <c r="BE18" s="251" t="str">
        <f>IF(BE17="","",VLOOKUP(BE17,'【記載例】シフト記号表（勤務時間帯）'!$C$6:$L$47,10,FALSE))</f>
        <v/>
      </c>
      <c r="BF18" s="892">
        <f>IF($BI$3="４週",SUM(AA18:BB18),IF($BI$3="暦月",SUM(AA18:BE18),""))</f>
        <v>160</v>
      </c>
      <c r="BG18" s="893"/>
      <c r="BH18" s="970">
        <f>IF($BI$3="４週",BF18/4,IF($BI$3="暦月",(BF18/($BI$8/7)),""))</f>
        <v>40</v>
      </c>
      <c r="BI18" s="893"/>
      <c r="BJ18" s="967"/>
      <c r="BK18" s="968"/>
      <c r="BL18" s="968"/>
      <c r="BM18" s="968"/>
      <c r="BN18" s="969"/>
    </row>
    <row r="19" spans="2:66" ht="20.25" customHeight="1">
      <c r="B19" s="925">
        <f>B17+1</f>
        <v>2</v>
      </c>
      <c r="C19" s="1042"/>
      <c r="D19" s="1044"/>
      <c r="E19" s="934"/>
      <c r="F19" s="1045"/>
      <c r="G19" s="971" t="s">
        <v>265</v>
      </c>
      <c r="H19" s="972"/>
      <c r="I19" s="250"/>
      <c r="J19" s="249"/>
      <c r="K19" s="250"/>
      <c r="L19" s="249"/>
      <c r="M19" s="983" t="s">
        <v>763</v>
      </c>
      <c r="N19" s="984"/>
      <c r="O19" s="985" t="s">
        <v>265</v>
      </c>
      <c r="P19" s="986"/>
      <c r="Q19" s="986"/>
      <c r="R19" s="972"/>
      <c r="S19" s="953" t="s">
        <v>807</v>
      </c>
      <c r="T19" s="954"/>
      <c r="U19" s="954"/>
      <c r="V19" s="954"/>
      <c r="W19" s="955"/>
      <c r="X19" s="265" t="s">
        <v>758</v>
      </c>
      <c r="Y19" s="264"/>
      <c r="Z19" s="263"/>
      <c r="AA19" s="244" t="s">
        <v>798</v>
      </c>
      <c r="AB19" s="243"/>
      <c r="AC19" s="243" t="s">
        <v>798</v>
      </c>
      <c r="AD19" s="243"/>
      <c r="AE19" s="243"/>
      <c r="AF19" s="243" t="s">
        <v>798</v>
      </c>
      <c r="AG19" s="245"/>
      <c r="AH19" s="244" t="s">
        <v>798</v>
      </c>
      <c r="AI19" s="243"/>
      <c r="AJ19" s="243" t="s">
        <v>798</v>
      </c>
      <c r="AK19" s="243"/>
      <c r="AL19" s="243"/>
      <c r="AM19" s="243" t="s">
        <v>798</v>
      </c>
      <c r="AN19" s="245"/>
      <c r="AO19" s="244" t="s">
        <v>798</v>
      </c>
      <c r="AP19" s="243"/>
      <c r="AQ19" s="243" t="s">
        <v>798</v>
      </c>
      <c r="AR19" s="243"/>
      <c r="AS19" s="243"/>
      <c r="AT19" s="243" t="s">
        <v>798</v>
      </c>
      <c r="AU19" s="245"/>
      <c r="AV19" s="244" t="s">
        <v>798</v>
      </c>
      <c r="AW19" s="243"/>
      <c r="AX19" s="243" t="s">
        <v>798</v>
      </c>
      <c r="AY19" s="243"/>
      <c r="AZ19" s="243"/>
      <c r="BA19" s="243" t="s">
        <v>798</v>
      </c>
      <c r="BB19" s="245"/>
      <c r="BC19" s="244"/>
      <c r="BD19" s="243"/>
      <c r="BE19" s="242"/>
      <c r="BF19" s="960"/>
      <c r="BG19" s="961"/>
      <c r="BH19" s="962"/>
      <c r="BI19" s="963"/>
      <c r="BJ19" s="964"/>
      <c r="BK19" s="965"/>
      <c r="BL19" s="965"/>
      <c r="BM19" s="965"/>
      <c r="BN19" s="966"/>
    </row>
    <row r="20" spans="2:66" ht="20.25" customHeight="1">
      <c r="B20" s="926"/>
      <c r="C20" s="1043"/>
      <c r="D20" s="1046"/>
      <c r="E20" s="934"/>
      <c r="F20" s="1045"/>
      <c r="G20" s="928"/>
      <c r="H20" s="924"/>
      <c r="I20" s="262"/>
      <c r="J20" s="261" t="str">
        <f>G19</f>
        <v>医師</v>
      </c>
      <c r="K20" s="262"/>
      <c r="L20" s="261" t="str">
        <f>M19</f>
        <v>C</v>
      </c>
      <c r="M20" s="917"/>
      <c r="N20" s="918"/>
      <c r="O20" s="922"/>
      <c r="P20" s="923"/>
      <c r="Q20" s="923"/>
      <c r="R20" s="924"/>
      <c r="S20" s="953"/>
      <c r="T20" s="954"/>
      <c r="U20" s="954"/>
      <c r="V20" s="954"/>
      <c r="W20" s="955"/>
      <c r="X20" s="268" t="s">
        <v>757</v>
      </c>
      <c r="Y20" s="267"/>
      <c r="Z20" s="266"/>
      <c r="AA20" s="252">
        <f>IF(AA19="","",VLOOKUP(AA19,'【記載例】シフト記号表（勤務時間帯）'!$C$6:$L$47,10,FALSE))</f>
        <v>4</v>
      </c>
      <c r="AB20" s="251" t="str">
        <f>IF(AB19="","",VLOOKUP(AB19,'【記載例】シフト記号表（勤務時間帯）'!$C$6:$L$47,10,FALSE))</f>
        <v/>
      </c>
      <c r="AC20" s="251">
        <f>IF(AC19="","",VLOOKUP(AC19,'【記載例】シフト記号表（勤務時間帯）'!$C$6:$L$47,10,FALSE))</f>
        <v>4</v>
      </c>
      <c r="AD20" s="251" t="str">
        <f>IF(AD19="","",VLOOKUP(AD19,'【記載例】シフト記号表（勤務時間帯）'!$C$6:$L$47,10,FALSE))</f>
        <v/>
      </c>
      <c r="AE20" s="251" t="str">
        <f>IF(AE19="","",VLOOKUP(AE19,'【記載例】シフト記号表（勤務時間帯）'!$C$6:$L$47,10,FALSE))</f>
        <v/>
      </c>
      <c r="AF20" s="251">
        <f>IF(AF19="","",VLOOKUP(AF19,'【記載例】シフト記号表（勤務時間帯）'!$C$6:$L$47,10,FALSE))</f>
        <v>4</v>
      </c>
      <c r="AG20" s="253" t="str">
        <f>IF(AG19="","",VLOOKUP(AG19,'【記載例】シフト記号表（勤務時間帯）'!$C$6:$L$47,10,FALSE))</f>
        <v/>
      </c>
      <c r="AH20" s="252">
        <f>IF(AH19="","",VLOOKUP(AH19,'【記載例】シフト記号表（勤務時間帯）'!$C$6:$L$47,10,FALSE))</f>
        <v>4</v>
      </c>
      <c r="AI20" s="251" t="str">
        <f>IF(AI19="","",VLOOKUP(AI19,'【記載例】シフト記号表（勤務時間帯）'!$C$6:$L$47,10,FALSE))</f>
        <v/>
      </c>
      <c r="AJ20" s="251">
        <f>IF(AJ19="","",VLOOKUP(AJ19,'【記載例】シフト記号表（勤務時間帯）'!$C$6:$L$47,10,FALSE))</f>
        <v>4</v>
      </c>
      <c r="AK20" s="251" t="str">
        <f>IF(AK19="","",VLOOKUP(AK19,'【記載例】シフト記号表（勤務時間帯）'!$C$6:$L$47,10,FALSE))</f>
        <v/>
      </c>
      <c r="AL20" s="251" t="str">
        <f>IF(AL19="","",VLOOKUP(AL19,'【記載例】シフト記号表（勤務時間帯）'!$C$6:$L$47,10,FALSE))</f>
        <v/>
      </c>
      <c r="AM20" s="251">
        <f>IF(AM19="","",VLOOKUP(AM19,'【記載例】シフト記号表（勤務時間帯）'!$C$6:$L$47,10,FALSE))</f>
        <v>4</v>
      </c>
      <c r="AN20" s="253" t="str">
        <f>IF(AN19="","",VLOOKUP(AN19,'【記載例】シフト記号表（勤務時間帯）'!$C$6:$L$47,10,FALSE))</f>
        <v/>
      </c>
      <c r="AO20" s="252">
        <f>IF(AO19="","",VLOOKUP(AO19,'【記載例】シフト記号表（勤務時間帯）'!$C$6:$L$47,10,FALSE))</f>
        <v>4</v>
      </c>
      <c r="AP20" s="251" t="str">
        <f>IF(AP19="","",VLOOKUP(AP19,'【記載例】シフト記号表（勤務時間帯）'!$C$6:$L$47,10,FALSE))</f>
        <v/>
      </c>
      <c r="AQ20" s="251">
        <f>IF(AQ19="","",VLOOKUP(AQ19,'【記載例】シフト記号表（勤務時間帯）'!$C$6:$L$47,10,FALSE))</f>
        <v>4</v>
      </c>
      <c r="AR20" s="251" t="str">
        <f>IF(AR19="","",VLOOKUP(AR19,'【記載例】シフト記号表（勤務時間帯）'!$C$6:$L$47,10,FALSE))</f>
        <v/>
      </c>
      <c r="AS20" s="251" t="str">
        <f>IF(AS19="","",VLOOKUP(AS19,'【記載例】シフト記号表（勤務時間帯）'!$C$6:$L$47,10,FALSE))</f>
        <v/>
      </c>
      <c r="AT20" s="251">
        <f>IF(AT19="","",VLOOKUP(AT19,'【記載例】シフト記号表（勤務時間帯）'!$C$6:$L$47,10,FALSE))</f>
        <v>4</v>
      </c>
      <c r="AU20" s="253" t="str">
        <f>IF(AU19="","",VLOOKUP(AU19,'【記載例】シフト記号表（勤務時間帯）'!$C$6:$L$47,10,FALSE))</f>
        <v/>
      </c>
      <c r="AV20" s="252">
        <f>IF(AV19="","",VLOOKUP(AV19,'【記載例】シフト記号表（勤務時間帯）'!$C$6:$L$47,10,FALSE))</f>
        <v>4</v>
      </c>
      <c r="AW20" s="251" t="str">
        <f>IF(AW19="","",VLOOKUP(AW19,'【記載例】シフト記号表（勤務時間帯）'!$C$6:$L$47,10,FALSE))</f>
        <v/>
      </c>
      <c r="AX20" s="251">
        <f>IF(AX19="","",VLOOKUP(AX19,'【記載例】シフト記号表（勤務時間帯）'!$C$6:$L$47,10,FALSE))</f>
        <v>4</v>
      </c>
      <c r="AY20" s="251" t="str">
        <f>IF(AY19="","",VLOOKUP(AY19,'【記載例】シフト記号表（勤務時間帯）'!$C$6:$L$47,10,FALSE))</f>
        <v/>
      </c>
      <c r="AZ20" s="251" t="str">
        <f>IF(AZ19="","",VLOOKUP(AZ19,'【記載例】シフト記号表（勤務時間帯）'!$C$6:$L$47,10,FALSE))</f>
        <v/>
      </c>
      <c r="BA20" s="251">
        <f>IF(BA19="","",VLOOKUP(BA19,'【記載例】シフト記号表（勤務時間帯）'!$C$6:$L$47,10,FALSE))</f>
        <v>4</v>
      </c>
      <c r="BB20" s="253" t="str">
        <f>IF(BB19="","",VLOOKUP(BB19,'【記載例】シフト記号表（勤務時間帯）'!$C$6:$L$47,10,FALSE))</f>
        <v/>
      </c>
      <c r="BC20" s="252" t="str">
        <f>IF(BC19="","",VLOOKUP(BC19,'【記載例】シフト記号表（勤務時間帯）'!$C$6:$L$47,10,FALSE))</f>
        <v/>
      </c>
      <c r="BD20" s="251" t="str">
        <f>IF(BD19="","",VLOOKUP(BD19,'【記載例】シフト記号表（勤務時間帯）'!$C$6:$L$47,10,FALSE))</f>
        <v/>
      </c>
      <c r="BE20" s="251" t="str">
        <f>IF(BE19="","",VLOOKUP(BE19,'【記載例】シフト記号表（勤務時間帯）'!$C$6:$L$47,10,FALSE))</f>
        <v/>
      </c>
      <c r="BF20" s="892">
        <f>IF($BI$3="４週",SUM(AA20:BB20),IF($BI$3="暦月",SUM(AA20:BE20),""))</f>
        <v>48</v>
      </c>
      <c r="BG20" s="893"/>
      <c r="BH20" s="970">
        <f>IF($BI$3="４週",BF20/4,IF($BI$3="暦月",(BF20/($BI$8/7)),""))</f>
        <v>12</v>
      </c>
      <c r="BI20" s="893"/>
      <c r="BJ20" s="967"/>
      <c r="BK20" s="968"/>
      <c r="BL20" s="968"/>
      <c r="BM20" s="968"/>
      <c r="BN20" s="969"/>
    </row>
    <row r="21" spans="2:66" ht="20.25" customHeight="1">
      <c r="B21" s="925">
        <f>B19+1</f>
        <v>3</v>
      </c>
      <c r="C21" s="1042"/>
      <c r="D21" s="1044"/>
      <c r="E21" s="934"/>
      <c r="F21" s="1045"/>
      <c r="G21" s="971" t="s">
        <v>266</v>
      </c>
      <c r="H21" s="972"/>
      <c r="I21" s="262"/>
      <c r="J21" s="261"/>
      <c r="K21" s="262"/>
      <c r="L21" s="261"/>
      <c r="M21" s="983" t="s">
        <v>769</v>
      </c>
      <c r="N21" s="984"/>
      <c r="O21" s="985" t="s">
        <v>264</v>
      </c>
      <c r="P21" s="986"/>
      <c r="Q21" s="986"/>
      <c r="R21" s="972"/>
      <c r="S21" s="953" t="s">
        <v>806</v>
      </c>
      <c r="T21" s="954"/>
      <c r="U21" s="954"/>
      <c r="V21" s="954"/>
      <c r="W21" s="955"/>
      <c r="X21" s="265" t="s">
        <v>758</v>
      </c>
      <c r="Y21" s="264"/>
      <c r="Z21" s="263"/>
      <c r="AA21" s="244" t="s">
        <v>794</v>
      </c>
      <c r="AB21" s="243" t="s">
        <v>794</v>
      </c>
      <c r="AC21" s="243" t="s">
        <v>794</v>
      </c>
      <c r="AD21" s="243"/>
      <c r="AE21" s="243"/>
      <c r="AF21" s="243" t="s">
        <v>794</v>
      </c>
      <c r="AG21" s="245" t="s">
        <v>794</v>
      </c>
      <c r="AH21" s="244" t="s">
        <v>794</v>
      </c>
      <c r="AI21" s="243" t="s">
        <v>794</v>
      </c>
      <c r="AJ21" s="243" t="s">
        <v>794</v>
      </c>
      <c r="AK21" s="243"/>
      <c r="AL21" s="243"/>
      <c r="AM21" s="243" t="s">
        <v>794</v>
      </c>
      <c r="AN21" s="245" t="s">
        <v>794</v>
      </c>
      <c r="AO21" s="244" t="s">
        <v>794</v>
      </c>
      <c r="AP21" s="243" t="s">
        <v>794</v>
      </c>
      <c r="AQ21" s="243" t="s">
        <v>794</v>
      </c>
      <c r="AR21" s="243"/>
      <c r="AS21" s="243"/>
      <c r="AT21" s="243" t="s">
        <v>794</v>
      </c>
      <c r="AU21" s="245" t="s">
        <v>794</v>
      </c>
      <c r="AV21" s="244" t="s">
        <v>794</v>
      </c>
      <c r="AW21" s="243" t="s">
        <v>794</v>
      </c>
      <c r="AX21" s="243" t="s">
        <v>794</v>
      </c>
      <c r="AY21" s="243"/>
      <c r="AZ21" s="243"/>
      <c r="BA21" s="243" t="s">
        <v>794</v>
      </c>
      <c r="BB21" s="245" t="s">
        <v>794</v>
      </c>
      <c r="BC21" s="244"/>
      <c r="BD21" s="243"/>
      <c r="BE21" s="242"/>
      <c r="BF21" s="960"/>
      <c r="BG21" s="961"/>
      <c r="BH21" s="962"/>
      <c r="BI21" s="963"/>
      <c r="BJ21" s="964"/>
      <c r="BK21" s="965"/>
      <c r="BL21" s="965"/>
      <c r="BM21" s="965"/>
      <c r="BN21" s="966"/>
    </row>
    <row r="22" spans="2:66" ht="20.25" customHeight="1">
      <c r="B22" s="926"/>
      <c r="C22" s="1043"/>
      <c r="D22" s="1046"/>
      <c r="E22" s="934"/>
      <c r="F22" s="1045"/>
      <c r="G22" s="928"/>
      <c r="H22" s="924"/>
      <c r="I22" s="262"/>
      <c r="J22" s="261" t="str">
        <f>G21</f>
        <v>生活相談員</v>
      </c>
      <c r="K22" s="262"/>
      <c r="L22" s="261" t="str">
        <f>M21</f>
        <v>A</v>
      </c>
      <c r="M22" s="917"/>
      <c r="N22" s="918"/>
      <c r="O22" s="922"/>
      <c r="P22" s="923"/>
      <c r="Q22" s="923"/>
      <c r="R22" s="924"/>
      <c r="S22" s="953"/>
      <c r="T22" s="954"/>
      <c r="U22" s="954"/>
      <c r="V22" s="954"/>
      <c r="W22" s="955"/>
      <c r="X22" s="268" t="s">
        <v>757</v>
      </c>
      <c r="Y22" s="267"/>
      <c r="Z22" s="266"/>
      <c r="AA22" s="252">
        <f>IF(AA21="","",VLOOKUP(AA21,'【記載例】シフト記号表（勤務時間帯）'!$C$6:$L$47,10,FALSE))</f>
        <v>8</v>
      </c>
      <c r="AB22" s="251">
        <f>IF(AB21="","",VLOOKUP(AB21,'【記載例】シフト記号表（勤務時間帯）'!$C$6:$L$47,10,FALSE))</f>
        <v>8</v>
      </c>
      <c r="AC22" s="251">
        <f>IF(AC21="","",VLOOKUP(AC21,'【記載例】シフト記号表（勤務時間帯）'!$C$6:$L$47,10,FALSE))</f>
        <v>8</v>
      </c>
      <c r="AD22" s="251" t="str">
        <f>IF(AD21="","",VLOOKUP(AD21,'【記載例】シフト記号表（勤務時間帯）'!$C$6:$L$47,10,FALSE))</f>
        <v/>
      </c>
      <c r="AE22" s="251" t="str">
        <f>IF(AE21="","",VLOOKUP(AE21,'【記載例】シフト記号表（勤務時間帯）'!$C$6:$L$47,10,FALSE))</f>
        <v/>
      </c>
      <c r="AF22" s="251">
        <f>IF(AF21="","",VLOOKUP(AF21,'【記載例】シフト記号表（勤務時間帯）'!$C$6:$L$47,10,FALSE))</f>
        <v>8</v>
      </c>
      <c r="AG22" s="253">
        <f>IF(AG21="","",VLOOKUP(AG21,'【記載例】シフト記号表（勤務時間帯）'!$C$6:$L$47,10,FALSE))</f>
        <v>8</v>
      </c>
      <c r="AH22" s="252">
        <f>IF(AH21="","",VLOOKUP(AH21,'【記載例】シフト記号表（勤務時間帯）'!$C$6:$L$47,10,FALSE))</f>
        <v>8</v>
      </c>
      <c r="AI22" s="251">
        <f>IF(AI21="","",VLOOKUP(AI21,'【記載例】シフト記号表（勤務時間帯）'!$C$6:$L$47,10,FALSE))</f>
        <v>8</v>
      </c>
      <c r="AJ22" s="251">
        <f>IF(AJ21="","",VLOOKUP(AJ21,'【記載例】シフト記号表（勤務時間帯）'!$C$6:$L$47,10,FALSE))</f>
        <v>8</v>
      </c>
      <c r="AK22" s="251" t="str">
        <f>IF(AK21="","",VLOOKUP(AK21,'【記載例】シフト記号表（勤務時間帯）'!$C$6:$L$47,10,FALSE))</f>
        <v/>
      </c>
      <c r="AL22" s="251" t="str">
        <f>IF(AL21="","",VLOOKUP(AL21,'【記載例】シフト記号表（勤務時間帯）'!$C$6:$L$47,10,FALSE))</f>
        <v/>
      </c>
      <c r="AM22" s="251">
        <f>IF(AM21="","",VLOOKUP(AM21,'【記載例】シフト記号表（勤務時間帯）'!$C$6:$L$47,10,FALSE))</f>
        <v>8</v>
      </c>
      <c r="AN22" s="253">
        <f>IF(AN21="","",VLOOKUP(AN21,'【記載例】シフト記号表（勤務時間帯）'!$C$6:$L$47,10,FALSE))</f>
        <v>8</v>
      </c>
      <c r="AO22" s="252">
        <f>IF(AO21="","",VLOOKUP(AO21,'【記載例】シフト記号表（勤務時間帯）'!$C$6:$L$47,10,FALSE))</f>
        <v>8</v>
      </c>
      <c r="AP22" s="251">
        <f>IF(AP21="","",VLOOKUP(AP21,'【記載例】シフト記号表（勤務時間帯）'!$C$6:$L$47,10,FALSE))</f>
        <v>8</v>
      </c>
      <c r="AQ22" s="251">
        <f>IF(AQ21="","",VLOOKUP(AQ21,'【記載例】シフト記号表（勤務時間帯）'!$C$6:$L$47,10,FALSE))</f>
        <v>8</v>
      </c>
      <c r="AR22" s="251" t="str">
        <f>IF(AR21="","",VLOOKUP(AR21,'【記載例】シフト記号表（勤務時間帯）'!$C$6:$L$47,10,FALSE))</f>
        <v/>
      </c>
      <c r="AS22" s="251" t="str">
        <f>IF(AS21="","",VLOOKUP(AS21,'【記載例】シフト記号表（勤務時間帯）'!$C$6:$L$47,10,FALSE))</f>
        <v/>
      </c>
      <c r="AT22" s="251">
        <f>IF(AT21="","",VLOOKUP(AT21,'【記載例】シフト記号表（勤務時間帯）'!$C$6:$L$47,10,FALSE))</f>
        <v>8</v>
      </c>
      <c r="AU22" s="253">
        <f>IF(AU21="","",VLOOKUP(AU21,'【記載例】シフト記号表（勤務時間帯）'!$C$6:$L$47,10,FALSE))</f>
        <v>8</v>
      </c>
      <c r="AV22" s="252">
        <f>IF(AV21="","",VLOOKUP(AV21,'【記載例】シフト記号表（勤務時間帯）'!$C$6:$L$47,10,FALSE))</f>
        <v>8</v>
      </c>
      <c r="AW22" s="251">
        <f>IF(AW21="","",VLOOKUP(AW21,'【記載例】シフト記号表（勤務時間帯）'!$C$6:$L$47,10,FALSE))</f>
        <v>8</v>
      </c>
      <c r="AX22" s="251">
        <f>IF(AX21="","",VLOOKUP(AX21,'【記載例】シフト記号表（勤務時間帯）'!$C$6:$L$47,10,FALSE))</f>
        <v>8</v>
      </c>
      <c r="AY22" s="251" t="str">
        <f>IF(AY21="","",VLOOKUP(AY21,'【記載例】シフト記号表（勤務時間帯）'!$C$6:$L$47,10,FALSE))</f>
        <v/>
      </c>
      <c r="AZ22" s="251" t="str">
        <f>IF(AZ21="","",VLOOKUP(AZ21,'【記載例】シフト記号表（勤務時間帯）'!$C$6:$L$47,10,FALSE))</f>
        <v/>
      </c>
      <c r="BA22" s="251">
        <f>IF(BA21="","",VLOOKUP(BA21,'【記載例】シフト記号表（勤務時間帯）'!$C$6:$L$47,10,FALSE))</f>
        <v>8</v>
      </c>
      <c r="BB22" s="253">
        <f>IF(BB21="","",VLOOKUP(BB21,'【記載例】シフト記号表（勤務時間帯）'!$C$6:$L$47,10,FALSE))</f>
        <v>8</v>
      </c>
      <c r="BC22" s="252" t="str">
        <f>IF(BC21="","",VLOOKUP(BC21,'【記載例】シフト記号表（勤務時間帯）'!$C$6:$L$47,10,FALSE))</f>
        <v/>
      </c>
      <c r="BD22" s="251" t="str">
        <f>IF(BD21="","",VLOOKUP(BD21,'【記載例】シフト記号表（勤務時間帯）'!$C$6:$L$47,10,FALSE))</f>
        <v/>
      </c>
      <c r="BE22" s="251" t="str">
        <f>IF(BE21="","",VLOOKUP(BE21,'【記載例】シフト記号表（勤務時間帯）'!$C$6:$L$47,10,FALSE))</f>
        <v/>
      </c>
      <c r="BF22" s="892">
        <f>IF($BI$3="４週",SUM(AA22:BB22),IF($BI$3="暦月",SUM(AA22:BE22),""))</f>
        <v>160</v>
      </c>
      <c r="BG22" s="893"/>
      <c r="BH22" s="970">
        <f>IF($BI$3="４週",BF22/4,IF($BI$3="暦月",(BF22/($BI$8/7)),""))</f>
        <v>40</v>
      </c>
      <c r="BI22" s="893"/>
      <c r="BJ22" s="967"/>
      <c r="BK22" s="968"/>
      <c r="BL22" s="968"/>
      <c r="BM22" s="968"/>
      <c r="BN22" s="969"/>
    </row>
    <row r="23" spans="2:66" ht="20.25" customHeight="1">
      <c r="B23" s="925">
        <f>B21+1</f>
        <v>4</v>
      </c>
      <c r="C23" s="1042"/>
      <c r="D23" s="1044"/>
      <c r="E23" s="934"/>
      <c r="F23" s="1045"/>
      <c r="G23" s="971" t="s">
        <v>267</v>
      </c>
      <c r="H23" s="972"/>
      <c r="I23" s="262"/>
      <c r="J23" s="261"/>
      <c r="K23" s="262"/>
      <c r="L23" s="261"/>
      <c r="M23" s="983" t="s">
        <v>800</v>
      </c>
      <c r="N23" s="984"/>
      <c r="O23" s="985" t="s">
        <v>268</v>
      </c>
      <c r="P23" s="986"/>
      <c r="Q23" s="986"/>
      <c r="R23" s="972"/>
      <c r="S23" s="953" t="s">
        <v>799</v>
      </c>
      <c r="T23" s="954"/>
      <c r="U23" s="954"/>
      <c r="V23" s="954"/>
      <c r="W23" s="955"/>
      <c r="X23" s="265" t="s">
        <v>758</v>
      </c>
      <c r="Y23" s="264"/>
      <c r="Z23" s="263"/>
      <c r="AA23" s="244" t="s">
        <v>804</v>
      </c>
      <c r="AB23" s="243" t="s">
        <v>804</v>
      </c>
      <c r="AC23" s="243" t="s">
        <v>805</v>
      </c>
      <c r="AD23" s="243"/>
      <c r="AE23" s="243"/>
      <c r="AF23" s="243" t="s">
        <v>804</v>
      </c>
      <c r="AG23" s="245" t="s">
        <v>804</v>
      </c>
      <c r="AH23" s="244" t="s">
        <v>804</v>
      </c>
      <c r="AI23" s="243" t="s">
        <v>804</v>
      </c>
      <c r="AJ23" s="243" t="s">
        <v>804</v>
      </c>
      <c r="AK23" s="243"/>
      <c r="AL23" s="243"/>
      <c r="AM23" s="243" t="s">
        <v>804</v>
      </c>
      <c r="AN23" s="245" t="s">
        <v>804</v>
      </c>
      <c r="AO23" s="244" t="s">
        <v>804</v>
      </c>
      <c r="AP23" s="243" t="s">
        <v>804</v>
      </c>
      <c r="AQ23" s="243" t="s">
        <v>804</v>
      </c>
      <c r="AR23" s="243"/>
      <c r="AS23" s="243"/>
      <c r="AT23" s="243" t="s">
        <v>804</v>
      </c>
      <c r="AU23" s="245" t="s">
        <v>804</v>
      </c>
      <c r="AV23" s="244" t="s">
        <v>804</v>
      </c>
      <c r="AW23" s="243" t="s">
        <v>804</v>
      </c>
      <c r="AX23" s="243" t="s">
        <v>804</v>
      </c>
      <c r="AY23" s="243"/>
      <c r="AZ23" s="243"/>
      <c r="BA23" s="243" t="s">
        <v>804</v>
      </c>
      <c r="BB23" s="245" t="s">
        <v>804</v>
      </c>
      <c r="BC23" s="244"/>
      <c r="BD23" s="243"/>
      <c r="BE23" s="242"/>
      <c r="BF23" s="960"/>
      <c r="BG23" s="961"/>
      <c r="BH23" s="962"/>
      <c r="BI23" s="963"/>
      <c r="BJ23" s="964" t="s">
        <v>803</v>
      </c>
      <c r="BK23" s="965"/>
      <c r="BL23" s="965"/>
      <c r="BM23" s="965"/>
      <c r="BN23" s="966"/>
    </row>
    <row r="24" spans="2:66" ht="20.25" customHeight="1">
      <c r="B24" s="926"/>
      <c r="C24" s="1043"/>
      <c r="D24" s="1046"/>
      <c r="E24" s="934"/>
      <c r="F24" s="1045"/>
      <c r="G24" s="928"/>
      <c r="H24" s="924"/>
      <c r="I24" s="262"/>
      <c r="J24" s="261" t="str">
        <f>G23</f>
        <v>機能訓練指導員</v>
      </c>
      <c r="K24" s="262"/>
      <c r="L24" s="261" t="str">
        <f>M23</f>
        <v>B</v>
      </c>
      <c r="M24" s="917"/>
      <c r="N24" s="918"/>
      <c r="O24" s="922"/>
      <c r="P24" s="923"/>
      <c r="Q24" s="923"/>
      <c r="R24" s="924"/>
      <c r="S24" s="953"/>
      <c r="T24" s="954"/>
      <c r="U24" s="954"/>
      <c r="V24" s="954"/>
      <c r="W24" s="955"/>
      <c r="X24" s="268" t="s">
        <v>757</v>
      </c>
      <c r="Y24" s="267"/>
      <c r="Z24" s="266"/>
      <c r="AA24" s="252">
        <f>IF(AA23="","",VLOOKUP(AA23,'【記載例】シフト記号表（勤務時間帯）'!$C$6:$L$47,10,FALSE))</f>
        <v>4</v>
      </c>
      <c r="AB24" s="251">
        <f>IF(AB23="","",VLOOKUP(AB23,'【記載例】シフト記号表（勤務時間帯）'!$C$6:$L$47,10,FALSE))</f>
        <v>4</v>
      </c>
      <c r="AC24" s="251">
        <f>IF(AC23="","",VLOOKUP(AC23,'【記載例】シフト記号表（勤務時間帯）'!$C$6:$L$47,10,FALSE))</f>
        <v>4</v>
      </c>
      <c r="AD24" s="251" t="str">
        <f>IF(AD23="","",VLOOKUP(AD23,'【記載例】シフト記号表（勤務時間帯）'!$C$6:$L$47,10,FALSE))</f>
        <v/>
      </c>
      <c r="AE24" s="251" t="str">
        <f>IF(AE23="","",VLOOKUP(AE23,'【記載例】シフト記号表（勤務時間帯）'!$C$6:$L$47,10,FALSE))</f>
        <v/>
      </c>
      <c r="AF24" s="251">
        <f>IF(AF23="","",VLOOKUP(AF23,'【記載例】シフト記号表（勤務時間帯）'!$C$6:$L$47,10,FALSE))</f>
        <v>4</v>
      </c>
      <c r="AG24" s="253">
        <f>IF(AG23="","",VLOOKUP(AG23,'【記載例】シフト記号表（勤務時間帯）'!$C$6:$L$47,10,FALSE))</f>
        <v>4</v>
      </c>
      <c r="AH24" s="252">
        <f>IF(AH23="","",VLOOKUP(AH23,'【記載例】シフト記号表（勤務時間帯）'!$C$6:$L$47,10,FALSE))</f>
        <v>4</v>
      </c>
      <c r="AI24" s="251">
        <f>IF(AI23="","",VLOOKUP(AI23,'【記載例】シフト記号表（勤務時間帯）'!$C$6:$L$47,10,FALSE))</f>
        <v>4</v>
      </c>
      <c r="AJ24" s="251">
        <f>IF(AJ23="","",VLOOKUP(AJ23,'【記載例】シフト記号表（勤務時間帯）'!$C$6:$L$47,10,FALSE))</f>
        <v>4</v>
      </c>
      <c r="AK24" s="251" t="str">
        <f>IF(AK23="","",VLOOKUP(AK23,'【記載例】シフト記号表（勤務時間帯）'!$C$6:$L$47,10,FALSE))</f>
        <v/>
      </c>
      <c r="AL24" s="251" t="str">
        <f>IF(AL23="","",VLOOKUP(AL23,'【記載例】シフト記号表（勤務時間帯）'!$C$6:$L$47,10,FALSE))</f>
        <v/>
      </c>
      <c r="AM24" s="251">
        <f>IF(AM23="","",VLOOKUP(AM23,'【記載例】シフト記号表（勤務時間帯）'!$C$6:$L$47,10,FALSE))</f>
        <v>4</v>
      </c>
      <c r="AN24" s="253">
        <f>IF(AN23="","",VLOOKUP(AN23,'【記載例】シフト記号表（勤務時間帯）'!$C$6:$L$47,10,FALSE))</f>
        <v>4</v>
      </c>
      <c r="AO24" s="252">
        <f>IF(AO23="","",VLOOKUP(AO23,'【記載例】シフト記号表（勤務時間帯）'!$C$6:$L$47,10,FALSE))</f>
        <v>4</v>
      </c>
      <c r="AP24" s="251">
        <f>IF(AP23="","",VLOOKUP(AP23,'【記載例】シフト記号表（勤務時間帯）'!$C$6:$L$47,10,FALSE))</f>
        <v>4</v>
      </c>
      <c r="AQ24" s="251">
        <f>IF(AQ23="","",VLOOKUP(AQ23,'【記載例】シフト記号表（勤務時間帯）'!$C$6:$L$47,10,FALSE))</f>
        <v>4</v>
      </c>
      <c r="AR24" s="251" t="str">
        <f>IF(AR23="","",VLOOKUP(AR23,'【記載例】シフト記号表（勤務時間帯）'!$C$6:$L$47,10,FALSE))</f>
        <v/>
      </c>
      <c r="AS24" s="251" t="str">
        <f>IF(AS23="","",VLOOKUP(AS23,'【記載例】シフト記号表（勤務時間帯）'!$C$6:$L$47,10,FALSE))</f>
        <v/>
      </c>
      <c r="AT24" s="251">
        <f>IF(AT23="","",VLOOKUP(AT23,'【記載例】シフト記号表（勤務時間帯）'!$C$6:$L$47,10,FALSE))</f>
        <v>4</v>
      </c>
      <c r="AU24" s="253">
        <f>IF(AU23="","",VLOOKUP(AU23,'【記載例】シフト記号表（勤務時間帯）'!$C$6:$L$47,10,FALSE))</f>
        <v>4</v>
      </c>
      <c r="AV24" s="252">
        <f>IF(AV23="","",VLOOKUP(AV23,'【記載例】シフト記号表（勤務時間帯）'!$C$6:$L$47,10,FALSE))</f>
        <v>4</v>
      </c>
      <c r="AW24" s="251">
        <f>IF(AW23="","",VLOOKUP(AW23,'【記載例】シフト記号表（勤務時間帯）'!$C$6:$L$47,10,FALSE))</f>
        <v>4</v>
      </c>
      <c r="AX24" s="251">
        <f>IF(AX23="","",VLOOKUP(AX23,'【記載例】シフト記号表（勤務時間帯）'!$C$6:$L$47,10,FALSE))</f>
        <v>4</v>
      </c>
      <c r="AY24" s="251" t="str">
        <f>IF(AY23="","",VLOOKUP(AY23,'【記載例】シフト記号表（勤務時間帯）'!$C$6:$L$47,10,FALSE))</f>
        <v/>
      </c>
      <c r="AZ24" s="251" t="str">
        <f>IF(AZ23="","",VLOOKUP(AZ23,'【記載例】シフト記号表（勤務時間帯）'!$C$6:$L$47,10,FALSE))</f>
        <v/>
      </c>
      <c r="BA24" s="251">
        <f>IF(BA23="","",VLOOKUP(BA23,'【記載例】シフト記号表（勤務時間帯）'!$C$6:$L$47,10,FALSE))</f>
        <v>4</v>
      </c>
      <c r="BB24" s="253">
        <f>IF(BB23="","",VLOOKUP(BB23,'【記載例】シフト記号表（勤務時間帯）'!$C$6:$L$47,10,FALSE))</f>
        <v>4</v>
      </c>
      <c r="BC24" s="252" t="str">
        <f>IF(BC23="","",VLOOKUP(BC23,'【記載例】シフト記号表（勤務時間帯）'!$C$6:$L$47,10,FALSE))</f>
        <v/>
      </c>
      <c r="BD24" s="251" t="str">
        <f>IF(BD23="","",VLOOKUP(BD23,'【記載例】シフト記号表（勤務時間帯）'!$C$6:$L$47,10,FALSE))</f>
        <v/>
      </c>
      <c r="BE24" s="251" t="str">
        <f>IF(BE23="","",VLOOKUP(BE23,'【記載例】シフト記号表（勤務時間帯）'!$C$6:$L$47,10,FALSE))</f>
        <v/>
      </c>
      <c r="BF24" s="892">
        <f>IF($BI$3="４週",SUM(AA24:BB24),IF($BI$3="暦月",SUM(AA24:BE24),""))</f>
        <v>80</v>
      </c>
      <c r="BG24" s="893"/>
      <c r="BH24" s="970">
        <f>IF($BI$3="４週",BF24/4,IF($BI$3="暦月",(BF24/($BI$8/7)),""))</f>
        <v>20</v>
      </c>
      <c r="BI24" s="893"/>
      <c r="BJ24" s="967"/>
      <c r="BK24" s="968"/>
      <c r="BL24" s="968"/>
      <c r="BM24" s="968"/>
      <c r="BN24" s="969"/>
    </row>
    <row r="25" spans="2:66" ht="20.25" customHeight="1">
      <c r="B25" s="925">
        <f>B23+1</f>
        <v>5</v>
      </c>
      <c r="C25" s="1042"/>
      <c r="D25" s="1044"/>
      <c r="E25" s="934"/>
      <c r="F25" s="1045"/>
      <c r="G25" s="971" t="s">
        <v>269</v>
      </c>
      <c r="H25" s="972"/>
      <c r="I25" s="262"/>
      <c r="J25" s="261"/>
      <c r="K25" s="262"/>
      <c r="L25" s="261"/>
      <c r="M25" s="983" t="s">
        <v>763</v>
      </c>
      <c r="N25" s="984"/>
      <c r="O25" s="985" t="s">
        <v>270</v>
      </c>
      <c r="P25" s="986"/>
      <c r="Q25" s="986"/>
      <c r="R25" s="972"/>
      <c r="S25" s="953" t="s">
        <v>802</v>
      </c>
      <c r="T25" s="954"/>
      <c r="U25" s="954"/>
      <c r="V25" s="954"/>
      <c r="W25" s="955"/>
      <c r="X25" s="265" t="s">
        <v>758</v>
      </c>
      <c r="Y25" s="264"/>
      <c r="Z25" s="263"/>
      <c r="AA25" s="244" t="s">
        <v>798</v>
      </c>
      <c r="AB25" s="243" t="s">
        <v>798</v>
      </c>
      <c r="AC25" s="243" t="s">
        <v>798</v>
      </c>
      <c r="AD25" s="243"/>
      <c r="AE25" s="243"/>
      <c r="AF25" s="243" t="s">
        <v>798</v>
      </c>
      <c r="AG25" s="245" t="s">
        <v>798</v>
      </c>
      <c r="AH25" s="244" t="s">
        <v>798</v>
      </c>
      <c r="AI25" s="243" t="s">
        <v>798</v>
      </c>
      <c r="AJ25" s="243" t="s">
        <v>798</v>
      </c>
      <c r="AK25" s="243"/>
      <c r="AL25" s="243"/>
      <c r="AM25" s="243" t="s">
        <v>798</v>
      </c>
      <c r="AN25" s="245" t="s">
        <v>798</v>
      </c>
      <c r="AO25" s="244" t="s">
        <v>798</v>
      </c>
      <c r="AP25" s="243" t="s">
        <v>798</v>
      </c>
      <c r="AQ25" s="243" t="s">
        <v>798</v>
      </c>
      <c r="AR25" s="243"/>
      <c r="AS25" s="243"/>
      <c r="AT25" s="243" t="s">
        <v>798</v>
      </c>
      <c r="AU25" s="245" t="s">
        <v>798</v>
      </c>
      <c r="AV25" s="244" t="s">
        <v>798</v>
      </c>
      <c r="AW25" s="243" t="s">
        <v>798</v>
      </c>
      <c r="AX25" s="243" t="s">
        <v>798</v>
      </c>
      <c r="AY25" s="243"/>
      <c r="AZ25" s="243"/>
      <c r="BA25" s="243" t="s">
        <v>798</v>
      </c>
      <c r="BB25" s="245" t="s">
        <v>798</v>
      </c>
      <c r="BC25" s="244"/>
      <c r="BD25" s="243"/>
      <c r="BE25" s="242"/>
      <c r="BF25" s="960"/>
      <c r="BG25" s="961"/>
      <c r="BH25" s="962"/>
      <c r="BI25" s="963"/>
      <c r="BJ25" s="964"/>
      <c r="BK25" s="965"/>
      <c r="BL25" s="965"/>
      <c r="BM25" s="965"/>
      <c r="BN25" s="966"/>
    </row>
    <row r="26" spans="2:66" ht="20.25" customHeight="1">
      <c r="B26" s="926"/>
      <c r="C26" s="1043"/>
      <c r="D26" s="1046"/>
      <c r="E26" s="934"/>
      <c r="F26" s="1045"/>
      <c r="G26" s="928"/>
      <c r="H26" s="924"/>
      <c r="I26" s="262"/>
      <c r="J26" s="261" t="str">
        <f>G25</f>
        <v>栄養士</v>
      </c>
      <c r="K26" s="262"/>
      <c r="L26" s="261" t="str">
        <f>M25</f>
        <v>C</v>
      </c>
      <c r="M26" s="917"/>
      <c r="N26" s="918"/>
      <c r="O26" s="922"/>
      <c r="P26" s="923"/>
      <c r="Q26" s="923"/>
      <c r="R26" s="924"/>
      <c r="S26" s="953"/>
      <c r="T26" s="954"/>
      <c r="U26" s="954"/>
      <c r="V26" s="954"/>
      <c r="W26" s="955"/>
      <c r="X26" s="256" t="s">
        <v>757</v>
      </c>
      <c r="Y26" s="255"/>
      <c r="Z26" s="254"/>
      <c r="AA26" s="252">
        <f>IF(AA25="","",VLOOKUP(AA25,'【記載例】シフト記号表（勤務時間帯）'!$C$6:$L$47,10,FALSE))</f>
        <v>4</v>
      </c>
      <c r="AB26" s="251">
        <f>IF(AB25="","",VLOOKUP(AB25,'【記載例】シフト記号表（勤務時間帯）'!$C$6:$L$47,10,FALSE))</f>
        <v>4</v>
      </c>
      <c r="AC26" s="251">
        <f>IF(AC25="","",VLOOKUP(AC25,'【記載例】シフト記号表（勤務時間帯）'!$C$6:$L$47,10,FALSE))</f>
        <v>4</v>
      </c>
      <c r="AD26" s="251" t="str">
        <f>IF(AD25="","",VLOOKUP(AD25,'【記載例】シフト記号表（勤務時間帯）'!$C$6:$L$47,10,FALSE))</f>
        <v/>
      </c>
      <c r="AE26" s="251" t="str">
        <f>IF(AE25="","",VLOOKUP(AE25,'【記載例】シフト記号表（勤務時間帯）'!$C$6:$L$47,10,FALSE))</f>
        <v/>
      </c>
      <c r="AF26" s="251">
        <f>IF(AF25="","",VLOOKUP(AF25,'【記載例】シフト記号表（勤務時間帯）'!$C$6:$L$47,10,FALSE))</f>
        <v>4</v>
      </c>
      <c r="AG26" s="253">
        <f>IF(AG25="","",VLOOKUP(AG25,'【記載例】シフト記号表（勤務時間帯）'!$C$6:$L$47,10,FALSE))</f>
        <v>4</v>
      </c>
      <c r="AH26" s="252">
        <f>IF(AH25="","",VLOOKUP(AH25,'【記載例】シフト記号表（勤務時間帯）'!$C$6:$L$47,10,FALSE))</f>
        <v>4</v>
      </c>
      <c r="AI26" s="251">
        <f>IF(AI25="","",VLOOKUP(AI25,'【記載例】シフト記号表（勤務時間帯）'!$C$6:$L$47,10,FALSE))</f>
        <v>4</v>
      </c>
      <c r="AJ26" s="251">
        <f>IF(AJ25="","",VLOOKUP(AJ25,'【記載例】シフト記号表（勤務時間帯）'!$C$6:$L$47,10,FALSE))</f>
        <v>4</v>
      </c>
      <c r="AK26" s="251" t="str">
        <f>IF(AK25="","",VLOOKUP(AK25,'【記載例】シフト記号表（勤務時間帯）'!$C$6:$L$47,10,FALSE))</f>
        <v/>
      </c>
      <c r="AL26" s="251" t="str">
        <f>IF(AL25="","",VLOOKUP(AL25,'【記載例】シフト記号表（勤務時間帯）'!$C$6:$L$47,10,FALSE))</f>
        <v/>
      </c>
      <c r="AM26" s="251">
        <f>IF(AM25="","",VLOOKUP(AM25,'【記載例】シフト記号表（勤務時間帯）'!$C$6:$L$47,10,FALSE))</f>
        <v>4</v>
      </c>
      <c r="AN26" s="253">
        <f>IF(AN25="","",VLOOKUP(AN25,'【記載例】シフト記号表（勤務時間帯）'!$C$6:$L$47,10,FALSE))</f>
        <v>4</v>
      </c>
      <c r="AO26" s="252">
        <f>IF(AO25="","",VLOOKUP(AO25,'【記載例】シフト記号表（勤務時間帯）'!$C$6:$L$47,10,FALSE))</f>
        <v>4</v>
      </c>
      <c r="AP26" s="251">
        <f>IF(AP25="","",VLOOKUP(AP25,'【記載例】シフト記号表（勤務時間帯）'!$C$6:$L$47,10,FALSE))</f>
        <v>4</v>
      </c>
      <c r="AQ26" s="251">
        <f>IF(AQ25="","",VLOOKUP(AQ25,'【記載例】シフト記号表（勤務時間帯）'!$C$6:$L$47,10,FALSE))</f>
        <v>4</v>
      </c>
      <c r="AR26" s="251" t="str">
        <f>IF(AR25="","",VLOOKUP(AR25,'【記載例】シフト記号表（勤務時間帯）'!$C$6:$L$47,10,FALSE))</f>
        <v/>
      </c>
      <c r="AS26" s="251" t="str">
        <f>IF(AS25="","",VLOOKUP(AS25,'【記載例】シフト記号表（勤務時間帯）'!$C$6:$L$47,10,FALSE))</f>
        <v/>
      </c>
      <c r="AT26" s="251">
        <f>IF(AT25="","",VLOOKUP(AT25,'【記載例】シフト記号表（勤務時間帯）'!$C$6:$L$47,10,FALSE))</f>
        <v>4</v>
      </c>
      <c r="AU26" s="253">
        <f>IF(AU25="","",VLOOKUP(AU25,'【記載例】シフト記号表（勤務時間帯）'!$C$6:$L$47,10,FALSE))</f>
        <v>4</v>
      </c>
      <c r="AV26" s="252">
        <f>IF(AV25="","",VLOOKUP(AV25,'【記載例】シフト記号表（勤務時間帯）'!$C$6:$L$47,10,FALSE))</f>
        <v>4</v>
      </c>
      <c r="AW26" s="251">
        <f>IF(AW25="","",VLOOKUP(AW25,'【記載例】シフト記号表（勤務時間帯）'!$C$6:$L$47,10,FALSE))</f>
        <v>4</v>
      </c>
      <c r="AX26" s="251">
        <f>IF(AX25="","",VLOOKUP(AX25,'【記載例】シフト記号表（勤務時間帯）'!$C$6:$L$47,10,FALSE))</f>
        <v>4</v>
      </c>
      <c r="AY26" s="251" t="str">
        <f>IF(AY25="","",VLOOKUP(AY25,'【記載例】シフト記号表（勤務時間帯）'!$C$6:$L$47,10,FALSE))</f>
        <v/>
      </c>
      <c r="AZ26" s="251" t="str">
        <f>IF(AZ25="","",VLOOKUP(AZ25,'【記載例】シフト記号表（勤務時間帯）'!$C$6:$L$47,10,FALSE))</f>
        <v/>
      </c>
      <c r="BA26" s="251">
        <f>IF(BA25="","",VLOOKUP(BA25,'【記載例】シフト記号表（勤務時間帯）'!$C$6:$L$47,10,FALSE))</f>
        <v>4</v>
      </c>
      <c r="BB26" s="253">
        <f>IF(BB25="","",VLOOKUP(BB25,'【記載例】シフト記号表（勤務時間帯）'!$C$6:$L$47,10,FALSE))</f>
        <v>4</v>
      </c>
      <c r="BC26" s="252" t="str">
        <f>IF(BC25="","",VLOOKUP(BC25,'【記載例】シフト記号表（勤務時間帯）'!$C$6:$L$47,10,FALSE))</f>
        <v/>
      </c>
      <c r="BD26" s="251" t="str">
        <f>IF(BD25="","",VLOOKUP(BD25,'【記載例】シフト記号表（勤務時間帯）'!$C$6:$L$47,10,FALSE))</f>
        <v/>
      </c>
      <c r="BE26" s="251" t="str">
        <f>IF(BE25="","",VLOOKUP(BE25,'【記載例】シフト記号表（勤務時間帯）'!$C$6:$L$47,10,FALSE))</f>
        <v/>
      </c>
      <c r="BF26" s="892">
        <f>IF($BI$3="４週",SUM(AA26:BB26),IF($BI$3="暦月",SUM(AA26:BE26),""))</f>
        <v>80</v>
      </c>
      <c r="BG26" s="893"/>
      <c r="BH26" s="970">
        <f>IF($BI$3="４週",BF26/4,IF($BI$3="暦月",(BF26/($BI$8/7)),""))</f>
        <v>20</v>
      </c>
      <c r="BI26" s="893"/>
      <c r="BJ26" s="967"/>
      <c r="BK26" s="968"/>
      <c r="BL26" s="968"/>
      <c r="BM26" s="968"/>
      <c r="BN26" s="969"/>
    </row>
    <row r="27" spans="2:66" ht="20.25" customHeight="1">
      <c r="B27" s="925">
        <f>B25+1</f>
        <v>6</v>
      </c>
      <c r="C27" s="1042"/>
      <c r="D27" s="1044"/>
      <c r="E27" s="934"/>
      <c r="F27" s="1045"/>
      <c r="G27" s="971" t="s">
        <v>271</v>
      </c>
      <c r="H27" s="972"/>
      <c r="I27" s="262"/>
      <c r="J27" s="261"/>
      <c r="K27" s="262"/>
      <c r="L27" s="261"/>
      <c r="M27" s="983" t="s">
        <v>769</v>
      </c>
      <c r="N27" s="984"/>
      <c r="O27" s="985" t="s">
        <v>271</v>
      </c>
      <c r="P27" s="986"/>
      <c r="Q27" s="986"/>
      <c r="R27" s="972"/>
      <c r="S27" s="953" t="s">
        <v>801</v>
      </c>
      <c r="T27" s="954"/>
      <c r="U27" s="954"/>
      <c r="V27" s="954"/>
      <c r="W27" s="955"/>
      <c r="X27" s="260" t="s">
        <v>758</v>
      </c>
      <c r="Z27" s="259"/>
      <c r="AA27" s="244" t="s">
        <v>794</v>
      </c>
      <c r="AB27" s="243" t="s">
        <v>794</v>
      </c>
      <c r="AC27" s="243" t="s">
        <v>759</v>
      </c>
      <c r="AD27" s="243" t="s">
        <v>759</v>
      </c>
      <c r="AE27" s="243"/>
      <c r="AF27" s="243" t="s">
        <v>760</v>
      </c>
      <c r="AG27" s="245"/>
      <c r="AH27" s="244"/>
      <c r="AI27" s="243" t="s">
        <v>794</v>
      </c>
      <c r="AJ27" s="243" t="s">
        <v>794</v>
      </c>
      <c r="AK27" s="243" t="s">
        <v>759</v>
      </c>
      <c r="AL27" s="243" t="s">
        <v>759</v>
      </c>
      <c r="AM27" s="243"/>
      <c r="AN27" s="245" t="s">
        <v>760</v>
      </c>
      <c r="AO27" s="244" t="s">
        <v>760</v>
      </c>
      <c r="AP27" s="243"/>
      <c r="AQ27" s="243" t="s">
        <v>794</v>
      </c>
      <c r="AR27" s="243" t="s">
        <v>794</v>
      </c>
      <c r="AS27" s="243" t="s">
        <v>759</v>
      </c>
      <c r="AT27" s="243" t="s">
        <v>759</v>
      </c>
      <c r="AU27" s="245"/>
      <c r="AV27" s="244" t="s">
        <v>760</v>
      </c>
      <c r="AW27" s="243"/>
      <c r="AX27" s="243"/>
      <c r="AY27" s="243" t="s">
        <v>794</v>
      </c>
      <c r="AZ27" s="243" t="s">
        <v>794</v>
      </c>
      <c r="BA27" s="243" t="s">
        <v>759</v>
      </c>
      <c r="BB27" s="245" t="s">
        <v>759</v>
      </c>
      <c r="BC27" s="244"/>
      <c r="BD27" s="243"/>
      <c r="BE27" s="242"/>
      <c r="BF27" s="960"/>
      <c r="BG27" s="961"/>
      <c r="BH27" s="962"/>
      <c r="BI27" s="963"/>
      <c r="BJ27" s="964"/>
      <c r="BK27" s="965"/>
      <c r="BL27" s="965"/>
      <c r="BM27" s="965"/>
      <c r="BN27" s="966"/>
    </row>
    <row r="28" spans="2:66" ht="20.25" customHeight="1">
      <c r="B28" s="926"/>
      <c r="C28" s="1043"/>
      <c r="D28" s="1046"/>
      <c r="E28" s="934"/>
      <c r="F28" s="1045"/>
      <c r="G28" s="928"/>
      <c r="H28" s="924"/>
      <c r="I28" s="262"/>
      <c r="J28" s="261" t="str">
        <f>G27</f>
        <v>介護支援専門員</v>
      </c>
      <c r="K28" s="262"/>
      <c r="L28" s="261" t="str">
        <f>M27</f>
        <v>A</v>
      </c>
      <c r="M28" s="917"/>
      <c r="N28" s="918"/>
      <c r="O28" s="922"/>
      <c r="P28" s="923"/>
      <c r="Q28" s="923"/>
      <c r="R28" s="924"/>
      <c r="S28" s="953"/>
      <c r="T28" s="954"/>
      <c r="U28" s="954"/>
      <c r="V28" s="954"/>
      <c r="W28" s="955"/>
      <c r="X28" s="268" t="s">
        <v>757</v>
      </c>
      <c r="Y28" s="267"/>
      <c r="Z28" s="266"/>
      <c r="AA28" s="252">
        <f>IF(AA27="","",VLOOKUP(AA27,'【記載例】シフト記号表（勤務時間帯）'!$C$6:$L$47,10,FALSE))</f>
        <v>8</v>
      </c>
      <c r="AB28" s="251">
        <f>IF(AB27="","",VLOOKUP(AB27,'【記載例】シフト記号表（勤務時間帯）'!$C$6:$L$47,10,FALSE))</f>
        <v>8</v>
      </c>
      <c r="AC28" s="251">
        <f>IF(AC27="","",VLOOKUP(AC27,'【記載例】シフト記号表（勤務時間帯）'!$C$6:$L$47,10,FALSE))</f>
        <v>8</v>
      </c>
      <c r="AD28" s="251">
        <f>IF(AD27="","",VLOOKUP(AD27,'【記載例】シフト記号表（勤務時間帯）'!$C$6:$L$47,10,FALSE))</f>
        <v>8</v>
      </c>
      <c r="AE28" s="251" t="str">
        <f>IF(AE27="","",VLOOKUP(AE27,'【記載例】シフト記号表（勤務時間帯）'!$C$6:$L$47,10,FALSE))</f>
        <v/>
      </c>
      <c r="AF28" s="251">
        <f>IF(AF27="","",VLOOKUP(AF27,'【記載例】シフト記号表（勤務時間帯）'!$C$6:$L$47,10,FALSE))</f>
        <v>8</v>
      </c>
      <c r="AG28" s="253" t="str">
        <f>IF(AG27="","",VLOOKUP(AG27,'【記載例】シフト記号表（勤務時間帯）'!$C$6:$L$47,10,FALSE))</f>
        <v/>
      </c>
      <c r="AH28" s="252" t="str">
        <f>IF(AH27="","",VLOOKUP(AH27,'【記載例】シフト記号表（勤務時間帯）'!$C$6:$L$47,10,FALSE))</f>
        <v/>
      </c>
      <c r="AI28" s="251">
        <f>IF(AI27="","",VLOOKUP(AI27,'【記載例】シフト記号表（勤務時間帯）'!$C$6:$L$47,10,FALSE))</f>
        <v>8</v>
      </c>
      <c r="AJ28" s="251">
        <f>IF(AJ27="","",VLOOKUP(AJ27,'【記載例】シフト記号表（勤務時間帯）'!$C$6:$L$47,10,FALSE))</f>
        <v>8</v>
      </c>
      <c r="AK28" s="251">
        <f>IF(AK27="","",VLOOKUP(AK27,'【記載例】シフト記号表（勤務時間帯）'!$C$6:$L$47,10,FALSE))</f>
        <v>8</v>
      </c>
      <c r="AL28" s="251">
        <f>IF(AL27="","",VLOOKUP(AL27,'【記載例】シフト記号表（勤務時間帯）'!$C$6:$L$47,10,FALSE))</f>
        <v>8</v>
      </c>
      <c r="AM28" s="251" t="str">
        <f>IF(AM27="","",VLOOKUP(AM27,'【記載例】シフト記号表（勤務時間帯）'!$C$6:$L$47,10,FALSE))</f>
        <v/>
      </c>
      <c r="AN28" s="253">
        <f>IF(AN27="","",VLOOKUP(AN27,'【記載例】シフト記号表（勤務時間帯）'!$C$6:$L$47,10,FALSE))</f>
        <v>8</v>
      </c>
      <c r="AO28" s="252">
        <f>IF(AO27="","",VLOOKUP(AO27,'【記載例】シフト記号表（勤務時間帯）'!$C$6:$L$47,10,FALSE))</f>
        <v>8</v>
      </c>
      <c r="AP28" s="251" t="str">
        <f>IF(AP27="","",VLOOKUP(AP27,'【記載例】シフト記号表（勤務時間帯）'!$C$6:$L$47,10,FALSE))</f>
        <v/>
      </c>
      <c r="AQ28" s="251">
        <f>IF(AQ27="","",VLOOKUP(AQ27,'【記載例】シフト記号表（勤務時間帯）'!$C$6:$L$47,10,FALSE))</f>
        <v>8</v>
      </c>
      <c r="AR28" s="251">
        <f>IF(AR27="","",VLOOKUP(AR27,'【記載例】シフト記号表（勤務時間帯）'!$C$6:$L$47,10,FALSE))</f>
        <v>8</v>
      </c>
      <c r="AS28" s="251">
        <f>IF(AS27="","",VLOOKUP(AS27,'【記載例】シフト記号表（勤務時間帯）'!$C$6:$L$47,10,FALSE))</f>
        <v>8</v>
      </c>
      <c r="AT28" s="251">
        <f>IF(AT27="","",VLOOKUP(AT27,'【記載例】シフト記号表（勤務時間帯）'!$C$6:$L$47,10,FALSE))</f>
        <v>8</v>
      </c>
      <c r="AU28" s="253" t="str">
        <f>IF(AU27="","",VLOOKUP(AU27,'【記載例】シフト記号表（勤務時間帯）'!$C$6:$L$47,10,FALSE))</f>
        <v/>
      </c>
      <c r="AV28" s="252">
        <f>IF(AV27="","",VLOOKUP(AV27,'【記載例】シフト記号表（勤務時間帯）'!$C$6:$L$47,10,FALSE))</f>
        <v>8</v>
      </c>
      <c r="AW28" s="251" t="str">
        <f>IF(AW27="","",VLOOKUP(AW27,'【記載例】シフト記号表（勤務時間帯）'!$C$6:$L$47,10,FALSE))</f>
        <v/>
      </c>
      <c r="AX28" s="251" t="str">
        <f>IF(AX27="","",VLOOKUP(AX27,'【記載例】シフト記号表（勤務時間帯）'!$C$6:$L$47,10,FALSE))</f>
        <v/>
      </c>
      <c r="AY28" s="251">
        <f>IF(AY27="","",VLOOKUP(AY27,'【記載例】シフト記号表（勤務時間帯）'!$C$6:$L$47,10,FALSE))</f>
        <v>8</v>
      </c>
      <c r="AZ28" s="251">
        <f>IF(AZ27="","",VLOOKUP(AZ27,'【記載例】シフト記号表（勤務時間帯）'!$C$6:$L$47,10,FALSE))</f>
        <v>8</v>
      </c>
      <c r="BA28" s="251">
        <f>IF(BA27="","",VLOOKUP(BA27,'【記載例】シフト記号表（勤務時間帯）'!$C$6:$L$47,10,FALSE))</f>
        <v>8</v>
      </c>
      <c r="BB28" s="253">
        <f>IF(BB27="","",VLOOKUP(BB27,'【記載例】シフト記号表（勤務時間帯）'!$C$6:$L$47,10,FALSE))</f>
        <v>8</v>
      </c>
      <c r="BC28" s="252" t="str">
        <f>IF(BC27="","",VLOOKUP(BC27,'【記載例】シフト記号表（勤務時間帯）'!$C$6:$L$47,10,FALSE))</f>
        <v/>
      </c>
      <c r="BD28" s="251" t="str">
        <f>IF(BD27="","",VLOOKUP(BD27,'【記載例】シフト記号表（勤務時間帯）'!$C$6:$L$47,10,FALSE))</f>
        <v/>
      </c>
      <c r="BE28" s="251" t="str">
        <f>IF(BE27="","",VLOOKUP(BE27,'【記載例】シフト記号表（勤務時間帯）'!$C$6:$L$47,10,FALSE))</f>
        <v/>
      </c>
      <c r="BF28" s="892">
        <f>IF($BI$3="４週",SUM(AA28:BB28),IF($BI$3="暦月",SUM(AA28:BE28),""))</f>
        <v>160</v>
      </c>
      <c r="BG28" s="893"/>
      <c r="BH28" s="970">
        <f>IF($BI$3="４週",BF28/4,IF($BI$3="暦月",(BF28/($BI$8/7)),""))</f>
        <v>40</v>
      </c>
      <c r="BI28" s="893"/>
      <c r="BJ28" s="967"/>
      <c r="BK28" s="968"/>
      <c r="BL28" s="968"/>
      <c r="BM28" s="968"/>
      <c r="BN28" s="969"/>
    </row>
    <row r="29" spans="2:66" ht="20.25" customHeight="1">
      <c r="B29" s="925">
        <f>B27+1</f>
        <v>7</v>
      </c>
      <c r="C29" s="1042"/>
      <c r="D29" s="1044"/>
      <c r="E29" s="934"/>
      <c r="F29" s="1045"/>
      <c r="G29" s="971" t="s">
        <v>272</v>
      </c>
      <c r="H29" s="972"/>
      <c r="I29" s="262"/>
      <c r="J29" s="261"/>
      <c r="K29" s="262"/>
      <c r="L29" s="261"/>
      <c r="M29" s="983" t="s">
        <v>800</v>
      </c>
      <c r="N29" s="984"/>
      <c r="O29" s="985" t="s">
        <v>273</v>
      </c>
      <c r="P29" s="986"/>
      <c r="Q29" s="986"/>
      <c r="R29" s="972"/>
      <c r="S29" s="953" t="s">
        <v>799</v>
      </c>
      <c r="T29" s="954"/>
      <c r="U29" s="954"/>
      <c r="V29" s="954"/>
      <c r="W29" s="955"/>
      <c r="X29" s="265" t="s">
        <v>758</v>
      </c>
      <c r="Y29" s="264"/>
      <c r="Z29" s="263"/>
      <c r="AA29" s="244" t="s">
        <v>798</v>
      </c>
      <c r="AB29" s="243" t="s">
        <v>798</v>
      </c>
      <c r="AC29" s="243" t="s">
        <v>798</v>
      </c>
      <c r="AD29" s="243"/>
      <c r="AE29" s="243"/>
      <c r="AF29" s="243" t="s">
        <v>798</v>
      </c>
      <c r="AG29" s="245" t="s">
        <v>798</v>
      </c>
      <c r="AH29" s="244" t="s">
        <v>798</v>
      </c>
      <c r="AI29" s="243" t="s">
        <v>798</v>
      </c>
      <c r="AJ29" s="243" t="s">
        <v>798</v>
      </c>
      <c r="AK29" s="243"/>
      <c r="AL29" s="243"/>
      <c r="AM29" s="243" t="s">
        <v>798</v>
      </c>
      <c r="AN29" s="245" t="s">
        <v>798</v>
      </c>
      <c r="AO29" s="244" t="s">
        <v>798</v>
      </c>
      <c r="AP29" s="243" t="s">
        <v>798</v>
      </c>
      <c r="AQ29" s="243" t="s">
        <v>798</v>
      </c>
      <c r="AR29" s="243"/>
      <c r="AS29" s="243"/>
      <c r="AT29" s="243" t="s">
        <v>798</v>
      </c>
      <c r="AU29" s="245" t="s">
        <v>798</v>
      </c>
      <c r="AV29" s="244" t="s">
        <v>798</v>
      </c>
      <c r="AW29" s="243" t="s">
        <v>798</v>
      </c>
      <c r="AX29" s="243" t="s">
        <v>798</v>
      </c>
      <c r="AY29" s="243"/>
      <c r="AZ29" s="243"/>
      <c r="BA29" s="243" t="s">
        <v>798</v>
      </c>
      <c r="BB29" s="245" t="s">
        <v>798</v>
      </c>
      <c r="BC29" s="244"/>
      <c r="BD29" s="243"/>
      <c r="BE29" s="242"/>
      <c r="BF29" s="960"/>
      <c r="BG29" s="961"/>
      <c r="BH29" s="962"/>
      <c r="BI29" s="963"/>
      <c r="BJ29" s="964" t="s">
        <v>797</v>
      </c>
      <c r="BK29" s="965"/>
      <c r="BL29" s="965"/>
      <c r="BM29" s="965"/>
      <c r="BN29" s="966"/>
    </row>
    <row r="30" spans="2:66" ht="20.25" customHeight="1">
      <c r="B30" s="926"/>
      <c r="C30" s="1043"/>
      <c r="D30" s="1046"/>
      <c r="E30" s="934"/>
      <c r="F30" s="1045"/>
      <c r="G30" s="928"/>
      <c r="H30" s="924"/>
      <c r="I30" s="262"/>
      <c r="J30" s="261" t="str">
        <f>G29</f>
        <v>看護職員</v>
      </c>
      <c r="K30" s="262"/>
      <c r="L30" s="261" t="str">
        <f>M29</f>
        <v>B</v>
      </c>
      <c r="M30" s="917"/>
      <c r="N30" s="918"/>
      <c r="O30" s="922"/>
      <c r="P30" s="923"/>
      <c r="Q30" s="923"/>
      <c r="R30" s="924"/>
      <c r="S30" s="953"/>
      <c r="T30" s="954"/>
      <c r="U30" s="954"/>
      <c r="V30" s="954"/>
      <c r="W30" s="955"/>
      <c r="X30" s="268" t="s">
        <v>757</v>
      </c>
      <c r="Y30" s="267"/>
      <c r="Z30" s="266"/>
      <c r="AA30" s="252">
        <f>IF(AA29="","",VLOOKUP(AA29,'【記載例】シフト記号表（勤務時間帯）'!$C$6:$L$47,10,FALSE))</f>
        <v>4</v>
      </c>
      <c r="AB30" s="251">
        <f>IF(AB29="","",VLOOKUP(AB29,'【記載例】シフト記号表（勤務時間帯）'!$C$6:$L$47,10,FALSE))</f>
        <v>4</v>
      </c>
      <c r="AC30" s="251">
        <f>IF(AC29="","",VLOOKUP(AC29,'【記載例】シフト記号表（勤務時間帯）'!$C$6:$L$47,10,FALSE))</f>
        <v>4</v>
      </c>
      <c r="AD30" s="251" t="str">
        <f>IF(AD29="","",VLOOKUP(AD29,'【記載例】シフト記号表（勤務時間帯）'!$C$6:$L$47,10,FALSE))</f>
        <v/>
      </c>
      <c r="AE30" s="251" t="str">
        <f>IF(AE29="","",VLOOKUP(AE29,'【記載例】シフト記号表（勤務時間帯）'!$C$6:$L$47,10,FALSE))</f>
        <v/>
      </c>
      <c r="AF30" s="251">
        <f>IF(AF29="","",VLOOKUP(AF29,'【記載例】シフト記号表（勤務時間帯）'!$C$6:$L$47,10,FALSE))</f>
        <v>4</v>
      </c>
      <c r="AG30" s="253">
        <f>IF(AG29="","",VLOOKUP(AG29,'【記載例】シフト記号表（勤務時間帯）'!$C$6:$L$47,10,FALSE))</f>
        <v>4</v>
      </c>
      <c r="AH30" s="252">
        <f>IF(AH29="","",VLOOKUP(AH29,'【記載例】シフト記号表（勤務時間帯）'!$C$6:$L$47,10,FALSE))</f>
        <v>4</v>
      </c>
      <c r="AI30" s="251">
        <f>IF(AI29="","",VLOOKUP(AI29,'【記載例】シフト記号表（勤務時間帯）'!$C$6:$L$47,10,FALSE))</f>
        <v>4</v>
      </c>
      <c r="AJ30" s="251">
        <f>IF(AJ29="","",VLOOKUP(AJ29,'【記載例】シフト記号表（勤務時間帯）'!$C$6:$L$47,10,FALSE))</f>
        <v>4</v>
      </c>
      <c r="AK30" s="251" t="str">
        <f>IF(AK29="","",VLOOKUP(AK29,'【記載例】シフト記号表（勤務時間帯）'!$C$6:$L$47,10,FALSE))</f>
        <v/>
      </c>
      <c r="AL30" s="251" t="str">
        <f>IF(AL29="","",VLOOKUP(AL29,'【記載例】シフト記号表（勤務時間帯）'!$C$6:$L$47,10,FALSE))</f>
        <v/>
      </c>
      <c r="AM30" s="251">
        <f>IF(AM29="","",VLOOKUP(AM29,'【記載例】シフト記号表（勤務時間帯）'!$C$6:$L$47,10,FALSE))</f>
        <v>4</v>
      </c>
      <c r="AN30" s="253">
        <f>IF(AN29="","",VLOOKUP(AN29,'【記載例】シフト記号表（勤務時間帯）'!$C$6:$L$47,10,FALSE))</f>
        <v>4</v>
      </c>
      <c r="AO30" s="252">
        <f>IF(AO29="","",VLOOKUP(AO29,'【記載例】シフト記号表（勤務時間帯）'!$C$6:$L$47,10,FALSE))</f>
        <v>4</v>
      </c>
      <c r="AP30" s="251">
        <f>IF(AP29="","",VLOOKUP(AP29,'【記載例】シフト記号表（勤務時間帯）'!$C$6:$L$47,10,FALSE))</f>
        <v>4</v>
      </c>
      <c r="AQ30" s="251">
        <f>IF(AQ29="","",VLOOKUP(AQ29,'【記載例】シフト記号表（勤務時間帯）'!$C$6:$L$47,10,FALSE))</f>
        <v>4</v>
      </c>
      <c r="AR30" s="251" t="str">
        <f>IF(AR29="","",VLOOKUP(AR29,'【記載例】シフト記号表（勤務時間帯）'!$C$6:$L$47,10,FALSE))</f>
        <v/>
      </c>
      <c r="AS30" s="251" t="str">
        <f>IF(AS29="","",VLOOKUP(AS29,'【記載例】シフト記号表（勤務時間帯）'!$C$6:$L$47,10,FALSE))</f>
        <v/>
      </c>
      <c r="AT30" s="251">
        <f>IF(AT29="","",VLOOKUP(AT29,'【記載例】シフト記号表（勤務時間帯）'!$C$6:$L$47,10,FALSE))</f>
        <v>4</v>
      </c>
      <c r="AU30" s="253">
        <f>IF(AU29="","",VLOOKUP(AU29,'【記載例】シフト記号表（勤務時間帯）'!$C$6:$L$47,10,FALSE))</f>
        <v>4</v>
      </c>
      <c r="AV30" s="252">
        <f>IF(AV29="","",VLOOKUP(AV29,'【記載例】シフト記号表（勤務時間帯）'!$C$6:$L$47,10,FALSE))</f>
        <v>4</v>
      </c>
      <c r="AW30" s="251">
        <f>IF(AW29="","",VLOOKUP(AW29,'【記載例】シフト記号表（勤務時間帯）'!$C$6:$L$47,10,FALSE))</f>
        <v>4</v>
      </c>
      <c r="AX30" s="251">
        <f>IF(AX29="","",VLOOKUP(AX29,'【記載例】シフト記号表（勤務時間帯）'!$C$6:$L$47,10,FALSE))</f>
        <v>4</v>
      </c>
      <c r="AY30" s="251" t="str">
        <f>IF(AY29="","",VLOOKUP(AY29,'【記載例】シフト記号表（勤務時間帯）'!$C$6:$L$47,10,FALSE))</f>
        <v/>
      </c>
      <c r="AZ30" s="251" t="str">
        <f>IF(AZ29="","",VLOOKUP(AZ29,'【記載例】シフト記号表（勤務時間帯）'!$C$6:$L$47,10,FALSE))</f>
        <v/>
      </c>
      <c r="BA30" s="251">
        <f>IF(BA29="","",VLOOKUP(BA29,'【記載例】シフト記号表（勤務時間帯）'!$C$6:$L$47,10,FALSE))</f>
        <v>4</v>
      </c>
      <c r="BB30" s="253">
        <f>IF(BB29="","",VLOOKUP(BB29,'【記載例】シフト記号表（勤務時間帯）'!$C$6:$L$47,10,FALSE))</f>
        <v>4</v>
      </c>
      <c r="BC30" s="252" t="str">
        <f>IF(BC29="","",VLOOKUP(BC29,'【記載例】シフト記号表（勤務時間帯）'!$C$6:$L$47,10,FALSE))</f>
        <v/>
      </c>
      <c r="BD30" s="251" t="str">
        <f>IF(BD29="","",VLOOKUP(BD29,'【記載例】シフト記号表（勤務時間帯）'!$C$6:$L$47,10,FALSE))</f>
        <v/>
      </c>
      <c r="BE30" s="251" t="str">
        <f>IF(BE29="","",VLOOKUP(BE29,'【記載例】シフト記号表（勤務時間帯）'!$C$6:$L$47,10,FALSE))</f>
        <v/>
      </c>
      <c r="BF30" s="892">
        <f>IF($BI$3="４週",SUM(AA30:BB30),IF($BI$3="暦月",SUM(AA30:BE30),""))</f>
        <v>80</v>
      </c>
      <c r="BG30" s="893"/>
      <c r="BH30" s="970">
        <f>IF($BI$3="４週",BF30/4,IF($BI$3="暦月",(BF30/($BI$8/7)),""))</f>
        <v>20</v>
      </c>
      <c r="BI30" s="893"/>
      <c r="BJ30" s="967"/>
      <c r="BK30" s="968"/>
      <c r="BL30" s="968"/>
      <c r="BM30" s="968"/>
      <c r="BN30" s="969"/>
    </row>
    <row r="31" spans="2:66" ht="20.25" customHeight="1">
      <c r="B31" s="925">
        <f>B29+1</f>
        <v>8</v>
      </c>
      <c r="C31" s="1042"/>
      <c r="D31" s="1044"/>
      <c r="E31" s="934"/>
      <c r="F31" s="1045"/>
      <c r="G31" s="971" t="s">
        <v>272</v>
      </c>
      <c r="H31" s="972"/>
      <c r="I31" s="262"/>
      <c r="J31" s="261"/>
      <c r="K31" s="262"/>
      <c r="L31" s="261"/>
      <c r="M31" s="983" t="s">
        <v>769</v>
      </c>
      <c r="N31" s="984"/>
      <c r="O31" s="985" t="s">
        <v>273</v>
      </c>
      <c r="P31" s="986"/>
      <c r="Q31" s="986"/>
      <c r="R31" s="972"/>
      <c r="S31" s="953" t="s">
        <v>796</v>
      </c>
      <c r="T31" s="954"/>
      <c r="U31" s="954"/>
      <c r="V31" s="954"/>
      <c r="W31" s="955"/>
      <c r="X31" s="265" t="s">
        <v>758</v>
      </c>
      <c r="Y31" s="264"/>
      <c r="Z31" s="263"/>
      <c r="AA31" s="244"/>
      <c r="AB31" s="243"/>
      <c r="AC31" s="243" t="s">
        <v>794</v>
      </c>
      <c r="AD31" s="243" t="s">
        <v>794</v>
      </c>
      <c r="AE31" s="243" t="s">
        <v>794</v>
      </c>
      <c r="AF31" s="243" t="s">
        <v>794</v>
      </c>
      <c r="AG31" s="245" t="s">
        <v>794</v>
      </c>
      <c r="AH31" s="244"/>
      <c r="AI31" s="243"/>
      <c r="AJ31" s="243" t="s">
        <v>794</v>
      </c>
      <c r="AK31" s="243" t="s">
        <v>794</v>
      </c>
      <c r="AL31" s="243" t="s">
        <v>794</v>
      </c>
      <c r="AM31" s="243" t="s">
        <v>794</v>
      </c>
      <c r="AN31" s="245" t="s">
        <v>794</v>
      </c>
      <c r="AO31" s="244"/>
      <c r="AP31" s="243"/>
      <c r="AQ31" s="243" t="s">
        <v>794</v>
      </c>
      <c r="AR31" s="243" t="s">
        <v>794</v>
      </c>
      <c r="AS31" s="243" t="s">
        <v>794</v>
      </c>
      <c r="AT31" s="243" t="s">
        <v>794</v>
      </c>
      <c r="AU31" s="245" t="s">
        <v>794</v>
      </c>
      <c r="AV31" s="244"/>
      <c r="AW31" s="243"/>
      <c r="AX31" s="243" t="s">
        <v>794</v>
      </c>
      <c r="AY31" s="243" t="s">
        <v>794</v>
      </c>
      <c r="AZ31" s="243" t="s">
        <v>794</v>
      </c>
      <c r="BA31" s="243" t="s">
        <v>794</v>
      </c>
      <c r="BB31" s="245" t="s">
        <v>794</v>
      </c>
      <c r="BC31" s="244"/>
      <c r="BD31" s="243"/>
      <c r="BE31" s="242"/>
      <c r="BF31" s="960"/>
      <c r="BG31" s="961"/>
      <c r="BH31" s="962"/>
      <c r="BI31" s="963"/>
      <c r="BJ31" s="964"/>
      <c r="BK31" s="965"/>
      <c r="BL31" s="965"/>
      <c r="BM31" s="965"/>
      <c r="BN31" s="966"/>
    </row>
    <row r="32" spans="2:66" ht="20.25" customHeight="1">
      <c r="B32" s="926"/>
      <c r="C32" s="1043"/>
      <c r="D32" s="1046"/>
      <c r="E32" s="934"/>
      <c r="F32" s="1045"/>
      <c r="G32" s="928"/>
      <c r="H32" s="924"/>
      <c r="I32" s="262"/>
      <c r="J32" s="261" t="str">
        <f>G31</f>
        <v>看護職員</v>
      </c>
      <c r="K32" s="262"/>
      <c r="L32" s="261" t="str">
        <f>M31</f>
        <v>A</v>
      </c>
      <c r="M32" s="917"/>
      <c r="N32" s="918"/>
      <c r="O32" s="922"/>
      <c r="P32" s="923"/>
      <c r="Q32" s="923"/>
      <c r="R32" s="924"/>
      <c r="S32" s="953"/>
      <c r="T32" s="954"/>
      <c r="U32" s="954"/>
      <c r="V32" s="954"/>
      <c r="W32" s="955"/>
      <c r="X32" s="268" t="s">
        <v>757</v>
      </c>
      <c r="Y32" s="267"/>
      <c r="Z32" s="266"/>
      <c r="AA32" s="252" t="str">
        <f>IF(AA31="","",VLOOKUP(AA31,'【記載例】シフト記号表（勤務時間帯）'!$C$6:$L$47,10,FALSE))</f>
        <v/>
      </c>
      <c r="AB32" s="251" t="str">
        <f>IF(AB31="","",VLOOKUP(AB31,'【記載例】シフト記号表（勤務時間帯）'!$C$6:$L$47,10,FALSE))</f>
        <v/>
      </c>
      <c r="AC32" s="251">
        <f>IF(AC31="","",VLOOKUP(AC31,'【記載例】シフト記号表（勤務時間帯）'!$C$6:$L$47,10,FALSE))</f>
        <v>8</v>
      </c>
      <c r="AD32" s="251">
        <f>IF(AD31="","",VLOOKUP(AD31,'【記載例】シフト記号表（勤務時間帯）'!$C$6:$L$47,10,FALSE))</f>
        <v>8</v>
      </c>
      <c r="AE32" s="251">
        <f>IF(AE31="","",VLOOKUP(AE31,'【記載例】シフト記号表（勤務時間帯）'!$C$6:$L$47,10,FALSE))</f>
        <v>8</v>
      </c>
      <c r="AF32" s="251">
        <f>IF(AF31="","",VLOOKUP(AF31,'【記載例】シフト記号表（勤務時間帯）'!$C$6:$L$47,10,FALSE))</f>
        <v>8</v>
      </c>
      <c r="AG32" s="253">
        <f>IF(AG31="","",VLOOKUP(AG31,'【記載例】シフト記号表（勤務時間帯）'!$C$6:$L$47,10,FALSE))</f>
        <v>8</v>
      </c>
      <c r="AH32" s="252" t="str">
        <f>IF(AH31="","",VLOOKUP(AH31,'【記載例】シフト記号表（勤務時間帯）'!$C$6:$L$47,10,FALSE))</f>
        <v/>
      </c>
      <c r="AI32" s="251" t="str">
        <f>IF(AI31="","",VLOOKUP(AI31,'【記載例】シフト記号表（勤務時間帯）'!$C$6:$L$47,10,FALSE))</f>
        <v/>
      </c>
      <c r="AJ32" s="251">
        <f>IF(AJ31="","",VLOOKUP(AJ31,'【記載例】シフト記号表（勤務時間帯）'!$C$6:$L$47,10,FALSE))</f>
        <v>8</v>
      </c>
      <c r="AK32" s="251">
        <f>IF(AK31="","",VLOOKUP(AK31,'【記載例】シフト記号表（勤務時間帯）'!$C$6:$L$47,10,FALSE))</f>
        <v>8</v>
      </c>
      <c r="AL32" s="251">
        <f>IF(AL31="","",VLOOKUP(AL31,'【記載例】シフト記号表（勤務時間帯）'!$C$6:$L$47,10,FALSE))</f>
        <v>8</v>
      </c>
      <c r="AM32" s="251">
        <f>IF(AM31="","",VLOOKUP(AM31,'【記載例】シフト記号表（勤務時間帯）'!$C$6:$L$47,10,FALSE))</f>
        <v>8</v>
      </c>
      <c r="AN32" s="253">
        <f>IF(AN31="","",VLOOKUP(AN31,'【記載例】シフト記号表（勤務時間帯）'!$C$6:$L$47,10,FALSE))</f>
        <v>8</v>
      </c>
      <c r="AO32" s="252" t="str">
        <f>IF(AO31="","",VLOOKUP(AO31,'【記載例】シフト記号表（勤務時間帯）'!$C$6:$L$47,10,FALSE))</f>
        <v/>
      </c>
      <c r="AP32" s="251" t="str">
        <f>IF(AP31="","",VLOOKUP(AP31,'【記載例】シフト記号表（勤務時間帯）'!$C$6:$L$47,10,FALSE))</f>
        <v/>
      </c>
      <c r="AQ32" s="251">
        <f>IF(AQ31="","",VLOOKUP(AQ31,'【記載例】シフト記号表（勤務時間帯）'!$C$6:$L$47,10,FALSE))</f>
        <v>8</v>
      </c>
      <c r="AR32" s="251">
        <f>IF(AR31="","",VLOOKUP(AR31,'【記載例】シフト記号表（勤務時間帯）'!$C$6:$L$47,10,FALSE))</f>
        <v>8</v>
      </c>
      <c r="AS32" s="251">
        <f>IF(AS31="","",VLOOKUP(AS31,'【記載例】シフト記号表（勤務時間帯）'!$C$6:$L$47,10,FALSE))</f>
        <v>8</v>
      </c>
      <c r="AT32" s="251">
        <f>IF(AT31="","",VLOOKUP(AT31,'【記載例】シフト記号表（勤務時間帯）'!$C$6:$L$47,10,FALSE))</f>
        <v>8</v>
      </c>
      <c r="AU32" s="253">
        <f>IF(AU31="","",VLOOKUP(AU31,'【記載例】シフト記号表（勤務時間帯）'!$C$6:$L$47,10,FALSE))</f>
        <v>8</v>
      </c>
      <c r="AV32" s="252" t="str">
        <f>IF(AV31="","",VLOOKUP(AV31,'【記載例】シフト記号表（勤務時間帯）'!$C$6:$L$47,10,FALSE))</f>
        <v/>
      </c>
      <c r="AW32" s="251" t="str">
        <f>IF(AW31="","",VLOOKUP(AW31,'【記載例】シフト記号表（勤務時間帯）'!$C$6:$L$47,10,FALSE))</f>
        <v/>
      </c>
      <c r="AX32" s="251">
        <f>IF(AX31="","",VLOOKUP(AX31,'【記載例】シフト記号表（勤務時間帯）'!$C$6:$L$47,10,FALSE))</f>
        <v>8</v>
      </c>
      <c r="AY32" s="251">
        <f>IF(AY31="","",VLOOKUP(AY31,'【記載例】シフト記号表（勤務時間帯）'!$C$6:$L$47,10,FALSE))</f>
        <v>8</v>
      </c>
      <c r="AZ32" s="251">
        <f>IF(AZ31="","",VLOOKUP(AZ31,'【記載例】シフト記号表（勤務時間帯）'!$C$6:$L$47,10,FALSE))</f>
        <v>8</v>
      </c>
      <c r="BA32" s="251">
        <f>IF(BA31="","",VLOOKUP(BA31,'【記載例】シフト記号表（勤務時間帯）'!$C$6:$L$47,10,FALSE))</f>
        <v>8</v>
      </c>
      <c r="BB32" s="253">
        <f>IF(BB31="","",VLOOKUP(BB31,'【記載例】シフト記号表（勤務時間帯）'!$C$6:$L$47,10,FALSE))</f>
        <v>8</v>
      </c>
      <c r="BC32" s="252" t="str">
        <f>IF(BC31="","",VLOOKUP(BC31,'【記載例】シフト記号表（勤務時間帯）'!$C$6:$L$47,10,FALSE))</f>
        <v/>
      </c>
      <c r="BD32" s="251" t="str">
        <f>IF(BD31="","",VLOOKUP(BD31,'【記載例】シフト記号表（勤務時間帯）'!$C$6:$L$47,10,FALSE))</f>
        <v/>
      </c>
      <c r="BE32" s="251" t="str">
        <f>IF(BE31="","",VLOOKUP(BE31,'【記載例】シフト記号表（勤務時間帯）'!$C$6:$L$47,10,FALSE))</f>
        <v/>
      </c>
      <c r="BF32" s="892">
        <f>IF($BI$3="４週",SUM(AA32:BB32),IF($BI$3="暦月",SUM(AA32:BE32),""))</f>
        <v>160</v>
      </c>
      <c r="BG32" s="893"/>
      <c r="BH32" s="970">
        <f>IF($BI$3="４週",BF32/4,IF($BI$3="暦月",(BF32/($BI$8/7)),""))</f>
        <v>40</v>
      </c>
      <c r="BI32" s="893"/>
      <c r="BJ32" s="967"/>
      <c r="BK32" s="968"/>
      <c r="BL32" s="968"/>
      <c r="BM32" s="968"/>
      <c r="BN32" s="969"/>
    </row>
    <row r="33" spans="2:66" ht="20.25" customHeight="1">
      <c r="B33" s="925">
        <f>B31+1</f>
        <v>9</v>
      </c>
      <c r="C33" s="1042"/>
      <c r="D33" s="1044"/>
      <c r="E33" s="934"/>
      <c r="F33" s="1045"/>
      <c r="G33" s="971" t="s">
        <v>272</v>
      </c>
      <c r="H33" s="972"/>
      <c r="I33" s="262"/>
      <c r="J33" s="261"/>
      <c r="K33" s="262"/>
      <c r="L33" s="261"/>
      <c r="M33" s="983" t="s">
        <v>769</v>
      </c>
      <c r="N33" s="984"/>
      <c r="O33" s="985" t="s">
        <v>273</v>
      </c>
      <c r="P33" s="986"/>
      <c r="Q33" s="986"/>
      <c r="R33" s="972"/>
      <c r="S33" s="953" t="s">
        <v>795</v>
      </c>
      <c r="T33" s="954"/>
      <c r="U33" s="954"/>
      <c r="V33" s="954"/>
      <c r="W33" s="955"/>
      <c r="X33" s="265" t="s">
        <v>758</v>
      </c>
      <c r="Y33" s="264"/>
      <c r="Z33" s="263"/>
      <c r="AA33" s="244" t="s">
        <v>794</v>
      </c>
      <c r="AB33" s="243" t="s">
        <v>794</v>
      </c>
      <c r="AC33" s="243" t="s">
        <v>794</v>
      </c>
      <c r="AD33" s="243"/>
      <c r="AE33" s="243"/>
      <c r="AF33" s="243" t="s">
        <v>794</v>
      </c>
      <c r="AG33" s="245" t="s">
        <v>794</v>
      </c>
      <c r="AH33" s="244" t="s">
        <v>794</v>
      </c>
      <c r="AI33" s="243" t="s">
        <v>794</v>
      </c>
      <c r="AJ33" s="243" t="s">
        <v>794</v>
      </c>
      <c r="AK33" s="243"/>
      <c r="AL33" s="243"/>
      <c r="AM33" s="243" t="s">
        <v>794</v>
      </c>
      <c r="AN33" s="245" t="s">
        <v>794</v>
      </c>
      <c r="AO33" s="244" t="s">
        <v>794</v>
      </c>
      <c r="AP33" s="243" t="s">
        <v>794</v>
      </c>
      <c r="AQ33" s="243" t="s">
        <v>794</v>
      </c>
      <c r="AR33" s="243"/>
      <c r="AS33" s="243"/>
      <c r="AT33" s="243" t="s">
        <v>794</v>
      </c>
      <c r="AU33" s="245" t="s">
        <v>794</v>
      </c>
      <c r="AV33" s="244" t="s">
        <v>794</v>
      </c>
      <c r="AW33" s="243" t="s">
        <v>794</v>
      </c>
      <c r="AX33" s="243" t="s">
        <v>794</v>
      </c>
      <c r="AY33" s="243"/>
      <c r="AZ33" s="243"/>
      <c r="BA33" s="243" t="s">
        <v>794</v>
      </c>
      <c r="BB33" s="245" t="s">
        <v>794</v>
      </c>
      <c r="BC33" s="244"/>
      <c r="BD33" s="243"/>
      <c r="BE33" s="242"/>
      <c r="BF33" s="960"/>
      <c r="BG33" s="961"/>
      <c r="BH33" s="962"/>
      <c r="BI33" s="963"/>
      <c r="BJ33" s="964"/>
      <c r="BK33" s="965"/>
      <c r="BL33" s="965"/>
      <c r="BM33" s="965"/>
      <c r="BN33" s="966"/>
    </row>
    <row r="34" spans="2:66" ht="20.25" customHeight="1">
      <c r="B34" s="926"/>
      <c r="C34" s="1043"/>
      <c r="D34" s="1046"/>
      <c r="E34" s="934"/>
      <c r="F34" s="1045"/>
      <c r="G34" s="928"/>
      <c r="H34" s="924"/>
      <c r="I34" s="262"/>
      <c r="J34" s="261" t="str">
        <f>G33</f>
        <v>看護職員</v>
      </c>
      <c r="K34" s="262"/>
      <c r="L34" s="261" t="str">
        <f>M33</f>
        <v>A</v>
      </c>
      <c r="M34" s="917"/>
      <c r="N34" s="918"/>
      <c r="O34" s="922"/>
      <c r="P34" s="923"/>
      <c r="Q34" s="923"/>
      <c r="R34" s="924"/>
      <c r="S34" s="953"/>
      <c r="T34" s="954"/>
      <c r="U34" s="954"/>
      <c r="V34" s="954"/>
      <c r="W34" s="955"/>
      <c r="X34" s="256" t="s">
        <v>757</v>
      </c>
      <c r="Y34" s="255"/>
      <c r="Z34" s="254"/>
      <c r="AA34" s="252">
        <f>IF(AA33="","",VLOOKUP(AA33,'【記載例】シフト記号表（勤務時間帯）'!$C$6:$L$47,10,FALSE))</f>
        <v>8</v>
      </c>
      <c r="AB34" s="251">
        <f>IF(AB33="","",VLOOKUP(AB33,'【記載例】シフト記号表（勤務時間帯）'!$C$6:$L$47,10,FALSE))</f>
        <v>8</v>
      </c>
      <c r="AC34" s="251">
        <f>IF(AC33="","",VLOOKUP(AC33,'【記載例】シフト記号表（勤務時間帯）'!$C$6:$L$47,10,FALSE))</f>
        <v>8</v>
      </c>
      <c r="AD34" s="251" t="str">
        <f>IF(AD33="","",VLOOKUP(AD33,'【記載例】シフト記号表（勤務時間帯）'!$C$6:$L$47,10,FALSE))</f>
        <v/>
      </c>
      <c r="AE34" s="251" t="str">
        <f>IF(AE33="","",VLOOKUP(AE33,'【記載例】シフト記号表（勤務時間帯）'!$C$6:$L$47,10,FALSE))</f>
        <v/>
      </c>
      <c r="AF34" s="251">
        <f>IF(AF33="","",VLOOKUP(AF33,'【記載例】シフト記号表（勤務時間帯）'!$C$6:$L$47,10,FALSE))</f>
        <v>8</v>
      </c>
      <c r="AG34" s="253">
        <f>IF(AG33="","",VLOOKUP(AG33,'【記載例】シフト記号表（勤務時間帯）'!$C$6:$L$47,10,FALSE))</f>
        <v>8</v>
      </c>
      <c r="AH34" s="252">
        <f>IF(AH33="","",VLOOKUP(AH33,'【記載例】シフト記号表（勤務時間帯）'!$C$6:$L$47,10,FALSE))</f>
        <v>8</v>
      </c>
      <c r="AI34" s="251">
        <f>IF(AI33="","",VLOOKUP(AI33,'【記載例】シフト記号表（勤務時間帯）'!$C$6:$L$47,10,FALSE))</f>
        <v>8</v>
      </c>
      <c r="AJ34" s="251">
        <f>IF(AJ33="","",VLOOKUP(AJ33,'【記載例】シフト記号表（勤務時間帯）'!$C$6:$L$47,10,FALSE))</f>
        <v>8</v>
      </c>
      <c r="AK34" s="251" t="str">
        <f>IF(AK33="","",VLOOKUP(AK33,'【記載例】シフト記号表（勤務時間帯）'!$C$6:$L$47,10,FALSE))</f>
        <v/>
      </c>
      <c r="AL34" s="251" t="str">
        <f>IF(AL33="","",VLOOKUP(AL33,'【記載例】シフト記号表（勤務時間帯）'!$C$6:$L$47,10,FALSE))</f>
        <v/>
      </c>
      <c r="AM34" s="251">
        <f>IF(AM33="","",VLOOKUP(AM33,'【記載例】シフト記号表（勤務時間帯）'!$C$6:$L$47,10,FALSE))</f>
        <v>8</v>
      </c>
      <c r="AN34" s="253">
        <f>IF(AN33="","",VLOOKUP(AN33,'【記載例】シフト記号表（勤務時間帯）'!$C$6:$L$47,10,FALSE))</f>
        <v>8</v>
      </c>
      <c r="AO34" s="252">
        <f>IF(AO33="","",VLOOKUP(AO33,'【記載例】シフト記号表（勤務時間帯）'!$C$6:$L$47,10,FALSE))</f>
        <v>8</v>
      </c>
      <c r="AP34" s="251">
        <f>IF(AP33="","",VLOOKUP(AP33,'【記載例】シフト記号表（勤務時間帯）'!$C$6:$L$47,10,FALSE))</f>
        <v>8</v>
      </c>
      <c r="AQ34" s="251">
        <f>IF(AQ33="","",VLOOKUP(AQ33,'【記載例】シフト記号表（勤務時間帯）'!$C$6:$L$47,10,FALSE))</f>
        <v>8</v>
      </c>
      <c r="AR34" s="251" t="str">
        <f>IF(AR33="","",VLOOKUP(AR33,'【記載例】シフト記号表（勤務時間帯）'!$C$6:$L$47,10,FALSE))</f>
        <v/>
      </c>
      <c r="AS34" s="251" t="str">
        <f>IF(AS33="","",VLOOKUP(AS33,'【記載例】シフト記号表（勤務時間帯）'!$C$6:$L$47,10,FALSE))</f>
        <v/>
      </c>
      <c r="AT34" s="251">
        <f>IF(AT33="","",VLOOKUP(AT33,'【記載例】シフト記号表（勤務時間帯）'!$C$6:$L$47,10,FALSE))</f>
        <v>8</v>
      </c>
      <c r="AU34" s="253">
        <f>IF(AU33="","",VLOOKUP(AU33,'【記載例】シフト記号表（勤務時間帯）'!$C$6:$L$47,10,FALSE))</f>
        <v>8</v>
      </c>
      <c r="AV34" s="252">
        <f>IF(AV33="","",VLOOKUP(AV33,'【記載例】シフト記号表（勤務時間帯）'!$C$6:$L$47,10,FALSE))</f>
        <v>8</v>
      </c>
      <c r="AW34" s="251">
        <f>IF(AW33="","",VLOOKUP(AW33,'【記載例】シフト記号表（勤務時間帯）'!$C$6:$L$47,10,FALSE))</f>
        <v>8</v>
      </c>
      <c r="AX34" s="251">
        <f>IF(AX33="","",VLOOKUP(AX33,'【記載例】シフト記号表（勤務時間帯）'!$C$6:$L$47,10,FALSE))</f>
        <v>8</v>
      </c>
      <c r="AY34" s="251" t="str">
        <f>IF(AY33="","",VLOOKUP(AY33,'【記載例】シフト記号表（勤務時間帯）'!$C$6:$L$47,10,FALSE))</f>
        <v/>
      </c>
      <c r="AZ34" s="251" t="str">
        <f>IF(AZ33="","",VLOOKUP(AZ33,'【記載例】シフト記号表（勤務時間帯）'!$C$6:$L$47,10,FALSE))</f>
        <v/>
      </c>
      <c r="BA34" s="251">
        <f>IF(BA33="","",VLOOKUP(BA33,'【記載例】シフト記号表（勤務時間帯）'!$C$6:$L$47,10,FALSE))</f>
        <v>8</v>
      </c>
      <c r="BB34" s="253">
        <f>IF(BB33="","",VLOOKUP(BB33,'【記載例】シフト記号表（勤務時間帯）'!$C$6:$L$47,10,FALSE))</f>
        <v>8</v>
      </c>
      <c r="BC34" s="252" t="str">
        <f>IF(BC33="","",VLOOKUP(BC33,'【記載例】シフト記号表（勤務時間帯）'!$C$6:$L$47,10,FALSE))</f>
        <v/>
      </c>
      <c r="BD34" s="251" t="str">
        <f>IF(BD33="","",VLOOKUP(BD33,'【記載例】シフト記号表（勤務時間帯）'!$C$6:$L$47,10,FALSE))</f>
        <v/>
      </c>
      <c r="BE34" s="251" t="str">
        <f>IF(BE33="","",VLOOKUP(BE33,'【記載例】シフト記号表（勤務時間帯）'!$C$6:$L$47,10,FALSE))</f>
        <v/>
      </c>
      <c r="BF34" s="892">
        <f>IF($BI$3="４週",SUM(AA34:BB34),IF($BI$3="暦月",SUM(AA34:BE34),""))</f>
        <v>160</v>
      </c>
      <c r="BG34" s="893"/>
      <c r="BH34" s="970">
        <f>IF($BI$3="４週",BF34/4,IF($BI$3="暦月",(BF34/($BI$8/7)),""))</f>
        <v>40</v>
      </c>
      <c r="BI34" s="893"/>
      <c r="BJ34" s="967"/>
      <c r="BK34" s="968"/>
      <c r="BL34" s="968"/>
      <c r="BM34" s="968"/>
      <c r="BN34" s="969"/>
    </row>
    <row r="35" spans="2:66" ht="20.25" customHeight="1">
      <c r="B35" s="925">
        <f>B33+1</f>
        <v>10</v>
      </c>
      <c r="C35" s="1042" t="s">
        <v>781</v>
      </c>
      <c r="D35" s="1044" t="s">
        <v>789</v>
      </c>
      <c r="E35" s="934"/>
      <c r="F35" s="1045"/>
      <c r="G35" s="971" t="s">
        <v>274</v>
      </c>
      <c r="H35" s="972"/>
      <c r="I35" s="262"/>
      <c r="J35" s="261"/>
      <c r="K35" s="262"/>
      <c r="L35" s="261"/>
      <c r="M35" s="983" t="s">
        <v>769</v>
      </c>
      <c r="N35" s="984"/>
      <c r="O35" s="985" t="s">
        <v>275</v>
      </c>
      <c r="P35" s="986"/>
      <c r="Q35" s="986"/>
      <c r="R35" s="972"/>
      <c r="S35" s="953" t="s">
        <v>793</v>
      </c>
      <c r="T35" s="954"/>
      <c r="U35" s="954"/>
      <c r="V35" s="954"/>
      <c r="W35" s="955"/>
      <c r="X35" s="260" t="s">
        <v>758</v>
      </c>
      <c r="Z35" s="259"/>
      <c r="AA35" s="244" t="s">
        <v>766</v>
      </c>
      <c r="AB35" s="243" t="s">
        <v>765</v>
      </c>
      <c r="AC35" s="243" t="s">
        <v>759</v>
      </c>
      <c r="AD35" s="243" t="s">
        <v>759</v>
      </c>
      <c r="AE35" s="243"/>
      <c r="AF35" s="243" t="s">
        <v>760</v>
      </c>
      <c r="AG35" s="245"/>
      <c r="AH35" s="244"/>
      <c r="AI35" s="243" t="s">
        <v>766</v>
      </c>
      <c r="AJ35" s="243" t="s">
        <v>765</v>
      </c>
      <c r="AK35" s="243" t="s">
        <v>759</v>
      </c>
      <c r="AL35" s="243" t="s">
        <v>759</v>
      </c>
      <c r="AM35" s="243"/>
      <c r="AN35" s="245" t="s">
        <v>760</v>
      </c>
      <c r="AO35" s="244" t="s">
        <v>760</v>
      </c>
      <c r="AP35" s="243"/>
      <c r="AQ35" s="243" t="s">
        <v>766</v>
      </c>
      <c r="AR35" s="243" t="s">
        <v>765</v>
      </c>
      <c r="AS35" s="243" t="s">
        <v>759</v>
      </c>
      <c r="AT35" s="243" t="s">
        <v>759</v>
      </c>
      <c r="AU35" s="245"/>
      <c r="AV35" s="244" t="s">
        <v>760</v>
      </c>
      <c r="AW35" s="243"/>
      <c r="AX35" s="243"/>
      <c r="AY35" s="243" t="s">
        <v>766</v>
      </c>
      <c r="AZ35" s="243" t="s">
        <v>765</v>
      </c>
      <c r="BA35" s="243" t="s">
        <v>759</v>
      </c>
      <c r="BB35" s="245" t="s">
        <v>759</v>
      </c>
      <c r="BC35" s="244"/>
      <c r="BD35" s="243"/>
      <c r="BE35" s="242"/>
      <c r="BF35" s="960"/>
      <c r="BG35" s="961"/>
      <c r="BH35" s="962"/>
      <c r="BI35" s="963"/>
      <c r="BJ35" s="964"/>
      <c r="BK35" s="965"/>
      <c r="BL35" s="965"/>
      <c r="BM35" s="965"/>
      <c r="BN35" s="966"/>
    </row>
    <row r="36" spans="2:66" ht="20.25" customHeight="1">
      <c r="B36" s="926"/>
      <c r="C36" s="1043"/>
      <c r="D36" s="1046"/>
      <c r="E36" s="934"/>
      <c r="F36" s="1045"/>
      <c r="G36" s="928"/>
      <c r="H36" s="924"/>
      <c r="I36" s="262"/>
      <c r="J36" s="261" t="str">
        <f>G35</f>
        <v>介護職員</v>
      </c>
      <c r="K36" s="262"/>
      <c r="L36" s="261" t="str">
        <f>M35</f>
        <v>A</v>
      </c>
      <c r="M36" s="917"/>
      <c r="N36" s="918"/>
      <c r="O36" s="922"/>
      <c r="P36" s="923"/>
      <c r="Q36" s="923"/>
      <c r="R36" s="924"/>
      <c r="S36" s="953"/>
      <c r="T36" s="954"/>
      <c r="U36" s="954"/>
      <c r="V36" s="954"/>
      <c r="W36" s="955"/>
      <c r="X36" s="256" t="s">
        <v>757</v>
      </c>
      <c r="Y36" s="255"/>
      <c r="Z36" s="254"/>
      <c r="AA36" s="252">
        <f>IF(AA35="","",VLOOKUP(AA35,'【記載例】シフト記号表（勤務時間帯）'!$C$6:$L$47,10,FALSE))</f>
        <v>8</v>
      </c>
      <c r="AB36" s="251">
        <f>IF(AB35="","",VLOOKUP(AB35,'【記載例】シフト記号表（勤務時間帯）'!$C$6:$L$47,10,FALSE))</f>
        <v>8</v>
      </c>
      <c r="AC36" s="251">
        <f>IF(AC35="","",VLOOKUP(AC35,'【記載例】シフト記号表（勤務時間帯）'!$C$6:$L$47,10,FALSE))</f>
        <v>8</v>
      </c>
      <c r="AD36" s="251">
        <f>IF(AD35="","",VLOOKUP(AD35,'【記載例】シフト記号表（勤務時間帯）'!$C$6:$L$47,10,FALSE))</f>
        <v>8</v>
      </c>
      <c r="AE36" s="251" t="str">
        <f>IF(AE35="","",VLOOKUP(AE35,'【記載例】シフト記号表（勤務時間帯）'!$C$6:$L$47,10,FALSE))</f>
        <v/>
      </c>
      <c r="AF36" s="251">
        <f>IF(AF35="","",VLOOKUP(AF35,'【記載例】シフト記号表（勤務時間帯）'!$C$6:$L$47,10,FALSE))</f>
        <v>8</v>
      </c>
      <c r="AG36" s="253" t="str">
        <f>IF(AG35="","",VLOOKUP(AG35,'【記載例】シフト記号表（勤務時間帯）'!$C$6:$L$47,10,FALSE))</f>
        <v/>
      </c>
      <c r="AH36" s="252" t="str">
        <f>IF(AH35="","",VLOOKUP(AH35,'【記載例】シフト記号表（勤務時間帯）'!$C$6:$L$47,10,FALSE))</f>
        <v/>
      </c>
      <c r="AI36" s="251">
        <f>IF(AI35="","",VLOOKUP(AI35,'【記載例】シフト記号表（勤務時間帯）'!$C$6:$L$47,10,FALSE))</f>
        <v>8</v>
      </c>
      <c r="AJ36" s="251">
        <f>IF(AJ35="","",VLOOKUP(AJ35,'【記載例】シフト記号表（勤務時間帯）'!$C$6:$L$47,10,FALSE))</f>
        <v>8</v>
      </c>
      <c r="AK36" s="251">
        <f>IF(AK35="","",VLOOKUP(AK35,'【記載例】シフト記号表（勤務時間帯）'!$C$6:$L$47,10,FALSE))</f>
        <v>8</v>
      </c>
      <c r="AL36" s="251">
        <f>IF(AL35="","",VLOOKUP(AL35,'【記載例】シフト記号表（勤務時間帯）'!$C$6:$L$47,10,FALSE))</f>
        <v>8</v>
      </c>
      <c r="AM36" s="251" t="str">
        <f>IF(AM35="","",VLOOKUP(AM35,'【記載例】シフト記号表（勤務時間帯）'!$C$6:$L$47,10,FALSE))</f>
        <v/>
      </c>
      <c r="AN36" s="253">
        <f>IF(AN35="","",VLOOKUP(AN35,'【記載例】シフト記号表（勤務時間帯）'!$C$6:$L$47,10,FALSE))</f>
        <v>8</v>
      </c>
      <c r="AO36" s="252">
        <f>IF(AO35="","",VLOOKUP(AO35,'【記載例】シフト記号表（勤務時間帯）'!$C$6:$L$47,10,FALSE))</f>
        <v>8</v>
      </c>
      <c r="AP36" s="251" t="str">
        <f>IF(AP35="","",VLOOKUP(AP35,'【記載例】シフト記号表（勤務時間帯）'!$C$6:$L$47,10,FALSE))</f>
        <v/>
      </c>
      <c r="AQ36" s="251">
        <f>IF(AQ35="","",VLOOKUP(AQ35,'【記載例】シフト記号表（勤務時間帯）'!$C$6:$L$47,10,FALSE))</f>
        <v>8</v>
      </c>
      <c r="AR36" s="251">
        <f>IF(AR35="","",VLOOKUP(AR35,'【記載例】シフト記号表（勤務時間帯）'!$C$6:$L$47,10,FALSE))</f>
        <v>8</v>
      </c>
      <c r="AS36" s="251">
        <f>IF(AS35="","",VLOOKUP(AS35,'【記載例】シフト記号表（勤務時間帯）'!$C$6:$L$47,10,FALSE))</f>
        <v>8</v>
      </c>
      <c r="AT36" s="251">
        <f>IF(AT35="","",VLOOKUP(AT35,'【記載例】シフト記号表（勤務時間帯）'!$C$6:$L$47,10,FALSE))</f>
        <v>8</v>
      </c>
      <c r="AU36" s="253" t="str">
        <f>IF(AU35="","",VLOOKUP(AU35,'【記載例】シフト記号表（勤務時間帯）'!$C$6:$L$47,10,FALSE))</f>
        <v/>
      </c>
      <c r="AV36" s="252">
        <f>IF(AV35="","",VLOOKUP(AV35,'【記載例】シフト記号表（勤務時間帯）'!$C$6:$L$47,10,FALSE))</f>
        <v>8</v>
      </c>
      <c r="AW36" s="251" t="str">
        <f>IF(AW35="","",VLOOKUP(AW35,'【記載例】シフト記号表（勤務時間帯）'!$C$6:$L$47,10,FALSE))</f>
        <v/>
      </c>
      <c r="AX36" s="251" t="str">
        <f>IF(AX35="","",VLOOKUP(AX35,'【記載例】シフト記号表（勤務時間帯）'!$C$6:$L$47,10,FALSE))</f>
        <v/>
      </c>
      <c r="AY36" s="251">
        <f>IF(AY35="","",VLOOKUP(AY35,'【記載例】シフト記号表（勤務時間帯）'!$C$6:$L$47,10,FALSE))</f>
        <v>8</v>
      </c>
      <c r="AZ36" s="251">
        <f>IF(AZ35="","",VLOOKUP(AZ35,'【記載例】シフト記号表（勤務時間帯）'!$C$6:$L$47,10,FALSE))</f>
        <v>8</v>
      </c>
      <c r="BA36" s="251">
        <f>IF(BA35="","",VLOOKUP(BA35,'【記載例】シフト記号表（勤務時間帯）'!$C$6:$L$47,10,FALSE))</f>
        <v>8</v>
      </c>
      <c r="BB36" s="253">
        <f>IF(BB35="","",VLOOKUP(BB35,'【記載例】シフト記号表（勤務時間帯）'!$C$6:$L$47,10,FALSE))</f>
        <v>8</v>
      </c>
      <c r="BC36" s="252" t="str">
        <f>IF(BC35="","",VLOOKUP(BC35,'【記載例】シフト記号表（勤務時間帯）'!$C$6:$L$47,10,FALSE))</f>
        <v/>
      </c>
      <c r="BD36" s="251" t="str">
        <f>IF(BD35="","",VLOOKUP(BD35,'【記載例】シフト記号表（勤務時間帯）'!$C$6:$L$47,10,FALSE))</f>
        <v/>
      </c>
      <c r="BE36" s="251" t="str">
        <f>IF(BE35="","",VLOOKUP(BE35,'【記載例】シフト記号表（勤務時間帯）'!$C$6:$L$47,10,FALSE))</f>
        <v/>
      </c>
      <c r="BF36" s="892">
        <f>IF($BI$3="４週",SUM(AA36:BB36),IF($BI$3="暦月",SUM(AA36:BE36),""))</f>
        <v>160</v>
      </c>
      <c r="BG36" s="893"/>
      <c r="BH36" s="970">
        <f>IF($BI$3="４週",BF36/4,IF($BI$3="暦月",(BF36/($BI$8/7)),""))</f>
        <v>40</v>
      </c>
      <c r="BI36" s="893"/>
      <c r="BJ36" s="967"/>
      <c r="BK36" s="968"/>
      <c r="BL36" s="968"/>
      <c r="BM36" s="968"/>
      <c r="BN36" s="969"/>
    </row>
    <row r="37" spans="2:66" ht="20.25" customHeight="1">
      <c r="B37" s="925">
        <f>B35+1</f>
        <v>11</v>
      </c>
      <c r="C37" s="1042"/>
      <c r="D37" s="1044" t="s">
        <v>789</v>
      </c>
      <c r="E37" s="934"/>
      <c r="F37" s="1045"/>
      <c r="G37" s="971" t="s">
        <v>274</v>
      </c>
      <c r="H37" s="972"/>
      <c r="I37" s="262"/>
      <c r="J37" s="261"/>
      <c r="K37" s="262"/>
      <c r="L37" s="261"/>
      <c r="M37" s="983" t="s">
        <v>769</v>
      </c>
      <c r="N37" s="984"/>
      <c r="O37" s="985" t="s">
        <v>762</v>
      </c>
      <c r="P37" s="986"/>
      <c r="Q37" s="986"/>
      <c r="R37" s="972"/>
      <c r="S37" s="953" t="s">
        <v>792</v>
      </c>
      <c r="T37" s="954"/>
      <c r="U37" s="954"/>
      <c r="V37" s="954"/>
      <c r="W37" s="955"/>
      <c r="X37" s="260" t="s">
        <v>758</v>
      </c>
      <c r="Z37" s="259"/>
      <c r="AA37" s="244"/>
      <c r="AB37" s="243" t="s">
        <v>766</v>
      </c>
      <c r="AC37" s="243" t="s">
        <v>765</v>
      </c>
      <c r="AD37" s="243" t="s">
        <v>760</v>
      </c>
      <c r="AE37" s="243" t="s">
        <v>759</v>
      </c>
      <c r="AF37" s="243"/>
      <c r="AG37" s="245" t="s">
        <v>760</v>
      </c>
      <c r="AH37" s="244" t="s">
        <v>760</v>
      </c>
      <c r="AI37" s="243"/>
      <c r="AJ37" s="243" t="s">
        <v>766</v>
      </c>
      <c r="AK37" s="243" t="s">
        <v>765</v>
      </c>
      <c r="AL37" s="243" t="s">
        <v>760</v>
      </c>
      <c r="AM37" s="243" t="s">
        <v>759</v>
      </c>
      <c r="AN37" s="245"/>
      <c r="AO37" s="244" t="s">
        <v>760</v>
      </c>
      <c r="AP37" s="243" t="s">
        <v>759</v>
      </c>
      <c r="AQ37" s="243"/>
      <c r="AR37" s="243" t="s">
        <v>766</v>
      </c>
      <c r="AS37" s="243" t="s">
        <v>765</v>
      </c>
      <c r="AT37" s="243" t="s">
        <v>760</v>
      </c>
      <c r="AU37" s="245"/>
      <c r="AV37" s="244"/>
      <c r="AW37" s="243" t="s">
        <v>760</v>
      </c>
      <c r="AX37" s="243" t="s">
        <v>759</v>
      </c>
      <c r="AY37" s="243"/>
      <c r="AZ37" s="243" t="s">
        <v>766</v>
      </c>
      <c r="BA37" s="243" t="s">
        <v>765</v>
      </c>
      <c r="BB37" s="245" t="s">
        <v>760</v>
      </c>
      <c r="BC37" s="244"/>
      <c r="BD37" s="243"/>
      <c r="BE37" s="242"/>
      <c r="BF37" s="960"/>
      <c r="BG37" s="961"/>
      <c r="BH37" s="962"/>
      <c r="BI37" s="963"/>
      <c r="BJ37" s="964"/>
      <c r="BK37" s="965"/>
      <c r="BL37" s="965"/>
      <c r="BM37" s="965"/>
      <c r="BN37" s="966"/>
    </row>
    <row r="38" spans="2:66" ht="20.25" customHeight="1">
      <c r="B38" s="926"/>
      <c r="C38" s="1043"/>
      <c r="D38" s="1046"/>
      <c r="E38" s="934"/>
      <c r="F38" s="1045"/>
      <c r="G38" s="928"/>
      <c r="H38" s="924"/>
      <c r="I38" s="262"/>
      <c r="J38" s="261" t="str">
        <f>G37</f>
        <v>介護職員</v>
      </c>
      <c r="K38" s="262"/>
      <c r="L38" s="261" t="str">
        <f>M37</f>
        <v>A</v>
      </c>
      <c r="M38" s="917"/>
      <c r="N38" s="918"/>
      <c r="O38" s="922"/>
      <c r="P38" s="923"/>
      <c r="Q38" s="923"/>
      <c r="R38" s="924"/>
      <c r="S38" s="953"/>
      <c r="T38" s="954"/>
      <c r="U38" s="954"/>
      <c r="V38" s="954"/>
      <c r="W38" s="955"/>
      <c r="X38" s="256" t="s">
        <v>757</v>
      </c>
      <c r="Y38" s="255"/>
      <c r="Z38" s="254"/>
      <c r="AA38" s="252" t="str">
        <f>IF(AA37="","",VLOOKUP(AA37,'【記載例】シフト記号表（勤務時間帯）'!$C$6:$L$47,10,FALSE))</f>
        <v/>
      </c>
      <c r="AB38" s="251">
        <f>IF(AB37="","",VLOOKUP(AB37,'【記載例】シフト記号表（勤務時間帯）'!$C$6:$L$47,10,FALSE))</f>
        <v>8</v>
      </c>
      <c r="AC38" s="251">
        <f>IF(AC37="","",VLOOKUP(AC37,'【記載例】シフト記号表（勤務時間帯）'!$C$6:$L$47,10,FALSE))</f>
        <v>8</v>
      </c>
      <c r="AD38" s="251">
        <f>IF(AD37="","",VLOOKUP(AD37,'【記載例】シフト記号表（勤務時間帯）'!$C$6:$L$47,10,FALSE))</f>
        <v>8</v>
      </c>
      <c r="AE38" s="251">
        <f>IF(AE37="","",VLOOKUP(AE37,'【記載例】シフト記号表（勤務時間帯）'!$C$6:$L$47,10,FALSE))</f>
        <v>8</v>
      </c>
      <c r="AF38" s="251" t="str">
        <f>IF(AF37="","",VLOOKUP(AF37,'【記載例】シフト記号表（勤務時間帯）'!$C$6:$L$47,10,FALSE))</f>
        <v/>
      </c>
      <c r="AG38" s="253">
        <f>IF(AG37="","",VLOOKUP(AG37,'【記載例】シフト記号表（勤務時間帯）'!$C$6:$L$47,10,FALSE))</f>
        <v>8</v>
      </c>
      <c r="AH38" s="252">
        <f>IF(AH37="","",VLOOKUP(AH37,'【記載例】シフト記号表（勤務時間帯）'!$C$6:$L$47,10,FALSE))</f>
        <v>8</v>
      </c>
      <c r="AI38" s="251" t="str">
        <f>IF(AI37="","",VLOOKUP(AI37,'【記載例】シフト記号表（勤務時間帯）'!$C$6:$L$47,10,FALSE))</f>
        <v/>
      </c>
      <c r="AJ38" s="251">
        <f>IF(AJ37="","",VLOOKUP(AJ37,'【記載例】シフト記号表（勤務時間帯）'!$C$6:$L$47,10,FALSE))</f>
        <v>8</v>
      </c>
      <c r="AK38" s="251">
        <f>IF(AK37="","",VLOOKUP(AK37,'【記載例】シフト記号表（勤務時間帯）'!$C$6:$L$47,10,FALSE))</f>
        <v>8</v>
      </c>
      <c r="AL38" s="251">
        <f>IF(AL37="","",VLOOKUP(AL37,'【記載例】シフト記号表（勤務時間帯）'!$C$6:$L$47,10,FALSE))</f>
        <v>8</v>
      </c>
      <c r="AM38" s="251">
        <f>IF(AM37="","",VLOOKUP(AM37,'【記載例】シフト記号表（勤務時間帯）'!$C$6:$L$47,10,FALSE))</f>
        <v>8</v>
      </c>
      <c r="AN38" s="253" t="str">
        <f>IF(AN37="","",VLOOKUP(AN37,'【記載例】シフト記号表（勤務時間帯）'!$C$6:$L$47,10,FALSE))</f>
        <v/>
      </c>
      <c r="AO38" s="252">
        <f>IF(AO37="","",VLOOKUP(AO37,'【記載例】シフト記号表（勤務時間帯）'!$C$6:$L$47,10,FALSE))</f>
        <v>8</v>
      </c>
      <c r="AP38" s="251">
        <f>IF(AP37="","",VLOOKUP(AP37,'【記載例】シフト記号表（勤務時間帯）'!$C$6:$L$47,10,FALSE))</f>
        <v>8</v>
      </c>
      <c r="AQ38" s="251" t="str">
        <f>IF(AQ37="","",VLOOKUP(AQ37,'【記載例】シフト記号表（勤務時間帯）'!$C$6:$L$47,10,FALSE))</f>
        <v/>
      </c>
      <c r="AR38" s="251">
        <f>IF(AR37="","",VLOOKUP(AR37,'【記載例】シフト記号表（勤務時間帯）'!$C$6:$L$47,10,FALSE))</f>
        <v>8</v>
      </c>
      <c r="AS38" s="251">
        <f>IF(AS37="","",VLOOKUP(AS37,'【記載例】シフト記号表（勤務時間帯）'!$C$6:$L$47,10,FALSE))</f>
        <v>8</v>
      </c>
      <c r="AT38" s="251">
        <f>IF(AT37="","",VLOOKUP(AT37,'【記載例】シフト記号表（勤務時間帯）'!$C$6:$L$47,10,FALSE))</f>
        <v>8</v>
      </c>
      <c r="AU38" s="253" t="str">
        <f>IF(AU37="","",VLOOKUP(AU37,'【記載例】シフト記号表（勤務時間帯）'!$C$6:$L$47,10,FALSE))</f>
        <v/>
      </c>
      <c r="AV38" s="252" t="str">
        <f>IF(AV37="","",VLOOKUP(AV37,'【記載例】シフト記号表（勤務時間帯）'!$C$6:$L$47,10,FALSE))</f>
        <v/>
      </c>
      <c r="AW38" s="251">
        <f>IF(AW37="","",VLOOKUP(AW37,'【記載例】シフト記号表（勤務時間帯）'!$C$6:$L$47,10,FALSE))</f>
        <v>8</v>
      </c>
      <c r="AX38" s="251">
        <f>IF(AX37="","",VLOOKUP(AX37,'【記載例】シフト記号表（勤務時間帯）'!$C$6:$L$47,10,FALSE))</f>
        <v>8</v>
      </c>
      <c r="AY38" s="251" t="str">
        <f>IF(AY37="","",VLOOKUP(AY37,'【記載例】シフト記号表（勤務時間帯）'!$C$6:$L$47,10,FALSE))</f>
        <v/>
      </c>
      <c r="AZ38" s="251">
        <f>IF(AZ37="","",VLOOKUP(AZ37,'【記載例】シフト記号表（勤務時間帯）'!$C$6:$L$47,10,FALSE))</f>
        <v>8</v>
      </c>
      <c r="BA38" s="251">
        <f>IF(BA37="","",VLOOKUP(BA37,'【記載例】シフト記号表（勤務時間帯）'!$C$6:$L$47,10,FALSE))</f>
        <v>8</v>
      </c>
      <c r="BB38" s="253">
        <f>IF(BB37="","",VLOOKUP(BB37,'【記載例】シフト記号表（勤務時間帯）'!$C$6:$L$47,10,FALSE))</f>
        <v>8</v>
      </c>
      <c r="BC38" s="252" t="str">
        <f>IF(BC37="","",VLOOKUP(BC37,'【記載例】シフト記号表（勤務時間帯）'!$C$6:$L$47,10,FALSE))</f>
        <v/>
      </c>
      <c r="BD38" s="251" t="str">
        <f>IF(BD37="","",VLOOKUP(BD37,'【記載例】シフト記号表（勤務時間帯）'!$C$6:$L$47,10,FALSE))</f>
        <v/>
      </c>
      <c r="BE38" s="251" t="str">
        <f>IF(BE37="","",VLOOKUP(BE37,'【記載例】シフト記号表（勤務時間帯）'!$C$6:$L$47,10,FALSE))</f>
        <v/>
      </c>
      <c r="BF38" s="892">
        <f>IF($BI$3="４週",SUM(AA38:BB38),IF($BI$3="暦月",SUM(AA38:BE38),""))</f>
        <v>160</v>
      </c>
      <c r="BG38" s="893"/>
      <c r="BH38" s="970">
        <f>IF($BI$3="４週",BF38/4,IF($BI$3="暦月",(BF38/($BI$8/7)),""))</f>
        <v>40</v>
      </c>
      <c r="BI38" s="893"/>
      <c r="BJ38" s="967"/>
      <c r="BK38" s="968"/>
      <c r="BL38" s="968"/>
      <c r="BM38" s="968"/>
      <c r="BN38" s="969"/>
    </row>
    <row r="39" spans="2:66" ht="20.25" customHeight="1">
      <c r="B39" s="925">
        <f>B37+1</f>
        <v>12</v>
      </c>
      <c r="C39" s="1042"/>
      <c r="D39" s="1044" t="s">
        <v>789</v>
      </c>
      <c r="E39" s="934"/>
      <c r="F39" s="1045"/>
      <c r="G39" s="971" t="s">
        <v>274</v>
      </c>
      <c r="H39" s="972"/>
      <c r="I39" s="262"/>
      <c r="J39" s="261"/>
      <c r="K39" s="262"/>
      <c r="L39" s="261"/>
      <c r="M39" s="983" t="s">
        <v>769</v>
      </c>
      <c r="N39" s="984"/>
      <c r="O39" s="985" t="s">
        <v>762</v>
      </c>
      <c r="P39" s="986"/>
      <c r="Q39" s="986"/>
      <c r="R39" s="972"/>
      <c r="S39" s="953" t="s">
        <v>791</v>
      </c>
      <c r="T39" s="954"/>
      <c r="U39" s="954"/>
      <c r="V39" s="954"/>
      <c r="W39" s="955"/>
      <c r="X39" s="260" t="s">
        <v>758</v>
      </c>
      <c r="Z39" s="259"/>
      <c r="AA39" s="244" t="s">
        <v>760</v>
      </c>
      <c r="AB39" s="243"/>
      <c r="AC39" s="243" t="s">
        <v>766</v>
      </c>
      <c r="AD39" s="243" t="s">
        <v>765</v>
      </c>
      <c r="AE39" s="243" t="s">
        <v>760</v>
      </c>
      <c r="AF39" s="243" t="s">
        <v>759</v>
      </c>
      <c r="AG39" s="245"/>
      <c r="AH39" s="244" t="s">
        <v>759</v>
      </c>
      <c r="AI39" s="243" t="s">
        <v>760</v>
      </c>
      <c r="AJ39" s="243"/>
      <c r="AK39" s="243" t="s">
        <v>766</v>
      </c>
      <c r="AL39" s="243" t="s">
        <v>765</v>
      </c>
      <c r="AM39" s="243" t="s">
        <v>760</v>
      </c>
      <c r="AN39" s="245"/>
      <c r="AO39" s="244" t="s">
        <v>759</v>
      </c>
      <c r="AP39" s="243" t="s">
        <v>760</v>
      </c>
      <c r="AQ39" s="243"/>
      <c r="AR39" s="243"/>
      <c r="AS39" s="243" t="s">
        <v>766</v>
      </c>
      <c r="AT39" s="243" t="s">
        <v>765</v>
      </c>
      <c r="AU39" s="245" t="s">
        <v>759</v>
      </c>
      <c r="AV39" s="244" t="s">
        <v>759</v>
      </c>
      <c r="AW39" s="243"/>
      <c r="AX39" s="243" t="s">
        <v>760</v>
      </c>
      <c r="AY39" s="243" t="s">
        <v>759</v>
      </c>
      <c r="AZ39" s="243"/>
      <c r="BA39" s="243" t="s">
        <v>766</v>
      </c>
      <c r="BB39" s="245" t="s">
        <v>765</v>
      </c>
      <c r="BC39" s="244"/>
      <c r="BD39" s="243"/>
      <c r="BE39" s="242"/>
      <c r="BF39" s="960"/>
      <c r="BG39" s="961"/>
      <c r="BH39" s="962"/>
      <c r="BI39" s="963"/>
      <c r="BJ39" s="964"/>
      <c r="BK39" s="965"/>
      <c r="BL39" s="965"/>
      <c r="BM39" s="965"/>
      <c r="BN39" s="966"/>
    </row>
    <row r="40" spans="2:66" ht="20.25" customHeight="1">
      <c r="B40" s="926"/>
      <c r="C40" s="1043"/>
      <c r="D40" s="1046"/>
      <c r="E40" s="934"/>
      <c r="F40" s="1045"/>
      <c r="G40" s="928"/>
      <c r="H40" s="924"/>
      <c r="I40" s="262"/>
      <c r="J40" s="261" t="str">
        <f>G39</f>
        <v>介護職員</v>
      </c>
      <c r="K40" s="262"/>
      <c r="L40" s="261" t="str">
        <f>M39</f>
        <v>A</v>
      </c>
      <c r="M40" s="917"/>
      <c r="N40" s="918"/>
      <c r="O40" s="922"/>
      <c r="P40" s="923"/>
      <c r="Q40" s="923"/>
      <c r="R40" s="924"/>
      <c r="S40" s="953"/>
      <c r="T40" s="954"/>
      <c r="U40" s="954"/>
      <c r="V40" s="954"/>
      <c r="W40" s="955"/>
      <c r="X40" s="256" t="s">
        <v>757</v>
      </c>
      <c r="Y40" s="255"/>
      <c r="Z40" s="254"/>
      <c r="AA40" s="252">
        <f>IF(AA39="","",VLOOKUP(AA39,'【記載例】シフト記号表（勤務時間帯）'!$C$6:$L$47,10,FALSE))</f>
        <v>8</v>
      </c>
      <c r="AB40" s="251" t="str">
        <f>IF(AB39="","",VLOOKUP(AB39,'【記載例】シフト記号表（勤務時間帯）'!$C$6:$L$47,10,FALSE))</f>
        <v/>
      </c>
      <c r="AC40" s="251">
        <f>IF(AC39="","",VLOOKUP(AC39,'【記載例】シフト記号表（勤務時間帯）'!$C$6:$L$47,10,FALSE))</f>
        <v>8</v>
      </c>
      <c r="AD40" s="251">
        <f>IF(AD39="","",VLOOKUP(AD39,'【記載例】シフト記号表（勤務時間帯）'!$C$6:$L$47,10,FALSE))</f>
        <v>8</v>
      </c>
      <c r="AE40" s="251">
        <f>IF(AE39="","",VLOOKUP(AE39,'【記載例】シフト記号表（勤務時間帯）'!$C$6:$L$47,10,FALSE))</f>
        <v>8</v>
      </c>
      <c r="AF40" s="251">
        <f>IF(AF39="","",VLOOKUP(AF39,'【記載例】シフト記号表（勤務時間帯）'!$C$6:$L$47,10,FALSE))</f>
        <v>8</v>
      </c>
      <c r="AG40" s="253" t="str">
        <f>IF(AG39="","",VLOOKUP(AG39,'【記載例】シフト記号表（勤務時間帯）'!$C$6:$L$47,10,FALSE))</f>
        <v/>
      </c>
      <c r="AH40" s="252">
        <f>IF(AH39="","",VLOOKUP(AH39,'【記載例】シフト記号表（勤務時間帯）'!$C$6:$L$47,10,FALSE))</f>
        <v>8</v>
      </c>
      <c r="AI40" s="251">
        <f>IF(AI39="","",VLOOKUP(AI39,'【記載例】シフト記号表（勤務時間帯）'!$C$6:$L$47,10,FALSE))</f>
        <v>8</v>
      </c>
      <c r="AJ40" s="251" t="str">
        <f>IF(AJ39="","",VLOOKUP(AJ39,'【記載例】シフト記号表（勤務時間帯）'!$C$6:$L$47,10,FALSE))</f>
        <v/>
      </c>
      <c r="AK40" s="251">
        <f>IF(AK39="","",VLOOKUP(AK39,'【記載例】シフト記号表（勤務時間帯）'!$C$6:$L$47,10,FALSE))</f>
        <v>8</v>
      </c>
      <c r="AL40" s="251">
        <f>IF(AL39="","",VLOOKUP(AL39,'【記載例】シフト記号表（勤務時間帯）'!$C$6:$L$47,10,FALSE))</f>
        <v>8</v>
      </c>
      <c r="AM40" s="251">
        <f>IF(AM39="","",VLOOKUP(AM39,'【記載例】シフト記号表（勤務時間帯）'!$C$6:$L$47,10,FALSE))</f>
        <v>8</v>
      </c>
      <c r="AN40" s="253" t="str">
        <f>IF(AN39="","",VLOOKUP(AN39,'【記載例】シフト記号表（勤務時間帯）'!$C$6:$L$47,10,FALSE))</f>
        <v/>
      </c>
      <c r="AO40" s="252">
        <f>IF(AO39="","",VLOOKUP(AO39,'【記載例】シフト記号表（勤務時間帯）'!$C$6:$L$47,10,FALSE))</f>
        <v>8</v>
      </c>
      <c r="AP40" s="251">
        <f>IF(AP39="","",VLOOKUP(AP39,'【記載例】シフト記号表（勤務時間帯）'!$C$6:$L$47,10,FALSE))</f>
        <v>8</v>
      </c>
      <c r="AQ40" s="251" t="str">
        <f>IF(AQ39="","",VLOOKUP(AQ39,'【記載例】シフト記号表（勤務時間帯）'!$C$6:$L$47,10,FALSE))</f>
        <v/>
      </c>
      <c r="AR40" s="251" t="str">
        <f>IF(AR39="","",VLOOKUP(AR39,'【記載例】シフト記号表（勤務時間帯）'!$C$6:$L$47,10,FALSE))</f>
        <v/>
      </c>
      <c r="AS40" s="251">
        <f>IF(AS39="","",VLOOKUP(AS39,'【記載例】シフト記号表（勤務時間帯）'!$C$6:$L$47,10,FALSE))</f>
        <v>8</v>
      </c>
      <c r="AT40" s="251">
        <f>IF(AT39="","",VLOOKUP(AT39,'【記載例】シフト記号表（勤務時間帯）'!$C$6:$L$47,10,FALSE))</f>
        <v>8</v>
      </c>
      <c r="AU40" s="253">
        <f>IF(AU39="","",VLOOKUP(AU39,'【記載例】シフト記号表（勤務時間帯）'!$C$6:$L$47,10,FALSE))</f>
        <v>8</v>
      </c>
      <c r="AV40" s="252">
        <f>IF(AV39="","",VLOOKUP(AV39,'【記載例】シフト記号表（勤務時間帯）'!$C$6:$L$47,10,FALSE))</f>
        <v>8</v>
      </c>
      <c r="AW40" s="251" t="str">
        <f>IF(AW39="","",VLOOKUP(AW39,'【記載例】シフト記号表（勤務時間帯）'!$C$6:$L$47,10,FALSE))</f>
        <v/>
      </c>
      <c r="AX40" s="251">
        <f>IF(AX39="","",VLOOKUP(AX39,'【記載例】シフト記号表（勤務時間帯）'!$C$6:$L$47,10,FALSE))</f>
        <v>8</v>
      </c>
      <c r="AY40" s="251">
        <f>IF(AY39="","",VLOOKUP(AY39,'【記載例】シフト記号表（勤務時間帯）'!$C$6:$L$47,10,FALSE))</f>
        <v>8</v>
      </c>
      <c r="AZ40" s="251" t="str">
        <f>IF(AZ39="","",VLOOKUP(AZ39,'【記載例】シフト記号表（勤務時間帯）'!$C$6:$L$47,10,FALSE))</f>
        <v/>
      </c>
      <c r="BA40" s="251">
        <f>IF(BA39="","",VLOOKUP(BA39,'【記載例】シフト記号表（勤務時間帯）'!$C$6:$L$47,10,FALSE))</f>
        <v>8</v>
      </c>
      <c r="BB40" s="253">
        <f>IF(BB39="","",VLOOKUP(BB39,'【記載例】シフト記号表（勤務時間帯）'!$C$6:$L$47,10,FALSE))</f>
        <v>8</v>
      </c>
      <c r="BC40" s="252" t="str">
        <f>IF(BC39="","",VLOOKUP(BC39,'【記載例】シフト記号表（勤務時間帯）'!$C$6:$L$47,10,FALSE))</f>
        <v/>
      </c>
      <c r="BD40" s="251" t="str">
        <f>IF(BD39="","",VLOOKUP(BD39,'【記載例】シフト記号表（勤務時間帯）'!$C$6:$L$47,10,FALSE))</f>
        <v/>
      </c>
      <c r="BE40" s="251" t="str">
        <f>IF(BE39="","",VLOOKUP(BE39,'【記載例】シフト記号表（勤務時間帯）'!$C$6:$L$47,10,FALSE))</f>
        <v/>
      </c>
      <c r="BF40" s="892">
        <f>IF($BI$3="４週",SUM(AA40:BB40),IF($BI$3="暦月",SUM(AA40:BE40),""))</f>
        <v>160</v>
      </c>
      <c r="BG40" s="893"/>
      <c r="BH40" s="970">
        <f>IF($BI$3="４週",BF40/4,IF($BI$3="暦月",(BF40/($BI$8/7)),""))</f>
        <v>40</v>
      </c>
      <c r="BI40" s="893"/>
      <c r="BJ40" s="967"/>
      <c r="BK40" s="968"/>
      <c r="BL40" s="968"/>
      <c r="BM40" s="968"/>
      <c r="BN40" s="969"/>
    </row>
    <row r="41" spans="2:66" ht="20.25" customHeight="1">
      <c r="B41" s="925">
        <f>B39+1</f>
        <v>13</v>
      </c>
      <c r="C41" s="1042"/>
      <c r="D41" s="1044" t="s">
        <v>789</v>
      </c>
      <c r="E41" s="934"/>
      <c r="F41" s="1045"/>
      <c r="G41" s="971" t="s">
        <v>274</v>
      </c>
      <c r="H41" s="972"/>
      <c r="I41" s="262"/>
      <c r="J41" s="261"/>
      <c r="K41" s="262"/>
      <c r="L41" s="261"/>
      <c r="M41" s="983" t="s">
        <v>769</v>
      </c>
      <c r="N41" s="984"/>
      <c r="O41" s="985" t="s">
        <v>762</v>
      </c>
      <c r="P41" s="986"/>
      <c r="Q41" s="986"/>
      <c r="R41" s="972"/>
      <c r="S41" s="953" t="s">
        <v>790</v>
      </c>
      <c r="T41" s="954"/>
      <c r="U41" s="954"/>
      <c r="V41" s="954"/>
      <c r="W41" s="955"/>
      <c r="X41" s="260" t="s">
        <v>758</v>
      </c>
      <c r="Z41" s="259"/>
      <c r="AA41" s="244" t="s">
        <v>759</v>
      </c>
      <c r="AB41" s="243" t="s">
        <v>760</v>
      </c>
      <c r="AC41" s="243"/>
      <c r="AD41" s="243" t="s">
        <v>766</v>
      </c>
      <c r="AE41" s="243" t="s">
        <v>765</v>
      </c>
      <c r="AF41" s="243"/>
      <c r="AG41" s="245" t="s">
        <v>759</v>
      </c>
      <c r="AH41" s="244" t="s">
        <v>760</v>
      </c>
      <c r="AI41" s="243" t="s">
        <v>760</v>
      </c>
      <c r="AJ41" s="243" t="s">
        <v>759</v>
      </c>
      <c r="AK41" s="243"/>
      <c r="AL41" s="243" t="s">
        <v>766</v>
      </c>
      <c r="AM41" s="243" t="s">
        <v>765</v>
      </c>
      <c r="AN41" s="245"/>
      <c r="AO41" s="244" t="s">
        <v>760</v>
      </c>
      <c r="AP41" s="243"/>
      <c r="AQ41" s="243" t="s">
        <v>760</v>
      </c>
      <c r="AR41" s="243" t="s">
        <v>760</v>
      </c>
      <c r="AS41" s="243"/>
      <c r="AT41" s="243" t="s">
        <v>766</v>
      </c>
      <c r="AU41" s="245" t="s">
        <v>765</v>
      </c>
      <c r="AV41" s="244" t="s">
        <v>760</v>
      </c>
      <c r="AW41" s="243" t="s">
        <v>759</v>
      </c>
      <c r="AX41" s="243"/>
      <c r="AY41" s="243" t="s">
        <v>760</v>
      </c>
      <c r="AZ41" s="243" t="s">
        <v>776</v>
      </c>
      <c r="BA41" s="243"/>
      <c r="BB41" s="245" t="s">
        <v>766</v>
      </c>
      <c r="BC41" s="244"/>
      <c r="BD41" s="243"/>
      <c r="BE41" s="242"/>
      <c r="BF41" s="960"/>
      <c r="BG41" s="961"/>
      <c r="BH41" s="962"/>
      <c r="BI41" s="963"/>
      <c r="BJ41" s="964"/>
      <c r="BK41" s="965"/>
      <c r="BL41" s="965"/>
      <c r="BM41" s="965"/>
      <c r="BN41" s="966"/>
    </row>
    <row r="42" spans="2:66" ht="20.25" customHeight="1">
      <c r="B42" s="926"/>
      <c r="C42" s="1043"/>
      <c r="D42" s="1046"/>
      <c r="E42" s="934"/>
      <c r="F42" s="1045"/>
      <c r="G42" s="928"/>
      <c r="H42" s="924"/>
      <c r="I42" s="262"/>
      <c r="J42" s="261" t="str">
        <f>G41</f>
        <v>介護職員</v>
      </c>
      <c r="K42" s="262"/>
      <c r="L42" s="261" t="str">
        <f>M41</f>
        <v>A</v>
      </c>
      <c r="M42" s="917"/>
      <c r="N42" s="918"/>
      <c r="O42" s="922"/>
      <c r="P42" s="923"/>
      <c r="Q42" s="923"/>
      <c r="R42" s="924"/>
      <c r="S42" s="953"/>
      <c r="T42" s="954"/>
      <c r="U42" s="954"/>
      <c r="V42" s="954"/>
      <c r="W42" s="955"/>
      <c r="X42" s="256" t="s">
        <v>757</v>
      </c>
      <c r="Y42" s="255"/>
      <c r="Z42" s="254"/>
      <c r="AA42" s="252">
        <f>IF(AA41="","",VLOOKUP(AA41,'【記載例】シフト記号表（勤務時間帯）'!$C$6:$L$47,10,FALSE))</f>
        <v>8</v>
      </c>
      <c r="AB42" s="251">
        <f>IF(AB41="","",VLOOKUP(AB41,'【記載例】シフト記号表（勤務時間帯）'!$C$6:$L$47,10,FALSE))</f>
        <v>8</v>
      </c>
      <c r="AC42" s="251" t="str">
        <f>IF(AC41="","",VLOOKUP(AC41,'【記載例】シフト記号表（勤務時間帯）'!$C$6:$L$47,10,FALSE))</f>
        <v/>
      </c>
      <c r="AD42" s="251">
        <f>IF(AD41="","",VLOOKUP(AD41,'【記載例】シフト記号表（勤務時間帯）'!$C$6:$L$47,10,FALSE))</f>
        <v>8</v>
      </c>
      <c r="AE42" s="251">
        <f>IF(AE41="","",VLOOKUP(AE41,'【記載例】シフト記号表（勤務時間帯）'!$C$6:$L$47,10,FALSE))</f>
        <v>8</v>
      </c>
      <c r="AF42" s="251" t="str">
        <f>IF(AF41="","",VLOOKUP(AF41,'【記載例】シフト記号表（勤務時間帯）'!$C$6:$L$47,10,FALSE))</f>
        <v/>
      </c>
      <c r="AG42" s="253">
        <f>IF(AG41="","",VLOOKUP(AG41,'【記載例】シフト記号表（勤務時間帯）'!$C$6:$L$47,10,FALSE))</f>
        <v>8</v>
      </c>
      <c r="AH42" s="252">
        <f>IF(AH41="","",VLOOKUP(AH41,'【記載例】シフト記号表（勤務時間帯）'!$C$6:$L$47,10,FALSE))</f>
        <v>8</v>
      </c>
      <c r="AI42" s="251">
        <f>IF(AI41="","",VLOOKUP(AI41,'【記載例】シフト記号表（勤務時間帯）'!$C$6:$L$47,10,FALSE))</f>
        <v>8</v>
      </c>
      <c r="AJ42" s="251">
        <f>IF(AJ41="","",VLOOKUP(AJ41,'【記載例】シフト記号表（勤務時間帯）'!$C$6:$L$47,10,FALSE))</f>
        <v>8</v>
      </c>
      <c r="AK42" s="251" t="str">
        <f>IF(AK41="","",VLOOKUP(AK41,'【記載例】シフト記号表（勤務時間帯）'!$C$6:$L$47,10,FALSE))</f>
        <v/>
      </c>
      <c r="AL42" s="251">
        <f>IF(AL41="","",VLOOKUP(AL41,'【記載例】シフト記号表（勤務時間帯）'!$C$6:$L$47,10,FALSE))</f>
        <v>8</v>
      </c>
      <c r="AM42" s="251">
        <f>IF(AM41="","",VLOOKUP(AM41,'【記載例】シフト記号表（勤務時間帯）'!$C$6:$L$47,10,FALSE))</f>
        <v>8</v>
      </c>
      <c r="AN42" s="253" t="str">
        <f>IF(AN41="","",VLOOKUP(AN41,'【記載例】シフト記号表（勤務時間帯）'!$C$6:$L$47,10,FALSE))</f>
        <v/>
      </c>
      <c r="AO42" s="252">
        <f>IF(AO41="","",VLOOKUP(AO41,'【記載例】シフト記号表（勤務時間帯）'!$C$6:$L$47,10,FALSE))</f>
        <v>8</v>
      </c>
      <c r="AP42" s="251" t="str">
        <f>IF(AP41="","",VLOOKUP(AP41,'【記載例】シフト記号表（勤務時間帯）'!$C$6:$L$47,10,FALSE))</f>
        <v/>
      </c>
      <c r="AQ42" s="251">
        <f>IF(AQ41="","",VLOOKUP(AQ41,'【記載例】シフト記号表（勤務時間帯）'!$C$6:$L$47,10,FALSE))</f>
        <v>8</v>
      </c>
      <c r="AR42" s="251">
        <f>IF(AR41="","",VLOOKUP(AR41,'【記載例】シフト記号表（勤務時間帯）'!$C$6:$L$47,10,FALSE))</f>
        <v>8</v>
      </c>
      <c r="AS42" s="251" t="str">
        <f>IF(AS41="","",VLOOKUP(AS41,'【記載例】シフト記号表（勤務時間帯）'!$C$6:$L$47,10,FALSE))</f>
        <v/>
      </c>
      <c r="AT42" s="251">
        <f>IF(AT41="","",VLOOKUP(AT41,'【記載例】シフト記号表（勤務時間帯）'!$C$6:$L$47,10,FALSE))</f>
        <v>8</v>
      </c>
      <c r="AU42" s="253">
        <f>IF(AU41="","",VLOOKUP(AU41,'【記載例】シフト記号表（勤務時間帯）'!$C$6:$L$47,10,FALSE))</f>
        <v>8</v>
      </c>
      <c r="AV42" s="252">
        <f>IF(AV41="","",VLOOKUP(AV41,'【記載例】シフト記号表（勤務時間帯）'!$C$6:$L$47,10,FALSE))</f>
        <v>8</v>
      </c>
      <c r="AW42" s="251">
        <f>IF(AW41="","",VLOOKUP(AW41,'【記載例】シフト記号表（勤務時間帯）'!$C$6:$L$47,10,FALSE))</f>
        <v>8</v>
      </c>
      <c r="AX42" s="251" t="str">
        <f>IF(AX41="","",VLOOKUP(AX41,'【記載例】シフト記号表（勤務時間帯）'!$C$6:$L$47,10,FALSE))</f>
        <v/>
      </c>
      <c r="AY42" s="251">
        <f>IF(AY41="","",VLOOKUP(AY41,'【記載例】シフト記号表（勤務時間帯）'!$C$6:$L$47,10,FALSE))</f>
        <v>8</v>
      </c>
      <c r="AZ42" s="251">
        <f>IF(AZ41="","",VLOOKUP(AZ41,'【記載例】シフト記号表（勤務時間帯）'!$C$6:$L$47,10,FALSE))</f>
        <v>8</v>
      </c>
      <c r="BA42" s="251" t="str">
        <f>IF(BA41="","",VLOOKUP(BA41,'【記載例】シフト記号表（勤務時間帯）'!$C$6:$L$47,10,FALSE))</f>
        <v/>
      </c>
      <c r="BB42" s="253">
        <f>IF(BB41="","",VLOOKUP(BB41,'【記載例】シフト記号表（勤務時間帯）'!$C$6:$L$47,10,FALSE))</f>
        <v>8</v>
      </c>
      <c r="BC42" s="252" t="str">
        <f>IF(BC41="","",VLOOKUP(BC41,'【記載例】シフト記号表（勤務時間帯）'!$C$6:$L$47,10,FALSE))</f>
        <v/>
      </c>
      <c r="BD42" s="251" t="str">
        <f>IF(BD41="","",VLOOKUP(BD41,'【記載例】シフト記号表（勤務時間帯）'!$C$6:$L$47,10,FALSE))</f>
        <v/>
      </c>
      <c r="BE42" s="251" t="str">
        <f>IF(BE41="","",VLOOKUP(BE41,'【記載例】シフト記号表（勤務時間帯）'!$C$6:$L$47,10,FALSE))</f>
        <v/>
      </c>
      <c r="BF42" s="892">
        <f>IF($BI$3="４週",SUM(AA42:BB42),IF($BI$3="暦月",SUM(AA42:BE42),""))</f>
        <v>160</v>
      </c>
      <c r="BG42" s="893"/>
      <c r="BH42" s="970">
        <f>IF($BI$3="４週",BF42/4,IF($BI$3="暦月",(BF42/($BI$8/7)),""))</f>
        <v>40</v>
      </c>
      <c r="BI42" s="893"/>
      <c r="BJ42" s="967"/>
      <c r="BK42" s="968"/>
      <c r="BL42" s="968"/>
      <c r="BM42" s="968"/>
      <c r="BN42" s="969"/>
    </row>
    <row r="43" spans="2:66" ht="20.25" customHeight="1">
      <c r="B43" s="925">
        <f>B41+1</f>
        <v>14</v>
      </c>
      <c r="C43" s="1042"/>
      <c r="D43" s="1044" t="s">
        <v>789</v>
      </c>
      <c r="E43" s="934"/>
      <c r="F43" s="1045"/>
      <c r="G43" s="971" t="s">
        <v>274</v>
      </c>
      <c r="H43" s="972"/>
      <c r="I43" s="262"/>
      <c r="J43" s="261"/>
      <c r="K43" s="262"/>
      <c r="L43" s="261"/>
      <c r="M43" s="983" t="s">
        <v>763</v>
      </c>
      <c r="N43" s="984"/>
      <c r="O43" s="985" t="s">
        <v>762</v>
      </c>
      <c r="P43" s="986"/>
      <c r="Q43" s="986"/>
      <c r="R43" s="972"/>
      <c r="S43" s="953" t="s">
        <v>788</v>
      </c>
      <c r="T43" s="954"/>
      <c r="U43" s="954"/>
      <c r="V43" s="954"/>
      <c r="W43" s="955"/>
      <c r="X43" s="260" t="s">
        <v>758</v>
      </c>
      <c r="Z43" s="259"/>
      <c r="AA43" s="244"/>
      <c r="AB43" s="243" t="s">
        <v>759</v>
      </c>
      <c r="AC43" s="243" t="s">
        <v>760</v>
      </c>
      <c r="AD43" s="243"/>
      <c r="AE43" s="243" t="s">
        <v>760</v>
      </c>
      <c r="AF43" s="243" t="s">
        <v>760</v>
      </c>
      <c r="AG43" s="245"/>
      <c r="AH43" s="244"/>
      <c r="AI43" s="243" t="s">
        <v>759</v>
      </c>
      <c r="AJ43" s="243" t="s">
        <v>760</v>
      </c>
      <c r="AK43" s="243" t="s">
        <v>760</v>
      </c>
      <c r="AL43" s="243"/>
      <c r="AM43" s="243"/>
      <c r="AN43" s="245" t="s">
        <v>759</v>
      </c>
      <c r="AO43" s="244"/>
      <c r="AP43" s="243"/>
      <c r="AQ43" s="243" t="s">
        <v>759</v>
      </c>
      <c r="AR43" s="243" t="s">
        <v>759</v>
      </c>
      <c r="AS43" s="243" t="s">
        <v>760</v>
      </c>
      <c r="AT43" s="243"/>
      <c r="AU43" s="245" t="s">
        <v>760</v>
      </c>
      <c r="AV43" s="244"/>
      <c r="AW43" s="243" t="s">
        <v>760</v>
      </c>
      <c r="AX43" s="243" t="s">
        <v>760</v>
      </c>
      <c r="AY43" s="243"/>
      <c r="AZ43" s="243" t="s">
        <v>760</v>
      </c>
      <c r="BA43" s="243" t="s">
        <v>759</v>
      </c>
      <c r="BB43" s="245"/>
      <c r="BC43" s="244"/>
      <c r="BD43" s="243"/>
      <c r="BE43" s="242"/>
      <c r="BF43" s="960"/>
      <c r="BG43" s="961"/>
      <c r="BH43" s="962"/>
      <c r="BI43" s="963"/>
      <c r="BJ43" s="964"/>
      <c r="BK43" s="965"/>
      <c r="BL43" s="965"/>
      <c r="BM43" s="965"/>
      <c r="BN43" s="966"/>
    </row>
    <row r="44" spans="2:66" ht="20.25" customHeight="1">
      <c r="B44" s="926"/>
      <c r="C44" s="1043"/>
      <c r="D44" s="1046"/>
      <c r="E44" s="934"/>
      <c r="F44" s="1045"/>
      <c r="G44" s="928"/>
      <c r="H44" s="924"/>
      <c r="I44" s="262"/>
      <c r="J44" s="261" t="str">
        <f>G43</f>
        <v>介護職員</v>
      </c>
      <c r="K44" s="262"/>
      <c r="L44" s="261" t="str">
        <f>M43</f>
        <v>C</v>
      </c>
      <c r="M44" s="917"/>
      <c r="N44" s="918"/>
      <c r="O44" s="922"/>
      <c r="P44" s="923"/>
      <c r="Q44" s="923"/>
      <c r="R44" s="924"/>
      <c r="S44" s="953"/>
      <c r="T44" s="954"/>
      <c r="U44" s="954"/>
      <c r="V44" s="954"/>
      <c r="W44" s="955"/>
      <c r="X44" s="256" t="s">
        <v>757</v>
      </c>
      <c r="Y44" s="255"/>
      <c r="Z44" s="254"/>
      <c r="AA44" s="252" t="str">
        <f>IF(AA43="","",VLOOKUP(AA43,'【記載例】シフト記号表（勤務時間帯）'!$C$6:$L$47,10,FALSE))</f>
        <v/>
      </c>
      <c r="AB44" s="251">
        <f>IF(AB43="","",VLOOKUP(AB43,'【記載例】シフト記号表（勤務時間帯）'!$C$6:$L$47,10,FALSE))</f>
        <v>8</v>
      </c>
      <c r="AC44" s="251">
        <f>IF(AC43="","",VLOOKUP(AC43,'【記載例】シフト記号表（勤務時間帯）'!$C$6:$L$47,10,FALSE))</f>
        <v>8</v>
      </c>
      <c r="AD44" s="251" t="str">
        <f>IF(AD43="","",VLOOKUP(AD43,'【記載例】シフト記号表（勤務時間帯）'!$C$6:$L$47,10,FALSE))</f>
        <v/>
      </c>
      <c r="AE44" s="251">
        <f>IF(AE43="","",VLOOKUP(AE43,'【記載例】シフト記号表（勤務時間帯）'!$C$6:$L$47,10,FALSE))</f>
        <v>8</v>
      </c>
      <c r="AF44" s="251">
        <f>IF(AF43="","",VLOOKUP(AF43,'【記載例】シフト記号表（勤務時間帯）'!$C$6:$L$47,10,FALSE))</f>
        <v>8</v>
      </c>
      <c r="AG44" s="253" t="str">
        <f>IF(AG43="","",VLOOKUP(AG43,'【記載例】シフト記号表（勤務時間帯）'!$C$6:$L$47,10,FALSE))</f>
        <v/>
      </c>
      <c r="AH44" s="252" t="str">
        <f>IF(AH43="","",VLOOKUP(AH43,'【記載例】シフト記号表（勤務時間帯）'!$C$6:$L$47,10,FALSE))</f>
        <v/>
      </c>
      <c r="AI44" s="251">
        <f>IF(AI43="","",VLOOKUP(AI43,'【記載例】シフト記号表（勤務時間帯）'!$C$6:$L$47,10,FALSE))</f>
        <v>8</v>
      </c>
      <c r="AJ44" s="251">
        <f>IF(AJ43="","",VLOOKUP(AJ43,'【記載例】シフト記号表（勤務時間帯）'!$C$6:$L$47,10,FALSE))</f>
        <v>8</v>
      </c>
      <c r="AK44" s="251">
        <f>IF(AK43="","",VLOOKUP(AK43,'【記載例】シフト記号表（勤務時間帯）'!$C$6:$L$47,10,FALSE))</f>
        <v>8</v>
      </c>
      <c r="AL44" s="251" t="str">
        <f>IF(AL43="","",VLOOKUP(AL43,'【記載例】シフト記号表（勤務時間帯）'!$C$6:$L$47,10,FALSE))</f>
        <v/>
      </c>
      <c r="AM44" s="251" t="str">
        <f>IF(AM43="","",VLOOKUP(AM43,'【記載例】シフト記号表（勤務時間帯）'!$C$6:$L$47,10,FALSE))</f>
        <v/>
      </c>
      <c r="AN44" s="253">
        <f>IF(AN43="","",VLOOKUP(AN43,'【記載例】シフト記号表（勤務時間帯）'!$C$6:$L$47,10,FALSE))</f>
        <v>8</v>
      </c>
      <c r="AO44" s="252" t="str">
        <f>IF(AO43="","",VLOOKUP(AO43,'【記載例】シフト記号表（勤務時間帯）'!$C$6:$L$47,10,FALSE))</f>
        <v/>
      </c>
      <c r="AP44" s="251" t="str">
        <f>IF(AP43="","",VLOOKUP(AP43,'【記載例】シフト記号表（勤務時間帯）'!$C$6:$L$47,10,FALSE))</f>
        <v/>
      </c>
      <c r="AQ44" s="251">
        <f>IF(AQ43="","",VLOOKUP(AQ43,'【記載例】シフト記号表（勤務時間帯）'!$C$6:$L$47,10,FALSE))</f>
        <v>8</v>
      </c>
      <c r="AR44" s="251">
        <f>IF(AR43="","",VLOOKUP(AR43,'【記載例】シフト記号表（勤務時間帯）'!$C$6:$L$47,10,FALSE))</f>
        <v>8</v>
      </c>
      <c r="AS44" s="251">
        <f>IF(AS43="","",VLOOKUP(AS43,'【記載例】シフト記号表（勤務時間帯）'!$C$6:$L$47,10,FALSE))</f>
        <v>8</v>
      </c>
      <c r="AT44" s="251" t="str">
        <f>IF(AT43="","",VLOOKUP(AT43,'【記載例】シフト記号表（勤務時間帯）'!$C$6:$L$47,10,FALSE))</f>
        <v/>
      </c>
      <c r="AU44" s="253">
        <f>IF(AU43="","",VLOOKUP(AU43,'【記載例】シフト記号表（勤務時間帯）'!$C$6:$L$47,10,FALSE))</f>
        <v>8</v>
      </c>
      <c r="AV44" s="252" t="str">
        <f>IF(AV43="","",VLOOKUP(AV43,'【記載例】シフト記号表（勤務時間帯）'!$C$6:$L$47,10,FALSE))</f>
        <v/>
      </c>
      <c r="AW44" s="251">
        <f>IF(AW43="","",VLOOKUP(AW43,'【記載例】シフト記号表（勤務時間帯）'!$C$6:$L$47,10,FALSE))</f>
        <v>8</v>
      </c>
      <c r="AX44" s="251">
        <f>IF(AX43="","",VLOOKUP(AX43,'【記載例】シフト記号表（勤務時間帯）'!$C$6:$L$47,10,FALSE))</f>
        <v>8</v>
      </c>
      <c r="AY44" s="251" t="str">
        <f>IF(AY43="","",VLOOKUP(AY43,'【記載例】シフト記号表（勤務時間帯）'!$C$6:$L$47,10,FALSE))</f>
        <v/>
      </c>
      <c r="AZ44" s="251">
        <f>IF(AZ43="","",VLOOKUP(AZ43,'【記載例】シフト記号表（勤務時間帯）'!$C$6:$L$47,10,FALSE))</f>
        <v>8</v>
      </c>
      <c r="BA44" s="251">
        <f>IF(BA43="","",VLOOKUP(BA43,'【記載例】シフト記号表（勤務時間帯）'!$C$6:$L$47,10,FALSE))</f>
        <v>8</v>
      </c>
      <c r="BB44" s="253" t="str">
        <f>IF(BB43="","",VLOOKUP(BB43,'【記載例】シフト記号表（勤務時間帯）'!$C$6:$L$47,10,FALSE))</f>
        <v/>
      </c>
      <c r="BC44" s="252" t="str">
        <f>IF(BC43="","",VLOOKUP(BC43,'【記載例】シフト記号表（勤務時間帯）'!$C$6:$L$47,10,FALSE))</f>
        <v/>
      </c>
      <c r="BD44" s="251" t="str">
        <f>IF(BD43="","",VLOOKUP(BD43,'【記載例】シフト記号表（勤務時間帯）'!$C$6:$L$47,10,FALSE))</f>
        <v/>
      </c>
      <c r="BE44" s="251" t="str">
        <f>IF(BE43="","",VLOOKUP(BE43,'【記載例】シフト記号表（勤務時間帯）'!$C$6:$L$47,10,FALSE))</f>
        <v/>
      </c>
      <c r="BF44" s="892">
        <f>IF($BI$3="４週",SUM(AA44:BB44),IF($BI$3="暦月",SUM(AA44:BE44),""))</f>
        <v>128</v>
      </c>
      <c r="BG44" s="893"/>
      <c r="BH44" s="970">
        <f>IF($BI$3="４週",BF44/4,IF($BI$3="暦月",(BF44/($BI$8/7)),""))</f>
        <v>32</v>
      </c>
      <c r="BI44" s="893"/>
      <c r="BJ44" s="967"/>
      <c r="BK44" s="968"/>
      <c r="BL44" s="968"/>
      <c r="BM44" s="968"/>
      <c r="BN44" s="969"/>
    </row>
    <row r="45" spans="2:66" ht="20.25" customHeight="1">
      <c r="B45" s="925">
        <f>B43+1</f>
        <v>15</v>
      </c>
      <c r="C45" s="1042" t="s">
        <v>773</v>
      </c>
      <c r="D45" s="1044" t="s">
        <v>783</v>
      </c>
      <c r="E45" s="934"/>
      <c r="F45" s="1045"/>
      <c r="G45" s="971" t="s">
        <v>274</v>
      </c>
      <c r="H45" s="972"/>
      <c r="I45" s="262"/>
      <c r="J45" s="261"/>
      <c r="K45" s="262"/>
      <c r="L45" s="261"/>
      <c r="M45" s="983" t="s">
        <v>769</v>
      </c>
      <c r="N45" s="984"/>
      <c r="O45" s="985" t="s">
        <v>275</v>
      </c>
      <c r="P45" s="986"/>
      <c r="Q45" s="986"/>
      <c r="R45" s="972"/>
      <c r="S45" s="953" t="s">
        <v>787</v>
      </c>
      <c r="T45" s="954"/>
      <c r="U45" s="954"/>
      <c r="V45" s="954"/>
      <c r="W45" s="955"/>
      <c r="X45" s="260" t="s">
        <v>758</v>
      </c>
      <c r="Z45" s="259"/>
      <c r="AA45" s="244" t="s">
        <v>760</v>
      </c>
      <c r="AB45" s="243" t="s">
        <v>760</v>
      </c>
      <c r="AC45" s="243"/>
      <c r="AD45" s="243"/>
      <c r="AE45" s="243" t="s">
        <v>766</v>
      </c>
      <c r="AF45" s="243" t="s">
        <v>765</v>
      </c>
      <c r="AG45" s="245" t="s">
        <v>759</v>
      </c>
      <c r="AH45" s="244" t="s">
        <v>759</v>
      </c>
      <c r="AI45" s="243"/>
      <c r="AJ45" s="243" t="s">
        <v>760</v>
      </c>
      <c r="AK45" s="243" t="s">
        <v>760</v>
      </c>
      <c r="AL45" s="243"/>
      <c r="AM45" s="243" t="s">
        <v>766</v>
      </c>
      <c r="AN45" s="245" t="s">
        <v>765</v>
      </c>
      <c r="AO45" s="244" t="s">
        <v>759</v>
      </c>
      <c r="AP45" s="243" t="s">
        <v>759</v>
      </c>
      <c r="AQ45" s="243"/>
      <c r="AR45" s="243" t="s">
        <v>760</v>
      </c>
      <c r="AS45" s="243"/>
      <c r="AT45" s="243"/>
      <c r="AU45" s="245" t="s">
        <v>766</v>
      </c>
      <c r="AV45" s="244" t="s">
        <v>765</v>
      </c>
      <c r="AW45" s="243" t="s">
        <v>759</v>
      </c>
      <c r="AX45" s="243" t="s">
        <v>759</v>
      </c>
      <c r="AY45" s="243"/>
      <c r="AZ45" s="243" t="s">
        <v>759</v>
      </c>
      <c r="BA45" s="243" t="s">
        <v>760</v>
      </c>
      <c r="BB45" s="245" t="s">
        <v>760</v>
      </c>
      <c r="BC45" s="244"/>
      <c r="BD45" s="243"/>
      <c r="BE45" s="242"/>
      <c r="BF45" s="960"/>
      <c r="BG45" s="961"/>
      <c r="BH45" s="962"/>
      <c r="BI45" s="963"/>
      <c r="BJ45" s="964"/>
      <c r="BK45" s="965"/>
      <c r="BL45" s="965"/>
      <c r="BM45" s="965"/>
      <c r="BN45" s="966"/>
    </row>
    <row r="46" spans="2:66" ht="20.25" customHeight="1">
      <c r="B46" s="926"/>
      <c r="C46" s="1043"/>
      <c r="D46" s="1046"/>
      <c r="E46" s="934"/>
      <c r="F46" s="1045"/>
      <c r="G46" s="928"/>
      <c r="H46" s="924"/>
      <c r="I46" s="262"/>
      <c r="J46" s="261" t="str">
        <f>G45</f>
        <v>介護職員</v>
      </c>
      <c r="K46" s="262"/>
      <c r="L46" s="261" t="str">
        <f>M45</f>
        <v>A</v>
      </c>
      <c r="M46" s="917"/>
      <c r="N46" s="918"/>
      <c r="O46" s="922"/>
      <c r="P46" s="923"/>
      <c r="Q46" s="923"/>
      <c r="R46" s="924"/>
      <c r="S46" s="953"/>
      <c r="T46" s="954"/>
      <c r="U46" s="954"/>
      <c r="V46" s="954"/>
      <c r="W46" s="955"/>
      <c r="X46" s="256" t="s">
        <v>757</v>
      </c>
      <c r="Y46" s="255"/>
      <c r="Z46" s="254"/>
      <c r="AA46" s="252">
        <f>IF(AA45="","",VLOOKUP(AA45,'【記載例】シフト記号表（勤務時間帯）'!$C$6:$L$47,10,FALSE))</f>
        <v>8</v>
      </c>
      <c r="AB46" s="251">
        <f>IF(AB45="","",VLOOKUP(AB45,'【記載例】シフト記号表（勤務時間帯）'!$C$6:$L$47,10,FALSE))</f>
        <v>8</v>
      </c>
      <c r="AC46" s="251" t="str">
        <f>IF(AC45="","",VLOOKUP(AC45,'【記載例】シフト記号表（勤務時間帯）'!$C$6:$L$47,10,FALSE))</f>
        <v/>
      </c>
      <c r="AD46" s="251" t="str">
        <f>IF(AD45="","",VLOOKUP(AD45,'【記載例】シフト記号表（勤務時間帯）'!$C$6:$L$47,10,FALSE))</f>
        <v/>
      </c>
      <c r="AE46" s="251">
        <f>IF(AE45="","",VLOOKUP(AE45,'【記載例】シフト記号表（勤務時間帯）'!$C$6:$L$47,10,FALSE))</f>
        <v>8</v>
      </c>
      <c r="AF46" s="251">
        <f>IF(AF45="","",VLOOKUP(AF45,'【記載例】シフト記号表（勤務時間帯）'!$C$6:$L$47,10,FALSE))</f>
        <v>8</v>
      </c>
      <c r="AG46" s="253">
        <f>IF(AG45="","",VLOOKUP(AG45,'【記載例】シフト記号表（勤務時間帯）'!$C$6:$L$47,10,FALSE))</f>
        <v>8</v>
      </c>
      <c r="AH46" s="252">
        <f>IF(AH45="","",VLOOKUP(AH45,'【記載例】シフト記号表（勤務時間帯）'!$C$6:$L$47,10,FALSE))</f>
        <v>8</v>
      </c>
      <c r="AI46" s="251" t="str">
        <f>IF(AI45="","",VLOOKUP(AI45,'【記載例】シフト記号表（勤務時間帯）'!$C$6:$L$47,10,FALSE))</f>
        <v/>
      </c>
      <c r="AJ46" s="251">
        <f>IF(AJ45="","",VLOOKUP(AJ45,'【記載例】シフト記号表（勤務時間帯）'!$C$6:$L$47,10,FALSE))</f>
        <v>8</v>
      </c>
      <c r="AK46" s="251">
        <f>IF(AK45="","",VLOOKUP(AK45,'【記載例】シフト記号表（勤務時間帯）'!$C$6:$L$47,10,FALSE))</f>
        <v>8</v>
      </c>
      <c r="AL46" s="251" t="str">
        <f>IF(AL45="","",VLOOKUP(AL45,'【記載例】シフト記号表（勤務時間帯）'!$C$6:$L$47,10,FALSE))</f>
        <v/>
      </c>
      <c r="AM46" s="251">
        <f>IF(AM45="","",VLOOKUP(AM45,'【記載例】シフト記号表（勤務時間帯）'!$C$6:$L$47,10,FALSE))</f>
        <v>8</v>
      </c>
      <c r="AN46" s="253">
        <f>IF(AN45="","",VLOOKUP(AN45,'【記載例】シフト記号表（勤務時間帯）'!$C$6:$L$47,10,FALSE))</f>
        <v>8</v>
      </c>
      <c r="AO46" s="252">
        <f>IF(AO45="","",VLOOKUP(AO45,'【記載例】シフト記号表（勤務時間帯）'!$C$6:$L$47,10,FALSE))</f>
        <v>8</v>
      </c>
      <c r="AP46" s="251">
        <f>IF(AP45="","",VLOOKUP(AP45,'【記載例】シフト記号表（勤務時間帯）'!$C$6:$L$47,10,FALSE))</f>
        <v>8</v>
      </c>
      <c r="AQ46" s="251" t="str">
        <f>IF(AQ45="","",VLOOKUP(AQ45,'【記載例】シフト記号表（勤務時間帯）'!$C$6:$L$47,10,FALSE))</f>
        <v/>
      </c>
      <c r="AR46" s="251">
        <f>IF(AR45="","",VLOOKUP(AR45,'【記載例】シフト記号表（勤務時間帯）'!$C$6:$L$47,10,FALSE))</f>
        <v>8</v>
      </c>
      <c r="AS46" s="251" t="str">
        <f>IF(AS45="","",VLOOKUP(AS45,'【記載例】シフト記号表（勤務時間帯）'!$C$6:$L$47,10,FALSE))</f>
        <v/>
      </c>
      <c r="AT46" s="251" t="str">
        <f>IF(AT45="","",VLOOKUP(AT45,'【記載例】シフト記号表（勤務時間帯）'!$C$6:$L$47,10,FALSE))</f>
        <v/>
      </c>
      <c r="AU46" s="253">
        <f>IF(AU45="","",VLOOKUP(AU45,'【記載例】シフト記号表（勤務時間帯）'!$C$6:$L$47,10,FALSE))</f>
        <v>8</v>
      </c>
      <c r="AV46" s="252">
        <f>IF(AV45="","",VLOOKUP(AV45,'【記載例】シフト記号表（勤務時間帯）'!$C$6:$L$47,10,FALSE))</f>
        <v>8</v>
      </c>
      <c r="AW46" s="251">
        <f>IF(AW45="","",VLOOKUP(AW45,'【記載例】シフト記号表（勤務時間帯）'!$C$6:$L$47,10,FALSE))</f>
        <v>8</v>
      </c>
      <c r="AX46" s="251">
        <f>IF(AX45="","",VLOOKUP(AX45,'【記載例】シフト記号表（勤務時間帯）'!$C$6:$L$47,10,FALSE))</f>
        <v>8</v>
      </c>
      <c r="AY46" s="251" t="str">
        <f>IF(AY45="","",VLOOKUP(AY45,'【記載例】シフト記号表（勤務時間帯）'!$C$6:$L$47,10,FALSE))</f>
        <v/>
      </c>
      <c r="AZ46" s="251">
        <f>IF(AZ45="","",VLOOKUP(AZ45,'【記載例】シフト記号表（勤務時間帯）'!$C$6:$L$47,10,FALSE))</f>
        <v>8</v>
      </c>
      <c r="BA46" s="251">
        <f>IF(BA45="","",VLOOKUP(BA45,'【記載例】シフト記号表（勤務時間帯）'!$C$6:$L$47,10,FALSE))</f>
        <v>8</v>
      </c>
      <c r="BB46" s="253">
        <f>IF(BB45="","",VLOOKUP(BB45,'【記載例】シフト記号表（勤務時間帯）'!$C$6:$L$47,10,FALSE))</f>
        <v>8</v>
      </c>
      <c r="BC46" s="252" t="str">
        <f>IF(BC45="","",VLOOKUP(BC45,'【記載例】シフト記号表（勤務時間帯）'!$C$6:$L$47,10,FALSE))</f>
        <v/>
      </c>
      <c r="BD46" s="251" t="str">
        <f>IF(BD45="","",VLOOKUP(BD45,'【記載例】シフト記号表（勤務時間帯）'!$C$6:$L$47,10,FALSE))</f>
        <v/>
      </c>
      <c r="BE46" s="251" t="str">
        <f>IF(BE45="","",VLOOKUP(BE45,'【記載例】シフト記号表（勤務時間帯）'!$C$6:$L$47,10,FALSE))</f>
        <v/>
      </c>
      <c r="BF46" s="892">
        <f>IF($BI$3="４週",SUM(AA46:BB46),IF($BI$3="暦月",SUM(AA46:BE46),""))</f>
        <v>160</v>
      </c>
      <c r="BG46" s="893"/>
      <c r="BH46" s="970">
        <f>IF($BI$3="４週",BF46/4,IF($BI$3="暦月",(BF46/($BI$8/7)),""))</f>
        <v>40</v>
      </c>
      <c r="BI46" s="893"/>
      <c r="BJ46" s="967"/>
      <c r="BK46" s="968"/>
      <c r="BL46" s="968"/>
      <c r="BM46" s="968"/>
      <c r="BN46" s="969"/>
    </row>
    <row r="47" spans="2:66" ht="20.25" customHeight="1">
      <c r="B47" s="925">
        <f>B45+1</f>
        <v>16</v>
      </c>
      <c r="C47" s="1042"/>
      <c r="D47" s="1044" t="s">
        <v>783</v>
      </c>
      <c r="E47" s="934"/>
      <c r="F47" s="1045"/>
      <c r="G47" s="971" t="s">
        <v>274</v>
      </c>
      <c r="H47" s="972"/>
      <c r="I47" s="262"/>
      <c r="J47" s="261"/>
      <c r="K47" s="262"/>
      <c r="L47" s="261"/>
      <c r="M47" s="983" t="s">
        <v>769</v>
      </c>
      <c r="N47" s="984"/>
      <c r="O47" s="985" t="s">
        <v>762</v>
      </c>
      <c r="P47" s="986"/>
      <c r="Q47" s="986"/>
      <c r="R47" s="972"/>
      <c r="S47" s="953" t="s">
        <v>786</v>
      </c>
      <c r="T47" s="954"/>
      <c r="U47" s="954"/>
      <c r="V47" s="954"/>
      <c r="W47" s="955"/>
      <c r="X47" s="260" t="s">
        <v>758</v>
      </c>
      <c r="Z47" s="259"/>
      <c r="AA47" s="244"/>
      <c r="AB47" s="243" t="s">
        <v>759</v>
      </c>
      <c r="AC47" s="243" t="s">
        <v>760</v>
      </c>
      <c r="AD47" s="243" t="s">
        <v>760</v>
      </c>
      <c r="AE47" s="243"/>
      <c r="AF47" s="243" t="s">
        <v>766</v>
      </c>
      <c r="AG47" s="245" t="s">
        <v>765</v>
      </c>
      <c r="AH47" s="244" t="s">
        <v>760</v>
      </c>
      <c r="AI47" s="243"/>
      <c r="AJ47" s="243" t="s">
        <v>760</v>
      </c>
      <c r="AK47" s="243" t="s">
        <v>760</v>
      </c>
      <c r="AL47" s="243"/>
      <c r="AM47" s="243"/>
      <c r="AN47" s="245" t="s">
        <v>766</v>
      </c>
      <c r="AO47" s="244" t="s">
        <v>765</v>
      </c>
      <c r="AP47" s="243" t="s">
        <v>760</v>
      </c>
      <c r="AQ47" s="243" t="s">
        <v>760</v>
      </c>
      <c r="AR47" s="243" t="s">
        <v>760</v>
      </c>
      <c r="AS47" s="243" t="s">
        <v>759</v>
      </c>
      <c r="AT47" s="243" t="s">
        <v>759</v>
      </c>
      <c r="AU47" s="245"/>
      <c r="AV47" s="244" t="s">
        <v>766</v>
      </c>
      <c r="AW47" s="243" t="s">
        <v>765</v>
      </c>
      <c r="AX47" s="243" t="s">
        <v>759</v>
      </c>
      <c r="AY47" s="243" t="s">
        <v>760</v>
      </c>
      <c r="AZ47" s="243"/>
      <c r="BA47" s="243"/>
      <c r="BB47" s="245" t="s">
        <v>759</v>
      </c>
      <c r="BC47" s="244"/>
      <c r="BD47" s="243"/>
      <c r="BE47" s="242"/>
      <c r="BF47" s="960"/>
      <c r="BG47" s="961"/>
      <c r="BH47" s="962"/>
      <c r="BI47" s="963"/>
      <c r="BJ47" s="964"/>
      <c r="BK47" s="965"/>
      <c r="BL47" s="965"/>
      <c r="BM47" s="965"/>
      <c r="BN47" s="966"/>
    </row>
    <row r="48" spans="2:66" ht="20.25" customHeight="1">
      <c r="B48" s="926"/>
      <c r="C48" s="1043"/>
      <c r="D48" s="1046"/>
      <c r="E48" s="934"/>
      <c r="F48" s="1045"/>
      <c r="G48" s="928"/>
      <c r="H48" s="924"/>
      <c r="I48" s="262"/>
      <c r="J48" s="261" t="str">
        <f>G47</f>
        <v>介護職員</v>
      </c>
      <c r="K48" s="262"/>
      <c r="L48" s="261" t="str">
        <f>M47</f>
        <v>A</v>
      </c>
      <c r="M48" s="917"/>
      <c r="N48" s="918"/>
      <c r="O48" s="922"/>
      <c r="P48" s="923"/>
      <c r="Q48" s="923"/>
      <c r="R48" s="924"/>
      <c r="S48" s="953"/>
      <c r="T48" s="954"/>
      <c r="U48" s="954"/>
      <c r="V48" s="954"/>
      <c r="W48" s="955"/>
      <c r="X48" s="256" t="s">
        <v>757</v>
      </c>
      <c r="Y48" s="255"/>
      <c r="Z48" s="254"/>
      <c r="AA48" s="252" t="str">
        <f>IF(AA47="","",VLOOKUP(AA47,'【記載例】シフト記号表（勤務時間帯）'!$C$6:$L$47,10,FALSE))</f>
        <v/>
      </c>
      <c r="AB48" s="251">
        <f>IF(AB47="","",VLOOKUP(AB47,'【記載例】シフト記号表（勤務時間帯）'!$C$6:$L$47,10,FALSE))</f>
        <v>8</v>
      </c>
      <c r="AC48" s="251">
        <f>IF(AC47="","",VLOOKUP(AC47,'【記載例】シフト記号表（勤務時間帯）'!$C$6:$L$47,10,FALSE))</f>
        <v>8</v>
      </c>
      <c r="AD48" s="251">
        <f>IF(AD47="","",VLOOKUP(AD47,'【記載例】シフト記号表（勤務時間帯）'!$C$6:$L$47,10,FALSE))</f>
        <v>8</v>
      </c>
      <c r="AE48" s="251" t="str">
        <f>IF(AE47="","",VLOOKUP(AE47,'【記載例】シフト記号表（勤務時間帯）'!$C$6:$L$47,10,FALSE))</f>
        <v/>
      </c>
      <c r="AF48" s="251">
        <f>IF(AF47="","",VLOOKUP(AF47,'【記載例】シフト記号表（勤務時間帯）'!$C$6:$L$47,10,FALSE))</f>
        <v>8</v>
      </c>
      <c r="AG48" s="253">
        <f>IF(AG47="","",VLOOKUP(AG47,'【記載例】シフト記号表（勤務時間帯）'!$C$6:$L$47,10,FALSE))</f>
        <v>8</v>
      </c>
      <c r="AH48" s="252">
        <f>IF(AH47="","",VLOOKUP(AH47,'【記載例】シフト記号表（勤務時間帯）'!$C$6:$L$47,10,FALSE))</f>
        <v>8</v>
      </c>
      <c r="AI48" s="251" t="str">
        <f>IF(AI47="","",VLOOKUP(AI47,'【記載例】シフト記号表（勤務時間帯）'!$C$6:$L$47,10,FALSE))</f>
        <v/>
      </c>
      <c r="AJ48" s="251">
        <f>IF(AJ47="","",VLOOKUP(AJ47,'【記載例】シフト記号表（勤務時間帯）'!$C$6:$L$47,10,FALSE))</f>
        <v>8</v>
      </c>
      <c r="AK48" s="251">
        <f>IF(AK47="","",VLOOKUP(AK47,'【記載例】シフト記号表（勤務時間帯）'!$C$6:$L$47,10,FALSE))</f>
        <v>8</v>
      </c>
      <c r="AL48" s="251" t="str">
        <f>IF(AL47="","",VLOOKUP(AL47,'【記載例】シフト記号表（勤務時間帯）'!$C$6:$L$47,10,FALSE))</f>
        <v/>
      </c>
      <c r="AM48" s="251" t="str">
        <f>IF(AM47="","",VLOOKUP(AM47,'【記載例】シフト記号表（勤務時間帯）'!$C$6:$L$47,10,FALSE))</f>
        <v/>
      </c>
      <c r="AN48" s="253">
        <f>IF(AN47="","",VLOOKUP(AN47,'【記載例】シフト記号表（勤務時間帯）'!$C$6:$L$47,10,FALSE))</f>
        <v>8</v>
      </c>
      <c r="AO48" s="252">
        <f>IF(AO47="","",VLOOKUP(AO47,'【記載例】シフト記号表（勤務時間帯）'!$C$6:$L$47,10,FALSE))</f>
        <v>8</v>
      </c>
      <c r="AP48" s="251">
        <f>IF(AP47="","",VLOOKUP(AP47,'【記載例】シフト記号表（勤務時間帯）'!$C$6:$L$47,10,FALSE))</f>
        <v>8</v>
      </c>
      <c r="AQ48" s="251">
        <f>IF(AQ47="","",VLOOKUP(AQ47,'【記載例】シフト記号表（勤務時間帯）'!$C$6:$L$47,10,FALSE))</f>
        <v>8</v>
      </c>
      <c r="AR48" s="251">
        <f>IF(AR47="","",VLOOKUP(AR47,'【記載例】シフト記号表（勤務時間帯）'!$C$6:$L$47,10,FALSE))</f>
        <v>8</v>
      </c>
      <c r="AS48" s="251">
        <f>IF(AS47="","",VLOOKUP(AS47,'【記載例】シフト記号表（勤務時間帯）'!$C$6:$L$47,10,FALSE))</f>
        <v>8</v>
      </c>
      <c r="AT48" s="251">
        <f>IF(AT47="","",VLOOKUP(AT47,'【記載例】シフト記号表（勤務時間帯）'!$C$6:$L$47,10,FALSE))</f>
        <v>8</v>
      </c>
      <c r="AU48" s="253" t="str">
        <f>IF(AU47="","",VLOOKUP(AU47,'【記載例】シフト記号表（勤務時間帯）'!$C$6:$L$47,10,FALSE))</f>
        <v/>
      </c>
      <c r="AV48" s="252">
        <f>IF(AV47="","",VLOOKUP(AV47,'【記載例】シフト記号表（勤務時間帯）'!$C$6:$L$47,10,FALSE))</f>
        <v>8</v>
      </c>
      <c r="AW48" s="251">
        <f>IF(AW47="","",VLOOKUP(AW47,'【記載例】シフト記号表（勤務時間帯）'!$C$6:$L$47,10,FALSE))</f>
        <v>8</v>
      </c>
      <c r="AX48" s="251">
        <f>IF(AX47="","",VLOOKUP(AX47,'【記載例】シフト記号表（勤務時間帯）'!$C$6:$L$47,10,FALSE))</f>
        <v>8</v>
      </c>
      <c r="AY48" s="251">
        <f>IF(AY47="","",VLOOKUP(AY47,'【記載例】シフト記号表（勤務時間帯）'!$C$6:$L$47,10,FALSE))</f>
        <v>8</v>
      </c>
      <c r="AZ48" s="251" t="str">
        <f>IF(AZ47="","",VLOOKUP(AZ47,'【記載例】シフト記号表（勤務時間帯）'!$C$6:$L$47,10,FALSE))</f>
        <v/>
      </c>
      <c r="BA48" s="251" t="str">
        <f>IF(BA47="","",VLOOKUP(BA47,'【記載例】シフト記号表（勤務時間帯）'!$C$6:$L$47,10,FALSE))</f>
        <v/>
      </c>
      <c r="BB48" s="253">
        <f>IF(BB47="","",VLOOKUP(BB47,'【記載例】シフト記号表（勤務時間帯）'!$C$6:$L$47,10,FALSE))</f>
        <v>8</v>
      </c>
      <c r="BC48" s="252" t="str">
        <f>IF(BC47="","",VLOOKUP(BC47,'【記載例】シフト記号表（勤務時間帯）'!$C$6:$L$47,10,FALSE))</f>
        <v/>
      </c>
      <c r="BD48" s="251" t="str">
        <f>IF(BD47="","",VLOOKUP(BD47,'【記載例】シフト記号表（勤務時間帯）'!$C$6:$L$47,10,FALSE))</f>
        <v/>
      </c>
      <c r="BE48" s="251" t="str">
        <f>IF(BE47="","",VLOOKUP(BE47,'【記載例】シフト記号表（勤務時間帯）'!$C$6:$L$47,10,FALSE))</f>
        <v/>
      </c>
      <c r="BF48" s="892">
        <f>IF($BI$3="４週",SUM(AA48:BB48),IF($BI$3="暦月",SUM(AA48:BE48),""))</f>
        <v>160</v>
      </c>
      <c r="BG48" s="893"/>
      <c r="BH48" s="970">
        <f>IF($BI$3="４週",BF48/4,IF($BI$3="暦月",(BF48/($BI$8/7)),""))</f>
        <v>40</v>
      </c>
      <c r="BI48" s="893"/>
      <c r="BJ48" s="967"/>
      <c r="BK48" s="968"/>
      <c r="BL48" s="968"/>
      <c r="BM48" s="968"/>
      <c r="BN48" s="969"/>
    </row>
    <row r="49" spans="2:66" ht="20.25" customHeight="1">
      <c r="B49" s="925">
        <f>B47+1</f>
        <v>17</v>
      </c>
      <c r="C49" s="1042"/>
      <c r="D49" s="1044" t="s">
        <v>783</v>
      </c>
      <c r="E49" s="934"/>
      <c r="F49" s="1045"/>
      <c r="G49" s="971" t="s">
        <v>274</v>
      </c>
      <c r="H49" s="972"/>
      <c r="I49" s="262"/>
      <c r="J49" s="261"/>
      <c r="K49" s="262"/>
      <c r="L49" s="261"/>
      <c r="M49" s="983" t="s">
        <v>769</v>
      </c>
      <c r="N49" s="984"/>
      <c r="O49" s="985" t="s">
        <v>762</v>
      </c>
      <c r="P49" s="986"/>
      <c r="Q49" s="986"/>
      <c r="R49" s="972"/>
      <c r="S49" s="953" t="s">
        <v>785</v>
      </c>
      <c r="T49" s="954"/>
      <c r="U49" s="954"/>
      <c r="V49" s="954"/>
      <c r="W49" s="955"/>
      <c r="X49" s="260" t="s">
        <v>758</v>
      </c>
      <c r="Z49" s="259"/>
      <c r="AA49" s="244" t="s">
        <v>759</v>
      </c>
      <c r="AB49" s="243"/>
      <c r="AC49" s="243" t="s">
        <v>759</v>
      </c>
      <c r="AD49" s="243"/>
      <c r="AE49" s="243" t="s">
        <v>760</v>
      </c>
      <c r="AF49" s="243"/>
      <c r="AG49" s="245" t="s">
        <v>766</v>
      </c>
      <c r="AH49" s="244" t="s">
        <v>765</v>
      </c>
      <c r="AI49" s="243" t="s">
        <v>760</v>
      </c>
      <c r="AJ49" s="243" t="s">
        <v>760</v>
      </c>
      <c r="AK49" s="243" t="s">
        <v>759</v>
      </c>
      <c r="AL49" s="243" t="s">
        <v>759</v>
      </c>
      <c r="AM49" s="243"/>
      <c r="AN49" s="245" t="s">
        <v>760</v>
      </c>
      <c r="AO49" s="244" t="s">
        <v>766</v>
      </c>
      <c r="AP49" s="243" t="s">
        <v>765</v>
      </c>
      <c r="AQ49" s="243" t="s">
        <v>759</v>
      </c>
      <c r="AR49" s="243"/>
      <c r="AS49" s="243" t="s">
        <v>760</v>
      </c>
      <c r="AT49" s="243" t="s">
        <v>760</v>
      </c>
      <c r="AU49" s="245"/>
      <c r="AV49" s="244"/>
      <c r="AW49" s="243" t="s">
        <v>766</v>
      </c>
      <c r="AX49" s="243" t="s">
        <v>765</v>
      </c>
      <c r="AY49" s="243" t="s">
        <v>759</v>
      </c>
      <c r="AZ49" s="243" t="s">
        <v>760</v>
      </c>
      <c r="BA49" s="243" t="s">
        <v>760</v>
      </c>
      <c r="BB49" s="245"/>
      <c r="BC49" s="244"/>
      <c r="BD49" s="243"/>
      <c r="BE49" s="242"/>
      <c r="BF49" s="960"/>
      <c r="BG49" s="961"/>
      <c r="BH49" s="962"/>
      <c r="BI49" s="963"/>
      <c r="BJ49" s="964"/>
      <c r="BK49" s="965"/>
      <c r="BL49" s="965"/>
      <c r="BM49" s="965"/>
      <c r="BN49" s="966"/>
    </row>
    <row r="50" spans="2:66" ht="20.25" customHeight="1">
      <c r="B50" s="926"/>
      <c r="C50" s="1043"/>
      <c r="D50" s="1046"/>
      <c r="E50" s="934"/>
      <c r="F50" s="1045"/>
      <c r="G50" s="928"/>
      <c r="H50" s="924"/>
      <c r="I50" s="262"/>
      <c r="J50" s="261" t="str">
        <f>G49</f>
        <v>介護職員</v>
      </c>
      <c r="K50" s="262"/>
      <c r="L50" s="261" t="str">
        <f>M49</f>
        <v>A</v>
      </c>
      <c r="M50" s="917"/>
      <c r="N50" s="918"/>
      <c r="O50" s="922"/>
      <c r="P50" s="923"/>
      <c r="Q50" s="923"/>
      <c r="R50" s="924"/>
      <c r="S50" s="953"/>
      <c r="T50" s="954"/>
      <c r="U50" s="954"/>
      <c r="V50" s="954"/>
      <c r="W50" s="955"/>
      <c r="X50" s="256" t="s">
        <v>757</v>
      </c>
      <c r="Y50" s="255"/>
      <c r="Z50" s="254"/>
      <c r="AA50" s="252">
        <f>IF(AA49="","",VLOOKUP(AA49,'【記載例】シフト記号表（勤務時間帯）'!$C$6:$L$47,10,FALSE))</f>
        <v>8</v>
      </c>
      <c r="AB50" s="251" t="str">
        <f>IF(AB49="","",VLOOKUP(AB49,'【記載例】シフト記号表（勤務時間帯）'!$C$6:$L$47,10,FALSE))</f>
        <v/>
      </c>
      <c r="AC50" s="251">
        <f>IF(AC49="","",VLOOKUP(AC49,'【記載例】シフト記号表（勤務時間帯）'!$C$6:$L$47,10,FALSE))</f>
        <v>8</v>
      </c>
      <c r="AD50" s="251" t="str">
        <f>IF(AD49="","",VLOOKUP(AD49,'【記載例】シフト記号表（勤務時間帯）'!$C$6:$L$47,10,FALSE))</f>
        <v/>
      </c>
      <c r="AE50" s="251">
        <f>IF(AE49="","",VLOOKUP(AE49,'【記載例】シフト記号表（勤務時間帯）'!$C$6:$L$47,10,FALSE))</f>
        <v>8</v>
      </c>
      <c r="AF50" s="251" t="str">
        <f>IF(AF49="","",VLOOKUP(AF49,'【記載例】シフト記号表（勤務時間帯）'!$C$6:$L$47,10,FALSE))</f>
        <v/>
      </c>
      <c r="AG50" s="253">
        <f>IF(AG49="","",VLOOKUP(AG49,'【記載例】シフト記号表（勤務時間帯）'!$C$6:$L$47,10,FALSE))</f>
        <v>8</v>
      </c>
      <c r="AH50" s="252">
        <f>IF(AH49="","",VLOOKUP(AH49,'【記載例】シフト記号表（勤務時間帯）'!$C$6:$L$47,10,FALSE))</f>
        <v>8</v>
      </c>
      <c r="AI50" s="251">
        <f>IF(AI49="","",VLOOKUP(AI49,'【記載例】シフト記号表（勤務時間帯）'!$C$6:$L$47,10,FALSE))</f>
        <v>8</v>
      </c>
      <c r="AJ50" s="251">
        <f>IF(AJ49="","",VLOOKUP(AJ49,'【記載例】シフト記号表（勤務時間帯）'!$C$6:$L$47,10,FALSE))</f>
        <v>8</v>
      </c>
      <c r="AK50" s="251">
        <f>IF(AK49="","",VLOOKUP(AK49,'【記載例】シフト記号表（勤務時間帯）'!$C$6:$L$47,10,FALSE))</f>
        <v>8</v>
      </c>
      <c r="AL50" s="251">
        <f>IF(AL49="","",VLOOKUP(AL49,'【記載例】シフト記号表（勤務時間帯）'!$C$6:$L$47,10,FALSE))</f>
        <v>8</v>
      </c>
      <c r="AM50" s="251" t="str">
        <f>IF(AM49="","",VLOOKUP(AM49,'【記載例】シフト記号表（勤務時間帯）'!$C$6:$L$47,10,FALSE))</f>
        <v/>
      </c>
      <c r="AN50" s="253">
        <f>IF(AN49="","",VLOOKUP(AN49,'【記載例】シフト記号表（勤務時間帯）'!$C$6:$L$47,10,FALSE))</f>
        <v>8</v>
      </c>
      <c r="AO50" s="252">
        <f>IF(AO49="","",VLOOKUP(AO49,'【記載例】シフト記号表（勤務時間帯）'!$C$6:$L$47,10,FALSE))</f>
        <v>8</v>
      </c>
      <c r="AP50" s="251">
        <f>IF(AP49="","",VLOOKUP(AP49,'【記載例】シフト記号表（勤務時間帯）'!$C$6:$L$47,10,FALSE))</f>
        <v>8</v>
      </c>
      <c r="AQ50" s="251">
        <f>IF(AQ49="","",VLOOKUP(AQ49,'【記載例】シフト記号表（勤務時間帯）'!$C$6:$L$47,10,FALSE))</f>
        <v>8</v>
      </c>
      <c r="AR50" s="251" t="str">
        <f>IF(AR49="","",VLOOKUP(AR49,'【記載例】シフト記号表（勤務時間帯）'!$C$6:$L$47,10,FALSE))</f>
        <v/>
      </c>
      <c r="AS50" s="251">
        <f>IF(AS49="","",VLOOKUP(AS49,'【記載例】シフト記号表（勤務時間帯）'!$C$6:$L$47,10,FALSE))</f>
        <v>8</v>
      </c>
      <c r="AT50" s="251">
        <f>IF(AT49="","",VLOOKUP(AT49,'【記載例】シフト記号表（勤務時間帯）'!$C$6:$L$47,10,FALSE))</f>
        <v>8</v>
      </c>
      <c r="AU50" s="253" t="str">
        <f>IF(AU49="","",VLOOKUP(AU49,'【記載例】シフト記号表（勤務時間帯）'!$C$6:$L$47,10,FALSE))</f>
        <v/>
      </c>
      <c r="AV50" s="252" t="str">
        <f>IF(AV49="","",VLOOKUP(AV49,'【記載例】シフト記号表（勤務時間帯）'!$C$6:$L$47,10,FALSE))</f>
        <v/>
      </c>
      <c r="AW50" s="251">
        <f>IF(AW49="","",VLOOKUP(AW49,'【記載例】シフト記号表（勤務時間帯）'!$C$6:$L$47,10,FALSE))</f>
        <v>8</v>
      </c>
      <c r="AX50" s="251">
        <f>IF(AX49="","",VLOOKUP(AX49,'【記載例】シフト記号表（勤務時間帯）'!$C$6:$L$47,10,FALSE))</f>
        <v>8</v>
      </c>
      <c r="AY50" s="251">
        <f>IF(AY49="","",VLOOKUP(AY49,'【記載例】シフト記号表（勤務時間帯）'!$C$6:$L$47,10,FALSE))</f>
        <v>8</v>
      </c>
      <c r="AZ50" s="251">
        <f>IF(AZ49="","",VLOOKUP(AZ49,'【記載例】シフト記号表（勤務時間帯）'!$C$6:$L$47,10,FALSE))</f>
        <v>8</v>
      </c>
      <c r="BA50" s="251">
        <f>IF(BA49="","",VLOOKUP(BA49,'【記載例】シフト記号表（勤務時間帯）'!$C$6:$L$47,10,FALSE))</f>
        <v>8</v>
      </c>
      <c r="BB50" s="253" t="str">
        <f>IF(BB49="","",VLOOKUP(BB49,'【記載例】シフト記号表（勤務時間帯）'!$C$6:$L$47,10,FALSE))</f>
        <v/>
      </c>
      <c r="BC50" s="252" t="str">
        <f>IF(BC49="","",VLOOKUP(BC49,'【記載例】シフト記号表（勤務時間帯）'!$C$6:$L$47,10,FALSE))</f>
        <v/>
      </c>
      <c r="BD50" s="251" t="str">
        <f>IF(BD49="","",VLOOKUP(BD49,'【記載例】シフト記号表（勤務時間帯）'!$C$6:$L$47,10,FALSE))</f>
        <v/>
      </c>
      <c r="BE50" s="251" t="str">
        <f>IF(BE49="","",VLOOKUP(BE49,'【記載例】シフト記号表（勤務時間帯）'!$C$6:$L$47,10,FALSE))</f>
        <v/>
      </c>
      <c r="BF50" s="892">
        <f>IF($BI$3="４週",SUM(AA50:BB50),IF($BI$3="暦月",SUM(AA50:BE50),""))</f>
        <v>160</v>
      </c>
      <c r="BG50" s="893"/>
      <c r="BH50" s="970">
        <f>IF($BI$3="４週",BF50/4,IF($BI$3="暦月",(BF50/($BI$8/7)),""))</f>
        <v>40</v>
      </c>
      <c r="BI50" s="893"/>
      <c r="BJ50" s="967"/>
      <c r="BK50" s="968"/>
      <c r="BL50" s="968"/>
      <c r="BM50" s="968"/>
      <c r="BN50" s="969"/>
    </row>
    <row r="51" spans="2:66" ht="20.25" customHeight="1">
      <c r="B51" s="925">
        <f>B49+1</f>
        <v>18</v>
      </c>
      <c r="C51" s="1042"/>
      <c r="D51" s="1044" t="s">
        <v>783</v>
      </c>
      <c r="E51" s="934"/>
      <c r="F51" s="1045"/>
      <c r="G51" s="971" t="s">
        <v>274</v>
      </c>
      <c r="H51" s="972"/>
      <c r="I51" s="262"/>
      <c r="J51" s="261"/>
      <c r="K51" s="262"/>
      <c r="L51" s="261"/>
      <c r="M51" s="983" t="s">
        <v>769</v>
      </c>
      <c r="N51" s="984"/>
      <c r="O51" s="985" t="s">
        <v>762</v>
      </c>
      <c r="P51" s="986"/>
      <c r="Q51" s="986"/>
      <c r="R51" s="972"/>
      <c r="S51" s="953" t="s">
        <v>784</v>
      </c>
      <c r="T51" s="954"/>
      <c r="U51" s="954"/>
      <c r="V51" s="954"/>
      <c r="W51" s="955"/>
      <c r="X51" s="260" t="s">
        <v>758</v>
      </c>
      <c r="Z51" s="259"/>
      <c r="AA51" s="244" t="s">
        <v>767</v>
      </c>
      <c r="AB51" s="243"/>
      <c r="AC51" s="243" t="s">
        <v>760</v>
      </c>
      <c r="AD51" s="243" t="s">
        <v>759</v>
      </c>
      <c r="AE51" s="243" t="s">
        <v>759</v>
      </c>
      <c r="AF51" s="243" t="s">
        <v>759</v>
      </c>
      <c r="AG51" s="245"/>
      <c r="AH51" s="244" t="s">
        <v>766</v>
      </c>
      <c r="AI51" s="243" t="s">
        <v>765</v>
      </c>
      <c r="AJ51" s="243" t="s">
        <v>759</v>
      </c>
      <c r="AK51" s="243"/>
      <c r="AL51" s="243" t="s">
        <v>760</v>
      </c>
      <c r="AM51" s="243" t="s">
        <v>760</v>
      </c>
      <c r="AN51" s="245"/>
      <c r="AO51" s="244"/>
      <c r="AP51" s="243" t="s">
        <v>766</v>
      </c>
      <c r="AQ51" s="243" t="s">
        <v>765</v>
      </c>
      <c r="AR51" s="243" t="s">
        <v>759</v>
      </c>
      <c r="AS51" s="243"/>
      <c r="AT51" s="243" t="s">
        <v>760</v>
      </c>
      <c r="AU51" s="245" t="s">
        <v>760</v>
      </c>
      <c r="AV51" s="244" t="s">
        <v>760</v>
      </c>
      <c r="AW51" s="243"/>
      <c r="AX51" s="243" t="s">
        <v>766</v>
      </c>
      <c r="AY51" s="243" t="s">
        <v>765</v>
      </c>
      <c r="AZ51" s="243" t="s">
        <v>759</v>
      </c>
      <c r="BA51" s="243"/>
      <c r="BB51" s="245" t="s">
        <v>760</v>
      </c>
      <c r="BC51" s="244"/>
      <c r="BD51" s="243"/>
      <c r="BE51" s="242"/>
      <c r="BF51" s="960"/>
      <c r="BG51" s="961"/>
      <c r="BH51" s="962"/>
      <c r="BI51" s="963"/>
      <c r="BJ51" s="964"/>
      <c r="BK51" s="965"/>
      <c r="BL51" s="965"/>
      <c r="BM51" s="965"/>
      <c r="BN51" s="966"/>
    </row>
    <row r="52" spans="2:66" ht="20.25" customHeight="1">
      <c r="B52" s="926"/>
      <c r="C52" s="1043"/>
      <c r="D52" s="1046"/>
      <c r="E52" s="934"/>
      <c r="F52" s="1045"/>
      <c r="G52" s="928"/>
      <c r="H52" s="924"/>
      <c r="I52" s="262"/>
      <c r="J52" s="261" t="str">
        <f>G51</f>
        <v>介護職員</v>
      </c>
      <c r="K52" s="262"/>
      <c r="L52" s="261" t="str">
        <f>M51</f>
        <v>A</v>
      </c>
      <c r="M52" s="917"/>
      <c r="N52" s="918"/>
      <c r="O52" s="922"/>
      <c r="P52" s="923"/>
      <c r="Q52" s="923"/>
      <c r="R52" s="924"/>
      <c r="S52" s="953"/>
      <c r="T52" s="954"/>
      <c r="U52" s="954"/>
      <c r="V52" s="954"/>
      <c r="W52" s="955"/>
      <c r="X52" s="256" t="s">
        <v>757</v>
      </c>
      <c r="Y52" s="255"/>
      <c r="Z52" s="254"/>
      <c r="AA52" s="252">
        <f>IF(AA51="","",VLOOKUP(AA51,'【記載例】シフト記号表（勤務時間帯）'!$C$6:$L$47,10,FALSE))</f>
        <v>8</v>
      </c>
      <c r="AB52" s="251" t="str">
        <f>IF(AB51="","",VLOOKUP(AB51,'【記載例】シフト記号表（勤務時間帯）'!$C$6:$L$47,10,FALSE))</f>
        <v/>
      </c>
      <c r="AC52" s="251">
        <f>IF(AC51="","",VLOOKUP(AC51,'【記載例】シフト記号表（勤務時間帯）'!$C$6:$L$47,10,FALSE))</f>
        <v>8</v>
      </c>
      <c r="AD52" s="251">
        <f>IF(AD51="","",VLOOKUP(AD51,'【記載例】シフト記号表（勤務時間帯）'!$C$6:$L$47,10,FALSE))</f>
        <v>8</v>
      </c>
      <c r="AE52" s="251">
        <f>IF(AE51="","",VLOOKUP(AE51,'【記載例】シフト記号表（勤務時間帯）'!$C$6:$L$47,10,FALSE))</f>
        <v>8</v>
      </c>
      <c r="AF52" s="251">
        <f>IF(AF51="","",VLOOKUP(AF51,'【記載例】シフト記号表（勤務時間帯）'!$C$6:$L$47,10,FALSE))</f>
        <v>8</v>
      </c>
      <c r="AG52" s="253" t="str">
        <f>IF(AG51="","",VLOOKUP(AG51,'【記載例】シフト記号表（勤務時間帯）'!$C$6:$L$47,10,FALSE))</f>
        <v/>
      </c>
      <c r="AH52" s="252">
        <f>IF(AH51="","",VLOOKUP(AH51,'【記載例】シフト記号表（勤務時間帯）'!$C$6:$L$47,10,FALSE))</f>
        <v>8</v>
      </c>
      <c r="AI52" s="251">
        <f>IF(AI51="","",VLOOKUP(AI51,'【記載例】シフト記号表（勤務時間帯）'!$C$6:$L$47,10,FALSE))</f>
        <v>8</v>
      </c>
      <c r="AJ52" s="251">
        <f>IF(AJ51="","",VLOOKUP(AJ51,'【記載例】シフト記号表（勤務時間帯）'!$C$6:$L$47,10,FALSE))</f>
        <v>8</v>
      </c>
      <c r="AK52" s="251" t="str">
        <f>IF(AK51="","",VLOOKUP(AK51,'【記載例】シフト記号表（勤務時間帯）'!$C$6:$L$47,10,FALSE))</f>
        <v/>
      </c>
      <c r="AL52" s="251">
        <f>IF(AL51="","",VLOOKUP(AL51,'【記載例】シフト記号表（勤務時間帯）'!$C$6:$L$47,10,FALSE))</f>
        <v>8</v>
      </c>
      <c r="AM52" s="251">
        <f>IF(AM51="","",VLOOKUP(AM51,'【記載例】シフト記号表（勤務時間帯）'!$C$6:$L$47,10,FALSE))</f>
        <v>8</v>
      </c>
      <c r="AN52" s="253" t="str">
        <f>IF(AN51="","",VLOOKUP(AN51,'【記載例】シフト記号表（勤務時間帯）'!$C$6:$L$47,10,FALSE))</f>
        <v/>
      </c>
      <c r="AO52" s="252" t="str">
        <f>IF(AO51="","",VLOOKUP(AO51,'【記載例】シフト記号表（勤務時間帯）'!$C$6:$L$47,10,FALSE))</f>
        <v/>
      </c>
      <c r="AP52" s="251">
        <f>IF(AP51="","",VLOOKUP(AP51,'【記載例】シフト記号表（勤務時間帯）'!$C$6:$L$47,10,FALSE))</f>
        <v>8</v>
      </c>
      <c r="AQ52" s="251">
        <f>IF(AQ51="","",VLOOKUP(AQ51,'【記載例】シフト記号表（勤務時間帯）'!$C$6:$L$47,10,FALSE))</f>
        <v>8</v>
      </c>
      <c r="AR52" s="251">
        <f>IF(AR51="","",VLOOKUP(AR51,'【記載例】シフト記号表（勤務時間帯）'!$C$6:$L$47,10,FALSE))</f>
        <v>8</v>
      </c>
      <c r="AS52" s="251" t="str">
        <f>IF(AS51="","",VLOOKUP(AS51,'【記載例】シフト記号表（勤務時間帯）'!$C$6:$L$47,10,FALSE))</f>
        <v/>
      </c>
      <c r="AT52" s="251">
        <f>IF(AT51="","",VLOOKUP(AT51,'【記載例】シフト記号表（勤務時間帯）'!$C$6:$L$47,10,FALSE))</f>
        <v>8</v>
      </c>
      <c r="AU52" s="253">
        <f>IF(AU51="","",VLOOKUP(AU51,'【記載例】シフト記号表（勤務時間帯）'!$C$6:$L$47,10,FALSE))</f>
        <v>8</v>
      </c>
      <c r="AV52" s="252">
        <f>IF(AV51="","",VLOOKUP(AV51,'【記載例】シフト記号表（勤務時間帯）'!$C$6:$L$47,10,FALSE))</f>
        <v>8</v>
      </c>
      <c r="AW52" s="251" t="str">
        <f>IF(AW51="","",VLOOKUP(AW51,'【記載例】シフト記号表（勤務時間帯）'!$C$6:$L$47,10,FALSE))</f>
        <v/>
      </c>
      <c r="AX52" s="251">
        <f>IF(AX51="","",VLOOKUP(AX51,'【記載例】シフト記号表（勤務時間帯）'!$C$6:$L$47,10,FALSE))</f>
        <v>8</v>
      </c>
      <c r="AY52" s="251">
        <f>IF(AY51="","",VLOOKUP(AY51,'【記載例】シフト記号表（勤務時間帯）'!$C$6:$L$47,10,FALSE))</f>
        <v>8</v>
      </c>
      <c r="AZ52" s="251">
        <f>IF(AZ51="","",VLOOKUP(AZ51,'【記載例】シフト記号表（勤務時間帯）'!$C$6:$L$47,10,FALSE))</f>
        <v>8</v>
      </c>
      <c r="BA52" s="251" t="str">
        <f>IF(BA51="","",VLOOKUP(BA51,'【記載例】シフト記号表（勤務時間帯）'!$C$6:$L$47,10,FALSE))</f>
        <v/>
      </c>
      <c r="BB52" s="253">
        <f>IF(BB51="","",VLOOKUP(BB51,'【記載例】シフト記号表（勤務時間帯）'!$C$6:$L$47,10,FALSE))</f>
        <v>8</v>
      </c>
      <c r="BC52" s="252" t="str">
        <f>IF(BC51="","",VLOOKUP(BC51,'【記載例】シフト記号表（勤務時間帯）'!$C$6:$L$47,10,FALSE))</f>
        <v/>
      </c>
      <c r="BD52" s="251" t="str">
        <f>IF(BD51="","",VLOOKUP(BD51,'【記載例】シフト記号表（勤務時間帯）'!$C$6:$L$47,10,FALSE))</f>
        <v/>
      </c>
      <c r="BE52" s="251" t="str">
        <f>IF(BE51="","",VLOOKUP(BE51,'【記載例】シフト記号表（勤務時間帯）'!$C$6:$L$47,10,FALSE))</f>
        <v/>
      </c>
      <c r="BF52" s="892">
        <f>IF($BI$3="４週",SUM(AA52:BB52),IF($BI$3="暦月",SUM(AA52:BE52),""))</f>
        <v>160</v>
      </c>
      <c r="BG52" s="893"/>
      <c r="BH52" s="970">
        <f>IF($BI$3="４週",BF52/4,IF($BI$3="暦月",(BF52/($BI$8/7)),""))</f>
        <v>40</v>
      </c>
      <c r="BI52" s="893"/>
      <c r="BJ52" s="967"/>
      <c r="BK52" s="968"/>
      <c r="BL52" s="968"/>
      <c r="BM52" s="968"/>
      <c r="BN52" s="969"/>
    </row>
    <row r="53" spans="2:66" ht="20.25" customHeight="1">
      <c r="B53" s="925">
        <f>B51+1</f>
        <v>19</v>
      </c>
      <c r="C53" s="1042"/>
      <c r="D53" s="1044" t="s">
        <v>783</v>
      </c>
      <c r="E53" s="934"/>
      <c r="F53" s="1045"/>
      <c r="G53" s="971" t="s">
        <v>274</v>
      </c>
      <c r="H53" s="972"/>
      <c r="I53" s="250"/>
      <c r="J53" s="249"/>
      <c r="K53" s="250"/>
      <c r="L53" s="249"/>
      <c r="M53" s="983" t="s">
        <v>763</v>
      </c>
      <c r="N53" s="984"/>
      <c r="O53" s="985" t="s">
        <v>762</v>
      </c>
      <c r="P53" s="986"/>
      <c r="Q53" s="986"/>
      <c r="R53" s="972"/>
      <c r="S53" s="953" t="s">
        <v>782</v>
      </c>
      <c r="T53" s="954"/>
      <c r="U53" s="954"/>
      <c r="V53" s="954"/>
      <c r="W53" s="955"/>
      <c r="X53" s="265" t="s">
        <v>758</v>
      </c>
      <c r="Y53" s="264"/>
      <c r="Z53" s="263"/>
      <c r="AA53" s="244" t="s">
        <v>760</v>
      </c>
      <c r="AB53" s="243"/>
      <c r="AC53" s="243"/>
      <c r="AD53" s="243" t="s">
        <v>760</v>
      </c>
      <c r="AE53" s="243"/>
      <c r="AF53" s="243" t="s">
        <v>760</v>
      </c>
      <c r="AG53" s="245" t="s">
        <v>760</v>
      </c>
      <c r="AH53" s="244"/>
      <c r="AI53" s="243" t="s">
        <v>760</v>
      </c>
      <c r="AJ53" s="243"/>
      <c r="AK53" s="243"/>
      <c r="AL53" s="243" t="s">
        <v>760</v>
      </c>
      <c r="AM53" s="243" t="s">
        <v>759</v>
      </c>
      <c r="AN53" s="245" t="s">
        <v>759</v>
      </c>
      <c r="AO53" s="244" t="s">
        <v>760</v>
      </c>
      <c r="AP53" s="243"/>
      <c r="AQ53" s="243" t="s">
        <v>760</v>
      </c>
      <c r="AR53" s="243"/>
      <c r="AS53" s="243" t="s">
        <v>760</v>
      </c>
      <c r="AT53" s="243"/>
      <c r="AU53" s="245" t="s">
        <v>759</v>
      </c>
      <c r="AV53" s="244" t="s">
        <v>759</v>
      </c>
      <c r="AW53" s="243" t="s">
        <v>760</v>
      </c>
      <c r="AX53" s="243"/>
      <c r="AY53" s="243" t="s">
        <v>760</v>
      </c>
      <c r="AZ53" s="243"/>
      <c r="BA53" s="243" t="s">
        <v>759</v>
      </c>
      <c r="BB53" s="245"/>
      <c r="BC53" s="244"/>
      <c r="BD53" s="243"/>
      <c r="BE53" s="242"/>
      <c r="BF53" s="960"/>
      <c r="BG53" s="961"/>
      <c r="BH53" s="962"/>
      <c r="BI53" s="963"/>
      <c r="BJ53" s="964"/>
      <c r="BK53" s="965"/>
      <c r="BL53" s="965"/>
      <c r="BM53" s="965"/>
      <c r="BN53" s="966"/>
    </row>
    <row r="54" spans="2:66" ht="20.25" customHeight="1">
      <c r="B54" s="926"/>
      <c r="C54" s="1043"/>
      <c r="D54" s="1046"/>
      <c r="E54" s="934"/>
      <c r="F54" s="1045"/>
      <c r="G54" s="928"/>
      <c r="H54" s="924"/>
      <c r="I54" s="262"/>
      <c r="J54" s="261" t="str">
        <f>G53</f>
        <v>介護職員</v>
      </c>
      <c r="K54" s="262"/>
      <c r="L54" s="261" t="str">
        <f>M53</f>
        <v>C</v>
      </c>
      <c r="M54" s="917"/>
      <c r="N54" s="918"/>
      <c r="O54" s="922"/>
      <c r="P54" s="923"/>
      <c r="Q54" s="923"/>
      <c r="R54" s="924"/>
      <c r="S54" s="953"/>
      <c r="T54" s="954"/>
      <c r="U54" s="954"/>
      <c r="V54" s="954"/>
      <c r="W54" s="955"/>
      <c r="X54" s="256" t="s">
        <v>757</v>
      </c>
      <c r="Y54" s="267"/>
      <c r="Z54" s="266"/>
      <c r="AA54" s="252">
        <f>IF(AA53="","",VLOOKUP(AA53,'【記載例】シフト記号表（勤務時間帯）'!$C$6:$L$47,10,FALSE))</f>
        <v>8</v>
      </c>
      <c r="AB54" s="251" t="str">
        <f>IF(AB53="","",VLOOKUP(AB53,'【記載例】シフト記号表（勤務時間帯）'!$C$6:$L$47,10,FALSE))</f>
        <v/>
      </c>
      <c r="AC54" s="251" t="str">
        <f>IF(AC53="","",VLOOKUP(AC53,'【記載例】シフト記号表（勤務時間帯）'!$C$6:$L$47,10,FALSE))</f>
        <v/>
      </c>
      <c r="AD54" s="251">
        <f>IF(AD53="","",VLOOKUP(AD53,'【記載例】シフト記号表（勤務時間帯）'!$C$6:$L$47,10,FALSE))</f>
        <v>8</v>
      </c>
      <c r="AE54" s="251" t="str">
        <f>IF(AE53="","",VLOOKUP(AE53,'【記載例】シフト記号表（勤務時間帯）'!$C$6:$L$47,10,FALSE))</f>
        <v/>
      </c>
      <c r="AF54" s="251">
        <f>IF(AF53="","",VLOOKUP(AF53,'【記載例】シフト記号表（勤務時間帯）'!$C$6:$L$47,10,FALSE))</f>
        <v>8</v>
      </c>
      <c r="AG54" s="253">
        <f>IF(AG53="","",VLOOKUP(AG53,'【記載例】シフト記号表（勤務時間帯）'!$C$6:$L$47,10,FALSE))</f>
        <v>8</v>
      </c>
      <c r="AH54" s="252" t="str">
        <f>IF(AH53="","",VLOOKUP(AH53,'【記載例】シフト記号表（勤務時間帯）'!$C$6:$L$47,10,FALSE))</f>
        <v/>
      </c>
      <c r="AI54" s="251">
        <f>IF(AI53="","",VLOOKUP(AI53,'【記載例】シフト記号表（勤務時間帯）'!$C$6:$L$47,10,FALSE))</f>
        <v>8</v>
      </c>
      <c r="AJ54" s="251" t="str">
        <f>IF(AJ53="","",VLOOKUP(AJ53,'【記載例】シフト記号表（勤務時間帯）'!$C$6:$L$47,10,FALSE))</f>
        <v/>
      </c>
      <c r="AK54" s="251" t="str">
        <f>IF(AK53="","",VLOOKUP(AK53,'【記載例】シフト記号表（勤務時間帯）'!$C$6:$L$47,10,FALSE))</f>
        <v/>
      </c>
      <c r="AL54" s="251">
        <f>IF(AL53="","",VLOOKUP(AL53,'【記載例】シフト記号表（勤務時間帯）'!$C$6:$L$47,10,FALSE))</f>
        <v>8</v>
      </c>
      <c r="AM54" s="251">
        <f>IF(AM53="","",VLOOKUP(AM53,'【記載例】シフト記号表（勤務時間帯）'!$C$6:$L$47,10,FALSE))</f>
        <v>8</v>
      </c>
      <c r="AN54" s="253">
        <f>IF(AN53="","",VLOOKUP(AN53,'【記載例】シフト記号表（勤務時間帯）'!$C$6:$L$47,10,FALSE))</f>
        <v>8</v>
      </c>
      <c r="AO54" s="252">
        <f>IF(AO53="","",VLOOKUP(AO53,'【記載例】シフト記号表（勤務時間帯）'!$C$6:$L$47,10,FALSE))</f>
        <v>8</v>
      </c>
      <c r="AP54" s="251" t="str">
        <f>IF(AP53="","",VLOOKUP(AP53,'【記載例】シフト記号表（勤務時間帯）'!$C$6:$L$47,10,FALSE))</f>
        <v/>
      </c>
      <c r="AQ54" s="251">
        <f>IF(AQ53="","",VLOOKUP(AQ53,'【記載例】シフト記号表（勤務時間帯）'!$C$6:$L$47,10,FALSE))</f>
        <v>8</v>
      </c>
      <c r="AR54" s="251" t="str">
        <f>IF(AR53="","",VLOOKUP(AR53,'【記載例】シフト記号表（勤務時間帯）'!$C$6:$L$47,10,FALSE))</f>
        <v/>
      </c>
      <c r="AS54" s="251">
        <f>IF(AS53="","",VLOOKUP(AS53,'【記載例】シフト記号表（勤務時間帯）'!$C$6:$L$47,10,FALSE))</f>
        <v>8</v>
      </c>
      <c r="AT54" s="251" t="str">
        <f>IF(AT53="","",VLOOKUP(AT53,'【記載例】シフト記号表（勤務時間帯）'!$C$6:$L$47,10,FALSE))</f>
        <v/>
      </c>
      <c r="AU54" s="253">
        <f>IF(AU53="","",VLOOKUP(AU53,'【記載例】シフト記号表（勤務時間帯）'!$C$6:$L$47,10,FALSE))</f>
        <v>8</v>
      </c>
      <c r="AV54" s="252">
        <f>IF(AV53="","",VLOOKUP(AV53,'【記載例】シフト記号表（勤務時間帯）'!$C$6:$L$47,10,FALSE))</f>
        <v>8</v>
      </c>
      <c r="AW54" s="251">
        <f>IF(AW53="","",VLOOKUP(AW53,'【記載例】シフト記号表（勤務時間帯）'!$C$6:$L$47,10,FALSE))</f>
        <v>8</v>
      </c>
      <c r="AX54" s="251" t="str">
        <f>IF(AX53="","",VLOOKUP(AX53,'【記載例】シフト記号表（勤務時間帯）'!$C$6:$L$47,10,FALSE))</f>
        <v/>
      </c>
      <c r="AY54" s="251">
        <f>IF(AY53="","",VLOOKUP(AY53,'【記載例】シフト記号表（勤務時間帯）'!$C$6:$L$47,10,FALSE))</f>
        <v>8</v>
      </c>
      <c r="AZ54" s="251" t="str">
        <f>IF(AZ53="","",VLOOKUP(AZ53,'【記載例】シフト記号表（勤務時間帯）'!$C$6:$L$47,10,FALSE))</f>
        <v/>
      </c>
      <c r="BA54" s="251">
        <f>IF(BA53="","",VLOOKUP(BA53,'【記載例】シフト記号表（勤務時間帯）'!$C$6:$L$47,10,FALSE))</f>
        <v>8</v>
      </c>
      <c r="BB54" s="253" t="str">
        <f>IF(BB53="","",VLOOKUP(BB53,'【記載例】シフト記号表（勤務時間帯）'!$C$6:$L$47,10,FALSE))</f>
        <v/>
      </c>
      <c r="BC54" s="252" t="str">
        <f>IF(BC53="","",VLOOKUP(BC53,'【記載例】シフト記号表（勤務時間帯）'!$C$6:$L$47,10,FALSE))</f>
        <v/>
      </c>
      <c r="BD54" s="251" t="str">
        <f>IF(BD53="","",VLOOKUP(BD53,'【記載例】シフト記号表（勤務時間帯）'!$C$6:$L$47,10,FALSE))</f>
        <v/>
      </c>
      <c r="BE54" s="251" t="str">
        <f>IF(BE53="","",VLOOKUP(BE53,'【記載例】シフト記号表（勤務時間帯）'!$C$6:$L$47,10,FALSE))</f>
        <v/>
      </c>
      <c r="BF54" s="892">
        <f>IF($BI$3="４週",SUM(AA54:BB54),IF($BI$3="暦月",SUM(AA54:BE54),""))</f>
        <v>128</v>
      </c>
      <c r="BG54" s="893"/>
      <c r="BH54" s="970">
        <f>IF($BI$3="４週",BF54/4,IF($BI$3="暦月",(BF54/($BI$8/7)),""))</f>
        <v>32</v>
      </c>
      <c r="BI54" s="893"/>
      <c r="BJ54" s="967"/>
      <c r="BK54" s="968"/>
      <c r="BL54" s="968"/>
      <c r="BM54" s="968"/>
      <c r="BN54" s="969"/>
    </row>
    <row r="55" spans="2:66" ht="20.25" customHeight="1">
      <c r="B55" s="925">
        <f>B53+1</f>
        <v>20</v>
      </c>
      <c r="C55" s="1042" t="s">
        <v>781</v>
      </c>
      <c r="D55" s="1044" t="s">
        <v>775</v>
      </c>
      <c r="E55" s="934"/>
      <c r="F55" s="1045"/>
      <c r="G55" s="971" t="s">
        <v>274</v>
      </c>
      <c r="H55" s="972"/>
      <c r="I55" s="250"/>
      <c r="J55" s="249"/>
      <c r="K55" s="250"/>
      <c r="L55" s="249"/>
      <c r="M55" s="983" t="s">
        <v>769</v>
      </c>
      <c r="N55" s="984"/>
      <c r="O55" s="985" t="s">
        <v>275</v>
      </c>
      <c r="P55" s="986"/>
      <c r="Q55" s="986"/>
      <c r="R55" s="972"/>
      <c r="S55" s="953" t="s">
        <v>780</v>
      </c>
      <c r="T55" s="954"/>
      <c r="U55" s="954"/>
      <c r="V55" s="954"/>
      <c r="W55" s="955"/>
      <c r="X55" s="265" t="s">
        <v>758</v>
      </c>
      <c r="Y55" s="264"/>
      <c r="Z55" s="263"/>
      <c r="AA55" s="244" t="s">
        <v>766</v>
      </c>
      <c r="AB55" s="243" t="s">
        <v>765</v>
      </c>
      <c r="AC55" s="243" t="s">
        <v>759</v>
      </c>
      <c r="AD55" s="243" t="s">
        <v>759</v>
      </c>
      <c r="AE55" s="243"/>
      <c r="AF55" s="243" t="s">
        <v>760</v>
      </c>
      <c r="AG55" s="245"/>
      <c r="AH55" s="244"/>
      <c r="AI55" s="243" t="s">
        <v>766</v>
      </c>
      <c r="AJ55" s="243" t="s">
        <v>765</v>
      </c>
      <c r="AK55" s="243" t="s">
        <v>759</v>
      </c>
      <c r="AL55" s="243" t="s">
        <v>759</v>
      </c>
      <c r="AM55" s="243"/>
      <c r="AN55" s="245" t="s">
        <v>760</v>
      </c>
      <c r="AO55" s="244" t="s">
        <v>760</v>
      </c>
      <c r="AP55" s="243"/>
      <c r="AQ55" s="243" t="s">
        <v>766</v>
      </c>
      <c r="AR55" s="243" t="s">
        <v>765</v>
      </c>
      <c r="AS55" s="243" t="s">
        <v>759</v>
      </c>
      <c r="AT55" s="243" t="s">
        <v>759</v>
      </c>
      <c r="AU55" s="245"/>
      <c r="AV55" s="244" t="s">
        <v>760</v>
      </c>
      <c r="AW55" s="243"/>
      <c r="AX55" s="243"/>
      <c r="AY55" s="243" t="s">
        <v>766</v>
      </c>
      <c r="AZ55" s="243" t="s">
        <v>765</v>
      </c>
      <c r="BA55" s="243" t="s">
        <v>759</v>
      </c>
      <c r="BB55" s="245" t="s">
        <v>759</v>
      </c>
      <c r="BC55" s="244"/>
      <c r="BD55" s="243"/>
      <c r="BE55" s="242"/>
      <c r="BF55" s="960"/>
      <c r="BG55" s="961"/>
      <c r="BH55" s="962"/>
      <c r="BI55" s="963"/>
      <c r="BJ55" s="964"/>
      <c r="BK55" s="965"/>
      <c r="BL55" s="965"/>
      <c r="BM55" s="965"/>
      <c r="BN55" s="966"/>
    </row>
    <row r="56" spans="2:66" ht="20.25" customHeight="1">
      <c r="B56" s="926"/>
      <c r="C56" s="1043"/>
      <c r="D56" s="1046"/>
      <c r="E56" s="934"/>
      <c r="F56" s="1045"/>
      <c r="G56" s="928"/>
      <c r="H56" s="924"/>
      <c r="I56" s="262"/>
      <c r="J56" s="261" t="str">
        <f>G55</f>
        <v>介護職員</v>
      </c>
      <c r="K56" s="262"/>
      <c r="L56" s="261" t="str">
        <f>M55</f>
        <v>A</v>
      </c>
      <c r="M56" s="917"/>
      <c r="N56" s="918"/>
      <c r="O56" s="922"/>
      <c r="P56" s="923"/>
      <c r="Q56" s="923"/>
      <c r="R56" s="924"/>
      <c r="S56" s="953"/>
      <c r="T56" s="954"/>
      <c r="U56" s="954"/>
      <c r="V56" s="954"/>
      <c r="W56" s="955"/>
      <c r="X56" s="256" t="s">
        <v>757</v>
      </c>
      <c r="Y56" s="255"/>
      <c r="Z56" s="254"/>
      <c r="AA56" s="252">
        <f>IF(AA55="","",VLOOKUP(AA55,'【記載例】シフト記号表（勤務時間帯）'!$C$6:$L$47,10,FALSE))</f>
        <v>8</v>
      </c>
      <c r="AB56" s="251">
        <f>IF(AB55="","",VLOOKUP(AB55,'【記載例】シフト記号表（勤務時間帯）'!$C$6:$L$47,10,FALSE))</f>
        <v>8</v>
      </c>
      <c r="AC56" s="251">
        <f>IF(AC55="","",VLOOKUP(AC55,'【記載例】シフト記号表（勤務時間帯）'!$C$6:$L$47,10,FALSE))</f>
        <v>8</v>
      </c>
      <c r="AD56" s="251">
        <f>IF(AD55="","",VLOOKUP(AD55,'【記載例】シフト記号表（勤務時間帯）'!$C$6:$L$47,10,FALSE))</f>
        <v>8</v>
      </c>
      <c r="AE56" s="251" t="str">
        <f>IF(AE55="","",VLOOKUP(AE55,'【記載例】シフト記号表（勤務時間帯）'!$C$6:$L$47,10,FALSE))</f>
        <v/>
      </c>
      <c r="AF56" s="251">
        <f>IF(AF55="","",VLOOKUP(AF55,'【記載例】シフト記号表（勤務時間帯）'!$C$6:$L$47,10,FALSE))</f>
        <v>8</v>
      </c>
      <c r="AG56" s="253" t="str">
        <f>IF(AG55="","",VLOOKUP(AG55,'【記載例】シフト記号表（勤務時間帯）'!$C$6:$L$47,10,FALSE))</f>
        <v/>
      </c>
      <c r="AH56" s="252" t="str">
        <f>IF(AH55="","",VLOOKUP(AH55,'【記載例】シフト記号表（勤務時間帯）'!$C$6:$L$47,10,FALSE))</f>
        <v/>
      </c>
      <c r="AI56" s="251">
        <f>IF(AI55="","",VLOOKUP(AI55,'【記載例】シフト記号表（勤務時間帯）'!$C$6:$L$47,10,FALSE))</f>
        <v>8</v>
      </c>
      <c r="AJ56" s="251">
        <f>IF(AJ55="","",VLOOKUP(AJ55,'【記載例】シフト記号表（勤務時間帯）'!$C$6:$L$47,10,FALSE))</f>
        <v>8</v>
      </c>
      <c r="AK56" s="251">
        <f>IF(AK55="","",VLOOKUP(AK55,'【記載例】シフト記号表（勤務時間帯）'!$C$6:$L$47,10,FALSE))</f>
        <v>8</v>
      </c>
      <c r="AL56" s="251">
        <f>IF(AL55="","",VLOOKUP(AL55,'【記載例】シフト記号表（勤務時間帯）'!$C$6:$L$47,10,FALSE))</f>
        <v>8</v>
      </c>
      <c r="AM56" s="251" t="str">
        <f>IF(AM55="","",VLOOKUP(AM55,'【記載例】シフト記号表（勤務時間帯）'!$C$6:$L$47,10,FALSE))</f>
        <v/>
      </c>
      <c r="AN56" s="253">
        <f>IF(AN55="","",VLOOKUP(AN55,'【記載例】シフト記号表（勤務時間帯）'!$C$6:$L$47,10,FALSE))</f>
        <v>8</v>
      </c>
      <c r="AO56" s="252">
        <f>IF(AO55="","",VLOOKUP(AO55,'【記載例】シフト記号表（勤務時間帯）'!$C$6:$L$47,10,FALSE))</f>
        <v>8</v>
      </c>
      <c r="AP56" s="251" t="str">
        <f>IF(AP55="","",VLOOKUP(AP55,'【記載例】シフト記号表（勤務時間帯）'!$C$6:$L$47,10,FALSE))</f>
        <v/>
      </c>
      <c r="AQ56" s="251">
        <f>IF(AQ55="","",VLOOKUP(AQ55,'【記載例】シフト記号表（勤務時間帯）'!$C$6:$L$47,10,FALSE))</f>
        <v>8</v>
      </c>
      <c r="AR56" s="251">
        <f>IF(AR55="","",VLOOKUP(AR55,'【記載例】シフト記号表（勤務時間帯）'!$C$6:$L$47,10,FALSE))</f>
        <v>8</v>
      </c>
      <c r="AS56" s="251">
        <f>IF(AS55="","",VLOOKUP(AS55,'【記載例】シフト記号表（勤務時間帯）'!$C$6:$L$47,10,FALSE))</f>
        <v>8</v>
      </c>
      <c r="AT56" s="251">
        <f>IF(AT55="","",VLOOKUP(AT55,'【記載例】シフト記号表（勤務時間帯）'!$C$6:$L$47,10,FALSE))</f>
        <v>8</v>
      </c>
      <c r="AU56" s="253" t="str">
        <f>IF(AU55="","",VLOOKUP(AU55,'【記載例】シフト記号表（勤務時間帯）'!$C$6:$L$47,10,FALSE))</f>
        <v/>
      </c>
      <c r="AV56" s="252">
        <f>IF(AV55="","",VLOOKUP(AV55,'【記載例】シフト記号表（勤務時間帯）'!$C$6:$L$47,10,FALSE))</f>
        <v>8</v>
      </c>
      <c r="AW56" s="251" t="str">
        <f>IF(AW55="","",VLOOKUP(AW55,'【記載例】シフト記号表（勤務時間帯）'!$C$6:$L$47,10,FALSE))</f>
        <v/>
      </c>
      <c r="AX56" s="251" t="str">
        <f>IF(AX55="","",VLOOKUP(AX55,'【記載例】シフト記号表（勤務時間帯）'!$C$6:$L$47,10,FALSE))</f>
        <v/>
      </c>
      <c r="AY56" s="251">
        <f>IF(AY55="","",VLOOKUP(AY55,'【記載例】シフト記号表（勤務時間帯）'!$C$6:$L$47,10,FALSE))</f>
        <v>8</v>
      </c>
      <c r="AZ56" s="251">
        <f>IF(AZ55="","",VLOOKUP(AZ55,'【記載例】シフト記号表（勤務時間帯）'!$C$6:$L$47,10,FALSE))</f>
        <v>8</v>
      </c>
      <c r="BA56" s="251">
        <f>IF(BA55="","",VLOOKUP(BA55,'【記載例】シフト記号表（勤務時間帯）'!$C$6:$L$47,10,FALSE))</f>
        <v>8</v>
      </c>
      <c r="BB56" s="253">
        <f>IF(BB55="","",VLOOKUP(BB55,'【記載例】シフト記号表（勤務時間帯）'!$C$6:$L$47,10,FALSE))</f>
        <v>8</v>
      </c>
      <c r="BC56" s="252" t="str">
        <f>IF(BC55="","",VLOOKUP(BC55,'【記載例】シフト記号表（勤務時間帯）'!$C$6:$L$47,10,FALSE))</f>
        <v/>
      </c>
      <c r="BD56" s="251" t="str">
        <f>IF(BD55="","",VLOOKUP(BD55,'【記載例】シフト記号表（勤務時間帯）'!$C$6:$L$47,10,FALSE))</f>
        <v/>
      </c>
      <c r="BE56" s="251" t="str">
        <f>IF(BE55="","",VLOOKUP(BE55,'【記載例】シフト記号表（勤務時間帯）'!$C$6:$L$47,10,FALSE))</f>
        <v/>
      </c>
      <c r="BF56" s="892">
        <f>IF($BI$3="４週",SUM(AA56:BB56),IF($BI$3="暦月",SUM(AA56:BE56),""))</f>
        <v>160</v>
      </c>
      <c r="BG56" s="893"/>
      <c r="BH56" s="970">
        <f>IF($BI$3="４週",BF56/4,IF($BI$3="暦月",(BF56/($BI$8/7)),""))</f>
        <v>40</v>
      </c>
      <c r="BI56" s="893"/>
      <c r="BJ56" s="967"/>
      <c r="BK56" s="968"/>
      <c r="BL56" s="968"/>
      <c r="BM56" s="968"/>
      <c r="BN56" s="969"/>
    </row>
    <row r="57" spans="2:66" ht="20.25" customHeight="1">
      <c r="B57" s="925">
        <f>B55+1</f>
        <v>21</v>
      </c>
      <c r="C57" s="1042"/>
      <c r="D57" s="1044" t="s">
        <v>775</v>
      </c>
      <c r="E57" s="934"/>
      <c r="F57" s="1045"/>
      <c r="G57" s="971" t="s">
        <v>274</v>
      </c>
      <c r="H57" s="972"/>
      <c r="I57" s="262"/>
      <c r="J57" s="261"/>
      <c r="K57" s="262"/>
      <c r="L57" s="261"/>
      <c r="M57" s="983" t="s">
        <v>769</v>
      </c>
      <c r="N57" s="984"/>
      <c r="O57" s="985" t="s">
        <v>762</v>
      </c>
      <c r="P57" s="986"/>
      <c r="Q57" s="986"/>
      <c r="R57" s="972"/>
      <c r="S57" s="953" t="s">
        <v>779</v>
      </c>
      <c r="T57" s="954"/>
      <c r="U57" s="954"/>
      <c r="V57" s="954"/>
      <c r="W57" s="955"/>
      <c r="X57" s="260" t="s">
        <v>758</v>
      </c>
      <c r="Z57" s="259"/>
      <c r="AA57" s="244"/>
      <c r="AB57" s="243" t="s">
        <v>766</v>
      </c>
      <c r="AC57" s="243" t="s">
        <v>765</v>
      </c>
      <c r="AD57" s="243" t="s">
        <v>760</v>
      </c>
      <c r="AE57" s="243" t="s">
        <v>759</v>
      </c>
      <c r="AF57" s="243"/>
      <c r="AG57" s="245" t="s">
        <v>760</v>
      </c>
      <c r="AH57" s="244" t="s">
        <v>760</v>
      </c>
      <c r="AI57" s="243"/>
      <c r="AJ57" s="243" t="s">
        <v>766</v>
      </c>
      <c r="AK57" s="243" t="s">
        <v>765</v>
      </c>
      <c r="AL57" s="243" t="s">
        <v>760</v>
      </c>
      <c r="AM57" s="243" t="s">
        <v>759</v>
      </c>
      <c r="AN57" s="245"/>
      <c r="AO57" s="244" t="s">
        <v>760</v>
      </c>
      <c r="AP57" s="243" t="s">
        <v>759</v>
      </c>
      <c r="AQ57" s="243"/>
      <c r="AR57" s="243" t="s">
        <v>766</v>
      </c>
      <c r="AS57" s="243" t="s">
        <v>765</v>
      </c>
      <c r="AT57" s="243" t="s">
        <v>760</v>
      </c>
      <c r="AU57" s="245"/>
      <c r="AV57" s="244"/>
      <c r="AW57" s="243" t="s">
        <v>760</v>
      </c>
      <c r="AX57" s="243" t="s">
        <v>759</v>
      </c>
      <c r="AY57" s="243"/>
      <c r="AZ57" s="243" t="s">
        <v>766</v>
      </c>
      <c r="BA57" s="243" t="s">
        <v>765</v>
      </c>
      <c r="BB57" s="245" t="s">
        <v>760</v>
      </c>
      <c r="BC57" s="244"/>
      <c r="BD57" s="243"/>
      <c r="BE57" s="242"/>
      <c r="BF57" s="960"/>
      <c r="BG57" s="961"/>
      <c r="BH57" s="962"/>
      <c r="BI57" s="963"/>
      <c r="BJ57" s="964"/>
      <c r="BK57" s="965"/>
      <c r="BL57" s="965"/>
      <c r="BM57" s="965"/>
      <c r="BN57" s="966"/>
    </row>
    <row r="58" spans="2:66" ht="20.25" customHeight="1">
      <c r="B58" s="926"/>
      <c r="C58" s="1043"/>
      <c r="D58" s="1046"/>
      <c r="E58" s="934"/>
      <c r="F58" s="1045"/>
      <c r="G58" s="928"/>
      <c r="H58" s="924"/>
      <c r="I58" s="262"/>
      <c r="J58" s="261" t="str">
        <f>G57</f>
        <v>介護職員</v>
      </c>
      <c r="K58" s="262"/>
      <c r="L58" s="261" t="str">
        <f>M57</f>
        <v>A</v>
      </c>
      <c r="M58" s="917"/>
      <c r="N58" s="918"/>
      <c r="O58" s="922"/>
      <c r="P58" s="923"/>
      <c r="Q58" s="923"/>
      <c r="R58" s="924"/>
      <c r="S58" s="953"/>
      <c r="T58" s="954"/>
      <c r="U58" s="954"/>
      <c r="V58" s="954"/>
      <c r="W58" s="955"/>
      <c r="X58" s="256" t="s">
        <v>757</v>
      </c>
      <c r="Y58" s="255"/>
      <c r="Z58" s="254"/>
      <c r="AA58" s="252" t="str">
        <f>IF(AA57="","",VLOOKUP(AA57,'【記載例】シフト記号表（勤務時間帯）'!$C$6:$L$47,10,FALSE))</f>
        <v/>
      </c>
      <c r="AB58" s="251">
        <f>IF(AB57="","",VLOOKUP(AB57,'【記載例】シフト記号表（勤務時間帯）'!$C$6:$L$47,10,FALSE))</f>
        <v>8</v>
      </c>
      <c r="AC58" s="251">
        <f>IF(AC57="","",VLOOKUP(AC57,'【記載例】シフト記号表（勤務時間帯）'!$C$6:$L$47,10,FALSE))</f>
        <v>8</v>
      </c>
      <c r="AD58" s="251">
        <f>IF(AD57="","",VLOOKUP(AD57,'【記載例】シフト記号表（勤務時間帯）'!$C$6:$L$47,10,FALSE))</f>
        <v>8</v>
      </c>
      <c r="AE58" s="251">
        <f>IF(AE57="","",VLOOKUP(AE57,'【記載例】シフト記号表（勤務時間帯）'!$C$6:$L$47,10,FALSE))</f>
        <v>8</v>
      </c>
      <c r="AF58" s="251" t="str">
        <f>IF(AF57="","",VLOOKUP(AF57,'【記載例】シフト記号表（勤務時間帯）'!$C$6:$L$47,10,FALSE))</f>
        <v/>
      </c>
      <c r="AG58" s="253">
        <f>IF(AG57="","",VLOOKUP(AG57,'【記載例】シフト記号表（勤務時間帯）'!$C$6:$L$47,10,FALSE))</f>
        <v>8</v>
      </c>
      <c r="AH58" s="252">
        <f>IF(AH57="","",VLOOKUP(AH57,'【記載例】シフト記号表（勤務時間帯）'!$C$6:$L$47,10,FALSE))</f>
        <v>8</v>
      </c>
      <c r="AI58" s="251" t="str">
        <f>IF(AI57="","",VLOOKUP(AI57,'【記載例】シフト記号表（勤務時間帯）'!$C$6:$L$47,10,FALSE))</f>
        <v/>
      </c>
      <c r="AJ58" s="251">
        <f>IF(AJ57="","",VLOOKUP(AJ57,'【記載例】シフト記号表（勤務時間帯）'!$C$6:$L$47,10,FALSE))</f>
        <v>8</v>
      </c>
      <c r="AK58" s="251">
        <f>IF(AK57="","",VLOOKUP(AK57,'【記載例】シフト記号表（勤務時間帯）'!$C$6:$L$47,10,FALSE))</f>
        <v>8</v>
      </c>
      <c r="AL58" s="251">
        <f>IF(AL57="","",VLOOKUP(AL57,'【記載例】シフト記号表（勤務時間帯）'!$C$6:$L$47,10,FALSE))</f>
        <v>8</v>
      </c>
      <c r="AM58" s="251">
        <f>IF(AM57="","",VLOOKUP(AM57,'【記載例】シフト記号表（勤務時間帯）'!$C$6:$L$47,10,FALSE))</f>
        <v>8</v>
      </c>
      <c r="AN58" s="253" t="str">
        <f>IF(AN57="","",VLOOKUP(AN57,'【記載例】シフト記号表（勤務時間帯）'!$C$6:$L$47,10,FALSE))</f>
        <v/>
      </c>
      <c r="AO58" s="252">
        <f>IF(AO57="","",VLOOKUP(AO57,'【記載例】シフト記号表（勤務時間帯）'!$C$6:$L$47,10,FALSE))</f>
        <v>8</v>
      </c>
      <c r="AP58" s="251">
        <f>IF(AP57="","",VLOOKUP(AP57,'【記載例】シフト記号表（勤務時間帯）'!$C$6:$L$47,10,FALSE))</f>
        <v>8</v>
      </c>
      <c r="AQ58" s="251" t="str">
        <f>IF(AQ57="","",VLOOKUP(AQ57,'【記載例】シフト記号表（勤務時間帯）'!$C$6:$L$47,10,FALSE))</f>
        <v/>
      </c>
      <c r="AR58" s="251">
        <f>IF(AR57="","",VLOOKUP(AR57,'【記載例】シフト記号表（勤務時間帯）'!$C$6:$L$47,10,FALSE))</f>
        <v>8</v>
      </c>
      <c r="AS58" s="251">
        <f>IF(AS57="","",VLOOKUP(AS57,'【記載例】シフト記号表（勤務時間帯）'!$C$6:$L$47,10,FALSE))</f>
        <v>8</v>
      </c>
      <c r="AT58" s="251">
        <f>IF(AT57="","",VLOOKUP(AT57,'【記載例】シフト記号表（勤務時間帯）'!$C$6:$L$47,10,FALSE))</f>
        <v>8</v>
      </c>
      <c r="AU58" s="253" t="str">
        <f>IF(AU57="","",VLOOKUP(AU57,'【記載例】シフト記号表（勤務時間帯）'!$C$6:$L$47,10,FALSE))</f>
        <v/>
      </c>
      <c r="AV58" s="252" t="str">
        <f>IF(AV57="","",VLOOKUP(AV57,'【記載例】シフト記号表（勤務時間帯）'!$C$6:$L$47,10,FALSE))</f>
        <v/>
      </c>
      <c r="AW58" s="251">
        <f>IF(AW57="","",VLOOKUP(AW57,'【記載例】シフト記号表（勤務時間帯）'!$C$6:$L$47,10,FALSE))</f>
        <v>8</v>
      </c>
      <c r="AX58" s="251">
        <f>IF(AX57="","",VLOOKUP(AX57,'【記載例】シフト記号表（勤務時間帯）'!$C$6:$L$47,10,FALSE))</f>
        <v>8</v>
      </c>
      <c r="AY58" s="251" t="str">
        <f>IF(AY57="","",VLOOKUP(AY57,'【記載例】シフト記号表（勤務時間帯）'!$C$6:$L$47,10,FALSE))</f>
        <v/>
      </c>
      <c r="AZ58" s="251">
        <f>IF(AZ57="","",VLOOKUP(AZ57,'【記載例】シフト記号表（勤務時間帯）'!$C$6:$L$47,10,FALSE))</f>
        <v>8</v>
      </c>
      <c r="BA58" s="251">
        <f>IF(BA57="","",VLOOKUP(BA57,'【記載例】シフト記号表（勤務時間帯）'!$C$6:$L$47,10,FALSE))</f>
        <v>8</v>
      </c>
      <c r="BB58" s="253">
        <f>IF(BB57="","",VLOOKUP(BB57,'【記載例】シフト記号表（勤務時間帯）'!$C$6:$L$47,10,FALSE))</f>
        <v>8</v>
      </c>
      <c r="BC58" s="252" t="str">
        <f>IF(BC57="","",VLOOKUP(BC57,'【記載例】シフト記号表（勤務時間帯）'!$C$6:$L$47,10,FALSE))</f>
        <v/>
      </c>
      <c r="BD58" s="251" t="str">
        <f>IF(BD57="","",VLOOKUP(BD57,'【記載例】シフト記号表（勤務時間帯）'!$C$6:$L$47,10,FALSE))</f>
        <v/>
      </c>
      <c r="BE58" s="251" t="str">
        <f>IF(BE57="","",VLOOKUP(BE57,'【記載例】シフト記号表（勤務時間帯）'!$C$6:$L$47,10,FALSE))</f>
        <v/>
      </c>
      <c r="BF58" s="892">
        <f>IF($BI$3="４週",SUM(AA58:BB58),IF($BI$3="暦月",SUM(AA58:BE58),""))</f>
        <v>160</v>
      </c>
      <c r="BG58" s="893"/>
      <c r="BH58" s="970">
        <f>IF($BI$3="４週",BF58/4,IF($BI$3="暦月",(BF58/($BI$8/7)),""))</f>
        <v>40</v>
      </c>
      <c r="BI58" s="893"/>
      <c r="BJ58" s="967"/>
      <c r="BK58" s="968"/>
      <c r="BL58" s="968"/>
      <c r="BM58" s="968"/>
      <c r="BN58" s="969"/>
    </row>
    <row r="59" spans="2:66" ht="20.25" customHeight="1">
      <c r="B59" s="925">
        <f>B57+1</f>
        <v>22</v>
      </c>
      <c r="C59" s="1042"/>
      <c r="D59" s="1044" t="s">
        <v>775</v>
      </c>
      <c r="E59" s="934"/>
      <c r="F59" s="1045"/>
      <c r="G59" s="971" t="s">
        <v>274</v>
      </c>
      <c r="H59" s="972"/>
      <c r="I59" s="262"/>
      <c r="J59" s="261"/>
      <c r="K59" s="262"/>
      <c r="L59" s="261"/>
      <c r="M59" s="983" t="s">
        <v>769</v>
      </c>
      <c r="N59" s="984"/>
      <c r="O59" s="985" t="s">
        <v>762</v>
      </c>
      <c r="P59" s="986"/>
      <c r="Q59" s="986"/>
      <c r="R59" s="972"/>
      <c r="S59" s="953" t="s">
        <v>778</v>
      </c>
      <c r="T59" s="954"/>
      <c r="U59" s="954"/>
      <c r="V59" s="954"/>
      <c r="W59" s="955"/>
      <c r="X59" s="260" t="s">
        <v>758</v>
      </c>
      <c r="Z59" s="259"/>
      <c r="AA59" s="244" t="s">
        <v>760</v>
      </c>
      <c r="AB59" s="243"/>
      <c r="AC59" s="243" t="s">
        <v>766</v>
      </c>
      <c r="AD59" s="243" t="s">
        <v>765</v>
      </c>
      <c r="AE59" s="243" t="s">
        <v>760</v>
      </c>
      <c r="AF59" s="243" t="s">
        <v>759</v>
      </c>
      <c r="AG59" s="245"/>
      <c r="AH59" s="244" t="s">
        <v>759</v>
      </c>
      <c r="AI59" s="243" t="s">
        <v>760</v>
      </c>
      <c r="AJ59" s="243"/>
      <c r="AK59" s="243" t="s">
        <v>766</v>
      </c>
      <c r="AL59" s="243" t="s">
        <v>765</v>
      </c>
      <c r="AM59" s="243" t="s">
        <v>760</v>
      </c>
      <c r="AN59" s="245"/>
      <c r="AO59" s="244" t="s">
        <v>759</v>
      </c>
      <c r="AP59" s="243" t="s">
        <v>760</v>
      </c>
      <c r="AQ59" s="243"/>
      <c r="AR59" s="243"/>
      <c r="AS59" s="243" t="s">
        <v>766</v>
      </c>
      <c r="AT59" s="243" t="s">
        <v>765</v>
      </c>
      <c r="AU59" s="245" t="s">
        <v>759</v>
      </c>
      <c r="AV59" s="244" t="s">
        <v>759</v>
      </c>
      <c r="AW59" s="243"/>
      <c r="AX59" s="243" t="s">
        <v>760</v>
      </c>
      <c r="AY59" s="243" t="s">
        <v>759</v>
      </c>
      <c r="AZ59" s="243"/>
      <c r="BA59" s="243" t="s">
        <v>766</v>
      </c>
      <c r="BB59" s="245" t="s">
        <v>765</v>
      </c>
      <c r="BC59" s="244"/>
      <c r="BD59" s="243"/>
      <c r="BE59" s="242"/>
      <c r="BF59" s="960"/>
      <c r="BG59" s="961"/>
      <c r="BH59" s="962"/>
      <c r="BI59" s="963"/>
      <c r="BJ59" s="964"/>
      <c r="BK59" s="965"/>
      <c r="BL59" s="965"/>
      <c r="BM59" s="965"/>
      <c r="BN59" s="966"/>
    </row>
    <row r="60" spans="2:66" ht="20.25" customHeight="1">
      <c r="B60" s="926"/>
      <c r="C60" s="1043"/>
      <c r="D60" s="1046"/>
      <c r="E60" s="934"/>
      <c r="F60" s="1045"/>
      <c r="G60" s="928"/>
      <c r="H60" s="924"/>
      <c r="I60" s="262"/>
      <c r="J60" s="261" t="str">
        <f>G59</f>
        <v>介護職員</v>
      </c>
      <c r="K60" s="262"/>
      <c r="L60" s="261" t="str">
        <f>M59</f>
        <v>A</v>
      </c>
      <c r="M60" s="917"/>
      <c r="N60" s="918"/>
      <c r="O60" s="922"/>
      <c r="P60" s="923"/>
      <c r="Q60" s="923"/>
      <c r="R60" s="924"/>
      <c r="S60" s="953"/>
      <c r="T60" s="954"/>
      <c r="U60" s="954"/>
      <c r="V60" s="954"/>
      <c r="W60" s="955"/>
      <c r="X60" s="256" t="s">
        <v>757</v>
      </c>
      <c r="Y60" s="255"/>
      <c r="Z60" s="254"/>
      <c r="AA60" s="252">
        <f>IF(AA59="","",VLOOKUP(AA59,'【記載例】シフト記号表（勤務時間帯）'!$C$6:$L$47,10,FALSE))</f>
        <v>8</v>
      </c>
      <c r="AB60" s="251" t="str">
        <f>IF(AB59="","",VLOOKUP(AB59,'【記載例】シフト記号表（勤務時間帯）'!$C$6:$L$47,10,FALSE))</f>
        <v/>
      </c>
      <c r="AC60" s="251">
        <f>IF(AC59="","",VLOOKUP(AC59,'【記載例】シフト記号表（勤務時間帯）'!$C$6:$L$47,10,FALSE))</f>
        <v>8</v>
      </c>
      <c r="AD60" s="251">
        <f>IF(AD59="","",VLOOKUP(AD59,'【記載例】シフト記号表（勤務時間帯）'!$C$6:$L$47,10,FALSE))</f>
        <v>8</v>
      </c>
      <c r="AE60" s="251">
        <f>IF(AE59="","",VLOOKUP(AE59,'【記載例】シフト記号表（勤務時間帯）'!$C$6:$L$47,10,FALSE))</f>
        <v>8</v>
      </c>
      <c r="AF60" s="251">
        <f>IF(AF59="","",VLOOKUP(AF59,'【記載例】シフト記号表（勤務時間帯）'!$C$6:$L$47,10,FALSE))</f>
        <v>8</v>
      </c>
      <c r="AG60" s="253" t="str">
        <f>IF(AG59="","",VLOOKUP(AG59,'【記載例】シフト記号表（勤務時間帯）'!$C$6:$L$47,10,FALSE))</f>
        <v/>
      </c>
      <c r="AH60" s="252">
        <f>IF(AH59="","",VLOOKUP(AH59,'【記載例】シフト記号表（勤務時間帯）'!$C$6:$L$47,10,FALSE))</f>
        <v>8</v>
      </c>
      <c r="AI60" s="251">
        <f>IF(AI59="","",VLOOKUP(AI59,'【記載例】シフト記号表（勤務時間帯）'!$C$6:$L$47,10,FALSE))</f>
        <v>8</v>
      </c>
      <c r="AJ60" s="251" t="str">
        <f>IF(AJ59="","",VLOOKUP(AJ59,'【記載例】シフト記号表（勤務時間帯）'!$C$6:$L$47,10,FALSE))</f>
        <v/>
      </c>
      <c r="AK60" s="251">
        <f>IF(AK59="","",VLOOKUP(AK59,'【記載例】シフト記号表（勤務時間帯）'!$C$6:$L$47,10,FALSE))</f>
        <v>8</v>
      </c>
      <c r="AL60" s="251">
        <f>IF(AL59="","",VLOOKUP(AL59,'【記載例】シフト記号表（勤務時間帯）'!$C$6:$L$47,10,FALSE))</f>
        <v>8</v>
      </c>
      <c r="AM60" s="251">
        <f>IF(AM59="","",VLOOKUP(AM59,'【記載例】シフト記号表（勤務時間帯）'!$C$6:$L$47,10,FALSE))</f>
        <v>8</v>
      </c>
      <c r="AN60" s="253" t="str">
        <f>IF(AN59="","",VLOOKUP(AN59,'【記載例】シフト記号表（勤務時間帯）'!$C$6:$L$47,10,FALSE))</f>
        <v/>
      </c>
      <c r="AO60" s="252">
        <f>IF(AO59="","",VLOOKUP(AO59,'【記載例】シフト記号表（勤務時間帯）'!$C$6:$L$47,10,FALSE))</f>
        <v>8</v>
      </c>
      <c r="AP60" s="251">
        <f>IF(AP59="","",VLOOKUP(AP59,'【記載例】シフト記号表（勤務時間帯）'!$C$6:$L$47,10,FALSE))</f>
        <v>8</v>
      </c>
      <c r="AQ60" s="251" t="str">
        <f>IF(AQ59="","",VLOOKUP(AQ59,'【記載例】シフト記号表（勤務時間帯）'!$C$6:$L$47,10,FALSE))</f>
        <v/>
      </c>
      <c r="AR60" s="251" t="str">
        <f>IF(AR59="","",VLOOKUP(AR59,'【記載例】シフト記号表（勤務時間帯）'!$C$6:$L$47,10,FALSE))</f>
        <v/>
      </c>
      <c r="AS60" s="251">
        <f>IF(AS59="","",VLOOKUP(AS59,'【記載例】シフト記号表（勤務時間帯）'!$C$6:$L$47,10,FALSE))</f>
        <v>8</v>
      </c>
      <c r="AT60" s="251">
        <f>IF(AT59="","",VLOOKUP(AT59,'【記載例】シフト記号表（勤務時間帯）'!$C$6:$L$47,10,FALSE))</f>
        <v>8</v>
      </c>
      <c r="AU60" s="253">
        <f>IF(AU59="","",VLOOKUP(AU59,'【記載例】シフト記号表（勤務時間帯）'!$C$6:$L$47,10,FALSE))</f>
        <v>8</v>
      </c>
      <c r="AV60" s="252">
        <f>IF(AV59="","",VLOOKUP(AV59,'【記載例】シフト記号表（勤務時間帯）'!$C$6:$L$47,10,FALSE))</f>
        <v>8</v>
      </c>
      <c r="AW60" s="251" t="str">
        <f>IF(AW59="","",VLOOKUP(AW59,'【記載例】シフト記号表（勤務時間帯）'!$C$6:$L$47,10,FALSE))</f>
        <v/>
      </c>
      <c r="AX60" s="251">
        <f>IF(AX59="","",VLOOKUP(AX59,'【記載例】シフト記号表（勤務時間帯）'!$C$6:$L$47,10,FALSE))</f>
        <v>8</v>
      </c>
      <c r="AY60" s="251">
        <f>IF(AY59="","",VLOOKUP(AY59,'【記載例】シフト記号表（勤務時間帯）'!$C$6:$L$47,10,FALSE))</f>
        <v>8</v>
      </c>
      <c r="AZ60" s="251" t="str">
        <f>IF(AZ59="","",VLOOKUP(AZ59,'【記載例】シフト記号表（勤務時間帯）'!$C$6:$L$47,10,FALSE))</f>
        <v/>
      </c>
      <c r="BA60" s="251">
        <f>IF(BA59="","",VLOOKUP(BA59,'【記載例】シフト記号表（勤務時間帯）'!$C$6:$L$47,10,FALSE))</f>
        <v>8</v>
      </c>
      <c r="BB60" s="253">
        <f>IF(BB59="","",VLOOKUP(BB59,'【記載例】シフト記号表（勤務時間帯）'!$C$6:$L$47,10,FALSE))</f>
        <v>8</v>
      </c>
      <c r="BC60" s="252" t="str">
        <f>IF(BC59="","",VLOOKUP(BC59,'【記載例】シフト記号表（勤務時間帯）'!$C$6:$L$47,10,FALSE))</f>
        <v/>
      </c>
      <c r="BD60" s="251" t="str">
        <f>IF(BD59="","",VLOOKUP(BD59,'【記載例】シフト記号表（勤務時間帯）'!$C$6:$L$47,10,FALSE))</f>
        <v/>
      </c>
      <c r="BE60" s="251" t="str">
        <f>IF(BE59="","",VLOOKUP(BE59,'【記載例】シフト記号表（勤務時間帯）'!$C$6:$L$47,10,FALSE))</f>
        <v/>
      </c>
      <c r="BF60" s="892">
        <f>IF($BI$3="４週",SUM(AA60:BB60),IF($BI$3="暦月",SUM(AA60:BE60),""))</f>
        <v>160</v>
      </c>
      <c r="BG60" s="893"/>
      <c r="BH60" s="970">
        <f>IF($BI$3="４週",BF60/4,IF($BI$3="暦月",(BF60/($BI$8/7)),""))</f>
        <v>40</v>
      </c>
      <c r="BI60" s="893"/>
      <c r="BJ60" s="967"/>
      <c r="BK60" s="968"/>
      <c r="BL60" s="968"/>
      <c r="BM60" s="968"/>
      <c r="BN60" s="969"/>
    </row>
    <row r="61" spans="2:66" ht="20.25" customHeight="1">
      <c r="B61" s="925">
        <f>B59+1</f>
        <v>23</v>
      </c>
      <c r="C61" s="1042"/>
      <c r="D61" s="1044" t="s">
        <v>775</v>
      </c>
      <c r="E61" s="934"/>
      <c r="F61" s="1045"/>
      <c r="G61" s="971" t="s">
        <v>274</v>
      </c>
      <c r="H61" s="972"/>
      <c r="I61" s="262"/>
      <c r="J61" s="261"/>
      <c r="K61" s="262"/>
      <c r="L61" s="261"/>
      <c r="M61" s="983" t="s">
        <v>769</v>
      </c>
      <c r="N61" s="984"/>
      <c r="O61" s="985" t="s">
        <v>762</v>
      </c>
      <c r="P61" s="986"/>
      <c r="Q61" s="986"/>
      <c r="R61" s="972"/>
      <c r="S61" s="953" t="s">
        <v>777</v>
      </c>
      <c r="T61" s="954"/>
      <c r="U61" s="954"/>
      <c r="V61" s="954"/>
      <c r="W61" s="955"/>
      <c r="X61" s="260" t="s">
        <v>758</v>
      </c>
      <c r="Z61" s="259"/>
      <c r="AA61" s="244" t="s">
        <v>759</v>
      </c>
      <c r="AB61" s="243" t="s">
        <v>760</v>
      </c>
      <c r="AC61" s="243"/>
      <c r="AD61" s="243" t="s">
        <v>766</v>
      </c>
      <c r="AE61" s="243" t="s">
        <v>765</v>
      </c>
      <c r="AF61" s="243"/>
      <c r="AG61" s="245" t="s">
        <v>759</v>
      </c>
      <c r="AH61" s="244" t="s">
        <v>760</v>
      </c>
      <c r="AI61" s="243" t="s">
        <v>760</v>
      </c>
      <c r="AJ61" s="243" t="s">
        <v>759</v>
      </c>
      <c r="AK61" s="243"/>
      <c r="AL61" s="243" t="s">
        <v>766</v>
      </c>
      <c r="AM61" s="243" t="s">
        <v>765</v>
      </c>
      <c r="AN61" s="245"/>
      <c r="AO61" s="244" t="s">
        <v>760</v>
      </c>
      <c r="AP61" s="243"/>
      <c r="AQ61" s="243" t="s">
        <v>760</v>
      </c>
      <c r="AR61" s="243" t="s">
        <v>760</v>
      </c>
      <c r="AS61" s="243"/>
      <c r="AT61" s="243" t="s">
        <v>766</v>
      </c>
      <c r="AU61" s="245" t="s">
        <v>765</v>
      </c>
      <c r="AV61" s="244" t="s">
        <v>760</v>
      </c>
      <c r="AW61" s="243" t="s">
        <v>759</v>
      </c>
      <c r="AX61" s="243"/>
      <c r="AY61" s="243" t="s">
        <v>760</v>
      </c>
      <c r="AZ61" s="243" t="s">
        <v>776</v>
      </c>
      <c r="BA61" s="243"/>
      <c r="BB61" s="245" t="s">
        <v>766</v>
      </c>
      <c r="BC61" s="244"/>
      <c r="BD61" s="243"/>
      <c r="BE61" s="242"/>
      <c r="BF61" s="960"/>
      <c r="BG61" s="961"/>
      <c r="BH61" s="962"/>
      <c r="BI61" s="963"/>
      <c r="BJ61" s="964"/>
      <c r="BK61" s="965"/>
      <c r="BL61" s="965"/>
      <c r="BM61" s="965"/>
      <c r="BN61" s="966"/>
    </row>
    <row r="62" spans="2:66" ht="20.25" customHeight="1">
      <c r="B62" s="926"/>
      <c r="C62" s="1043"/>
      <c r="D62" s="1046"/>
      <c r="E62" s="934"/>
      <c r="F62" s="1045"/>
      <c r="G62" s="928"/>
      <c r="H62" s="924"/>
      <c r="I62" s="262"/>
      <c r="J62" s="261" t="str">
        <f>G61</f>
        <v>介護職員</v>
      </c>
      <c r="K62" s="262"/>
      <c r="L62" s="261" t="str">
        <f>M61</f>
        <v>A</v>
      </c>
      <c r="M62" s="917"/>
      <c r="N62" s="918"/>
      <c r="O62" s="922"/>
      <c r="P62" s="923"/>
      <c r="Q62" s="923"/>
      <c r="R62" s="924"/>
      <c r="S62" s="953"/>
      <c r="T62" s="954"/>
      <c r="U62" s="954"/>
      <c r="V62" s="954"/>
      <c r="W62" s="955"/>
      <c r="X62" s="256" t="s">
        <v>757</v>
      </c>
      <c r="Y62" s="255"/>
      <c r="Z62" s="254"/>
      <c r="AA62" s="252">
        <f>IF(AA61="","",VLOOKUP(AA61,'【記載例】シフト記号表（勤務時間帯）'!$C$6:$L$47,10,FALSE))</f>
        <v>8</v>
      </c>
      <c r="AB62" s="251">
        <f>IF(AB61="","",VLOOKUP(AB61,'【記載例】シフト記号表（勤務時間帯）'!$C$6:$L$47,10,FALSE))</f>
        <v>8</v>
      </c>
      <c r="AC62" s="251" t="str">
        <f>IF(AC61="","",VLOOKUP(AC61,'【記載例】シフト記号表（勤務時間帯）'!$C$6:$L$47,10,FALSE))</f>
        <v/>
      </c>
      <c r="AD62" s="251">
        <f>IF(AD61="","",VLOOKUP(AD61,'【記載例】シフト記号表（勤務時間帯）'!$C$6:$L$47,10,FALSE))</f>
        <v>8</v>
      </c>
      <c r="AE62" s="251">
        <f>IF(AE61="","",VLOOKUP(AE61,'【記載例】シフト記号表（勤務時間帯）'!$C$6:$L$47,10,FALSE))</f>
        <v>8</v>
      </c>
      <c r="AF62" s="251" t="str">
        <f>IF(AF61="","",VLOOKUP(AF61,'【記載例】シフト記号表（勤務時間帯）'!$C$6:$L$47,10,FALSE))</f>
        <v/>
      </c>
      <c r="AG62" s="253">
        <f>IF(AG61="","",VLOOKUP(AG61,'【記載例】シフト記号表（勤務時間帯）'!$C$6:$L$47,10,FALSE))</f>
        <v>8</v>
      </c>
      <c r="AH62" s="252">
        <f>IF(AH61="","",VLOOKUP(AH61,'【記載例】シフト記号表（勤務時間帯）'!$C$6:$L$47,10,FALSE))</f>
        <v>8</v>
      </c>
      <c r="AI62" s="251">
        <f>IF(AI61="","",VLOOKUP(AI61,'【記載例】シフト記号表（勤務時間帯）'!$C$6:$L$47,10,FALSE))</f>
        <v>8</v>
      </c>
      <c r="AJ62" s="251">
        <f>IF(AJ61="","",VLOOKUP(AJ61,'【記載例】シフト記号表（勤務時間帯）'!$C$6:$L$47,10,FALSE))</f>
        <v>8</v>
      </c>
      <c r="AK62" s="251" t="str">
        <f>IF(AK61="","",VLOOKUP(AK61,'【記載例】シフト記号表（勤務時間帯）'!$C$6:$L$47,10,FALSE))</f>
        <v/>
      </c>
      <c r="AL62" s="251">
        <f>IF(AL61="","",VLOOKUP(AL61,'【記載例】シフト記号表（勤務時間帯）'!$C$6:$L$47,10,FALSE))</f>
        <v>8</v>
      </c>
      <c r="AM62" s="251">
        <f>IF(AM61="","",VLOOKUP(AM61,'【記載例】シフト記号表（勤務時間帯）'!$C$6:$L$47,10,FALSE))</f>
        <v>8</v>
      </c>
      <c r="AN62" s="253" t="str">
        <f>IF(AN61="","",VLOOKUP(AN61,'【記載例】シフト記号表（勤務時間帯）'!$C$6:$L$47,10,FALSE))</f>
        <v/>
      </c>
      <c r="AO62" s="252">
        <f>IF(AO61="","",VLOOKUP(AO61,'【記載例】シフト記号表（勤務時間帯）'!$C$6:$L$47,10,FALSE))</f>
        <v>8</v>
      </c>
      <c r="AP62" s="251" t="str">
        <f>IF(AP61="","",VLOOKUP(AP61,'【記載例】シフト記号表（勤務時間帯）'!$C$6:$L$47,10,FALSE))</f>
        <v/>
      </c>
      <c r="AQ62" s="251">
        <f>IF(AQ61="","",VLOOKUP(AQ61,'【記載例】シフト記号表（勤務時間帯）'!$C$6:$L$47,10,FALSE))</f>
        <v>8</v>
      </c>
      <c r="AR62" s="251">
        <f>IF(AR61="","",VLOOKUP(AR61,'【記載例】シフト記号表（勤務時間帯）'!$C$6:$L$47,10,FALSE))</f>
        <v>8</v>
      </c>
      <c r="AS62" s="251" t="str">
        <f>IF(AS61="","",VLOOKUP(AS61,'【記載例】シフト記号表（勤務時間帯）'!$C$6:$L$47,10,FALSE))</f>
        <v/>
      </c>
      <c r="AT62" s="251">
        <f>IF(AT61="","",VLOOKUP(AT61,'【記載例】シフト記号表（勤務時間帯）'!$C$6:$L$47,10,FALSE))</f>
        <v>8</v>
      </c>
      <c r="AU62" s="253">
        <f>IF(AU61="","",VLOOKUP(AU61,'【記載例】シフト記号表（勤務時間帯）'!$C$6:$L$47,10,FALSE))</f>
        <v>8</v>
      </c>
      <c r="AV62" s="252">
        <f>IF(AV61="","",VLOOKUP(AV61,'【記載例】シフト記号表（勤務時間帯）'!$C$6:$L$47,10,FALSE))</f>
        <v>8</v>
      </c>
      <c r="AW62" s="251">
        <f>IF(AW61="","",VLOOKUP(AW61,'【記載例】シフト記号表（勤務時間帯）'!$C$6:$L$47,10,FALSE))</f>
        <v>8</v>
      </c>
      <c r="AX62" s="251" t="str">
        <f>IF(AX61="","",VLOOKUP(AX61,'【記載例】シフト記号表（勤務時間帯）'!$C$6:$L$47,10,FALSE))</f>
        <v/>
      </c>
      <c r="AY62" s="251">
        <f>IF(AY61="","",VLOOKUP(AY61,'【記載例】シフト記号表（勤務時間帯）'!$C$6:$L$47,10,FALSE))</f>
        <v>8</v>
      </c>
      <c r="AZ62" s="251">
        <f>IF(AZ61="","",VLOOKUP(AZ61,'【記載例】シフト記号表（勤務時間帯）'!$C$6:$L$47,10,FALSE))</f>
        <v>8</v>
      </c>
      <c r="BA62" s="251" t="str">
        <f>IF(BA61="","",VLOOKUP(BA61,'【記載例】シフト記号表（勤務時間帯）'!$C$6:$L$47,10,FALSE))</f>
        <v/>
      </c>
      <c r="BB62" s="253">
        <f>IF(BB61="","",VLOOKUP(BB61,'【記載例】シフト記号表（勤務時間帯）'!$C$6:$L$47,10,FALSE))</f>
        <v>8</v>
      </c>
      <c r="BC62" s="252" t="str">
        <f>IF(BC61="","",VLOOKUP(BC61,'【記載例】シフト記号表（勤務時間帯）'!$C$6:$L$47,10,FALSE))</f>
        <v/>
      </c>
      <c r="BD62" s="251" t="str">
        <f>IF(BD61="","",VLOOKUP(BD61,'【記載例】シフト記号表（勤務時間帯）'!$C$6:$L$47,10,FALSE))</f>
        <v/>
      </c>
      <c r="BE62" s="251" t="str">
        <f>IF(BE61="","",VLOOKUP(BE61,'【記載例】シフト記号表（勤務時間帯）'!$C$6:$L$47,10,FALSE))</f>
        <v/>
      </c>
      <c r="BF62" s="892">
        <f>IF($BI$3="４週",SUM(AA62:BB62),IF($BI$3="暦月",SUM(AA62:BE62),""))</f>
        <v>160</v>
      </c>
      <c r="BG62" s="893"/>
      <c r="BH62" s="970">
        <f>IF($BI$3="４週",BF62/4,IF($BI$3="暦月",(BF62/($BI$8/7)),""))</f>
        <v>40</v>
      </c>
      <c r="BI62" s="893"/>
      <c r="BJ62" s="967"/>
      <c r="BK62" s="968"/>
      <c r="BL62" s="968"/>
      <c r="BM62" s="968"/>
      <c r="BN62" s="969"/>
    </row>
    <row r="63" spans="2:66" ht="20.25" customHeight="1">
      <c r="B63" s="925">
        <f>B61+1</f>
        <v>24</v>
      </c>
      <c r="C63" s="1042"/>
      <c r="D63" s="1044" t="s">
        <v>775</v>
      </c>
      <c r="E63" s="934"/>
      <c r="F63" s="1045"/>
      <c r="G63" s="971" t="s">
        <v>274</v>
      </c>
      <c r="H63" s="972"/>
      <c r="I63" s="262"/>
      <c r="J63" s="261"/>
      <c r="K63" s="262"/>
      <c r="L63" s="261"/>
      <c r="M63" s="983" t="s">
        <v>763</v>
      </c>
      <c r="N63" s="984"/>
      <c r="O63" s="985" t="s">
        <v>762</v>
      </c>
      <c r="P63" s="986"/>
      <c r="Q63" s="986"/>
      <c r="R63" s="972"/>
      <c r="S63" s="953" t="s">
        <v>774</v>
      </c>
      <c r="T63" s="954"/>
      <c r="U63" s="954"/>
      <c r="V63" s="954"/>
      <c r="W63" s="955"/>
      <c r="X63" s="260" t="s">
        <v>758</v>
      </c>
      <c r="Z63" s="259"/>
      <c r="AA63" s="244"/>
      <c r="AB63" s="243" t="s">
        <v>759</v>
      </c>
      <c r="AC63" s="243" t="s">
        <v>760</v>
      </c>
      <c r="AD63" s="243"/>
      <c r="AE63" s="243" t="s">
        <v>760</v>
      </c>
      <c r="AF63" s="243" t="s">
        <v>760</v>
      </c>
      <c r="AG63" s="245"/>
      <c r="AH63" s="244"/>
      <c r="AI63" s="243" t="s">
        <v>759</v>
      </c>
      <c r="AJ63" s="243" t="s">
        <v>760</v>
      </c>
      <c r="AK63" s="243" t="s">
        <v>760</v>
      </c>
      <c r="AL63" s="243"/>
      <c r="AM63" s="243"/>
      <c r="AN63" s="245" t="s">
        <v>759</v>
      </c>
      <c r="AO63" s="244"/>
      <c r="AP63" s="243"/>
      <c r="AQ63" s="243" t="s">
        <v>759</v>
      </c>
      <c r="AR63" s="243" t="s">
        <v>759</v>
      </c>
      <c r="AS63" s="243" t="s">
        <v>760</v>
      </c>
      <c r="AT63" s="243"/>
      <c r="AU63" s="245" t="s">
        <v>760</v>
      </c>
      <c r="AV63" s="244"/>
      <c r="AW63" s="243" t="s">
        <v>760</v>
      </c>
      <c r="AX63" s="243" t="s">
        <v>760</v>
      </c>
      <c r="AY63" s="243"/>
      <c r="AZ63" s="243" t="s">
        <v>760</v>
      </c>
      <c r="BA63" s="243" t="s">
        <v>759</v>
      </c>
      <c r="BB63" s="245"/>
      <c r="BC63" s="244"/>
      <c r="BD63" s="243"/>
      <c r="BE63" s="242"/>
      <c r="BF63" s="960"/>
      <c r="BG63" s="961"/>
      <c r="BH63" s="962"/>
      <c r="BI63" s="963"/>
      <c r="BJ63" s="964"/>
      <c r="BK63" s="965"/>
      <c r="BL63" s="965"/>
      <c r="BM63" s="965"/>
      <c r="BN63" s="966"/>
    </row>
    <row r="64" spans="2:66" ht="20.25" customHeight="1">
      <c r="B64" s="926"/>
      <c r="C64" s="1043"/>
      <c r="D64" s="1046"/>
      <c r="E64" s="934"/>
      <c r="F64" s="1045"/>
      <c r="G64" s="928"/>
      <c r="H64" s="924"/>
      <c r="I64" s="262"/>
      <c r="J64" s="261" t="str">
        <f>G63</f>
        <v>介護職員</v>
      </c>
      <c r="K64" s="262"/>
      <c r="L64" s="261" t="str">
        <f>M63</f>
        <v>C</v>
      </c>
      <c r="M64" s="917"/>
      <c r="N64" s="918"/>
      <c r="O64" s="922"/>
      <c r="P64" s="923"/>
      <c r="Q64" s="923"/>
      <c r="R64" s="924"/>
      <c r="S64" s="953"/>
      <c r="T64" s="954"/>
      <c r="U64" s="954"/>
      <c r="V64" s="954"/>
      <c r="W64" s="955"/>
      <c r="X64" s="256" t="s">
        <v>757</v>
      </c>
      <c r="Y64" s="255"/>
      <c r="Z64" s="254"/>
      <c r="AA64" s="252" t="str">
        <f>IF(AA63="","",VLOOKUP(AA63,'【記載例】シフト記号表（勤務時間帯）'!$C$6:$L$47,10,FALSE))</f>
        <v/>
      </c>
      <c r="AB64" s="251">
        <f>IF(AB63="","",VLOOKUP(AB63,'【記載例】シフト記号表（勤務時間帯）'!$C$6:$L$47,10,FALSE))</f>
        <v>8</v>
      </c>
      <c r="AC64" s="251">
        <f>IF(AC63="","",VLOOKUP(AC63,'【記載例】シフト記号表（勤務時間帯）'!$C$6:$L$47,10,FALSE))</f>
        <v>8</v>
      </c>
      <c r="AD64" s="251" t="str">
        <f>IF(AD63="","",VLOOKUP(AD63,'【記載例】シフト記号表（勤務時間帯）'!$C$6:$L$47,10,FALSE))</f>
        <v/>
      </c>
      <c r="AE64" s="251">
        <f>IF(AE63="","",VLOOKUP(AE63,'【記載例】シフト記号表（勤務時間帯）'!$C$6:$L$47,10,FALSE))</f>
        <v>8</v>
      </c>
      <c r="AF64" s="251">
        <f>IF(AF63="","",VLOOKUP(AF63,'【記載例】シフト記号表（勤務時間帯）'!$C$6:$L$47,10,FALSE))</f>
        <v>8</v>
      </c>
      <c r="AG64" s="253" t="str">
        <f>IF(AG63="","",VLOOKUP(AG63,'【記載例】シフト記号表（勤務時間帯）'!$C$6:$L$47,10,FALSE))</f>
        <v/>
      </c>
      <c r="AH64" s="252" t="str">
        <f>IF(AH63="","",VLOOKUP(AH63,'【記載例】シフト記号表（勤務時間帯）'!$C$6:$L$47,10,FALSE))</f>
        <v/>
      </c>
      <c r="AI64" s="251">
        <f>IF(AI63="","",VLOOKUP(AI63,'【記載例】シフト記号表（勤務時間帯）'!$C$6:$L$47,10,FALSE))</f>
        <v>8</v>
      </c>
      <c r="AJ64" s="251">
        <f>IF(AJ63="","",VLOOKUP(AJ63,'【記載例】シフト記号表（勤務時間帯）'!$C$6:$L$47,10,FALSE))</f>
        <v>8</v>
      </c>
      <c r="AK64" s="251">
        <f>IF(AK63="","",VLOOKUP(AK63,'【記載例】シフト記号表（勤務時間帯）'!$C$6:$L$47,10,FALSE))</f>
        <v>8</v>
      </c>
      <c r="AL64" s="251" t="str">
        <f>IF(AL63="","",VLOOKUP(AL63,'【記載例】シフト記号表（勤務時間帯）'!$C$6:$L$47,10,FALSE))</f>
        <v/>
      </c>
      <c r="AM64" s="251" t="str">
        <f>IF(AM63="","",VLOOKUP(AM63,'【記載例】シフト記号表（勤務時間帯）'!$C$6:$L$47,10,FALSE))</f>
        <v/>
      </c>
      <c r="AN64" s="253">
        <f>IF(AN63="","",VLOOKUP(AN63,'【記載例】シフト記号表（勤務時間帯）'!$C$6:$L$47,10,FALSE))</f>
        <v>8</v>
      </c>
      <c r="AO64" s="252" t="str">
        <f>IF(AO63="","",VLOOKUP(AO63,'【記載例】シフト記号表（勤務時間帯）'!$C$6:$L$47,10,FALSE))</f>
        <v/>
      </c>
      <c r="AP64" s="251" t="str">
        <f>IF(AP63="","",VLOOKUP(AP63,'【記載例】シフト記号表（勤務時間帯）'!$C$6:$L$47,10,FALSE))</f>
        <v/>
      </c>
      <c r="AQ64" s="251">
        <f>IF(AQ63="","",VLOOKUP(AQ63,'【記載例】シフト記号表（勤務時間帯）'!$C$6:$L$47,10,FALSE))</f>
        <v>8</v>
      </c>
      <c r="AR64" s="251">
        <f>IF(AR63="","",VLOOKUP(AR63,'【記載例】シフト記号表（勤務時間帯）'!$C$6:$L$47,10,FALSE))</f>
        <v>8</v>
      </c>
      <c r="AS64" s="251">
        <f>IF(AS63="","",VLOOKUP(AS63,'【記載例】シフト記号表（勤務時間帯）'!$C$6:$L$47,10,FALSE))</f>
        <v>8</v>
      </c>
      <c r="AT64" s="251" t="str">
        <f>IF(AT63="","",VLOOKUP(AT63,'【記載例】シフト記号表（勤務時間帯）'!$C$6:$L$47,10,FALSE))</f>
        <v/>
      </c>
      <c r="AU64" s="253">
        <f>IF(AU63="","",VLOOKUP(AU63,'【記載例】シフト記号表（勤務時間帯）'!$C$6:$L$47,10,FALSE))</f>
        <v>8</v>
      </c>
      <c r="AV64" s="252" t="str">
        <f>IF(AV63="","",VLOOKUP(AV63,'【記載例】シフト記号表（勤務時間帯）'!$C$6:$L$47,10,FALSE))</f>
        <v/>
      </c>
      <c r="AW64" s="251">
        <f>IF(AW63="","",VLOOKUP(AW63,'【記載例】シフト記号表（勤務時間帯）'!$C$6:$L$47,10,FALSE))</f>
        <v>8</v>
      </c>
      <c r="AX64" s="251">
        <f>IF(AX63="","",VLOOKUP(AX63,'【記載例】シフト記号表（勤務時間帯）'!$C$6:$L$47,10,FALSE))</f>
        <v>8</v>
      </c>
      <c r="AY64" s="251" t="str">
        <f>IF(AY63="","",VLOOKUP(AY63,'【記載例】シフト記号表（勤務時間帯）'!$C$6:$L$47,10,FALSE))</f>
        <v/>
      </c>
      <c r="AZ64" s="251">
        <f>IF(AZ63="","",VLOOKUP(AZ63,'【記載例】シフト記号表（勤務時間帯）'!$C$6:$L$47,10,FALSE))</f>
        <v>8</v>
      </c>
      <c r="BA64" s="251">
        <f>IF(BA63="","",VLOOKUP(BA63,'【記載例】シフト記号表（勤務時間帯）'!$C$6:$L$47,10,FALSE))</f>
        <v>8</v>
      </c>
      <c r="BB64" s="253" t="str">
        <f>IF(BB63="","",VLOOKUP(BB63,'【記載例】シフト記号表（勤務時間帯）'!$C$6:$L$47,10,FALSE))</f>
        <v/>
      </c>
      <c r="BC64" s="252" t="str">
        <f>IF(BC63="","",VLOOKUP(BC63,'【記載例】シフト記号表（勤務時間帯）'!$C$6:$L$47,10,FALSE))</f>
        <v/>
      </c>
      <c r="BD64" s="251" t="str">
        <f>IF(BD63="","",VLOOKUP(BD63,'【記載例】シフト記号表（勤務時間帯）'!$C$6:$L$47,10,FALSE))</f>
        <v/>
      </c>
      <c r="BE64" s="251" t="str">
        <f>IF(BE63="","",VLOOKUP(BE63,'【記載例】シフト記号表（勤務時間帯）'!$C$6:$L$47,10,FALSE))</f>
        <v/>
      </c>
      <c r="BF64" s="892">
        <f>IF($BI$3="４週",SUM(AA64:BB64),IF($BI$3="暦月",SUM(AA64:BE64),""))</f>
        <v>128</v>
      </c>
      <c r="BG64" s="893"/>
      <c r="BH64" s="970">
        <f>IF($BI$3="４週",BF64/4,IF($BI$3="暦月",(BF64/($BI$8/7)),""))</f>
        <v>32</v>
      </c>
      <c r="BI64" s="893"/>
      <c r="BJ64" s="967"/>
      <c r="BK64" s="968"/>
      <c r="BL64" s="968"/>
      <c r="BM64" s="968"/>
      <c r="BN64" s="969"/>
    </row>
    <row r="65" spans="2:66" ht="20.25" customHeight="1">
      <c r="B65" s="925">
        <f>B63+1</f>
        <v>25</v>
      </c>
      <c r="C65" s="1042" t="s">
        <v>773</v>
      </c>
      <c r="D65" s="1044" t="s">
        <v>764</v>
      </c>
      <c r="E65" s="934"/>
      <c r="F65" s="1045"/>
      <c r="G65" s="971" t="s">
        <v>274</v>
      </c>
      <c r="H65" s="972"/>
      <c r="I65" s="262"/>
      <c r="J65" s="261"/>
      <c r="K65" s="262"/>
      <c r="L65" s="261"/>
      <c r="M65" s="983" t="s">
        <v>769</v>
      </c>
      <c r="N65" s="984"/>
      <c r="O65" s="985" t="s">
        <v>275</v>
      </c>
      <c r="P65" s="986"/>
      <c r="Q65" s="986"/>
      <c r="R65" s="972"/>
      <c r="S65" s="953" t="s">
        <v>772</v>
      </c>
      <c r="T65" s="954"/>
      <c r="U65" s="954"/>
      <c r="V65" s="954"/>
      <c r="W65" s="955"/>
      <c r="X65" s="260" t="s">
        <v>758</v>
      </c>
      <c r="Z65" s="259"/>
      <c r="AA65" s="244" t="s">
        <v>760</v>
      </c>
      <c r="AB65" s="243" t="s">
        <v>760</v>
      </c>
      <c r="AC65" s="243"/>
      <c r="AD65" s="243"/>
      <c r="AE65" s="243" t="s">
        <v>766</v>
      </c>
      <c r="AF65" s="243" t="s">
        <v>765</v>
      </c>
      <c r="AG65" s="245" t="s">
        <v>759</v>
      </c>
      <c r="AH65" s="244" t="s">
        <v>759</v>
      </c>
      <c r="AI65" s="243"/>
      <c r="AJ65" s="243" t="s">
        <v>760</v>
      </c>
      <c r="AK65" s="243" t="s">
        <v>760</v>
      </c>
      <c r="AL65" s="243"/>
      <c r="AM65" s="243" t="s">
        <v>766</v>
      </c>
      <c r="AN65" s="245" t="s">
        <v>765</v>
      </c>
      <c r="AO65" s="244" t="s">
        <v>759</v>
      </c>
      <c r="AP65" s="243" t="s">
        <v>759</v>
      </c>
      <c r="AQ65" s="243"/>
      <c r="AR65" s="243" t="s">
        <v>760</v>
      </c>
      <c r="AS65" s="243"/>
      <c r="AT65" s="243"/>
      <c r="AU65" s="245" t="s">
        <v>766</v>
      </c>
      <c r="AV65" s="244" t="s">
        <v>765</v>
      </c>
      <c r="AW65" s="243" t="s">
        <v>759</v>
      </c>
      <c r="AX65" s="243" t="s">
        <v>759</v>
      </c>
      <c r="AY65" s="243"/>
      <c r="AZ65" s="243" t="s">
        <v>759</v>
      </c>
      <c r="BA65" s="243" t="s">
        <v>760</v>
      </c>
      <c r="BB65" s="245" t="s">
        <v>760</v>
      </c>
      <c r="BC65" s="244"/>
      <c r="BD65" s="243"/>
      <c r="BE65" s="242"/>
      <c r="BF65" s="960"/>
      <c r="BG65" s="961"/>
      <c r="BH65" s="962"/>
      <c r="BI65" s="963"/>
      <c r="BJ65" s="964"/>
      <c r="BK65" s="965"/>
      <c r="BL65" s="965"/>
      <c r="BM65" s="965"/>
      <c r="BN65" s="966"/>
    </row>
    <row r="66" spans="2:66" ht="20.25" customHeight="1">
      <c r="B66" s="926"/>
      <c r="C66" s="1043"/>
      <c r="D66" s="1046"/>
      <c r="E66" s="934"/>
      <c r="F66" s="1045"/>
      <c r="G66" s="928"/>
      <c r="H66" s="924"/>
      <c r="I66" s="262"/>
      <c r="J66" s="261" t="str">
        <f>G65</f>
        <v>介護職員</v>
      </c>
      <c r="K66" s="262"/>
      <c r="L66" s="261" t="str">
        <f>M65</f>
        <v>A</v>
      </c>
      <c r="M66" s="917"/>
      <c r="N66" s="918"/>
      <c r="O66" s="922"/>
      <c r="P66" s="923"/>
      <c r="Q66" s="923"/>
      <c r="R66" s="924"/>
      <c r="S66" s="953"/>
      <c r="T66" s="954"/>
      <c r="U66" s="954"/>
      <c r="V66" s="954"/>
      <c r="W66" s="955"/>
      <c r="X66" s="256" t="s">
        <v>757</v>
      </c>
      <c r="Y66" s="255"/>
      <c r="Z66" s="254"/>
      <c r="AA66" s="252">
        <f>IF(AA65="","",VLOOKUP(AA65,'【記載例】シフト記号表（勤務時間帯）'!$C$6:$L$47,10,FALSE))</f>
        <v>8</v>
      </c>
      <c r="AB66" s="251">
        <f>IF(AB65="","",VLOOKUP(AB65,'【記載例】シフト記号表（勤務時間帯）'!$C$6:$L$47,10,FALSE))</f>
        <v>8</v>
      </c>
      <c r="AC66" s="251" t="str">
        <f>IF(AC65="","",VLOOKUP(AC65,'【記載例】シフト記号表（勤務時間帯）'!$C$6:$L$47,10,FALSE))</f>
        <v/>
      </c>
      <c r="AD66" s="251" t="str">
        <f>IF(AD65="","",VLOOKUP(AD65,'【記載例】シフト記号表（勤務時間帯）'!$C$6:$L$47,10,FALSE))</f>
        <v/>
      </c>
      <c r="AE66" s="251">
        <f>IF(AE65="","",VLOOKUP(AE65,'【記載例】シフト記号表（勤務時間帯）'!$C$6:$L$47,10,FALSE))</f>
        <v>8</v>
      </c>
      <c r="AF66" s="251">
        <f>IF(AF65="","",VLOOKUP(AF65,'【記載例】シフト記号表（勤務時間帯）'!$C$6:$L$47,10,FALSE))</f>
        <v>8</v>
      </c>
      <c r="AG66" s="253">
        <f>IF(AG65="","",VLOOKUP(AG65,'【記載例】シフト記号表（勤務時間帯）'!$C$6:$L$47,10,FALSE))</f>
        <v>8</v>
      </c>
      <c r="AH66" s="252">
        <f>IF(AH65="","",VLOOKUP(AH65,'【記載例】シフト記号表（勤務時間帯）'!$C$6:$L$47,10,FALSE))</f>
        <v>8</v>
      </c>
      <c r="AI66" s="251" t="str">
        <f>IF(AI65="","",VLOOKUP(AI65,'【記載例】シフト記号表（勤務時間帯）'!$C$6:$L$47,10,FALSE))</f>
        <v/>
      </c>
      <c r="AJ66" s="251">
        <f>IF(AJ65="","",VLOOKUP(AJ65,'【記載例】シフト記号表（勤務時間帯）'!$C$6:$L$47,10,FALSE))</f>
        <v>8</v>
      </c>
      <c r="AK66" s="251">
        <f>IF(AK65="","",VLOOKUP(AK65,'【記載例】シフト記号表（勤務時間帯）'!$C$6:$L$47,10,FALSE))</f>
        <v>8</v>
      </c>
      <c r="AL66" s="251" t="str">
        <f>IF(AL65="","",VLOOKUP(AL65,'【記載例】シフト記号表（勤務時間帯）'!$C$6:$L$47,10,FALSE))</f>
        <v/>
      </c>
      <c r="AM66" s="251">
        <f>IF(AM65="","",VLOOKUP(AM65,'【記載例】シフト記号表（勤務時間帯）'!$C$6:$L$47,10,FALSE))</f>
        <v>8</v>
      </c>
      <c r="AN66" s="253">
        <f>IF(AN65="","",VLOOKUP(AN65,'【記載例】シフト記号表（勤務時間帯）'!$C$6:$L$47,10,FALSE))</f>
        <v>8</v>
      </c>
      <c r="AO66" s="252">
        <f>IF(AO65="","",VLOOKUP(AO65,'【記載例】シフト記号表（勤務時間帯）'!$C$6:$L$47,10,FALSE))</f>
        <v>8</v>
      </c>
      <c r="AP66" s="251">
        <f>IF(AP65="","",VLOOKUP(AP65,'【記載例】シフト記号表（勤務時間帯）'!$C$6:$L$47,10,FALSE))</f>
        <v>8</v>
      </c>
      <c r="AQ66" s="251" t="str">
        <f>IF(AQ65="","",VLOOKUP(AQ65,'【記載例】シフト記号表（勤務時間帯）'!$C$6:$L$47,10,FALSE))</f>
        <v/>
      </c>
      <c r="AR66" s="251">
        <f>IF(AR65="","",VLOOKUP(AR65,'【記載例】シフト記号表（勤務時間帯）'!$C$6:$L$47,10,FALSE))</f>
        <v>8</v>
      </c>
      <c r="AS66" s="251" t="str">
        <f>IF(AS65="","",VLOOKUP(AS65,'【記載例】シフト記号表（勤務時間帯）'!$C$6:$L$47,10,FALSE))</f>
        <v/>
      </c>
      <c r="AT66" s="251" t="str">
        <f>IF(AT65="","",VLOOKUP(AT65,'【記載例】シフト記号表（勤務時間帯）'!$C$6:$L$47,10,FALSE))</f>
        <v/>
      </c>
      <c r="AU66" s="253">
        <f>IF(AU65="","",VLOOKUP(AU65,'【記載例】シフト記号表（勤務時間帯）'!$C$6:$L$47,10,FALSE))</f>
        <v>8</v>
      </c>
      <c r="AV66" s="252">
        <f>IF(AV65="","",VLOOKUP(AV65,'【記載例】シフト記号表（勤務時間帯）'!$C$6:$L$47,10,FALSE))</f>
        <v>8</v>
      </c>
      <c r="AW66" s="251">
        <f>IF(AW65="","",VLOOKUP(AW65,'【記載例】シフト記号表（勤務時間帯）'!$C$6:$L$47,10,FALSE))</f>
        <v>8</v>
      </c>
      <c r="AX66" s="251">
        <f>IF(AX65="","",VLOOKUP(AX65,'【記載例】シフト記号表（勤務時間帯）'!$C$6:$L$47,10,FALSE))</f>
        <v>8</v>
      </c>
      <c r="AY66" s="251" t="str">
        <f>IF(AY65="","",VLOOKUP(AY65,'【記載例】シフト記号表（勤務時間帯）'!$C$6:$L$47,10,FALSE))</f>
        <v/>
      </c>
      <c r="AZ66" s="251">
        <f>IF(AZ65="","",VLOOKUP(AZ65,'【記載例】シフト記号表（勤務時間帯）'!$C$6:$L$47,10,FALSE))</f>
        <v>8</v>
      </c>
      <c r="BA66" s="251">
        <f>IF(BA65="","",VLOOKUP(BA65,'【記載例】シフト記号表（勤務時間帯）'!$C$6:$L$47,10,FALSE))</f>
        <v>8</v>
      </c>
      <c r="BB66" s="253">
        <f>IF(BB65="","",VLOOKUP(BB65,'【記載例】シフト記号表（勤務時間帯）'!$C$6:$L$47,10,FALSE))</f>
        <v>8</v>
      </c>
      <c r="BC66" s="252" t="str">
        <f>IF(BC65="","",VLOOKUP(BC65,'【記載例】シフト記号表（勤務時間帯）'!$C$6:$L$47,10,FALSE))</f>
        <v/>
      </c>
      <c r="BD66" s="251" t="str">
        <f>IF(BD65="","",VLOOKUP(BD65,'【記載例】シフト記号表（勤務時間帯）'!$C$6:$L$47,10,FALSE))</f>
        <v/>
      </c>
      <c r="BE66" s="251" t="str">
        <f>IF(BE65="","",VLOOKUP(BE65,'【記載例】シフト記号表（勤務時間帯）'!$C$6:$L$47,10,FALSE))</f>
        <v/>
      </c>
      <c r="BF66" s="892">
        <f>IF($BI$3="４週",SUM(AA66:BB66),IF($BI$3="暦月",SUM(AA66:BE66),""))</f>
        <v>160</v>
      </c>
      <c r="BG66" s="893"/>
      <c r="BH66" s="970">
        <f>IF($BI$3="４週",BF66/4,IF($BI$3="暦月",(BF66/($BI$8/7)),""))</f>
        <v>40</v>
      </c>
      <c r="BI66" s="893"/>
      <c r="BJ66" s="967"/>
      <c r="BK66" s="968"/>
      <c r="BL66" s="968"/>
      <c r="BM66" s="968"/>
      <c r="BN66" s="969"/>
    </row>
    <row r="67" spans="2:66" ht="20.25" customHeight="1">
      <c r="B67" s="925">
        <f>B65+1</f>
        <v>26</v>
      </c>
      <c r="C67" s="1042"/>
      <c r="D67" s="1044" t="s">
        <v>764</v>
      </c>
      <c r="E67" s="934"/>
      <c r="F67" s="1045"/>
      <c r="G67" s="971" t="s">
        <v>274</v>
      </c>
      <c r="H67" s="972"/>
      <c r="I67" s="262"/>
      <c r="J67" s="261"/>
      <c r="K67" s="262"/>
      <c r="L67" s="261"/>
      <c r="M67" s="983" t="s">
        <v>769</v>
      </c>
      <c r="N67" s="984"/>
      <c r="O67" s="985" t="s">
        <v>762</v>
      </c>
      <c r="P67" s="986"/>
      <c r="Q67" s="986"/>
      <c r="R67" s="972"/>
      <c r="S67" s="953" t="s">
        <v>771</v>
      </c>
      <c r="T67" s="954"/>
      <c r="U67" s="954"/>
      <c r="V67" s="954"/>
      <c r="W67" s="955"/>
      <c r="X67" s="260" t="s">
        <v>758</v>
      </c>
      <c r="Z67" s="259"/>
      <c r="AA67" s="244"/>
      <c r="AB67" s="243" t="s">
        <v>759</v>
      </c>
      <c r="AC67" s="243" t="s">
        <v>760</v>
      </c>
      <c r="AD67" s="243" t="s">
        <v>760</v>
      </c>
      <c r="AE67" s="243"/>
      <c r="AF67" s="243" t="s">
        <v>766</v>
      </c>
      <c r="AG67" s="245" t="s">
        <v>765</v>
      </c>
      <c r="AH67" s="244" t="s">
        <v>760</v>
      </c>
      <c r="AI67" s="243"/>
      <c r="AJ67" s="243" t="s">
        <v>760</v>
      </c>
      <c r="AK67" s="243" t="s">
        <v>760</v>
      </c>
      <c r="AL67" s="243"/>
      <c r="AM67" s="243"/>
      <c r="AN67" s="245" t="s">
        <v>766</v>
      </c>
      <c r="AO67" s="244" t="s">
        <v>765</v>
      </c>
      <c r="AP67" s="243" t="s">
        <v>760</v>
      </c>
      <c r="AQ67" s="243" t="s">
        <v>760</v>
      </c>
      <c r="AR67" s="243" t="s">
        <v>760</v>
      </c>
      <c r="AS67" s="243" t="s">
        <v>759</v>
      </c>
      <c r="AT67" s="243" t="s">
        <v>759</v>
      </c>
      <c r="AU67" s="245"/>
      <c r="AV67" s="244" t="s">
        <v>766</v>
      </c>
      <c r="AW67" s="243" t="s">
        <v>765</v>
      </c>
      <c r="AX67" s="243" t="s">
        <v>759</v>
      </c>
      <c r="AY67" s="243" t="s">
        <v>760</v>
      </c>
      <c r="AZ67" s="243"/>
      <c r="BA67" s="243"/>
      <c r="BB67" s="245" t="s">
        <v>759</v>
      </c>
      <c r="BC67" s="244"/>
      <c r="BD67" s="243"/>
      <c r="BE67" s="242"/>
      <c r="BF67" s="960"/>
      <c r="BG67" s="961"/>
      <c r="BH67" s="962"/>
      <c r="BI67" s="963"/>
      <c r="BJ67" s="964"/>
      <c r="BK67" s="965"/>
      <c r="BL67" s="965"/>
      <c r="BM67" s="965"/>
      <c r="BN67" s="966"/>
    </row>
    <row r="68" spans="2:66" ht="20.25" customHeight="1">
      <c r="B68" s="926"/>
      <c r="C68" s="1043"/>
      <c r="D68" s="1046"/>
      <c r="E68" s="934"/>
      <c r="F68" s="1045"/>
      <c r="G68" s="928"/>
      <c r="H68" s="924"/>
      <c r="I68" s="262"/>
      <c r="J68" s="261" t="str">
        <f>G67</f>
        <v>介護職員</v>
      </c>
      <c r="K68" s="262"/>
      <c r="L68" s="261" t="str">
        <f>M67</f>
        <v>A</v>
      </c>
      <c r="M68" s="917"/>
      <c r="N68" s="918"/>
      <c r="O68" s="922"/>
      <c r="P68" s="923"/>
      <c r="Q68" s="923"/>
      <c r="R68" s="924"/>
      <c r="S68" s="953"/>
      <c r="T68" s="954"/>
      <c r="U68" s="954"/>
      <c r="V68" s="954"/>
      <c r="W68" s="955"/>
      <c r="X68" s="256" t="s">
        <v>757</v>
      </c>
      <c r="Y68" s="255"/>
      <c r="Z68" s="254"/>
      <c r="AA68" s="252" t="str">
        <f>IF(AA67="","",VLOOKUP(AA67,'【記載例】シフト記号表（勤務時間帯）'!$C$6:$L$47,10,FALSE))</f>
        <v/>
      </c>
      <c r="AB68" s="251">
        <f>IF(AB67="","",VLOOKUP(AB67,'【記載例】シフト記号表（勤務時間帯）'!$C$6:$L$47,10,FALSE))</f>
        <v>8</v>
      </c>
      <c r="AC68" s="251">
        <f>IF(AC67="","",VLOOKUP(AC67,'【記載例】シフト記号表（勤務時間帯）'!$C$6:$L$47,10,FALSE))</f>
        <v>8</v>
      </c>
      <c r="AD68" s="251">
        <f>IF(AD67="","",VLOOKUP(AD67,'【記載例】シフト記号表（勤務時間帯）'!$C$6:$L$47,10,FALSE))</f>
        <v>8</v>
      </c>
      <c r="AE68" s="251" t="str">
        <f>IF(AE67="","",VLOOKUP(AE67,'【記載例】シフト記号表（勤務時間帯）'!$C$6:$L$47,10,FALSE))</f>
        <v/>
      </c>
      <c r="AF68" s="251">
        <f>IF(AF67="","",VLOOKUP(AF67,'【記載例】シフト記号表（勤務時間帯）'!$C$6:$L$47,10,FALSE))</f>
        <v>8</v>
      </c>
      <c r="AG68" s="253">
        <f>IF(AG67="","",VLOOKUP(AG67,'【記載例】シフト記号表（勤務時間帯）'!$C$6:$L$47,10,FALSE))</f>
        <v>8</v>
      </c>
      <c r="AH68" s="252">
        <f>IF(AH67="","",VLOOKUP(AH67,'【記載例】シフト記号表（勤務時間帯）'!$C$6:$L$47,10,FALSE))</f>
        <v>8</v>
      </c>
      <c r="AI68" s="251" t="str">
        <f>IF(AI67="","",VLOOKUP(AI67,'【記載例】シフト記号表（勤務時間帯）'!$C$6:$L$47,10,FALSE))</f>
        <v/>
      </c>
      <c r="AJ68" s="251">
        <f>IF(AJ67="","",VLOOKUP(AJ67,'【記載例】シフト記号表（勤務時間帯）'!$C$6:$L$47,10,FALSE))</f>
        <v>8</v>
      </c>
      <c r="AK68" s="251">
        <f>IF(AK67="","",VLOOKUP(AK67,'【記載例】シフト記号表（勤務時間帯）'!$C$6:$L$47,10,FALSE))</f>
        <v>8</v>
      </c>
      <c r="AL68" s="251" t="str">
        <f>IF(AL67="","",VLOOKUP(AL67,'【記載例】シフト記号表（勤務時間帯）'!$C$6:$L$47,10,FALSE))</f>
        <v/>
      </c>
      <c r="AM68" s="251" t="str">
        <f>IF(AM67="","",VLOOKUP(AM67,'【記載例】シフト記号表（勤務時間帯）'!$C$6:$L$47,10,FALSE))</f>
        <v/>
      </c>
      <c r="AN68" s="253">
        <f>IF(AN67="","",VLOOKUP(AN67,'【記載例】シフト記号表（勤務時間帯）'!$C$6:$L$47,10,FALSE))</f>
        <v>8</v>
      </c>
      <c r="AO68" s="252">
        <f>IF(AO67="","",VLOOKUP(AO67,'【記載例】シフト記号表（勤務時間帯）'!$C$6:$L$47,10,FALSE))</f>
        <v>8</v>
      </c>
      <c r="AP68" s="251">
        <f>IF(AP67="","",VLOOKUP(AP67,'【記載例】シフト記号表（勤務時間帯）'!$C$6:$L$47,10,FALSE))</f>
        <v>8</v>
      </c>
      <c r="AQ68" s="251">
        <f>IF(AQ67="","",VLOOKUP(AQ67,'【記載例】シフト記号表（勤務時間帯）'!$C$6:$L$47,10,FALSE))</f>
        <v>8</v>
      </c>
      <c r="AR68" s="251">
        <f>IF(AR67="","",VLOOKUP(AR67,'【記載例】シフト記号表（勤務時間帯）'!$C$6:$L$47,10,FALSE))</f>
        <v>8</v>
      </c>
      <c r="AS68" s="251">
        <f>IF(AS67="","",VLOOKUP(AS67,'【記載例】シフト記号表（勤務時間帯）'!$C$6:$L$47,10,FALSE))</f>
        <v>8</v>
      </c>
      <c r="AT68" s="251">
        <f>IF(AT67="","",VLOOKUP(AT67,'【記載例】シフト記号表（勤務時間帯）'!$C$6:$L$47,10,FALSE))</f>
        <v>8</v>
      </c>
      <c r="AU68" s="253" t="str">
        <f>IF(AU67="","",VLOOKUP(AU67,'【記載例】シフト記号表（勤務時間帯）'!$C$6:$L$47,10,FALSE))</f>
        <v/>
      </c>
      <c r="AV68" s="252">
        <f>IF(AV67="","",VLOOKUP(AV67,'【記載例】シフト記号表（勤務時間帯）'!$C$6:$L$47,10,FALSE))</f>
        <v>8</v>
      </c>
      <c r="AW68" s="251">
        <f>IF(AW67="","",VLOOKUP(AW67,'【記載例】シフト記号表（勤務時間帯）'!$C$6:$L$47,10,FALSE))</f>
        <v>8</v>
      </c>
      <c r="AX68" s="251">
        <f>IF(AX67="","",VLOOKUP(AX67,'【記載例】シフト記号表（勤務時間帯）'!$C$6:$L$47,10,FALSE))</f>
        <v>8</v>
      </c>
      <c r="AY68" s="251">
        <f>IF(AY67="","",VLOOKUP(AY67,'【記載例】シフト記号表（勤務時間帯）'!$C$6:$L$47,10,FALSE))</f>
        <v>8</v>
      </c>
      <c r="AZ68" s="251" t="str">
        <f>IF(AZ67="","",VLOOKUP(AZ67,'【記載例】シフト記号表（勤務時間帯）'!$C$6:$L$47,10,FALSE))</f>
        <v/>
      </c>
      <c r="BA68" s="251" t="str">
        <f>IF(BA67="","",VLOOKUP(BA67,'【記載例】シフト記号表（勤務時間帯）'!$C$6:$L$47,10,FALSE))</f>
        <v/>
      </c>
      <c r="BB68" s="253">
        <f>IF(BB67="","",VLOOKUP(BB67,'【記載例】シフト記号表（勤務時間帯）'!$C$6:$L$47,10,FALSE))</f>
        <v>8</v>
      </c>
      <c r="BC68" s="252" t="str">
        <f>IF(BC67="","",VLOOKUP(BC67,'【記載例】シフト記号表（勤務時間帯）'!$C$6:$L$47,10,FALSE))</f>
        <v/>
      </c>
      <c r="BD68" s="251" t="str">
        <f>IF(BD67="","",VLOOKUP(BD67,'【記載例】シフト記号表（勤務時間帯）'!$C$6:$L$47,10,FALSE))</f>
        <v/>
      </c>
      <c r="BE68" s="251" t="str">
        <f>IF(BE67="","",VLOOKUP(BE67,'【記載例】シフト記号表（勤務時間帯）'!$C$6:$L$47,10,FALSE))</f>
        <v/>
      </c>
      <c r="BF68" s="892">
        <f>IF($BI$3="４週",SUM(AA68:BB68),IF($BI$3="暦月",SUM(AA68:BE68),""))</f>
        <v>160</v>
      </c>
      <c r="BG68" s="893"/>
      <c r="BH68" s="970">
        <f>IF($BI$3="４週",BF68/4,IF($BI$3="暦月",(BF68/($BI$8/7)),""))</f>
        <v>40</v>
      </c>
      <c r="BI68" s="893"/>
      <c r="BJ68" s="967"/>
      <c r="BK68" s="968"/>
      <c r="BL68" s="968"/>
      <c r="BM68" s="968"/>
      <c r="BN68" s="969"/>
    </row>
    <row r="69" spans="2:66" ht="20.25" customHeight="1">
      <c r="B69" s="925">
        <f>B67+1</f>
        <v>27</v>
      </c>
      <c r="C69" s="1042"/>
      <c r="D69" s="1044" t="s">
        <v>764</v>
      </c>
      <c r="E69" s="934"/>
      <c r="F69" s="1045"/>
      <c r="G69" s="971" t="s">
        <v>274</v>
      </c>
      <c r="H69" s="972"/>
      <c r="I69" s="262"/>
      <c r="J69" s="261"/>
      <c r="K69" s="262"/>
      <c r="L69" s="261"/>
      <c r="M69" s="983" t="s">
        <v>769</v>
      </c>
      <c r="N69" s="984"/>
      <c r="O69" s="985" t="s">
        <v>762</v>
      </c>
      <c r="P69" s="986"/>
      <c r="Q69" s="986"/>
      <c r="R69" s="972"/>
      <c r="S69" s="953" t="s">
        <v>770</v>
      </c>
      <c r="T69" s="954"/>
      <c r="U69" s="954"/>
      <c r="V69" s="954"/>
      <c r="W69" s="955"/>
      <c r="X69" s="260" t="s">
        <v>758</v>
      </c>
      <c r="Z69" s="259"/>
      <c r="AA69" s="244" t="s">
        <v>759</v>
      </c>
      <c r="AB69" s="243"/>
      <c r="AC69" s="243" t="s">
        <v>759</v>
      </c>
      <c r="AD69" s="243"/>
      <c r="AE69" s="243" t="s">
        <v>760</v>
      </c>
      <c r="AF69" s="243"/>
      <c r="AG69" s="245" t="s">
        <v>766</v>
      </c>
      <c r="AH69" s="244" t="s">
        <v>765</v>
      </c>
      <c r="AI69" s="243" t="s">
        <v>760</v>
      </c>
      <c r="AJ69" s="243" t="s">
        <v>760</v>
      </c>
      <c r="AK69" s="243" t="s">
        <v>759</v>
      </c>
      <c r="AL69" s="243" t="s">
        <v>759</v>
      </c>
      <c r="AM69" s="243"/>
      <c r="AN69" s="245" t="s">
        <v>760</v>
      </c>
      <c r="AO69" s="244" t="s">
        <v>766</v>
      </c>
      <c r="AP69" s="243" t="s">
        <v>765</v>
      </c>
      <c r="AQ69" s="243" t="s">
        <v>759</v>
      </c>
      <c r="AR69" s="243"/>
      <c r="AS69" s="243" t="s">
        <v>760</v>
      </c>
      <c r="AT69" s="243" t="s">
        <v>760</v>
      </c>
      <c r="AU69" s="245"/>
      <c r="AV69" s="244"/>
      <c r="AW69" s="243" t="s">
        <v>766</v>
      </c>
      <c r="AX69" s="243" t="s">
        <v>765</v>
      </c>
      <c r="AY69" s="243" t="s">
        <v>759</v>
      </c>
      <c r="AZ69" s="243" t="s">
        <v>760</v>
      </c>
      <c r="BA69" s="243" t="s">
        <v>760</v>
      </c>
      <c r="BB69" s="245"/>
      <c r="BC69" s="244"/>
      <c r="BD69" s="243"/>
      <c r="BE69" s="242"/>
      <c r="BF69" s="960"/>
      <c r="BG69" s="961"/>
      <c r="BH69" s="962"/>
      <c r="BI69" s="963"/>
      <c r="BJ69" s="964"/>
      <c r="BK69" s="965"/>
      <c r="BL69" s="965"/>
      <c r="BM69" s="965"/>
      <c r="BN69" s="966"/>
    </row>
    <row r="70" spans="2:66" ht="20.25" customHeight="1">
      <c r="B70" s="926"/>
      <c r="C70" s="1043"/>
      <c r="D70" s="1046"/>
      <c r="E70" s="934"/>
      <c r="F70" s="1045"/>
      <c r="G70" s="928"/>
      <c r="H70" s="924"/>
      <c r="I70" s="262"/>
      <c r="J70" s="261" t="str">
        <f>G69</f>
        <v>介護職員</v>
      </c>
      <c r="K70" s="262"/>
      <c r="L70" s="261" t="str">
        <f>M69</f>
        <v>A</v>
      </c>
      <c r="M70" s="917"/>
      <c r="N70" s="918"/>
      <c r="O70" s="922"/>
      <c r="P70" s="923"/>
      <c r="Q70" s="923"/>
      <c r="R70" s="924"/>
      <c r="S70" s="953"/>
      <c r="T70" s="954"/>
      <c r="U70" s="954"/>
      <c r="V70" s="954"/>
      <c r="W70" s="955"/>
      <c r="X70" s="256" t="s">
        <v>757</v>
      </c>
      <c r="Y70" s="255"/>
      <c r="Z70" s="254"/>
      <c r="AA70" s="252">
        <f>IF(AA69="","",VLOOKUP(AA69,'【記載例】シフト記号表（勤務時間帯）'!$C$6:$L$47,10,FALSE))</f>
        <v>8</v>
      </c>
      <c r="AB70" s="251" t="str">
        <f>IF(AB69="","",VLOOKUP(AB69,'【記載例】シフト記号表（勤務時間帯）'!$C$6:$L$47,10,FALSE))</f>
        <v/>
      </c>
      <c r="AC70" s="251">
        <f>IF(AC69="","",VLOOKUP(AC69,'【記載例】シフト記号表（勤務時間帯）'!$C$6:$L$47,10,FALSE))</f>
        <v>8</v>
      </c>
      <c r="AD70" s="251" t="str">
        <f>IF(AD69="","",VLOOKUP(AD69,'【記載例】シフト記号表（勤務時間帯）'!$C$6:$L$47,10,FALSE))</f>
        <v/>
      </c>
      <c r="AE70" s="251">
        <f>IF(AE69="","",VLOOKUP(AE69,'【記載例】シフト記号表（勤務時間帯）'!$C$6:$L$47,10,FALSE))</f>
        <v>8</v>
      </c>
      <c r="AF70" s="251" t="str">
        <f>IF(AF69="","",VLOOKUP(AF69,'【記載例】シフト記号表（勤務時間帯）'!$C$6:$L$47,10,FALSE))</f>
        <v/>
      </c>
      <c r="AG70" s="253">
        <f>IF(AG69="","",VLOOKUP(AG69,'【記載例】シフト記号表（勤務時間帯）'!$C$6:$L$47,10,FALSE))</f>
        <v>8</v>
      </c>
      <c r="AH70" s="252">
        <f>IF(AH69="","",VLOOKUP(AH69,'【記載例】シフト記号表（勤務時間帯）'!$C$6:$L$47,10,FALSE))</f>
        <v>8</v>
      </c>
      <c r="AI70" s="251">
        <f>IF(AI69="","",VLOOKUP(AI69,'【記載例】シフト記号表（勤務時間帯）'!$C$6:$L$47,10,FALSE))</f>
        <v>8</v>
      </c>
      <c r="AJ70" s="251">
        <f>IF(AJ69="","",VLOOKUP(AJ69,'【記載例】シフト記号表（勤務時間帯）'!$C$6:$L$47,10,FALSE))</f>
        <v>8</v>
      </c>
      <c r="AK70" s="251">
        <f>IF(AK69="","",VLOOKUP(AK69,'【記載例】シフト記号表（勤務時間帯）'!$C$6:$L$47,10,FALSE))</f>
        <v>8</v>
      </c>
      <c r="AL70" s="251">
        <f>IF(AL69="","",VLOOKUP(AL69,'【記載例】シフト記号表（勤務時間帯）'!$C$6:$L$47,10,FALSE))</f>
        <v>8</v>
      </c>
      <c r="AM70" s="251" t="str">
        <f>IF(AM69="","",VLOOKUP(AM69,'【記載例】シフト記号表（勤務時間帯）'!$C$6:$L$47,10,FALSE))</f>
        <v/>
      </c>
      <c r="AN70" s="253">
        <f>IF(AN69="","",VLOOKUP(AN69,'【記載例】シフト記号表（勤務時間帯）'!$C$6:$L$47,10,FALSE))</f>
        <v>8</v>
      </c>
      <c r="AO70" s="252">
        <f>IF(AO69="","",VLOOKUP(AO69,'【記載例】シフト記号表（勤務時間帯）'!$C$6:$L$47,10,FALSE))</f>
        <v>8</v>
      </c>
      <c r="AP70" s="251">
        <f>IF(AP69="","",VLOOKUP(AP69,'【記載例】シフト記号表（勤務時間帯）'!$C$6:$L$47,10,FALSE))</f>
        <v>8</v>
      </c>
      <c r="AQ70" s="251">
        <f>IF(AQ69="","",VLOOKUP(AQ69,'【記載例】シフト記号表（勤務時間帯）'!$C$6:$L$47,10,FALSE))</f>
        <v>8</v>
      </c>
      <c r="AR70" s="251" t="str">
        <f>IF(AR69="","",VLOOKUP(AR69,'【記載例】シフト記号表（勤務時間帯）'!$C$6:$L$47,10,FALSE))</f>
        <v/>
      </c>
      <c r="AS70" s="251">
        <f>IF(AS69="","",VLOOKUP(AS69,'【記載例】シフト記号表（勤務時間帯）'!$C$6:$L$47,10,FALSE))</f>
        <v>8</v>
      </c>
      <c r="AT70" s="251">
        <f>IF(AT69="","",VLOOKUP(AT69,'【記載例】シフト記号表（勤務時間帯）'!$C$6:$L$47,10,FALSE))</f>
        <v>8</v>
      </c>
      <c r="AU70" s="253" t="str">
        <f>IF(AU69="","",VLOOKUP(AU69,'【記載例】シフト記号表（勤務時間帯）'!$C$6:$L$47,10,FALSE))</f>
        <v/>
      </c>
      <c r="AV70" s="252" t="str">
        <f>IF(AV69="","",VLOOKUP(AV69,'【記載例】シフト記号表（勤務時間帯）'!$C$6:$L$47,10,FALSE))</f>
        <v/>
      </c>
      <c r="AW70" s="251">
        <f>IF(AW69="","",VLOOKUP(AW69,'【記載例】シフト記号表（勤務時間帯）'!$C$6:$L$47,10,FALSE))</f>
        <v>8</v>
      </c>
      <c r="AX70" s="251">
        <f>IF(AX69="","",VLOOKUP(AX69,'【記載例】シフト記号表（勤務時間帯）'!$C$6:$L$47,10,FALSE))</f>
        <v>8</v>
      </c>
      <c r="AY70" s="251">
        <f>IF(AY69="","",VLOOKUP(AY69,'【記載例】シフト記号表（勤務時間帯）'!$C$6:$L$47,10,FALSE))</f>
        <v>8</v>
      </c>
      <c r="AZ70" s="251">
        <f>IF(AZ69="","",VLOOKUP(AZ69,'【記載例】シフト記号表（勤務時間帯）'!$C$6:$L$47,10,FALSE))</f>
        <v>8</v>
      </c>
      <c r="BA70" s="251">
        <f>IF(BA69="","",VLOOKUP(BA69,'【記載例】シフト記号表（勤務時間帯）'!$C$6:$L$47,10,FALSE))</f>
        <v>8</v>
      </c>
      <c r="BB70" s="253" t="str">
        <f>IF(BB69="","",VLOOKUP(BB69,'【記載例】シフト記号表（勤務時間帯）'!$C$6:$L$47,10,FALSE))</f>
        <v/>
      </c>
      <c r="BC70" s="252" t="str">
        <f>IF(BC69="","",VLOOKUP(BC69,'【記載例】シフト記号表（勤務時間帯）'!$C$6:$L$47,10,FALSE))</f>
        <v/>
      </c>
      <c r="BD70" s="251" t="str">
        <f>IF(BD69="","",VLOOKUP(BD69,'【記載例】シフト記号表（勤務時間帯）'!$C$6:$L$47,10,FALSE))</f>
        <v/>
      </c>
      <c r="BE70" s="251" t="str">
        <f>IF(BE69="","",VLOOKUP(BE69,'【記載例】シフト記号表（勤務時間帯）'!$C$6:$L$47,10,FALSE))</f>
        <v/>
      </c>
      <c r="BF70" s="892">
        <f>IF($BI$3="４週",SUM(AA70:BB70),IF($BI$3="暦月",SUM(AA70:BE70),""))</f>
        <v>160</v>
      </c>
      <c r="BG70" s="893"/>
      <c r="BH70" s="970">
        <f>IF($BI$3="４週",BF70/4,IF($BI$3="暦月",(BF70/($BI$8/7)),""))</f>
        <v>40</v>
      </c>
      <c r="BI70" s="893"/>
      <c r="BJ70" s="967"/>
      <c r="BK70" s="968"/>
      <c r="BL70" s="968"/>
      <c r="BM70" s="968"/>
      <c r="BN70" s="969"/>
    </row>
    <row r="71" spans="2:66" ht="20.25" customHeight="1">
      <c r="B71" s="925">
        <f>B69+1</f>
        <v>28</v>
      </c>
      <c r="C71" s="1042"/>
      <c r="D71" s="1044" t="s">
        <v>764</v>
      </c>
      <c r="E71" s="934"/>
      <c r="F71" s="1045"/>
      <c r="G71" s="971" t="s">
        <v>274</v>
      </c>
      <c r="H71" s="972"/>
      <c r="I71" s="262"/>
      <c r="J71" s="261"/>
      <c r="K71" s="262"/>
      <c r="L71" s="261"/>
      <c r="M71" s="983" t="s">
        <v>769</v>
      </c>
      <c r="N71" s="984"/>
      <c r="O71" s="985" t="s">
        <v>762</v>
      </c>
      <c r="P71" s="986"/>
      <c r="Q71" s="986"/>
      <c r="R71" s="972"/>
      <c r="S71" s="953" t="s">
        <v>768</v>
      </c>
      <c r="T71" s="954"/>
      <c r="U71" s="954"/>
      <c r="V71" s="954"/>
      <c r="W71" s="955"/>
      <c r="X71" s="260" t="s">
        <v>758</v>
      </c>
      <c r="Z71" s="259"/>
      <c r="AA71" s="244" t="s">
        <v>767</v>
      </c>
      <c r="AB71" s="243"/>
      <c r="AC71" s="243" t="s">
        <v>760</v>
      </c>
      <c r="AD71" s="243" t="s">
        <v>759</v>
      </c>
      <c r="AE71" s="243" t="s">
        <v>759</v>
      </c>
      <c r="AF71" s="243" t="s">
        <v>759</v>
      </c>
      <c r="AG71" s="245"/>
      <c r="AH71" s="244" t="s">
        <v>766</v>
      </c>
      <c r="AI71" s="243" t="s">
        <v>765</v>
      </c>
      <c r="AJ71" s="243" t="s">
        <v>759</v>
      </c>
      <c r="AK71" s="243"/>
      <c r="AL71" s="243" t="s">
        <v>760</v>
      </c>
      <c r="AM71" s="243" t="s">
        <v>760</v>
      </c>
      <c r="AN71" s="245"/>
      <c r="AO71" s="244"/>
      <c r="AP71" s="243" t="s">
        <v>766</v>
      </c>
      <c r="AQ71" s="243" t="s">
        <v>765</v>
      </c>
      <c r="AR71" s="243" t="s">
        <v>759</v>
      </c>
      <c r="AS71" s="243"/>
      <c r="AT71" s="243" t="s">
        <v>760</v>
      </c>
      <c r="AU71" s="245" t="s">
        <v>760</v>
      </c>
      <c r="AV71" s="244" t="s">
        <v>760</v>
      </c>
      <c r="AW71" s="243"/>
      <c r="AX71" s="243" t="s">
        <v>766</v>
      </c>
      <c r="AY71" s="243" t="s">
        <v>765</v>
      </c>
      <c r="AZ71" s="243" t="s">
        <v>759</v>
      </c>
      <c r="BA71" s="243"/>
      <c r="BB71" s="245" t="s">
        <v>760</v>
      </c>
      <c r="BC71" s="244"/>
      <c r="BD71" s="243"/>
      <c r="BE71" s="242"/>
      <c r="BF71" s="960"/>
      <c r="BG71" s="961"/>
      <c r="BH71" s="962"/>
      <c r="BI71" s="963"/>
      <c r="BJ71" s="964"/>
      <c r="BK71" s="965"/>
      <c r="BL71" s="965"/>
      <c r="BM71" s="965"/>
      <c r="BN71" s="966"/>
    </row>
    <row r="72" spans="2:66" ht="20.25" customHeight="1">
      <c r="B72" s="926"/>
      <c r="C72" s="1043"/>
      <c r="D72" s="1046"/>
      <c r="E72" s="934"/>
      <c r="F72" s="1045"/>
      <c r="G72" s="928"/>
      <c r="H72" s="924"/>
      <c r="I72" s="262"/>
      <c r="J72" s="261" t="str">
        <f>G71</f>
        <v>介護職員</v>
      </c>
      <c r="K72" s="262"/>
      <c r="L72" s="261" t="str">
        <f>M71</f>
        <v>A</v>
      </c>
      <c r="M72" s="917"/>
      <c r="N72" s="918"/>
      <c r="O72" s="922"/>
      <c r="P72" s="923"/>
      <c r="Q72" s="923"/>
      <c r="R72" s="924"/>
      <c r="S72" s="953"/>
      <c r="T72" s="954"/>
      <c r="U72" s="954"/>
      <c r="V72" s="954"/>
      <c r="W72" s="955"/>
      <c r="X72" s="256" t="s">
        <v>757</v>
      </c>
      <c r="Y72" s="255"/>
      <c r="Z72" s="254"/>
      <c r="AA72" s="252">
        <f>IF(AA71="","",VLOOKUP(AA71,'【記載例】シフト記号表（勤務時間帯）'!$C$6:$L$47,10,FALSE))</f>
        <v>8</v>
      </c>
      <c r="AB72" s="251" t="str">
        <f>IF(AB71="","",VLOOKUP(AB71,'【記載例】シフト記号表（勤務時間帯）'!$C$6:$L$47,10,FALSE))</f>
        <v/>
      </c>
      <c r="AC72" s="251">
        <f>IF(AC71="","",VLOOKUP(AC71,'【記載例】シフト記号表（勤務時間帯）'!$C$6:$L$47,10,FALSE))</f>
        <v>8</v>
      </c>
      <c r="AD72" s="251">
        <f>IF(AD71="","",VLOOKUP(AD71,'【記載例】シフト記号表（勤務時間帯）'!$C$6:$L$47,10,FALSE))</f>
        <v>8</v>
      </c>
      <c r="AE72" s="251">
        <f>IF(AE71="","",VLOOKUP(AE71,'【記載例】シフト記号表（勤務時間帯）'!$C$6:$L$47,10,FALSE))</f>
        <v>8</v>
      </c>
      <c r="AF72" s="251">
        <f>IF(AF71="","",VLOOKUP(AF71,'【記載例】シフト記号表（勤務時間帯）'!$C$6:$L$47,10,FALSE))</f>
        <v>8</v>
      </c>
      <c r="AG72" s="253" t="str">
        <f>IF(AG71="","",VLOOKUP(AG71,'【記載例】シフト記号表（勤務時間帯）'!$C$6:$L$47,10,FALSE))</f>
        <v/>
      </c>
      <c r="AH72" s="252">
        <f>IF(AH71="","",VLOOKUP(AH71,'【記載例】シフト記号表（勤務時間帯）'!$C$6:$L$47,10,FALSE))</f>
        <v>8</v>
      </c>
      <c r="AI72" s="251">
        <f>IF(AI71="","",VLOOKUP(AI71,'【記載例】シフト記号表（勤務時間帯）'!$C$6:$L$47,10,FALSE))</f>
        <v>8</v>
      </c>
      <c r="AJ72" s="251">
        <f>IF(AJ71="","",VLOOKUP(AJ71,'【記載例】シフト記号表（勤務時間帯）'!$C$6:$L$47,10,FALSE))</f>
        <v>8</v>
      </c>
      <c r="AK72" s="251" t="str">
        <f>IF(AK71="","",VLOOKUP(AK71,'【記載例】シフト記号表（勤務時間帯）'!$C$6:$L$47,10,FALSE))</f>
        <v/>
      </c>
      <c r="AL72" s="251">
        <f>IF(AL71="","",VLOOKUP(AL71,'【記載例】シフト記号表（勤務時間帯）'!$C$6:$L$47,10,FALSE))</f>
        <v>8</v>
      </c>
      <c r="AM72" s="251">
        <f>IF(AM71="","",VLOOKUP(AM71,'【記載例】シフト記号表（勤務時間帯）'!$C$6:$L$47,10,FALSE))</f>
        <v>8</v>
      </c>
      <c r="AN72" s="253" t="str">
        <f>IF(AN71="","",VLOOKUP(AN71,'【記載例】シフト記号表（勤務時間帯）'!$C$6:$L$47,10,FALSE))</f>
        <v/>
      </c>
      <c r="AO72" s="252" t="str">
        <f>IF(AO71="","",VLOOKUP(AO71,'【記載例】シフト記号表（勤務時間帯）'!$C$6:$L$47,10,FALSE))</f>
        <v/>
      </c>
      <c r="AP72" s="251">
        <f>IF(AP71="","",VLOOKUP(AP71,'【記載例】シフト記号表（勤務時間帯）'!$C$6:$L$47,10,FALSE))</f>
        <v>8</v>
      </c>
      <c r="AQ72" s="251">
        <f>IF(AQ71="","",VLOOKUP(AQ71,'【記載例】シフト記号表（勤務時間帯）'!$C$6:$L$47,10,FALSE))</f>
        <v>8</v>
      </c>
      <c r="AR72" s="251">
        <f>IF(AR71="","",VLOOKUP(AR71,'【記載例】シフト記号表（勤務時間帯）'!$C$6:$L$47,10,FALSE))</f>
        <v>8</v>
      </c>
      <c r="AS72" s="251" t="str">
        <f>IF(AS71="","",VLOOKUP(AS71,'【記載例】シフト記号表（勤務時間帯）'!$C$6:$L$47,10,FALSE))</f>
        <v/>
      </c>
      <c r="AT72" s="251">
        <f>IF(AT71="","",VLOOKUP(AT71,'【記載例】シフト記号表（勤務時間帯）'!$C$6:$L$47,10,FALSE))</f>
        <v>8</v>
      </c>
      <c r="AU72" s="253">
        <f>IF(AU71="","",VLOOKUP(AU71,'【記載例】シフト記号表（勤務時間帯）'!$C$6:$L$47,10,FALSE))</f>
        <v>8</v>
      </c>
      <c r="AV72" s="252">
        <f>IF(AV71="","",VLOOKUP(AV71,'【記載例】シフト記号表（勤務時間帯）'!$C$6:$L$47,10,FALSE))</f>
        <v>8</v>
      </c>
      <c r="AW72" s="251" t="str">
        <f>IF(AW71="","",VLOOKUP(AW71,'【記載例】シフト記号表（勤務時間帯）'!$C$6:$L$47,10,FALSE))</f>
        <v/>
      </c>
      <c r="AX72" s="251">
        <f>IF(AX71="","",VLOOKUP(AX71,'【記載例】シフト記号表（勤務時間帯）'!$C$6:$L$47,10,FALSE))</f>
        <v>8</v>
      </c>
      <c r="AY72" s="251">
        <f>IF(AY71="","",VLOOKUP(AY71,'【記載例】シフト記号表（勤務時間帯）'!$C$6:$L$47,10,FALSE))</f>
        <v>8</v>
      </c>
      <c r="AZ72" s="251">
        <f>IF(AZ71="","",VLOOKUP(AZ71,'【記載例】シフト記号表（勤務時間帯）'!$C$6:$L$47,10,FALSE))</f>
        <v>8</v>
      </c>
      <c r="BA72" s="251" t="str">
        <f>IF(BA71="","",VLOOKUP(BA71,'【記載例】シフト記号表（勤務時間帯）'!$C$6:$L$47,10,FALSE))</f>
        <v/>
      </c>
      <c r="BB72" s="253">
        <f>IF(BB71="","",VLOOKUP(BB71,'【記載例】シフト記号表（勤務時間帯）'!$C$6:$L$47,10,FALSE))</f>
        <v>8</v>
      </c>
      <c r="BC72" s="252" t="str">
        <f>IF(BC71="","",VLOOKUP(BC71,'【記載例】シフト記号表（勤務時間帯）'!$C$6:$L$47,10,FALSE))</f>
        <v/>
      </c>
      <c r="BD72" s="251" t="str">
        <f>IF(BD71="","",VLOOKUP(BD71,'【記載例】シフト記号表（勤務時間帯）'!$C$6:$L$47,10,FALSE))</f>
        <v/>
      </c>
      <c r="BE72" s="251" t="str">
        <f>IF(BE71="","",VLOOKUP(BE71,'【記載例】シフト記号表（勤務時間帯）'!$C$6:$L$47,10,FALSE))</f>
        <v/>
      </c>
      <c r="BF72" s="892">
        <f>IF($BI$3="４週",SUM(AA72:BB72),IF($BI$3="暦月",SUM(AA72:BE72),""))</f>
        <v>160</v>
      </c>
      <c r="BG72" s="893"/>
      <c r="BH72" s="970">
        <f>IF($BI$3="４週",BF72/4,IF($BI$3="暦月",(BF72/($BI$8/7)),""))</f>
        <v>40</v>
      </c>
      <c r="BI72" s="893"/>
      <c r="BJ72" s="967"/>
      <c r="BK72" s="968"/>
      <c r="BL72" s="968"/>
      <c r="BM72" s="968"/>
      <c r="BN72" s="969"/>
    </row>
    <row r="73" spans="2:66" ht="20.25" customHeight="1">
      <c r="B73" s="925">
        <f>B71+1</f>
        <v>29</v>
      </c>
      <c r="C73" s="1042"/>
      <c r="D73" s="1044" t="s">
        <v>764</v>
      </c>
      <c r="E73" s="934"/>
      <c r="F73" s="1045"/>
      <c r="G73" s="971" t="s">
        <v>274</v>
      </c>
      <c r="H73" s="972"/>
      <c r="I73" s="262"/>
      <c r="J73" s="261"/>
      <c r="K73" s="262"/>
      <c r="L73" s="261"/>
      <c r="M73" s="983" t="s">
        <v>763</v>
      </c>
      <c r="N73" s="984"/>
      <c r="O73" s="985" t="s">
        <v>762</v>
      </c>
      <c r="P73" s="986"/>
      <c r="Q73" s="986"/>
      <c r="R73" s="972"/>
      <c r="S73" s="953" t="s">
        <v>761</v>
      </c>
      <c r="T73" s="954"/>
      <c r="U73" s="954"/>
      <c r="V73" s="954"/>
      <c r="W73" s="955"/>
      <c r="X73" s="260" t="s">
        <v>758</v>
      </c>
      <c r="Z73" s="259"/>
      <c r="AA73" s="244" t="s">
        <v>760</v>
      </c>
      <c r="AB73" s="243"/>
      <c r="AC73" s="243"/>
      <c r="AD73" s="243" t="s">
        <v>760</v>
      </c>
      <c r="AE73" s="243"/>
      <c r="AF73" s="243" t="s">
        <v>760</v>
      </c>
      <c r="AG73" s="245" t="s">
        <v>760</v>
      </c>
      <c r="AH73" s="244"/>
      <c r="AI73" s="243" t="s">
        <v>760</v>
      </c>
      <c r="AJ73" s="243"/>
      <c r="AK73" s="243"/>
      <c r="AL73" s="243" t="s">
        <v>760</v>
      </c>
      <c r="AM73" s="243" t="s">
        <v>759</v>
      </c>
      <c r="AN73" s="245" t="s">
        <v>759</v>
      </c>
      <c r="AO73" s="244" t="s">
        <v>760</v>
      </c>
      <c r="AP73" s="243"/>
      <c r="AQ73" s="243" t="s">
        <v>760</v>
      </c>
      <c r="AR73" s="243"/>
      <c r="AS73" s="243" t="s">
        <v>760</v>
      </c>
      <c r="AT73" s="243"/>
      <c r="AU73" s="245" t="s">
        <v>759</v>
      </c>
      <c r="AV73" s="244" t="s">
        <v>759</v>
      </c>
      <c r="AW73" s="243" t="s">
        <v>760</v>
      </c>
      <c r="AX73" s="243"/>
      <c r="AY73" s="243" t="s">
        <v>760</v>
      </c>
      <c r="AZ73" s="243"/>
      <c r="BA73" s="243" t="s">
        <v>759</v>
      </c>
      <c r="BB73" s="245"/>
      <c r="BC73" s="244"/>
      <c r="BD73" s="243"/>
      <c r="BE73" s="242"/>
      <c r="BF73" s="960"/>
      <c r="BG73" s="961"/>
      <c r="BH73" s="962"/>
      <c r="BI73" s="963"/>
      <c r="BJ73" s="964"/>
      <c r="BK73" s="965"/>
      <c r="BL73" s="965"/>
      <c r="BM73" s="965"/>
      <c r="BN73" s="966"/>
    </row>
    <row r="74" spans="2:66" ht="20.25" customHeight="1">
      <c r="B74" s="926"/>
      <c r="C74" s="1043"/>
      <c r="D74" s="1046"/>
      <c r="E74" s="934"/>
      <c r="F74" s="1045"/>
      <c r="G74" s="987"/>
      <c r="H74" s="988"/>
      <c r="I74" s="258"/>
      <c r="J74" s="257" t="str">
        <f>G73</f>
        <v>介護職員</v>
      </c>
      <c r="K74" s="258"/>
      <c r="L74" s="257" t="str">
        <f>M73</f>
        <v>C</v>
      </c>
      <c r="M74" s="989"/>
      <c r="N74" s="990"/>
      <c r="O74" s="991"/>
      <c r="P74" s="992"/>
      <c r="Q74" s="992"/>
      <c r="R74" s="988"/>
      <c r="S74" s="953"/>
      <c r="T74" s="954"/>
      <c r="U74" s="954"/>
      <c r="V74" s="954"/>
      <c r="W74" s="955"/>
      <c r="X74" s="256" t="s">
        <v>757</v>
      </c>
      <c r="Y74" s="255"/>
      <c r="Z74" s="254"/>
      <c r="AA74" s="252">
        <f>IF(AA73="","",VLOOKUP(AA73,'【記載例】シフト記号表（勤務時間帯）'!$C$6:$L$47,10,FALSE))</f>
        <v>8</v>
      </c>
      <c r="AB74" s="251" t="str">
        <f>IF(AB73="","",VLOOKUP(AB73,'【記載例】シフト記号表（勤務時間帯）'!$C$6:$L$47,10,FALSE))</f>
        <v/>
      </c>
      <c r="AC74" s="251" t="str">
        <f>IF(AC73="","",VLOOKUP(AC73,'【記載例】シフト記号表（勤務時間帯）'!$C$6:$L$47,10,FALSE))</f>
        <v/>
      </c>
      <c r="AD74" s="251">
        <f>IF(AD73="","",VLOOKUP(AD73,'【記載例】シフト記号表（勤務時間帯）'!$C$6:$L$47,10,FALSE))</f>
        <v>8</v>
      </c>
      <c r="AE74" s="251" t="str">
        <f>IF(AE73="","",VLOOKUP(AE73,'【記載例】シフト記号表（勤務時間帯）'!$C$6:$L$47,10,FALSE))</f>
        <v/>
      </c>
      <c r="AF74" s="251">
        <f>IF(AF73="","",VLOOKUP(AF73,'【記載例】シフト記号表（勤務時間帯）'!$C$6:$L$47,10,FALSE))</f>
        <v>8</v>
      </c>
      <c r="AG74" s="253">
        <f>IF(AG73="","",VLOOKUP(AG73,'【記載例】シフト記号表（勤務時間帯）'!$C$6:$L$47,10,FALSE))</f>
        <v>8</v>
      </c>
      <c r="AH74" s="252" t="str">
        <f>IF(AH73="","",VLOOKUP(AH73,'【記載例】シフト記号表（勤務時間帯）'!$C$6:$L$47,10,FALSE))</f>
        <v/>
      </c>
      <c r="AI74" s="251">
        <f>IF(AI73="","",VLOOKUP(AI73,'【記載例】シフト記号表（勤務時間帯）'!$C$6:$L$47,10,FALSE))</f>
        <v>8</v>
      </c>
      <c r="AJ74" s="251" t="str">
        <f>IF(AJ73="","",VLOOKUP(AJ73,'【記載例】シフト記号表（勤務時間帯）'!$C$6:$L$47,10,FALSE))</f>
        <v/>
      </c>
      <c r="AK74" s="251" t="str">
        <f>IF(AK73="","",VLOOKUP(AK73,'【記載例】シフト記号表（勤務時間帯）'!$C$6:$L$47,10,FALSE))</f>
        <v/>
      </c>
      <c r="AL74" s="251">
        <f>IF(AL73="","",VLOOKUP(AL73,'【記載例】シフト記号表（勤務時間帯）'!$C$6:$L$47,10,FALSE))</f>
        <v>8</v>
      </c>
      <c r="AM74" s="251">
        <f>IF(AM73="","",VLOOKUP(AM73,'【記載例】シフト記号表（勤務時間帯）'!$C$6:$L$47,10,FALSE))</f>
        <v>8</v>
      </c>
      <c r="AN74" s="253">
        <f>IF(AN73="","",VLOOKUP(AN73,'【記載例】シフト記号表（勤務時間帯）'!$C$6:$L$47,10,FALSE))</f>
        <v>8</v>
      </c>
      <c r="AO74" s="252">
        <f>IF(AO73="","",VLOOKUP(AO73,'【記載例】シフト記号表（勤務時間帯）'!$C$6:$L$47,10,FALSE))</f>
        <v>8</v>
      </c>
      <c r="AP74" s="251" t="str">
        <f>IF(AP73="","",VLOOKUP(AP73,'【記載例】シフト記号表（勤務時間帯）'!$C$6:$L$47,10,FALSE))</f>
        <v/>
      </c>
      <c r="AQ74" s="251">
        <f>IF(AQ73="","",VLOOKUP(AQ73,'【記載例】シフト記号表（勤務時間帯）'!$C$6:$L$47,10,FALSE))</f>
        <v>8</v>
      </c>
      <c r="AR74" s="251" t="str">
        <f>IF(AR73="","",VLOOKUP(AR73,'【記載例】シフト記号表（勤務時間帯）'!$C$6:$L$47,10,FALSE))</f>
        <v/>
      </c>
      <c r="AS74" s="251">
        <f>IF(AS73="","",VLOOKUP(AS73,'【記載例】シフト記号表（勤務時間帯）'!$C$6:$L$47,10,FALSE))</f>
        <v>8</v>
      </c>
      <c r="AT74" s="251" t="str">
        <f>IF(AT73="","",VLOOKUP(AT73,'【記載例】シフト記号表（勤務時間帯）'!$C$6:$L$47,10,FALSE))</f>
        <v/>
      </c>
      <c r="AU74" s="253">
        <f>IF(AU73="","",VLOOKUP(AU73,'【記載例】シフト記号表（勤務時間帯）'!$C$6:$L$47,10,FALSE))</f>
        <v>8</v>
      </c>
      <c r="AV74" s="252">
        <f>IF(AV73="","",VLOOKUP(AV73,'【記載例】シフト記号表（勤務時間帯）'!$C$6:$L$47,10,FALSE))</f>
        <v>8</v>
      </c>
      <c r="AW74" s="251">
        <f>IF(AW73="","",VLOOKUP(AW73,'【記載例】シフト記号表（勤務時間帯）'!$C$6:$L$47,10,FALSE))</f>
        <v>8</v>
      </c>
      <c r="AX74" s="251" t="str">
        <f>IF(AX73="","",VLOOKUP(AX73,'【記載例】シフト記号表（勤務時間帯）'!$C$6:$L$47,10,FALSE))</f>
        <v/>
      </c>
      <c r="AY74" s="251">
        <f>IF(AY73="","",VLOOKUP(AY73,'【記載例】シフト記号表（勤務時間帯）'!$C$6:$L$47,10,FALSE))</f>
        <v>8</v>
      </c>
      <c r="AZ74" s="251" t="str">
        <f>IF(AZ73="","",VLOOKUP(AZ73,'【記載例】シフト記号表（勤務時間帯）'!$C$6:$L$47,10,FALSE))</f>
        <v/>
      </c>
      <c r="BA74" s="251">
        <f>IF(BA73="","",VLOOKUP(BA73,'【記載例】シフト記号表（勤務時間帯）'!$C$6:$L$47,10,FALSE))</f>
        <v>8</v>
      </c>
      <c r="BB74" s="253" t="str">
        <f>IF(BB73="","",VLOOKUP(BB73,'【記載例】シフト記号表（勤務時間帯）'!$C$6:$L$47,10,FALSE))</f>
        <v/>
      </c>
      <c r="BC74" s="252" t="str">
        <f>IF(BC73="","",VLOOKUP(BC73,'【記載例】シフト記号表（勤務時間帯）'!$C$6:$L$47,10,FALSE))</f>
        <v/>
      </c>
      <c r="BD74" s="251" t="str">
        <f>IF(BD73="","",VLOOKUP(BD73,'【記載例】シフト記号表（勤務時間帯）'!$C$6:$L$47,10,FALSE))</f>
        <v/>
      </c>
      <c r="BE74" s="251" t="str">
        <f>IF(BE73="","",VLOOKUP(BE73,'【記載例】シフト記号表（勤務時間帯）'!$C$6:$L$47,10,FALSE))</f>
        <v/>
      </c>
      <c r="BF74" s="996">
        <f>IF($BI$3="４週",SUM(AA74:BB74),IF($BI$3="暦月",SUM(AA74:BE74),""))</f>
        <v>128</v>
      </c>
      <c r="BG74" s="997"/>
      <c r="BH74" s="998">
        <f>IF($BI$3="４週",BF74/4,IF($BI$3="暦月",(BF74/($BI$8/7)),""))</f>
        <v>32</v>
      </c>
      <c r="BI74" s="997"/>
      <c r="BJ74" s="993"/>
      <c r="BK74" s="994"/>
      <c r="BL74" s="994"/>
      <c r="BM74" s="994"/>
      <c r="BN74" s="995"/>
    </row>
    <row r="75" spans="2:66" ht="20.25" customHeight="1">
      <c r="B75" s="925">
        <f>B73+1</f>
        <v>30</v>
      </c>
      <c r="C75" s="1042"/>
      <c r="D75" s="1044"/>
      <c r="E75" s="934"/>
      <c r="F75" s="1045"/>
      <c r="G75" s="971"/>
      <c r="H75" s="972"/>
      <c r="I75" s="250"/>
      <c r="J75" s="249"/>
      <c r="K75" s="250"/>
      <c r="L75" s="249"/>
      <c r="M75" s="983"/>
      <c r="N75" s="984"/>
      <c r="O75" s="985"/>
      <c r="P75" s="986"/>
      <c r="Q75" s="986"/>
      <c r="R75" s="972"/>
      <c r="S75" s="953"/>
      <c r="T75" s="954"/>
      <c r="U75" s="954"/>
      <c r="V75" s="954"/>
      <c r="W75" s="955"/>
      <c r="X75" s="248" t="s">
        <v>758</v>
      </c>
      <c r="Y75" s="247"/>
      <c r="Z75" s="246"/>
      <c r="AA75" s="244"/>
      <c r="AB75" s="243"/>
      <c r="AC75" s="243"/>
      <c r="AD75" s="243"/>
      <c r="AE75" s="243"/>
      <c r="AF75" s="243"/>
      <c r="AG75" s="245"/>
      <c r="AH75" s="244"/>
      <c r="AI75" s="243"/>
      <c r="AJ75" s="243"/>
      <c r="AK75" s="243"/>
      <c r="AL75" s="243"/>
      <c r="AM75" s="243"/>
      <c r="AN75" s="245"/>
      <c r="AO75" s="244"/>
      <c r="AP75" s="243"/>
      <c r="AQ75" s="243"/>
      <c r="AR75" s="243"/>
      <c r="AS75" s="243"/>
      <c r="AT75" s="243"/>
      <c r="AU75" s="245"/>
      <c r="AV75" s="244"/>
      <c r="AW75" s="243"/>
      <c r="AX75" s="243"/>
      <c r="AY75" s="243"/>
      <c r="AZ75" s="243"/>
      <c r="BA75" s="243"/>
      <c r="BB75" s="245"/>
      <c r="BC75" s="244"/>
      <c r="BD75" s="243"/>
      <c r="BE75" s="242"/>
      <c r="BF75" s="960"/>
      <c r="BG75" s="961"/>
      <c r="BH75" s="962"/>
      <c r="BI75" s="963"/>
      <c r="BJ75" s="964"/>
      <c r="BK75" s="965"/>
      <c r="BL75" s="965"/>
      <c r="BM75" s="965"/>
      <c r="BN75" s="966"/>
    </row>
    <row r="76" spans="2:66" ht="20.25" customHeight="1" thickBot="1">
      <c r="B76" s="999"/>
      <c r="C76" s="1047"/>
      <c r="D76" s="1048"/>
      <c r="E76" s="1049"/>
      <c r="F76" s="1050"/>
      <c r="G76" s="1000"/>
      <c r="H76" s="1001"/>
      <c r="I76" s="241"/>
      <c r="J76" s="240">
        <f>G76</f>
        <v>0</v>
      </c>
      <c r="K76" s="241"/>
      <c r="L76" s="240">
        <f>M76</f>
        <v>0</v>
      </c>
      <c r="M76" s="1002"/>
      <c r="N76" s="1003"/>
      <c r="O76" s="1004"/>
      <c r="P76" s="1005"/>
      <c r="Q76" s="1005"/>
      <c r="R76" s="1001"/>
      <c r="S76" s="1010"/>
      <c r="T76" s="1011"/>
      <c r="U76" s="1011"/>
      <c r="V76" s="1011"/>
      <c r="W76" s="1012"/>
      <c r="X76" s="239" t="s">
        <v>757</v>
      </c>
      <c r="Y76" s="238"/>
      <c r="Z76" s="237"/>
      <c r="AA76" s="235" t="str">
        <f>IF(AA75="","",VLOOKUP(AA75,'【記載例】シフト記号表（勤務時間帯）'!$C$6:$L$47,10,FALSE))</f>
        <v/>
      </c>
      <c r="AB76" s="234" t="str">
        <f>IF(AB75="","",VLOOKUP(AB75,'【記載例】シフト記号表（勤務時間帯）'!$C$6:$L$47,10,FALSE))</f>
        <v/>
      </c>
      <c r="AC76" s="234" t="str">
        <f>IF(AC75="","",VLOOKUP(AC75,'【記載例】シフト記号表（勤務時間帯）'!$C$6:$L$47,10,FALSE))</f>
        <v/>
      </c>
      <c r="AD76" s="234" t="str">
        <f>IF(AD75="","",VLOOKUP(AD75,'【記載例】シフト記号表（勤務時間帯）'!$C$6:$L$47,10,FALSE))</f>
        <v/>
      </c>
      <c r="AE76" s="234" t="str">
        <f>IF(AE75="","",VLOOKUP(AE75,'【記載例】シフト記号表（勤務時間帯）'!$C$6:$L$47,10,FALSE))</f>
        <v/>
      </c>
      <c r="AF76" s="234" t="str">
        <f>IF(AF75="","",VLOOKUP(AF75,'【記載例】シフト記号表（勤務時間帯）'!$C$6:$L$47,10,FALSE))</f>
        <v/>
      </c>
      <c r="AG76" s="236" t="str">
        <f>IF(AG75="","",VLOOKUP(AG75,'【記載例】シフト記号表（勤務時間帯）'!$C$6:$L$47,10,FALSE))</f>
        <v/>
      </c>
      <c r="AH76" s="235" t="str">
        <f>IF(AH75="","",VLOOKUP(AH75,'【記載例】シフト記号表（勤務時間帯）'!$C$6:$L$47,10,FALSE))</f>
        <v/>
      </c>
      <c r="AI76" s="234" t="str">
        <f>IF(AI75="","",VLOOKUP(AI75,'【記載例】シフト記号表（勤務時間帯）'!$C$6:$L$47,10,FALSE))</f>
        <v/>
      </c>
      <c r="AJ76" s="234" t="str">
        <f>IF(AJ75="","",VLOOKUP(AJ75,'【記載例】シフト記号表（勤務時間帯）'!$C$6:$L$47,10,FALSE))</f>
        <v/>
      </c>
      <c r="AK76" s="234" t="str">
        <f>IF(AK75="","",VLOOKUP(AK75,'【記載例】シフト記号表（勤務時間帯）'!$C$6:$L$47,10,FALSE))</f>
        <v/>
      </c>
      <c r="AL76" s="234" t="str">
        <f>IF(AL75="","",VLOOKUP(AL75,'【記載例】シフト記号表（勤務時間帯）'!$C$6:$L$47,10,FALSE))</f>
        <v/>
      </c>
      <c r="AM76" s="234" t="str">
        <f>IF(AM75="","",VLOOKUP(AM75,'【記載例】シフト記号表（勤務時間帯）'!$C$6:$L$47,10,FALSE))</f>
        <v/>
      </c>
      <c r="AN76" s="236" t="str">
        <f>IF(AN75="","",VLOOKUP(AN75,'【記載例】シフト記号表（勤務時間帯）'!$C$6:$L$47,10,FALSE))</f>
        <v/>
      </c>
      <c r="AO76" s="235" t="str">
        <f>IF(AO75="","",VLOOKUP(AO75,'【記載例】シフト記号表（勤務時間帯）'!$C$6:$L$47,10,FALSE))</f>
        <v/>
      </c>
      <c r="AP76" s="234" t="str">
        <f>IF(AP75="","",VLOOKUP(AP75,'【記載例】シフト記号表（勤務時間帯）'!$C$6:$L$47,10,FALSE))</f>
        <v/>
      </c>
      <c r="AQ76" s="234" t="str">
        <f>IF(AQ75="","",VLOOKUP(AQ75,'【記載例】シフト記号表（勤務時間帯）'!$C$6:$L$47,10,FALSE))</f>
        <v/>
      </c>
      <c r="AR76" s="234" t="str">
        <f>IF(AR75="","",VLOOKUP(AR75,'【記載例】シフト記号表（勤務時間帯）'!$C$6:$L$47,10,FALSE))</f>
        <v/>
      </c>
      <c r="AS76" s="234" t="str">
        <f>IF(AS75="","",VLOOKUP(AS75,'【記載例】シフト記号表（勤務時間帯）'!$C$6:$L$47,10,FALSE))</f>
        <v/>
      </c>
      <c r="AT76" s="234" t="str">
        <f>IF(AT75="","",VLOOKUP(AT75,'【記載例】シフト記号表（勤務時間帯）'!$C$6:$L$47,10,FALSE))</f>
        <v/>
      </c>
      <c r="AU76" s="236" t="str">
        <f>IF(AU75="","",VLOOKUP(AU75,'【記載例】シフト記号表（勤務時間帯）'!$C$6:$L$47,10,FALSE))</f>
        <v/>
      </c>
      <c r="AV76" s="235" t="str">
        <f>IF(AV75="","",VLOOKUP(AV75,'【記載例】シフト記号表（勤務時間帯）'!$C$6:$L$47,10,FALSE))</f>
        <v/>
      </c>
      <c r="AW76" s="234" t="str">
        <f>IF(AW75="","",VLOOKUP(AW75,'【記載例】シフト記号表（勤務時間帯）'!$C$6:$L$47,10,FALSE))</f>
        <v/>
      </c>
      <c r="AX76" s="234" t="str">
        <f>IF(AX75="","",VLOOKUP(AX75,'【記載例】シフト記号表（勤務時間帯）'!$C$6:$L$47,10,FALSE))</f>
        <v/>
      </c>
      <c r="AY76" s="234" t="str">
        <f>IF(AY75="","",VLOOKUP(AY75,'【記載例】シフト記号表（勤務時間帯）'!$C$6:$L$47,10,FALSE))</f>
        <v/>
      </c>
      <c r="AZ76" s="234" t="str">
        <f>IF(AZ75="","",VLOOKUP(AZ75,'【記載例】シフト記号表（勤務時間帯）'!$C$6:$L$47,10,FALSE))</f>
        <v/>
      </c>
      <c r="BA76" s="234" t="str">
        <f>IF(BA75="","",VLOOKUP(BA75,'【記載例】シフト記号表（勤務時間帯）'!$C$6:$L$47,10,FALSE))</f>
        <v/>
      </c>
      <c r="BB76" s="236" t="str">
        <f>IF(BB75="","",VLOOKUP(BB75,'【記載例】シフト記号表（勤務時間帯）'!$C$6:$L$47,10,FALSE))</f>
        <v/>
      </c>
      <c r="BC76" s="235" t="str">
        <f>IF(BC75="","",VLOOKUP(BC75,'【記載例】シフト記号表（勤務時間帯）'!$C$6:$L$47,10,FALSE))</f>
        <v/>
      </c>
      <c r="BD76" s="234" t="str">
        <f>IF(BD75="","",VLOOKUP(BD75,'【記載例】シフト記号表（勤務時間帯）'!$C$6:$L$47,10,FALSE))</f>
        <v/>
      </c>
      <c r="BE76" s="233" t="str">
        <f>IF(BE75="","",VLOOKUP(BE75,'【記載例】シフト記号表（勤務時間帯）'!$C$6:$L$47,10,FALSE))</f>
        <v/>
      </c>
      <c r="BF76" s="1016">
        <f>IF($BI$3="４週",SUM(AA76:BB76),IF($BI$3="暦月",SUM(AA76:BE76),""))</f>
        <v>0</v>
      </c>
      <c r="BG76" s="1017"/>
      <c r="BH76" s="1028">
        <f>IF($BI$3="４週",BF76/4,IF($BI$3="暦月",(BF76/($BI$8/7)),""))</f>
        <v>0</v>
      </c>
      <c r="BI76" s="1017"/>
      <c r="BJ76" s="1013"/>
      <c r="BK76" s="1014"/>
      <c r="BL76" s="1014"/>
      <c r="BM76" s="1014"/>
      <c r="BN76" s="1015"/>
    </row>
    <row r="77" spans="2:66" ht="20.25" customHeight="1">
      <c r="B77" s="221"/>
      <c r="C77" s="221"/>
      <c r="D77" s="221"/>
      <c r="E77" s="221"/>
      <c r="F77" s="221"/>
      <c r="G77" s="220"/>
      <c r="H77" s="220"/>
      <c r="I77" s="220"/>
      <c r="J77" s="220"/>
      <c r="K77" s="220"/>
      <c r="L77" s="220"/>
      <c r="M77" s="232"/>
      <c r="N77" s="232"/>
      <c r="O77" s="220"/>
      <c r="P77" s="220"/>
      <c r="Q77" s="220"/>
      <c r="R77" s="220"/>
      <c r="S77" s="215"/>
      <c r="T77" s="215"/>
      <c r="U77" s="215"/>
      <c r="V77" s="231"/>
      <c r="W77" s="231"/>
      <c r="X77" s="231"/>
      <c r="Y77" s="230"/>
      <c r="Z77" s="229"/>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8"/>
      <c r="AY77" s="228"/>
      <c r="AZ77" s="228"/>
      <c r="BA77" s="228"/>
      <c r="BB77" s="228"/>
      <c r="BC77" s="228"/>
      <c r="BD77" s="228"/>
      <c r="BE77" s="228"/>
      <c r="BF77" s="228"/>
      <c r="BG77" s="228"/>
      <c r="BH77" s="216"/>
      <c r="BI77" s="216"/>
      <c r="BJ77" s="215"/>
      <c r="BK77" s="215"/>
      <c r="BL77" s="215"/>
      <c r="BM77" s="215"/>
      <c r="BN77" s="215"/>
    </row>
    <row r="78" spans="2:66" ht="20.25" customHeight="1">
      <c r="B78" s="221"/>
      <c r="C78" s="221"/>
      <c r="D78" s="221"/>
      <c r="E78" s="221"/>
      <c r="F78" s="221"/>
      <c r="G78" s="220"/>
      <c r="H78" s="220"/>
      <c r="I78" s="220"/>
      <c r="J78" s="220"/>
      <c r="K78" s="220"/>
      <c r="L78" s="220"/>
      <c r="M78" s="219"/>
      <c r="N78" s="210" t="s">
        <v>756</v>
      </c>
      <c r="O78" s="210"/>
      <c r="P78" s="210"/>
      <c r="Q78" s="210"/>
      <c r="R78" s="210"/>
      <c r="S78" s="210"/>
      <c r="T78" s="210"/>
      <c r="U78" s="210"/>
      <c r="V78" s="210"/>
      <c r="W78" s="210"/>
      <c r="X78" s="214"/>
      <c r="Y78" s="210"/>
      <c r="Z78" s="210"/>
      <c r="AA78" s="210"/>
      <c r="AB78" s="210"/>
      <c r="AC78" s="210"/>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7"/>
      <c r="BI78" s="216"/>
      <c r="BJ78" s="215"/>
      <c r="BK78" s="215"/>
      <c r="BL78" s="215"/>
      <c r="BM78" s="215"/>
      <c r="BN78" s="215"/>
    </row>
    <row r="79" spans="2:66" ht="20.25" customHeight="1">
      <c r="B79" s="221"/>
      <c r="C79" s="221"/>
      <c r="D79" s="221"/>
      <c r="E79" s="221"/>
      <c r="F79" s="221"/>
      <c r="G79" s="220"/>
      <c r="H79" s="220"/>
      <c r="I79" s="220"/>
      <c r="J79" s="220"/>
      <c r="K79" s="220"/>
      <c r="L79" s="220"/>
      <c r="M79" s="219"/>
      <c r="N79" s="210"/>
      <c r="O79" s="210" t="s">
        <v>755</v>
      </c>
      <c r="P79" s="210"/>
      <c r="Q79" s="210"/>
      <c r="R79" s="210"/>
      <c r="S79" s="210"/>
      <c r="T79" s="210"/>
      <c r="U79" s="210"/>
      <c r="V79" s="210"/>
      <c r="W79" s="210"/>
      <c r="X79" s="214"/>
      <c r="Y79" s="210"/>
      <c r="Z79" s="210"/>
      <c r="AA79" s="210"/>
      <c r="AB79" s="210"/>
      <c r="AC79" s="210"/>
      <c r="AD79" s="218"/>
      <c r="AE79" s="210" t="s">
        <v>754</v>
      </c>
      <c r="AF79" s="210"/>
      <c r="AG79" s="210"/>
      <c r="AH79" s="210"/>
      <c r="AI79" s="210"/>
      <c r="AJ79" s="210"/>
      <c r="AK79" s="210"/>
      <c r="AL79" s="210"/>
      <c r="AM79" s="210"/>
      <c r="AN79" s="214"/>
      <c r="AO79" s="210"/>
      <c r="AP79" s="210"/>
      <c r="AQ79" s="210"/>
      <c r="AR79" s="210"/>
      <c r="AS79" s="218"/>
      <c r="AT79" s="218"/>
      <c r="AU79" s="210" t="s">
        <v>753</v>
      </c>
      <c r="AV79" s="218"/>
      <c r="AW79" s="218"/>
      <c r="AX79" s="218"/>
      <c r="AY79" s="218"/>
      <c r="AZ79" s="218"/>
      <c r="BA79" s="218"/>
      <c r="BB79" s="218"/>
      <c r="BC79" s="218"/>
      <c r="BD79" s="218"/>
      <c r="BE79" s="218"/>
      <c r="BF79" s="218"/>
      <c r="BG79" s="218"/>
      <c r="BH79" s="217"/>
      <c r="BI79" s="216"/>
      <c r="BJ79" s="1022"/>
      <c r="BK79" s="1022"/>
      <c r="BL79" s="1022"/>
      <c r="BM79" s="1022"/>
      <c r="BN79" s="215"/>
    </row>
    <row r="80" spans="2:66" ht="20.25" customHeight="1">
      <c r="B80" s="221"/>
      <c r="C80" s="221"/>
      <c r="D80" s="221"/>
      <c r="E80" s="221"/>
      <c r="F80" s="221"/>
      <c r="G80" s="220"/>
      <c r="H80" s="220"/>
      <c r="I80" s="220"/>
      <c r="J80" s="220"/>
      <c r="K80" s="220"/>
      <c r="L80" s="220"/>
      <c r="M80" s="219"/>
      <c r="N80" s="210"/>
      <c r="O80" s="1023" t="s">
        <v>752</v>
      </c>
      <c r="P80" s="1023"/>
      <c r="Q80" s="1023" t="s">
        <v>751</v>
      </c>
      <c r="R80" s="1023"/>
      <c r="S80" s="1023"/>
      <c r="T80" s="1023"/>
      <c r="U80" s="210"/>
      <c r="V80" s="1024" t="s">
        <v>750</v>
      </c>
      <c r="W80" s="1024"/>
      <c r="X80" s="1024"/>
      <c r="Y80" s="1024"/>
      <c r="Z80" s="210"/>
      <c r="AA80" s="227" t="s">
        <v>710</v>
      </c>
      <c r="AB80" s="227"/>
      <c r="AC80" s="210"/>
      <c r="AD80" s="218"/>
      <c r="AE80" s="1023" t="s">
        <v>752</v>
      </c>
      <c r="AF80" s="1023"/>
      <c r="AG80" s="1023" t="s">
        <v>751</v>
      </c>
      <c r="AH80" s="1023"/>
      <c r="AI80" s="1023"/>
      <c r="AJ80" s="1023"/>
      <c r="AK80" s="210"/>
      <c r="AL80" s="1024" t="s">
        <v>750</v>
      </c>
      <c r="AM80" s="1024"/>
      <c r="AN80" s="1024"/>
      <c r="AO80" s="1024"/>
      <c r="AP80" s="210"/>
      <c r="AQ80" s="227" t="s">
        <v>710</v>
      </c>
      <c r="AR80" s="227"/>
      <c r="AS80" s="218"/>
      <c r="AT80" s="218"/>
      <c r="AU80" s="218"/>
      <c r="AV80" s="218"/>
      <c r="AW80" s="218"/>
      <c r="AX80" s="218"/>
      <c r="AY80" s="218"/>
      <c r="AZ80" s="218"/>
      <c r="BA80" s="218"/>
      <c r="BB80" s="218"/>
      <c r="BC80" s="218"/>
      <c r="BD80" s="218"/>
      <c r="BE80" s="218"/>
      <c r="BF80" s="218"/>
      <c r="BG80" s="218"/>
      <c r="BH80" s="217"/>
      <c r="BI80" s="216"/>
      <c r="BJ80" s="1008"/>
      <c r="BK80" s="1008"/>
      <c r="BL80" s="1008"/>
      <c r="BM80" s="1008"/>
      <c r="BN80" s="215"/>
    </row>
    <row r="81" spans="2:66" ht="20.25" customHeight="1">
      <c r="B81" s="221"/>
      <c r="C81" s="221"/>
      <c r="D81" s="221"/>
      <c r="E81" s="221"/>
      <c r="F81" s="221"/>
      <c r="G81" s="220"/>
      <c r="H81" s="220"/>
      <c r="I81" s="220"/>
      <c r="J81" s="220"/>
      <c r="K81" s="220"/>
      <c r="L81" s="220"/>
      <c r="M81" s="219"/>
      <c r="N81" s="210"/>
      <c r="O81" s="1007"/>
      <c r="P81" s="1007"/>
      <c r="Q81" s="1007" t="s">
        <v>749</v>
      </c>
      <c r="R81" s="1007"/>
      <c r="S81" s="1007" t="s">
        <v>748</v>
      </c>
      <c r="T81" s="1007"/>
      <c r="U81" s="210"/>
      <c r="V81" s="1007" t="s">
        <v>749</v>
      </c>
      <c r="W81" s="1007"/>
      <c r="X81" s="1007" t="s">
        <v>748</v>
      </c>
      <c r="Y81" s="1007"/>
      <c r="Z81" s="210"/>
      <c r="AA81" s="227" t="s">
        <v>747</v>
      </c>
      <c r="AB81" s="227"/>
      <c r="AC81" s="210"/>
      <c r="AD81" s="218"/>
      <c r="AE81" s="1007"/>
      <c r="AF81" s="1007"/>
      <c r="AG81" s="1007" t="s">
        <v>749</v>
      </c>
      <c r="AH81" s="1007"/>
      <c r="AI81" s="1007" t="s">
        <v>748</v>
      </c>
      <c r="AJ81" s="1007"/>
      <c r="AK81" s="210"/>
      <c r="AL81" s="1007" t="s">
        <v>749</v>
      </c>
      <c r="AM81" s="1007"/>
      <c r="AN81" s="1007" t="s">
        <v>748</v>
      </c>
      <c r="AO81" s="1007"/>
      <c r="AP81" s="210"/>
      <c r="AQ81" s="227" t="s">
        <v>747</v>
      </c>
      <c r="AR81" s="227"/>
      <c r="AS81" s="218"/>
      <c r="AT81" s="218"/>
      <c r="AU81" s="227" t="s">
        <v>272</v>
      </c>
      <c r="AV81" s="227"/>
      <c r="AW81" s="227"/>
      <c r="AX81" s="227"/>
      <c r="AY81" s="210"/>
      <c r="AZ81" s="227" t="s">
        <v>274</v>
      </c>
      <c r="BA81" s="227"/>
      <c r="BB81" s="227"/>
      <c r="BC81" s="227"/>
      <c r="BD81" s="210"/>
      <c r="BE81" s="1007" t="s">
        <v>707</v>
      </c>
      <c r="BF81" s="1007"/>
      <c r="BG81" s="1007"/>
      <c r="BH81" s="1007"/>
      <c r="BI81" s="216"/>
      <c r="BJ81" s="1006"/>
      <c r="BK81" s="1006"/>
      <c r="BL81" s="1006"/>
      <c r="BM81" s="1006"/>
      <c r="BN81" s="215"/>
    </row>
    <row r="82" spans="2:66" ht="20.25" customHeight="1">
      <c r="B82" s="221"/>
      <c r="C82" s="221"/>
      <c r="D82" s="221"/>
      <c r="E82" s="221"/>
      <c r="F82" s="221"/>
      <c r="G82" s="220"/>
      <c r="H82" s="220"/>
      <c r="I82" s="220"/>
      <c r="J82" s="220"/>
      <c r="K82" s="220"/>
      <c r="L82" s="220"/>
      <c r="M82" s="219"/>
      <c r="N82" s="210"/>
      <c r="O82" s="1018" t="s">
        <v>746</v>
      </c>
      <c r="P82" s="1018"/>
      <c r="Q82" s="1019">
        <f>SUMIFS($BF$17:$BF$76,$J$17:$J$76,"看護職員",$L$17:$L$76,"A")</f>
        <v>320</v>
      </c>
      <c r="R82" s="1019"/>
      <c r="S82" s="1029">
        <f>SUMIFS($BH$17:$BH$76,$J$17:$J$76,"看護職員",$L$17:$L$76,"A")</f>
        <v>80</v>
      </c>
      <c r="T82" s="1029"/>
      <c r="U82" s="225"/>
      <c r="V82" s="1030">
        <v>0</v>
      </c>
      <c r="W82" s="1030"/>
      <c r="X82" s="1030">
        <v>0</v>
      </c>
      <c r="Y82" s="1030"/>
      <c r="Z82" s="225"/>
      <c r="AA82" s="1020">
        <v>2</v>
      </c>
      <c r="AB82" s="1021"/>
      <c r="AC82" s="210"/>
      <c r="AD82" s="218"/>
      <c r="AE82" s="1018" t="s">
        <v>745</v>
      </c>
      <c r="AF82" s="1018"/>
      <c r="AG82" s="1019">
        <f>SUMIFS($BF$17:$BF$76,$J$17:$J$76,"介護職員",$L$17:$L$76,"A")</f>
        <v>2560</v>
      </c>
      <c r="AH82" s="1019"/>
      <c r="AI82" s="1029">
        <f>SUMIFS($BH$17:$BH$76,$J$17:$J$76,"介護職員",$L$17:$L$76,"A")</f>
        <v>640</v>
      </c>
      <c r="AJ82" s="1029"/>
      <c r="AK82" s="225"/>
      <c r="AL82" s="1030">
        <v>0</v>
      </c>
      <c r="AM82" s="1030"/>
      <c r="AN82" s="1030">
        <v>0</v>
      </c>
      <c r="AO82" s="1030"/>
      <c r="AP82" s="225"/>
      <c r="AQ82" s="1020">
        <v>16</v>
      </c>
      <c r="AR82" s="1021"/>
      <c r="AS82" s="218"/>
      <c r="AT82" s="218"/>
      <c r="AU82" s="1031">
        <f>Y96</f>
        <v>2.5</v>
      </c>
      <c r="AV82" s="1018"/>
      <c r="AW82" s="1018"/>
      <c r="AX82" s="1018"/>
      <c r="AY82" s="213" t="s">
        <v>744</v>
      </c>
      <c r="AZ82" s="1031">
        <f>AO96</f>
        <v>19.2</v>
      </c>
      <c r="BA82" s="1018"/>
      <c r="BB82" s="1018"/>
      <c r="BC82" s="1018"/>
      <c r="BD82" s="213" t="s">
        <v>743</v>
      </c>
      <c r="BE82" s="1009">
        <f>ROUNDDOWN(AU82+AZ82,1)</f>
        <v>21.7</v>
      </c>
      <c r="BF82" s="1009"/>
      <c r="BG82" s="1009"/>
      <c r="BH82" s="1009"/>
      <c r="BI82" s="216"/>
      <c r="BJ82" s="226"/>
      <c r="BK82" s="226"/>
      <c r="BL82" s="226"/>
      <c r="BM82" s="226"/>
      <c r="BN82" s="215"/>
    </row>
    <row r="83" spans="2:66" ht="20.25" customHeight="1">
      <c r="B83" s="221"/>
      <c r="C83" s="221"/>
      <c r="D83" s="221"/>
      <c r="E83" s="221"/>
      <c r="F83" s="221"/>
      <c r="G83" s="220"/>
      <c r="H83" s="220"/>
      <c r="I83" s="220"/>
      <c r="J83" s="220"/>
      <c r="K83" s="220"/>
      <c r="L83" s="220"/>
      <c r="M83" s="219"/>
      <c r="N83" s="210"/>
      <c r="O83" s="1018" t="s">
        <v>742</v>
      </c>
      <c r="P83" s="1018"/>
      <c r="Q83" s="1019">
        <f>SUMIFS($BF$17:$BF$76,$J$17:$J$76,"看護職員",$L$17:$L$76,"B")</f>
        <v>80</v>
      </c>
      <c r="R83" s="1019"/>
      <c r="S83" s="1029">
        <f>SUMIFS($BH$17:$BH$76,$J$17:$J$76,"看護職員",$L$17:$L$76,"B")</f>
        <v>20</v>
      </c>
      <c r="T83" s="1029"/>
      <c r="U83" s="225"/>
      <c r="V83" s="1030">
        <v>80</v>
      </c>
      <c r="W83" s="1030"/>
      <c r="X83" s="1030">
        <v>20</v>
      </c>
      <c r="Y83" s="1030"/>
      <c r="Z83" s="225"/>
      <c r="AA83" s="1020">
        <v>0</v>
      </c>
      <c r="AB83" s="1021"/>
      <c r="AC83" s="210"/>
      <c r="AD83" s="218"/>
      <c r="AE83" s="1018" t="s">
        <v>741</v>
      </c>
      <c r="AF83" s="1018"/>
      <c r="AG83" s="1019">
        <f>SUMIFS($BF$17:$BF$76,$J$17:$J$76,"介護職員",$L$17:$L$76,"B")</f>
        <v>0</v>
      </c>
      <c r="AH83" s="1019"/>
      <c r="AI83" s="1029">
        <f>SUMIFS($BH$17:$BH$76,$J$17:$J$76,"介護職員",$L$17:$L$76,"B")</f>
        <v>0</v>
      </c>
      <c r="AJ83" s="1029"/>
      <c r="AK83" s="225"/>
      <c r="AL83" s="1030">
        <v>0</v>
      </c>
      <c r="AM83" s="1030"/>
      <c r="AN83" s="1030">
        <v>0</v>
      </c>
      <c r="AO83" s="1030"/>
      <c r="AP83" s="225"/>
      <c r="AQ83" s="1020">
        <v>0</v>
      </c>
      <c r="AR83" s="1021"/>
      <c r="AS83" s="218"/>
      <c r="AT83" s="218"/>
      <c r="AU83" s="218"/>
      <c r="AV83" s="218"/>
      <c r="AW83" s="218"/>
      <c r="AX83" s="218"/>
      <c r="AY83" s="218"/>
      <c r="AZ83" s="218"/>
      <c r="BA83" s="218"/>
      <c r="BB83" s="218"/>
      <c r="BC83" s="218"/>
      <c r="BD83" s="218"/>
      <c r="BE83" s="218"/>
      <c r="BF83" s="218"/>
      <c r="BG83" s="218"/>
      <c r="BH83" s="217"/>
      <c r="BI83" s="216"/>
      <c r="BJ83" s="215"/>
      <c r="BK83" s="215"/>
      <c r="BL83" s="215"/>
      <c r="BM83" s="215"/>
      <c r="BN83" s="215"/>
    </row>
    <row r="84" spans="2:66" ht="20.25" customHeight="1">
      <c r="B84" s="221"/>
      <c r="C84" s="221"/>
      <c r="D84" s="221"/>
      <c r="E84" s="221"/>
      <c r="F84" s="221"/>
      <c r="G84" s="220"/>
      <c r="H84" s="220"/>
      <c r="I84" s="220"/>
      <c r="J84" s="220"/>
      <c r="K84" s="220"/>
      <c r="L84" s="220"/>
      <c r="M84" s="219"/>
      <c r="N84" s="210"/>
      <c r="O84" s="1018" t="s">
        <v>740</v>
      </c>
      <c r="P84" s="1018"/>
      <c r="Q84" s="1019">
        <f>SUMIFS($BF$17:$BF$76,$J$17:$J$76,"看護職員",$L$17:$L$76,"C")</f>
        <v>0</v>
      </c>
      <c r="R84" s="1019"/>
      <c r="S84" s="1029">
        <f>SUMIFS($BH$17:$BH$76,$J$17:$J$76,"看護職員",$L$17:$L$76,"C")</f>
        <v>0</v>
      </c>
      <c r="T84" s="1029"/>
      <c r="U84" s="225"/>
      <c r="V84" s="1030">
        <v>0</v>
      </c>
      <c r="W84" s="1030"/>
      <c r="X84" s="1032">
        <v>0</v>
      </c>
      <c r="Y84" s="1032"/>
      <c r="Z84" s="225"/>
      <c r="AA84" s="1033" t="s">
        <v>739</v>
      </c>
      <c r="AB84" s="1034"/>
      <c r="AC84" s="210"/>
      <c r="AD84" s="218"/>
      <c r="AE84" s="1018" t="s">
        <v>740</v>
      </c>
      <c r="AF84" s="1018"/>
      <c r="AG84" s="1019">
        <f>SUMIFS($BF$17:$BF$76,$J$17:$J$76,"介護職員",$L$17:$L$76,"C")</f>
        <v>512</v>
      </c>
      <c r="AH84" s="1019"/>
      <c r="AI84" s="1029">
        <f>SUMIFS($BH$17:$BH$76,$J$17:$J$76,"介護職員",$L$17:$L$76,"C")</f>
        <v>128</v>
      </c>
      <c r="AJ84" s="1029"/>
      <c r="AK84" s="225"/>
      <c r="AL84" s="1030">
        <v>512</v>
      </c>
      <c r="AM84" s="1030"/>
      <c r="AN84" s="1032">
        <v>128</v>
      </c>
      <c r="AO84" s="1032"/>
      <c r="AP84" s="225"/>
      <c r="AQ84" s="1033" t="s">
        <v>739</v>
      </c>
      <c r="AR84" s="1034"/>
      <c r="AS84" s="218"/>
      <c r="AT84" s="218"/>
      <c r="AU84" s="218"/>
      <c r="AV84" s="218"/>
      <c r="AW84" s="218"/>
      <c r="AX84" s="218"/>
      <c r="AY84" s="218"/>
      <c r="AZ84" s="218"/>
      <c r="BA84" s="218"/>
      <c r="BB84" s="218"/>
      <c r="BC84" s="218"/>
      <c r="BD84" s="218"/>
      <c r="BE84" s="218"/>
      <c r="BF84" s="218"/>
      <c r="BG84" s="218"/>
      <c r="BH84" s="217"/>
      <c r="BI84" s="216"/>
      <c r="BJ84" s="215"/>
      <c r="BK84" s="215"/>
      <c r="BL84" s="215"/>
      <c r="BM84" s="215"/>
      <c r="BN84" s="215"/>
    </row>
    <row r="85" spans="2:66" ht="20.25" customHeight="1">
      <c r="B85" s="221"/>
      <c r="C85" s="221"/>
      <c r="D85" s="221"/>
      <c r="E85" s="221"/>
      <c r="F85" s="221"/>
      <c r="G85" s="220"/>
      <c r="H85" s="220"/>
      <c r="I85" s="220"/>
      <c r="J85" s="220"/>
      <c r="K85" s="220"/>
      <c r="L85" s="220"/>
      <c r="M85" s="219"/>
      <c r="N85" s="210"/>
      <c r="O85" s="1018" t="s">
        <v>738</v>
      </c>
      <c r="P85" s="1018"/>
      <c r="Q85" s="1019">
        <f>SUMIFS($BF$17:$BF$76,$J$17:$J$76,"看護職員",$L$17:$L$76,"D")</f>
        <v>0</v>
      </c>
      <c r="R85" s="1019"/>
      <c r="S85" s="1029">
        <f>SUMIFS($BH$17:$BH$76,$J$17:$J$76,"看護職員",$L$17:$L$76,"D")</f>
        <v>0</v>
      </c>
      <c r="T85" s="1029"/>
      <c r="U85" s="225"/>
      <c r="V85" s="1030">
        <v>0</v>
      </c>
      <c r="W85" s="1030"/>
      <c r="X85" s="1032">
        <v>0</v>
      </c>
      <c r="Y85" s="1032"/>
      <c r="Z85" s="225"/>
      <c r="AA85" s="1033" t="s">
        <v>737</v>
      </c>
      <c r="AB85" s="1034"/>
      <c r="AC85" s="210"/>
      <c r="AD85" s="218"/>
      <c r="AE85" s="1018" t="s">
        <v>736</v>
      </c>
      <c r="AF85" s="1018"/>
      <c r="AG85" s="1019">
        <f>SUMIFS($BF$17:$BF$76,$J$17:$J$76,"介護職員",$L$17:$L$76,"D")</f>
        <v>0</v>
      </c>
      <c r="AH85" s="1019"/>
      <c r="AI85" s="1029">
        <f>SUMIFS($BH$17:$BH$76,$J$17:$J$76,"介護職員",$L$17:$L$76,"D")</f>
        <v>0</v>
      </c>
      <c r="AJ85" s="1029"/>
      <c r="AK85" s="225"/>
      <c r="AL85" s="1030">
        <v>0</v>
      </c>
      <c r="AM85" s="1030"/>
      <c r="AN85" s="1032">
        <v>0</v>
      </c>
      <c r="AO85" s="1032"/>
      <c r="AP85" s="225"/>
      <c r="AQ85" s="1033" t="s">
        <v>735</v>
      </c>
      <c r="AR85" s="1034"/>
      <c r="AS85" s="218"/>
      <c r="AT85" s="218"/>
      <c r="AU85" s="210" t="s">
        <v>734</v>
      </c>
      <c r="AV85" s="210"/>
      <c r="AW85" s="210"/>
      <c r="AX85" s="210"/>
      <c r="AY85" s="210"/>
      <c r="AZ85" s="210"/>
      <c r="BA85" s="218"/>
      <c r="BB85" s="218"/>
      <c r="BC85" s="218"/>
      <c r="BD85" s="218"/>
      <c r="BE85" s="218"/>
      <c r="BF85" s="218"/>
      <c r="BG85" s="218"/>
      <c r="BH85" s="217"/>
      <c r="BI85" s="216"/>
      <c r="BJ85" s="215"/>
      <c r="BK85" s="215"/>
      <c r="BL85" s="215"/>
      <c r="BM85" s="215"/>
      <c r="BN85" s="215"/>
    </row>
    <row r="86" spans="2:66" ht="20.25" customHeight="1">
      <c r="B86" s="221"/>
      <c r="C86" s="221"/>
      <c r="D86" s="221"/>
      <c r="E86" s="221"/>
      <c r="F86" s="221"/>
      <c r="G86" s="220"/>
      <c r="H86" s="220"/>
      <c r="I86" s="220"/>
      <c r="J86" s="220"/>
      <c r="K86" s="220"/>
      <c r="L86" s="220"/>
      <c r="M86" s="219"/>
      <c r="N86" s="210"/>
      <c r="O86" s="1018" t="s">
        <v>707</v>
      </c>
      <c r="P86" s="1018"/>
      <c r="Q86" s="1019">
        <f>SUM(Q82:R85)</f>
        <v>400</v>
      </c>
      <c r="R86" s="1019"/>
      <c r="S86" s="1029">
        <f>SUM(S82:T85)</f>
        <v>100</v>
      </c>
      <c r="T86" s="1029"/>
      <c r="U86" s="225"/>
      <c r="V86" s="1019">
        <f>SUM(V82:W85)</f>
        <v>80</v>
      </c>
      <c r="W86" s="1019"/>
      <c r="X86" s="1029">
        <f>SUM(X82:Y85)</f>
        <v>20</v>
      </c>
      <c r="Y86" s="1029"/>
      <c r="Z86" s="225"/>
      <c r="AA86" s="1036">
        <f>SUM(AA82:AB83)</f>
        <v>2</v>
      </c>
      <c r="AB86" s="1037"/>
      <c r="AC86" s="210"/>
      <c r="AD86" s="218"/>
      <c r="AE86" s="1018" t="s">
        <v>707</v>
      </c>
      <c r="AF86" s="1018"/>
      <c r="AG86" s="1019">
        <f>SUM(AG82:AH85)</f>
        <v>3072</v>
      </c>
      <c r="AH86" s="1019"/>
      <c r="AI86" s="1029">
        <f>SUM(AI82:AJ85)</f>
        <v>768</v>
      </c>
      <c r="AJ86" s="1029"/>
      <c r="AK86" s="225"/>
      <c r="AL86" s="1019">
        <f>SUM(AL82:AM85)</f>
        <v>512</v>
      </c>
      <c r="AM86" s="1019"/>
      <c r="AN86" s="1029">
        <f>SUM(AN82:AO85)</f>
        <v>128</v>
      </c>
      <c r="AO86" s="1029"/>
      <c r="AP86" s="225"/>
      <c r="AQ86" s="1036">
        <f>SUM(AQ82:AR83)</f>
        <v>16</v>
      </c>
      <c r="AR86" s="1037"/>
      <c r="AS86" s="218"/>
      <c r="AT86" s="218"/>
      <c r="AU86" s="1018" t="s">
        <v>733</v>
      </c>
      <c r="AV86" s="1018"/>
      <c r="AW86" s="1018" t="s">
        <v>732</v>
      </c>
      <c r="AX86" s="1018"/>
      <c r="AY86" s="1018"/>
      <c r="AZ86" s="1018"/>
      <c r="BA86" s="218"/>
      <c r="BB86" s="218"/>
      <c r="BC86" s="218"/>
      <c r="BD86" s="218"/>
      <c r="BE86" s="218"/>
      <c r="BF86" s="218"/>
      <c r="BG86" s="218"/>
      <c r="BH86" s="217"/>
      <c r="BI86" s="216"/>
      <c r="BJ86" s="215"/>
      <c r="BK86" s="215"/>
      <c r="BL86" s="215"/>
      <c r="BM86" s="215"/>
      <c r="BN86" s="215"/>
    </row>
    <row r="87" spans="2:66" ht="20.25" customHeight="1">
      <c r="B87" s="221"/>
      <c r="C87" s="221"/>
      <c r="D87" s="221"/>
      <c r="E87" s="221"/>
      <c r="F87" s="221"/>
      <c r="G87" s="220"/>
      <c r="H87" s="220"/>
      <c r="I87" s="220"/>
      <c r="J87" s="220"/>
      <c r="K87" s="220"/>
      <c r="L87" s="220"/>
      <c r="M87" s="219"/>
      <c r="N87" s="219"/>
      <c r="O87" s="224"/>
      <c r="P87" s="224"/>
      <c r="Q87" s="224"/>
      <c r="R87" s="224"/>
      <c r="S87" s="223"/>
      <c r="T87" s="223"/>
      <c r="U87" s="223"/>
      <c r="V87" s="212"/>
      <c r="W87" s="212"/>
      <c r="X87" s="212"/>
      <c r="Y87" s="212"/>
      <c r="Z87" s="211"/>
      <c r="AA87" s="218"/>
      <c r="AB87" s="218"/>
      <c r="AC87" s="218"/>
      <c r="AD87" s="218"/>
      <c r="AE87" s="224"/>
      <c r="AF87" s="224"/>
      <c r="AG87" s="224"/>
      <c r="AH87" s="224"/>
      <c r="AI87" s="223"/>
      <c r="AJ87" s="223"/>
      <c r="AK87" s="223"/>
      <c r="AL87" s="212"/>
      <c r="AM87" s="212"/>
      <c r="AN87" s="212"/>
      <c r="AO87" s="212"/>
      <c r="AP87" s="211"/>
      <c r="AQ87" s="218"/>
      <c r="AR87" s="218"/>
      <c r="AS87" s="218"/>
      <c r="AT87" s="218"/>
      <c r="AU87" s="1018" t="s">
        <v>731</v>
      </c>
      <c r="AV87" s="1018"/>
      <c r="AW87" s="1018" t="s">
        <v>730</v>
      </c>
      <c r="AX87" s="1018"/>
      <c r="AY87" s="1018"/>
      <c r="AZ87" s="1018"/>
      <c r="BA87" s="218"/>
      <c r="BB87" s="218"/>
      <c r="BC87" s="218"/>
      <c r="BD87" s="218"/>
      <c r="BE87" s="218"/>
      <c r="BF87" s="218"/>
      <c r="BG87" s="218"/>
      <c r="BH87" s="217"/>
      <c r="BI87" s="216"/>
      <c r="BJ87" s="215"/>
      <c r="BK87" s="215"/>
      <c r="BL87" s="215"/>
      <c r="BM87" s="215"/>
      <c r="BN87" s="215"/>
    </row>
    <row r="88" spans="2:66" ht="20.25" customHeight="1">
      <c r="B88" s="221"/>
      <c r="C88" s="221"/>
      <c r="D88" s="221"/>
      <c r="E88" s="221"/>
      <c r="F88" s="221"/>
      <c r="G88" s="220"/>
      <c r="H88" s="220"/>
      <c r="I88" s="220"/>
      <c r="J88" s="220"/>
      <c r="K88" s="220"/>
      <c r="L88" s="220"/>
      <c r="M88" s="219"/>
      <c r="N88" s="219"/>
      <c r="O88" s="214" t="s">
        <v>728</v>
      </c>
      <c r="P88" s="210"/>
      <c r="Q88" s="210"/>
      <c r="R88" s="210"/>
      <c r="S88" s="210"/>
      <c r="T88" s="210"/>
      <c r="U88" s="222" t="s">
        <v>727</v>
      </c>
      <c r="V88" s="1038" t="s">
        <v>729</v>
      </c>
      <c r="W88" s="1039"/>
      <c r="X88" s="222"/>
      <c r="Y88" s="222"/>
      <c r="Z88" s="210"/>
      <c r="AA88" s="210"/>
      <c r="AB88" s="210"/>
      <c r="AC88" s="218"/>
      <c r="AD88" s="218"/>
      <c r="AE88" s="214" t="s">
        <v>728</v>
      </c>
      <c r="AF88" s="210"/>
      <c r="AG88" s="210"/>
      <c r="AH88" s="210"/>
      <c r="AI88" s="210"/>
      <c r="AJ88" s="210"/>
      <c r="AK88" s="222" t="s">
        <v>727</v>
      </c>
      <c r="AL88" s="1040" t="str">
        <f>V88</f>
        <v>週</v>
      </c>
      <c r="AM88" s="1041"/>
      <c r="AN88" s="222"/>
      <c r="AO88" s="222"/>
      <c r="AP88" s="210"/>
      <c r="AQ88" s="210"/>
      <c r="AR88" s="210"/>
      <c r="AS88" s="218"/>
      <c r="AT88" s="218"/>
      <c r="AU88" s="1018" t="s">
        <v>726</v>
      </c>
      <c r="AV88" s="1018"/>
      <c r="AW88" s="1018" t="s">
        <v>725</v>
      </c>
      <c r="AX88" s="1018"/>
      <c r="AY88" s="1018"/>
      <c r="AZ88" s="1018"/>
      <c r="BA88" s="218"/>
      <c r="BB88" s="218"/>
      <c r="BC88" s="218"/>
      <c r="BD88" s="218"/>
      <c r="BE88" s="218"/>
      <c r="BF88" s="218"/>
      <c r="BG88" s="218"/>
      <c r="BH88" s="217"/>
      <c r="BI88" s="216"/>
      <c r="BJ88" s="215"/>
      <c r="BK88" s="215"/>
      <c r="BL88" s="215"/>
      <c r="BM88" s="215"/>
      <c r="BN88" s="215"/>
    </row>
    <row r="89" spans="2:66" ht="20.25" customHeight="1">
      <c r="B89" s="221"/>
      <c r="C89" s="221"/>
      <c r="D89" s="221"/>
      <c r="E89" s="221"/>
      <c r="F89" s="221"/>
      <c r="G89" s="220"/>
      <c r="H89" s="220"/>
      <c r="I89" s="220"/>
      <c r="J89" s="220"/>
      <c r="K89" s="220"/>
      <c r="L89" s="220"/>
      <c r="M89" s="219"/>
      <c r="N89" s="219"/>
      <c r="O89" s="210" t="s">
        <v>724</v>
      </c>
      <c r="P89" s="210"/>
      <c r="Q89" s="210"/>
      <c r="R89" s="210"/>
      <c r="S89" s="210"/>
      <c r="T89" s="210" t="s">
        <v>723</v>
      </c>
      <c r="U89" s="210"/>
      <c r="V89" s="210"/>
      <c r="W89" s="210"/>
      <c r="X89" s="214"/>
      <c r="Y89" s="210"/>
      <c r="Z89" s="210"/>
      <c r="AA89" s="210"/>
      <c r="AB89" s="210"/>
      <c r="AC89" s="218"/>
      <c r="AD89" s="218"/>
      <c r="AE89" s="210" t="s">
        <v>724</v>
      </c>
      <c r="AF89" s="210"/>
      <c r="AG89" s="210"/>
      <c r="AH89" s="210"/>
      <c r="AI89" s="210"/>
      <c r="AJ89" s="210" t="s">
        <v>723</v>
      </c>
      <c r="AK89" s="210"/>
      <c r="AL89" s="210"/>
      <c r="AM89" s="210"/>
      <c r="AN89" s="214"/>
      <c r="AO89" s="210"/>
      <c r="AP89" s="210"/>
      <c r="AQ89" s="210"/>
      <c r="AR89" s="210"/>
      <c r="AS89" s="218"/>
      <c r="AT89" s="218"/>
      <c r="AU89" s="1018" t="s">
        <v>722</v>
      </c>
      <c r="AV89" s="1018"/>
      <c r="AW89" s="1018" t="s">
        <v>721</v>
      </c>
      <c r="AX89" s="1018"/>
      <c r="AY89" s="1018"/>
      <c r="AZ89" s="1018"/>
      <c r="BA89" s="218"/>
      <c r="BB89" s="218"/>
      <c r="BC89" s="218"/>
      <c r="BD89" s="218"/>
      <c r="BE89" s="218"/>
      <c r="BF89" s="218"/>
      <c r="BG89" s="218"/>
      <c r="BH89" s="217"/>
      <c r="BI89" s="216"/>
      <c r="BJ89" s="215"/>
      <c r="BK89" s="215"/>
      <c r="BL89" s="215"/>
      <c r="BM89" s="215"/>
      <c r="BN89" s="215"/>
    </row>
    <row r="90" spans="2:66" ht="20.25" customHeight="1">
      <c r="B90" s="221"/>
      <c r="C90" s="221"/>
      <c r="D90" s="221"/>
      <c r="E90" s="221"/>
      <c r="F90" s="221"/>
      <c r="G90" s="220"/>
      <c r="H90" s="220"/>
      <c r="I90" s="220"/>
      <c r="J90" s="220"/>
      <c r="K90" s="220"/>
      <c r="L90" s="220"/>
      <c r="M90" s="219"/>
      <c r="N90" s="219"/>
      <c r="O90" s="210" t="str">
        <f>IF($V$88="週","対象時間数（週平均）","対象時間数（当月合計）")</f>
        <v>対象時間数（週平均）</v>
      </c>
      <c r="P90" s="210"/>
      <c r="Q90" s="210"/>
      <c r="R90" s="210"/>
      <c r="S90" s="210"/>
      <c r="T90" s="210" t="str">
        <f>IF($V$88="週","週に勤務すべき時間数","当月に勤務すべき時間数")</f>
        <v>週に勤務すべき時間数</v>
      </c>
      <c r="U90" s="210"/>
      <c r="V90" s="210"/>
      <c r="W90" s="210"/>
      <c r="X90" s="214"/>
      <c r="Y90" s="210" t="s">
        <v>720</v>
      </c>
      <c r="Z90" s="210"/>
      <c r="AA90" s="210"/>
      <c r="AB90" s="210"/>
      <c r="AC90" s="218"/>
      <c r="AD90" s="218"/>
      <c r="AE90" s="210" t="str">
        <f>IF(AL88="週","対象時間数（週平均）","対象時間数（当月合計）")</f>
        <v>対象時間数（週平均）</v>
      </c>
      <c r="AF90" s="210"/>
      <c r="AG90" s="210"/>
      <c r="AH90" s="210"/>
      <c r="AI90" s="210"/>
      <c r="AJ90" s="210" t="str">
        <f>IF($AL$88="週","週に勤務すべき時間数","当月に勤務すべき時間数")</f>
        <v>週に勤務すべき時間数</v>
      </c>
      <c r="AK90" s="210"/>
      <c r="AL90" s="210"/>
      <c r="AM90" s="210"/>
      <c r="AN90" s="214"/>
      <c r="AO90" s="210" t="s">
        <v>720</v>
      </c>
      <c r="AP90" s="210"/>
      <c r="AQ90" s="210"/>
      <c r="AR90" s="210"/>
      <c r="AS90" s="218"/>
      <c r="AT90" s="218"/>
      <c r="AU90" s="1018" t="s">
        <v>719</v>
      </c>
      <c r="AV90" s="1018"/>
      <c r="AW90" s="1018" t="s">
        <v>718</v>
      </c>
      <c r="AX90" s="1018"/>
      <c r="AY90" s="1018"/>
      <c r="AZ90" s="1018"/>
      <c r="BA90" s="218"/>
      <c r="BB90" s="218"/>
      <c r="BC90" s="218"/>
      <c r="BD90" s="218"/>
      <c r="BE90" s="218"/>
      <c r="BF90" s="218"/>
      <c r="BG90" s="218"/>
      <c r="BH90" s="217"/>
      <c r="BI90" s="216"/>
      <c r="BJ90" s="215"/>
      <c r="BK90" s="215"/>
      <c r="BL90" s="215"/>
      <c r="BM90" s="215"/>
      <c r="BN90" s="215"/>
    </row>
    <row r="91" spans="2:66" ht="20.25" customHeight="1">
      <c r="M91" s="210"/>
      <c r="N91" s="210"/>
      <c r="O91" s="1035">
        <f>IF($V$88="週",X86,V86)</f>
        <v>20</v>
      </c>
      <c r="P91" s="1035"/>
      <c r="Q91" s="1035"/>
      <c r="R91" s="1035"/>
      <c r="S91" s="213" t="s">
        <v>717</v>
      </c>
      <c r="T91" s="1018">
        <f>IF($V$88="週",$BE$6,$BI$6)</f>
        <v>40</v>
      </c>
      <c r="U91" s="1018"/>
      <c r="V91" s="1018"/>
      <c r="W91" s="1018"/>
      <c r="X91" s="213" t="s">
        <v>716</v>
      </c>
      <c r="Y91" s="1025">
        <f>ROUNDDOWN(O91/T91,1)</f>
        <v>0.5</v>
      </c>
      <c r="Z91" s="1025"/>
      <c r="AA91" s="1025"/>
      <c r="AB91" s="1025"/>
      <c r="AC91" s="210"/>
      <c r="AD91" s="210"/>
      <c r="AE91" s="1035">
        <f>IF($AL$88="週",AN86,AL86)</f>
        <v>128</v>
      </c>
      <c r="AF91" s="1035"/>
      <c r="AG91" s="1035"/>
      <c r="AH91" s="1035"/>
      <c r="AI91" s="213" t="s">
        <v>715</v>
      </c>
      <c r="AJ91" s="1018">
        <f>IF($AL$88="週",$BE$6,$BI$6)</f>
        <v>40</v>
      </c>
      <c r="AK91" s="1018"/>
      <c r="AL91" s="1018"/>
      <c r="AM91" s="1018"/>
      <c r="AN91" s="213" t="s">
        <v>714</v>
      </c>
      <c r="AO91" s="1025">
        <f>ROUNDDOWN(AE91/AJ91,1)</f>
        <v>3.2</v>
      </c>
      <c r="AP91" s="1025"/>
      <c r="AQ91" s="1025"/>
      <c r="AR91" s="1025"/>
      <c r="AS91" s="210"/>
      <c r="AT91" s="210"/>
      <c r="AU91" s="210"/>
      <c r="AV91" s="210"/>
      <c r="AW91" s="210"/>
      <c r="AX91" s="210"/>
      <c r="AY91" s="210"/>
      <c r="AZ91" s="210"/>
      <c r="BA91" s="210"/>
      <c r="BB91" s="210"/>
      <c r="BC91" s="210"/>
      <c r="BD91" s="210"/>
      <c r="BE91" s="210"/>
      <c r="BF91" s="210"/>
      <c r="BG91" s="210"/>
      <c r="BH91" s="210"/>
    </row>
    <row r="92" spans="2:66" ht="20.25" customHeight="1">
      <c r="M92" s="210"/>
      <c r="N92" s="210"/>
      <c r="O92" s="210"/>
      <c r="P92" s="210"/>
      <c r="Q92" s="210"/>
      <c r="R92" s="210"/>
      <c r="S92" s="210"/>
      <c r="T92" s="210"/>
      <c r="U92" s="210"/>
      <c r="V92" s="210"/>
      <c r="W92" s="210"/>
      <c r="X92" s="214"/>
      <c r="Y92" s="210" t="s">
        <v>713</v>
      </c>
      <c r="Z92" s="210"/>
      <c r="AA92" s="210"/>
      <c r="AB92" s="210"/>
      <c r="AC92" s="210"/>
      <c r="AD92" s="210"/>
      <c r="AE92" s="210"/>
      <c r="AF92" s="210"/>
      <c r="AG92" s="210"/>
      <c r="AH92" s="210"/>
      <c r="AI92" s="210"/>
      <c r="AJ92" s="210"/>
      <c r="AK92" s="210"/>
      <c r="AL92" s="210"/>
      <c r="AM92" s="210"/>
      <c r="AN92" s="214"/>
      <c r="AO92" s="210" t="s">
        <v>713</v>
      </c>
      <c r="AP92" s="210"/>
      <c r="AQ92" s="210"/>
      <c r="AR92" s="210"/>
      <c r="AS92" s="210"/>
      <c r="AT92" s="210"/>
      <c r="AU92" s="210"/>
      <c r="AV92" s="210"/>
      <c r="AW92" s="210"/>
      <c r="AX92" s="210"/>
      <c r="AY92" s="210"/>
      <c r="AZ92" s="210"/>
      <c r="BA92" s="210"/>
      <c r="BB92" s="210"/>
      <c r="BC92" s="210"/>
      <c r="BD92" s="210"/>
      <c r="BE92" s="210"/>
      <c r="BF92" s="210"/>
      <c r="BG92" s="210"/>
      <c r="BH92" s="210"/>
    </row>
    <row r="93" spans="2:66" ht="20.25" customHeight="1">
      <c r="M93" s="210"/>
      <c r="N93" s="210"/>
      <c r="O93" s="210" t="s">
        <v>712</v>
      </c>
      <c r="P93" s="210"/>
      <c r="Q93" s="210"/>
      <c r="R93" s="210"/>
      <c r="S93" s="210"/>
      <c r="T93" s="210"/>
      <c r="U93" s="210"/>
      <c r="V93" s="210"/>
      <c r="W93" s="210"/>
      <c r="X93" s="214"/>
      <c r="Y93" s="210"/>
      <c r="Z93" s="210"/>
      <c r="AA93" s="210"/>
      <c r="AB93" s="210"/>
      <c r="AC93" s="210"/>
      <c r="AD93" s="210"/>
      <c r="AE93" s="210" t="s">
        <v>711</v>
      </c>
      <c r="AF93" s="210"/>
      <c r="AG93" s="210"/>
      <c r="AH93" s="210"/>
      <c r="AI93" s="210"/>
      <c r="AJ93" s="210"/>
      <c r="AK93" s="210"/>
      <c r="AL93" s="210"/>
      <c r="AM93" s="210"/>
      <c r="AN93" s="214"/>
      <c r="AO93" s="210"/>
      <c r="AP93" s="210"/>
      <c r="AQ93" s="210"/>
      <c r="AR93" s="210"/>
      <c r="AS93" s="210"/>
      <c r="AT93" s="210"/>
      <c r="AU93" s="210"/>
      <c r="AV93" s="210"/>
      <c r="AW93" s="210"/>
      <c r="AX93" s="210"/>
      <c r="AY93" s="210"/>
      <c r="AZ93" s="210"/>
      <c r="BA93" s="210"/>
      <c r="BB93" s="210"/>
      <c r="BC93" s="210"/>
      <c r="BD93" s="210"/>
      <c r="BE93" s="210"/>
      <c r="BF93" s="210"/>
      <c r="BG93" s="210"/>
      <c r="BH93" s="210"/>
    </row>
    <row r="94" spans="2:66" ht="20.25" customHeight="1">
      <c r="M94" s="210"/>
      <c r="N94" s="210"/>
      <c r="O94" s="210" t="s">
        <v>710</v>
      </c>
      <c r="P94" s="210"/>
      <c r="Q94" s="210"/>
      <c r="R94" s="210"/>
      <c r="S94" s="210"/>
      <c r="T94" s="210"/>
      <c r="U94" s="210"/>
      <c r="V94" s="210"/>
      <c r="W94" s="210"/>
      <c r="X94" s="214"/>
      <c r="Y94" s="1023"/>
      <c r="Z94" s="1023"/>
      <c r="AA94" s="1023"/>
      <c r="AB94" s="1023"/>
      <c r="AC94" s="210"/>
      <c r="AD94" s="210"/>
      <c r="AE94" s="210" t="s">
        <v>710</v>
      </c>
      <c r="AF94" s="210"/>
      <c r="AG94" s="210"/>
      <c r="AH94" s="210"/>
      <c r="AI94" s="210"/>
      <c r="AJ94" s="210"/>
      <c r="AK94" s="210"/>
      <c r="AL94" s="210"/>
      <c r="AM94" s="210"/>
      <c r="AN94" s="214"/>
      <c r="AO94" s="1023"/>
      <c r="AP94" s="1023"/>
      <c r="AQ94" s="1023"/>
      <c r="AR94" s="1023"/>
      <c r="AS94" s="210"/>
      <c r="AT94" s="210"/>
      <c r="AU94" s="210"/>
      <c r="AV94" s="210"/>
      <c r="AW94" s="210"/>
      <c r="AX94" s="210"/>
      <c r="AY94" s="210"/>
      <c r="AZ94" s="210"/>
      <c r="BA94" s="210"/>
      <c r="BB94" s="210"/>
      <c r="BC94" s="210"/>
      <c r="BD94" s="210"/>
      <c r="BE94" s="210"/>
      <c r="BF94" s="210"/>
      <c r="BG94" s="210"/>
      <c r="BH94" s="210"/>
    </row>
    <row r="95" spans="2:66" ht="20.25" customHeight="1">
      <c r="M95" s="210"/>
      <c r="N95" s="210"/>
      <c r="O95" s="210" t="s">
        <v>709</v>
      </c>
      <c r="P95" s="210"/>
      <c r="Q95" s="210"/>
      <c r="R95" s="210"/>
      <c r="S95" s="210"/>
      <c r="T95" s="210" t="s">
        <v>708</v>
      </c>
      <c r="U95" s="210"/>
      <c r="V95" s="210"/>
      <c r="W95" s="210"/>
      <c r="X95" s="210"/>
      <c r="Y95" s="1007" t="s">
        <v>707</v>
      </c>
      <c r="Z95" s="1007"/>
      <c r="AA95" s="1007"/>
      <c r="AB95" s="1007"/>
      <c r="AC95" s="210"/>
      <c r="AD95" s="210"/>
      <c r="AE95" s="210" t="s">
        <v>709</v>
      </c>
      <c r="AF95" s="210"/>
      <c r="AG95" s="210"/>
      <c r="AH95" s="210"/>
      <c r="AI95" s="210"/>
      <c r="AJ95" s="210" t="s">
        <v>708</v>
      </c>
      <c r="AK95" s="210"/>
      <c r="AL95" s="210"/>
      <c r="AM95" s="210"/>
      <c r="AN95" s="210"/>
      <c r="AO95" s="1007" t="s">
        <v>707</v>
      </c>
      <c r="AP95" s="1007"/>
      <c r="AQ95" s="1007"/>
      <c r="AR95" s="1007"/>
      <c r="AS95" s="210"/>
      <c r="AT95" s="210"/>
      <c r="AU95" s="210"/>
      <c r="AV95" s="210"/>
      <c r="AW95" s="210"/>
      <c r="AX95" s="210"/>
      <c r="AY95" s="210"/>
      <c r="AZ95" s="210"/>
      <c r="BA95" s="210"/>
      <c r="BB95" s="210"/>
      <c r="BC95" s="210"/>
      <c r="BD95" s="210"/>
      <c r="BE95" s="210"/>
      <c r="BF95" s="210"/>
      <c r="BG95" s="210"/>
      <c r="BH95" s="210"/>
    </row>
    <row r="96" spans="2:66" ht="20.25" customHeight="1">
      <c r="M96" s="210"/>
      <c r="N96" s="210"/>
      <c r="O96" s="1018">
        <f>AA86</f>
        <v>2</v>
      </c>
      <c r="P96" s="1018"/>
      <c r="Q96" s="1018"/>
      <c r="R96" s="1018"/>
      <c r="S96" s="213" t="s">
        <v>706</v>
      </c>
      <c r="T96" s="1025">
        <f>Y91</f>
        <v>0.5</v>
      </c>
      <c r="U96" s="1025"/>
      <c r="V96" s="1025"/>
      <c r="W96" s="1025"/>
      <c r="X96" s="213" t="s">
        <v>705</v>
      </c>
      <c r="Y96" s="1009">
        <f>ROUNDDOWN(O96+T96,1)</f>
        <v>2.5</v>
      </c>
      <c r="Z96" s="1009"/>
      <c r="AA96" s="1009"/>
      <c r="AB96" s="1009"/>
      <c r="AC96" s="212"/>
      <c r="AD96" s="212"/>
      <c r="AE96" s="1026">
        <f>AQ86</f>
        <v>16</v>
      </c>
      <c r="AF96" s="1026"/>
      <c r="AG96" s="1026"/>
      <c r="AH96" s="1026"/>
      <c r="AI96" s="211" t="s">
        <v>704</v>
      </c>
      <c r="AJ96" s="1027">
        <f>AO91</f>
        <v>3.2</v>
      </c>
      <c r="AK96" s="1027"/>
      <c r="AL96" s="1027"/>
      <c r="AM96" s="1027"/>
      <c r="AN96" s="211" t="s">
        <v>703</v>
      </c>
      <c r="AO96" s="1009">
        <f>ROUNDDOWN(AE96+AJ96,1)</f>
        <v>19.2</v>
      </c>
      <c r="AP96" s="1009"/>
      <c r="AQ96" s="1009"/>
      <c r="AR96" s="1009"/>
      <c r="AS96" s="210"/>
      <c r="AT96" s="210"/>
      <c r="AU96" s="210"/>
      <c r="AV96" s="210"/>
      <c r="AW96" s="210"/>
      <c r="AX96" s="210"/>
      <c r="AY96" s="210"/>
      <c r="AZ96" s="210"/>
      <c r="BA96" s="210"/>
      <c r="BB96" s="210"/>
      <c r="BC96" s="210"/>
      <c r="BD96" s="210"/>
      <c r="BE96" s="210"/>
      <c r="BF96" s="210"/>
      <c r="BG96" s="210"/>
      <c r="BH96" s="210"/>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7:63">
      <c r="G143" s="207"/>
      <c r="H143" s="207"/>
      <c r="I143" s="207"/>
      <c r="J143" s="207"/>
      <c r="K143" s="207"/>
      <c r="L143" s="207"/>
      <c r="M143" s="207"/>
      <c r="N143" s="207"/>
      <c r="O143" s="209"/>
      <c r="P143" s="209"/>
      <c r="Q143" s="209"/>
      <c r="R143" s="209"/>
      <c r="S143" s="209"/>
      <c r="T143" s="209"/>
      <c r="U143" s="209"/>
      <c r="V143" s="209"/>
      <c r="W143" s="209"/>
      <c r="X143" s="209"/>
      <c r="Y143" s="209"/>
      <c r="Z143" s="209"/>
      <c r="AA143" s="209"/>
      <c r="AB143" s="209"/>
      <c r="AC143" s="209"/>
      <c r="AD143" s="209"/>
      <c r="AE143" s="209"/>
      <c r="AF143" s="209"/>
      <c r="AG143" s="209"/>
      <c r="AH143" s="209"/>
      <c r="AI143" s="209"/>
      <c r="AJ143" s="209"/>
      <c r="AK143" s="209"/>
      <c r="AL143" s="209"/>
      <c r="AM143" s="209"/>
      <c r="AN143" s="209"/>
      <c r="AO143" s="209"/>
      <c r="AP143" s="209"/>
      <c r="AQ143" s="209"/>
      <c r="AR143" s="209"/>
      <c r="AS143" s="209"/>
      <c r="AT143" s="209"/>
      <c r="AU143" s="209"/>
      <c r="AV143" s="209"/>
      <c r="AW143" s="209"/>
      <c r="AX143" s="209"/>
      <c r="AY143" s="209"/>
      <c r="AZ143" s="209"/>
      <c r="BA143" s="209"/>
      <c r="BB143" s="209"/>
      <c r="BC143" s="209"/>
      <c r="BD143" s="209"/>
      <c r="BE143" s="209"/>
      <c r="BF143" s="209"/>
      <c r="BG143" s="209"/>
      <c r="BH143" s="209"/>
      <c r="BI143" s="209"/>
      <c r="BJ143" s="209"/>
      <c r="BK143" s="209"/>
    </row>
    <row r="144" spans="7:63">
      <c r="G144" s="207"/>
      <c r="H144" s="207"/>
      <c r="I144" s="207"/>
      <c r="J144" s="207"/>
      <c r="K144" s="207"/>
      <c r="L144" s="207"/>
      <c r="M144" s="207"/>
      <c r="N144" s="207"/>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09"/>
      <c r="AY144" s="209"/>
      <c r="AZ144" s="209"/>
      <c r="BA144" s="209"/>
      <c r="BB144" s="209"/>
      <c r="BC144" s="209"/>
      <c r="BD144" s="209"/>
      <c r="BE144" s="209"/>
      <c r="BF144" s="209"/>
      <c r="BG144" s="209"/>
      <c r="BH144" s="209"/>
      <c r="BI144" s="209"/>
      <c r="BJ144" s="209"/>
      <c r="BK144" s="209"/>
    </row>
    <row r="145" spans="7:16">
      <c r="G145" s="208"/>
      <c r="H145" s="208"/>
      <c r="I145" s="208"/>
      <c r="J145" s="208"/>
      <c r="K145" s="208"/>
      <c r="L145" s="208"/>
      <c r="M145" s="208"/>
      <c r="N145" s="208"/>
      <c r="O145" s="207"/>
      <c r="P145" s="207"/>
    </row>
    <row r="146" spans="7:16">
      <c r="G146" s="208"/>
      <c r="H146" s="208"/>
      <c r="I146" s="208"/>
      <c r="J146" s="208"/>
      <c r="K146" s="208"/>
      <c r="L146" s="208"/>
      <c r="M146" s="208"/>
      <c r="N146" s="208"/>
      <c r="O146" s="207"/>
      <c r="P146" s="207"/>
    </row>
    <row r="147" spans="7:16">
      <c r="G147" s="207"/>
      <c r="H147" s="207"/>
      <c r="I147" s="207"/>
      <c r="J147" s="207"/>
      <c r="K147" s="207"/>
      <c r="L147" s="207"/>
      <c r="M147" s="207"/>
      <c r="N147" s="207"/>
    </row>
    <row r="148" spans="7:16">
      <c r="G148" s="207"/>
      <c r="H148" s="207"/>
      <c r="I148" s="207"/>
      <c r="J148" s="207"/>
      <c r="K148" s="207"/>
      <c r="L148" s="207"/>
      <c r="M148" s="207"/>
      <c r="N148" s="207"/>
    </row>
    <row r="149" spans="7:16">
      <c r="G149" s="207"/>
      <c r="H149" s="207"/>
      <c r="I149" s="207"/>
      <c r="J149" s="207"/>
      <c r="K149" s="207"/>
      <c r="L149" s="207"/>
      <c r="M149" s="207"/>
      <c r="N149" s="207"/>
    </row>
    <row r="150" spans="7:16">
      <c r="G150" s="207"/>
      <c r="H150" s="207"/>
      <c r="I150" s="207"/>
      <c r="J150" s="207"/>
      <c r="K150" s="207"/>
      <c r="L150" s="207"/>
      <c r="M150" s="207"/>
      <c r="N150" s="207"/>
    </row>
  </sheetData>
  <sheetProtection insertRows="0" deleteRows="0"/>
  <mergeCells count="496">
    <mergeCell ref="G49:H50"/>
    <mergeCell ref="G51:H52"/>
    <mergeCell ref="G53:H54"/>
    <mergeCell ref="G55:H56"/>
    <mergeCell ref="G57:H58"/>
    <mergeCell ref="G59:H60"/>
    <mergeCell ref="G33:H34"/>
    <mergeCell ref="G35:H36"/>
    <mergeCell ref="G37:H38"/>
    <mergeCell ref="G39:H40"/>
    <mergeCell ref="G41:H42"/>
    <mergeCell ref="G43:H44"/>
    <mergeCell ref="O23:R24"/>
    <mergeCell ref="O25:R26"/>
    <mergeCell ref="BJ25:BN26"/>
    <mergeCell ref="BF26:BG26"/>
    <mergeCell ref="BH26:BI26"/>
    <mergeCell ref="BJ27:BN28"/>
    <mergeCell ref="BF28:BG28"/>
    <mergeCell ref="BH28:BI28"/>
    <mergeCell ref="BJ23:BN24"/>
    <mergeCell ref="BI6:BJ6"/>
    <mergeCell ref="BI8:BJ8"/>
    <mergeCell ref="BF20:BG20"/>
    <mergeCell ref="BH20:BI20"/>
    <mergeCell ref="O21:R22"/>
    <mergeCell ref="BJ21:BN22"/>
    <mergeCell ref="BF22:BG22"/>
    <mergeCell ref="BH22:BI22"/>
    <mergeCell ref="BJ17:BN18"/>
    <mergeCell ref="BJ19:BN20"/>
    <mergeCell ref="AX1:BM1"/>
    <mergeCell ref="AG2:AH2"/>
    <mergeCell ref="AJ2:AK2"/>
    <mergeCell ref="AN2:AO2"/>
    <mergeCell ref="AX2:BM2"/>
    <mergeCell ref="BI3:BL3"/>
    <mergeCell ref="B12:B16"/>
    <mergeCell ref="C12:C16"/>
    <mergeCell ref="D12:F16"/>
    <mergeCell ref="G12:H16"/>
    <mergeCell ref="M12:N16"/>
    <mergeCell ref="O12:R16"/>
    <mergeCell ref="BF12:BG16"/>
    <mergeCell ref="BH12:BI16"/>
    <mergeCell ref="BJ12:BN16"/>
    <mergeCell ref="AA13:AG13"/>
    <mergeCell ref="AH13:AN13"/>
    <mergeCell ref="AO13:AU13"/>
    <mergeCell ref="AV13:BB13"/>
    <mergeCell ref="BC13:BE13"/>
    <mergeCell ref="BI4:BL4"/>
    <mergeCell ref="BI10:BJ10"/>
    <mergeCell ref="AA12:BE12"/>
    <mergeCell ref="BE6:BF6"/>
    <mergeCell ref="C19:C20"/>
    <mergeCell ref="D19:F20"/>
    <mergeCell ref="BF19:BG19"/>
    <mergeCell ref="BH19:BI19"/>
    <mergeCell ref="C17:C18"/>
    <mergeCell ref="D17:F18"/>
    <mergeCell ref="BF17:BG17"/>
    <mergeCell ref="BH17:BI17"/>
    <mergeCell ref="M17:N18"/>
    <mergeCell ref="M19:N20"/>
    <mergeCell ref="BF18:BG18"/>
    <mergeCell ref="BH18:BI18"/>
    <mergeCell ref="O17:R18"/>
    <mergeCell ref="O19:R20"/>
    <mergeCell ref="G17:H18"/>
    <mergeCell ref="G19:H20"/>
    <mergeCell ref="M31:N32"/>
    <mergeCell ref="C21:C22"/>
    <mergeCell ref="D21:F22"/>
    <mergeCell ref="BF21:BG21"/>
    <mergeCell ref="BH21:BI21"/>
    <mergeCell ref="M21:N22"/>
    <mergeCell ref="C25:C26"/>
    <mergeCell ref="D25:F26"/>
    <mergeCell ref="BF25:BG25"/>
    <mergeCell ref="BH25:BI25"/>
    <mergeCell ref="C23:C24"/>
    <mergeCell ref="D23:F24"/>
    <mergeCell ref="BF23:BG23"/>
    <mergeCell ref="BH23:BI23"/>
    <mergeCell ref="M23:N24"/>
    <mergeCell ref="M25:N26"/>
    <mergeCell ref="S25:W26"/>
    <mergeCell ref="G21:H22"/>
    <mergeCell ref="G23:H24"/>
    <mergeCell ref="G25:H26"/>
    <mergeCell ref="BF24:BG24"/>
    <mergeCell ref="BH24:BI24"/>
    <mergeCell ref="G27:H28"/>
    <mergeCell ref="G29:H30"/>
    <mergeCell ref="BJ29:BN30"/>
    <mergeCell ref="BF30:BG30"/>
    <mergeCell ref="BH30:BI30"/>
    <mergeCell ref="O29:R30"/>
    <mergeCell ref="O31:R32"/>
    <mergeCell ref="BJ31:BN32"/>
    <mergeCell ref="BF32:BG32"/>
    <mergeCell ref="BH32:BI32"/>
    <mergeCell ref="C27:C28"/>
    <mergeCell ref="D27:F28"/>
    <mergeCell ref="BF27:BG27"/>
    <mergeCell ref="BH27:BI27"/>
    <mergeCell ref="M27:N28"/>
    <mergeCell ref="O27:R28"/>
    <mergeCell ref="G31:H32"/>
    <mergeCell ref="C31:C32"/>
    <mergeCell ref="D31:F32"/>
    <mergeCell ref="BF31:BG31"/>
    <mergeCell ref="BH31:BI31"/>
    <mergeCell ref="C29:C30"/>
    <mergeCell ref="D29:F30"/>
    <mergeCell ref="BF29:BG29"/>
    <mergeCell ref="BH29:BI29"/>
    <mergeCell ref="M29:N30"/>
    <mergeCell ref="O35:R36"/>
    <mergeCell ref="O37:R38"/>
    <mergeCell ref="BJ37:BN38"/>
    <mergeCell ref="BF38:BG38"/>
    <mergeCell ref="BH38:BI38"/>
    <mergeCell ref="C33:C34"/>
    <mergeCell ref="D33:F34"/>
    <mergeCell ref="BF33:BG33"/>
    <mergeCell ref="BH33:BI33"/>
    <mergeCell ref="M33:N34"/>
    <mergeCell ref="C37:C38"/>
    <mergeCell ref="D37:F38"/>
    <mergeCell ref="BF37:BG37"/>
    <mergeCell ref="BH37:BI37"/>
    <mergeCell ref="C35:C36"/>
    <mergeCell ref="D35:F36"/>
    <mergeCell ref="BF35:BG35"/>
    <mergeCell ref="BH35:BI35"/>
    <mergeCell ref="M35:N36"/>
    <mergeCell ref="M37:N38"/>
    <mergeCell ref="O33:R34"/>
    <mergeCell ref="BJ33:BN34"/>
    <mergeCell ref="BF34:BG34"/>
    <mergeCell ref="BH34:BI34"/>
    <mergeCell ref="BF75:BG75"/>
    <mergeCell ref="BH75:BI75"/>
    <mergeCell ref="BJ75:BN76"/>
    <mergeCell ref="BF76:BG76"/>
    <mergeCell ref="BH76:BI76"/>
    <mergeCell ref="BJ35:BN36"/>
    <mergeCell ref="BF36:BG36"/>
    <mergeCell ref="BH36:BI36"/>
    <mergeCell ref="G75:H76"/>
    <mergeCell ref="M75:N76"/>
    <mergeCell ref="O75:R76"/>
    <mergeCell ref="S75:W76"/>
    <mergeCell ref="BF71:BG71"/>
    <mergeCell ref="BH71:BI71"/>
    <mergeCell ref="G69:H70"/>
    <mergeCell ref="M69:N70"/>
    <mergeCell ref="O69:R70"/>
    <mergeCell ref="BJ71:BN72"/>
    <mergeCell ref="BF72:BG72"/>
    <mergeCell ref="BH67:BI67"/>
    <mergeCell ref="G67:H68"/>
    <mergeCell ref="M67:N68"/>
    <mergeCell ref="O67:R68"/>
    <mergeCell ref="S67:W68"/>
    <mergeCell ref="C75:C76"/>
    <mergeCell ref="D75:F76"/>
    <mergeCell ref="O80:P81"/>
    <mergeCell ref="Q80:T80"/>
    <mergeCell ref="V80:Y80"/>
    <mergeCell ref="AE80:AF81"/>
    <mergeCell ref="AG80:AJ80"/>
    <mergeCell ref="AL80:AO80"/>
    <mergeCell ref="Q81:R81"/>
    <mergeCell ref="S81:T81"/>
    <mergeCell ref="V81:W81"/>
    <mergeCell ref="X81:Y81"/>
    <mergeCell ref="AG81:AH81"/>
    <mergeCell ref="AI81:AJ81"/>
    <mergeCell ref="AL81:AM81"/>
    <mergeCell ref="AN81:AO81"/>
    <mergeCell ref="BE81:BH81"/>
    <mergeCell ref="O82:P82"/>
    <mergeCell ref="Q82:R82"/>
    <mergeCell ref="S82:T82"/>
    <mergeCell ref="V82:W82"/>
    <mergeCell ref="X82:Y82"/>
    <mergeCell ref="AA82:AB82"/>
    <mergeCell ref="AE82:AF82"/>
    <mergeCell ref="AG82:AH82"/>
    <mergeCell ref="AI82:AJ82"/>
    <mergeCell ref="AL82:AM82"/>
    <mergeCell ref="AN82:AO82"/>
    <mergeCell ref="AQ82:AR82"/>
    <mergeCell ref="AU82:AX82"/>
    <mergeCell ref="AZ82:BC82"/>
    <mergeCell ref="BE82:BH82"/>
    <mergeCell ref="O83:P83"/>
    <mergeCell ref="Q83:R83"/>
    <mergeCell ref="S83:T83"/>
    <mergeCell ref="V83:W83"/>
    <mergeCell ref="X83:Y83"/>
    <mergeCell ref="AA83:AB83"/>
    <mergeCell ref="AE83:AF83"/>
    <mergeCell ref="AG83:AH83"/>
    <mergeCell ref="AI83:AJ83"/>
    <mergeCell ref="O84:P84"/>
    <mergeCell ref="Q84:R84"/>
    <mergeCell ref="S84:T84"/>
    <mergeCell ref="V84:W84"/>
    <mergeCell ref="X84:Y84"/>
    <mergeCell ref="AA84:AB84"/>
    <mergeCell ref="AE84:AF84"/>
    <mergeCell ref="AG84:AH84"/>
    <mergeCell ref="AI84:AJ84"/>
    <mergeCell ref="AE91:AH91"/>
    <mergeCell ref="AJ91:AM91"/>
    <mergeCell ref="AO91:AR91"/>
    <mergeCell ref="O86:P86"/>
    <mergeCell ref="AI85:AJ85"/>
    <mergeCell ref="AL85:AM85"/>
    <mergeCell ref="AN85:AO85"/>
    <mergeCell ref="AQ85:AR85"/>
    <mergeCell ref="O85:P85"/>
    <mergeCell ref="Q85:R85"/>
    <mergeCell ref="S85:T85"/>
    <mergeCell ref="V85:W85"/>
    <mergeCell ref="X85:Y85"/>
    <mergeCell ref="AA85:AB85"/>
    <mergeCell ref="V88:W88"/>
    <mergeCell ref="AL88:AM88"/>
    <mergeCell ref="Y95:AB95"/>
    <mergeCell ref="AO95:AR95"/>
    <mergeCell ref="O96:R96"/>
    <mergeCell ref="T96:W96"/>
    <mergeCell ref="Y96:AB96"/>
    <mergeCell ref="AE96:AH96"/>
    <mergeCell ref="AJ96:AM96"/>
    <mergeCell ref="AO96:AR96"/>
    <mergeCell ref="Q86:R86"/>
    <mergeCell ref="AE86:AF86"/>
    <mergeCell ref="AG86:AH86"/>
    <mergeCell ref="AI86:AJ86"/>
    <mergeCell ref="AL86:AM86"/>
    <mergeCell ref="AN86:AO86"/>
    <mergeCell ref="AQ86:AR86"/>
    <mergeCell ref="Y94:AB94"/>
    <mergeCell ref="AO94:AR94"/>
    <mergeCell ref="S86:T86"/>
    <mergeCell ref="V86:W86"/>
    <mergeCell ref="X86:Y86"/>
    <mergeCell ref="AA86:AB86"/>
    <mergeCell ref="O91:R91"/>
    <mergeCell ref="T91:W91"/>
    <mergeCell ref="Y91:AB91"/>
    <mergeCell ref="AW89:AZ89"/>
    <mergeCell ref="AW90:AZ90"/>
    <mergeCell ref="AU86:AV86"/>
    <mergeCell ref="AW86:AZ86"/>
    <mergeCell ref="AU87:AV87"/>
    <mergeCell ref="AW87:AZ87"/>
    <mergeCell ref="AU88:AV88"/>
    <mergeCell ref="AW88:AZ88"/>
    <mergeCell ref="S73:W74"/>
    <mergeCell ref="AE85:AF85"/>
    <mergeCell ref="AG85:AH85"/>
    <mergeCell ref="AU89:AV89"/>
    <mergeCell ref="AU90:AV90"/>
    <mergeCell ref="AL83:AM83"/>
    <mergeCell ref="AN83:AO83"/>
    <mergeCell ref="AQ83:AR83"/>
    <mergeCell ref="AL84:AM84"/>
    <mergeCell ref="AN84:AO84"/>
    <mergeCell ref="AQ84:AR84"/>
    <mergeCell ref="C73:C74"/>
    <mergeCell ref="D73:F74"/>
    <mergeCell ref="BF73:BG73"/>
    <mergeCell ref="BH73:BI73"/>
    <mergeCell ref="G73:H74"/>
    <mergeCell ref="M73:N74"/>
    <mergeCell ref="O73:R74"/>
    <mergeCell ref="BJ73:BN74"/>
    <mergeCell ref="BF74:BG74"/>
    <mergeCell ref="BH74:BI74"/>
    <mergeCell ref="C71:C72"/>
    <mergeCell ref="D71:F72"/>
    <mergeCell ref="G71:H72"/>
    <mergeCell ref="M71:N72"/>
    <mergeCell ref="O71:R72"/>
    <mergeCell ref="BJ69:BN70"/>
    <mergeCell ref="BF70:BG70"/>
    <mergeCell ref="BH70:BI70"/>
    <mergeCell ref="S71:W72"/>
    <mergeCell ref="BH72:BI72"/>
    <mergeCell ref="S69:W70"/>
    <mergeCell ref="BJ67:BN68"/>
    <mergeCell ref="BF68:BG68"/>
    <mergeCell ref="BH68:BI68"/>
    <mergeCell ref="C69:C70"/>
    <mergeCell ref="D69:F70"/>
    <mergeCell ref="BF69:BG69"/>
    <mergeCell ref="BH69:BI69"/>
    <mergeCell ref="C67:C68"/>
    <mergeCell ref="D67:F68"/>
    <mergeCell ref="BF67:BG67"/>
    <mergeCell ref="BJ65:BN66"/>
    <mergeCell ref="BF66:BG66"/>
    <mergeCell ref="BH66:BI66"/>
    <mergeCell ref="C65:C66"/>
    <mergeCell ref="D65:F66"/>
    <mergeCell ref="G65:H66"/>
    <mergeCell ref="M65:N66"/>
    <mergeCell ref="O65:R66"/>
    <mergeCell ref="S65:W66"/>
    <mergeCell ref="S63:W64"/>
    <mergeCell ref="BF65:BG65"/>
    <mergeCell ref="BH65:BI65"/>
    <mergeCell ref="G63:H64"/>
    <mergeCell ref="M63:N64"/>
    <mergeCell ref="O63:R64"/>
    <mergeCell ref="C63:C64"/>
    <mergeCell ref="D63:F64"/>
    <mergeCell ref="BF63:BG63"/>
    <mergeCell ref="BH63:BI63"/>
    <mergeCell ref="BJ61:BN62"/>
    <mergeCell ref="BF62:BG62"/>
    <mergeCell ref="BH62:BI62"/>
    <mergeCell ref="O61:R62"/>
    <mergeCell ref="S61:W62"/>
    <mergeCell ref="C57:C58"/>
    <mergeCell ref="D57:F58"/>
    <mergeCell ref="BF57:BG57"/>
    <mergeCell ref="BH57:BI57"/>
    <mergeCell ref="C61:C62"/>
    <mergeCell ref="D61:F62"/>
    <mergeCell ref="BF61:BG61"/>
    <mergeCell ref="BH61:BI61"/>
    <mergeCell ref="G61:H62"/>
    <mergeCell ref="M61:N62"/>
    <mergeCell ref="D59:F60"/>
    <mergeCell ref="M59:N60"/>
    <mergeCell ref="O59:R60"/>
    <mergeCell ref="O55:R56"/>
    <mergeCell ref="S55:W56"/>
    <mergeCell ref="BH54:BI54"/>
    <mergeCell ref="C53:C54"/>
    <mergeCell ref="D53:F54"/>
    <mergeCell ref="M53:N54"/>
    <mergeCell ref="D55:F56"/>
    <mergeCell ref="BF59:BG59"/>
    <mergeCell ref="BH59:BI59"/>
    <mergeCell ref="M57:N58"/>
    <mergeCell ref="O57:R58"/>
    <mergeCell ref="C59:C60"/>
    <mergeCell ref="BF55:BG55"/>
    <mergeCell ref="BH55:BI55"/>
    <mergeCell ref="M55:N56"/>
    <mergeCell ref="S57:W58"/>
    <mergeCell ref="S59:W60"/>
    <mergeCell ref="O53:R54"/>
    <mergeCell ref="S53:W54"/>
    <mergeCell ref="M49:N50"/>
    <mergeCell ref="BJ49:BN50"/>
    <mergeCell ref="BF50:BG50"/>
    <mergeCell ref="BH50:BI50"/>
    <mergeCell ref="O49:R50"/>
    <mergeCell ref="BF46:BG46"/>
    <mergeCell ref="BH46:BI46"/>
    <mergeCell ref="BH48:BI48"/>
    <mergeCell ref="O51:R52"/>
    <mergeCell ref="BF51:BG51"/>
    <mergeCell ref="BH51:BI51"/>
    <mergeCell ref="M51:N52"/>
    <mergeCell ref="BJ51:BN52"/>
    <mergeCell ref="BF52:BG52"/>
    <mergeCell ref="BH52:BI52"/>
    <mergeCell ref="BH39:BI39"/>
    <mergeCell ref="BF41:BG41"/>
    <mergeCell ref="BH41:BI41"/>
    <mergeCell ref="C41:C42"/>
    <mergeCell ref="D41:F42"/>
    <mergeCell ref="M39:N40"/>
    <mergeCell ref="BJ59:BN60"/>
    <mergeCell ref="BF60:BG60"/>
    <mergeCell ref="BH60:BI60"/>
    <mergeCell ref="S41:W42"/>
    <mergeCell ref="S43:W44"/>
    <mergeCell ref="S45:W46"/>
    <mergeCell ref="S47:W48"/>
    <mergeCell ref="M41:N42"/>
    <mergeCell ref="O39:R40"/>
    <mergeCell ref="O41:R42"/>
    <mergeCell ref="C43:C44"/>
    <mergeCell ref="D43:F44"/>
    <mergeCell ref="BF43:BG43"/>
    <mergeCell ref="BF48:BG48"/>
    <mergeCell ref="C39:C40"/>
    <mergeCell ref="D39:F40"/>
    <mergeCell ref="BF39:BG39"/>
    <mergeCell ref="C47:C48"/>
    <mergeCell ref="BH42:BI42"/>
    <mergeCell ref="BJ43:BN44"/>
    <mergeCell ref="BJ57:BN58"/>
    <mergeCell ref="BF58:BG58"/>
    <mergeCell ref="BH58:BI58"/>
    <mergeCell ref="BF47:BG47"/>
    <mergeCell ref="BH47:BI47"/>
    <mergeCell ref="BJ45:BN46"/>
    <mergeCell ref="BJ47:BN48"/>
    <mergeCell ref="BH43:BI43"/>
    <mergeCell ref="BF44:BG44"/>
    <mergeCell ref="BH44:BI44"/>
    <mergeCell ref="BF45:BG45"/>
    <mergeCell ref="BH45:BI45"/>
    <mergeCell ref="BF49:BG49"/>
    <mergeCell ref="BH49:BI49"/>
    <mergeCell ref="BJ55:BN56"/>
    <mergeCell ref="BF56:BG56"/>
    <mergeCell ref="BH56:BI56"/>
    <mergeCell ref="BF53:BG53"/>
    <mergeCell ref="BH53:BI53"/>
    <mergeCell ref="BJ53:BN54"/>
    <mergeCell ref="BF54:BG54"/>
    <mergeCell ref="BJ81:BM81"/>
    <mergeCell ref="BJ80:BM80"/>
    <mergeCell ref="BJ79:BM79"/>
    <mergeCell ref="BJ39:BN40"/>
    <mergeCell ref="BF40:BG40"/>
    <mergeCell ref="BH40:BI40"/>
    <mergeCell ref="BJ41:BN42"/>
    <mergeCell ref="B45:B46"/>
    <mergeCell ref="B47:B48"/>
    <mergeCell ref="B49:B50"/>
    <mergeCell ref="B51:B52"/>
    <mergeCell ref="B67:B68"/>
    <mergeCell ref="C55:C56"/>
    <mergeCell ref="S49:W50"/>
    <mergeCell ref="S51:W52"/>
    <mergeCell ref="C49:C50"/>
    <mergeCell ref="D49:F50"/>
    <mergeCell ref="C51:C52"/>
    <mergeCell ref="D51:F52"/>
    <mergeCell ref="S39:W40"/>
    <mergeCell ref="BJ63:BN64"/>
    <mergeCell ref="BF64:BG64"/>
    <mergeCell ref="BH64:BI64"/>
    <mergeCell ref="BF42:BG42"/>
    <mergeCell ref="B69:B70"/>
    <mergeCell ref="B71:B72"/>
    <mergeCell ref="B73:B74"/>
    <mergeCell ref="B17:B18"/>
    <mergeCell ref="B19:B20"/>
    <mergeCell ref="B21:B22"/>
    <mergeCell ref="B23:B24"/>
    <mergeCell ref="B25:B26"/>
    <mergeCell ref="B27:B28"/>
    <mergeCell ref="B61:B62"/>
    <mergeCell ref="B63:B64"/>
    <mergeCell ref="B65:B66"/>
    <mergeCell ref="B35:B36"/>
    <mergeCell ref="B37:B38"/>
    <mergeCell ref="B39:B40"/>
    <mergeCell ref="B41:B42"/>
    <mergeCell ref="B43:B44"/>
    <mergeCell ref="B53:B54"/>
    <mergeCell ref="B55:B56"/>
    <mergeCell ref="B57:B58"/>
    <mergeCell ref="B59:B60"/>
    <mergeCell ref="B29:B30"/>
    <mergeCell ref="B31:B32"/>
    <mergeCell ref="B75:B76"/>
    <mergeCell ref="S12:W16"/>
    <mergeCell ref="S17:W18"/>
    <mergeCell ref="S19:W20"/>
    <mergeCell ref="S21:W22"/>
    <mergeCell ref="S23:W24"/>
    <mergeCell ref="S27:W28"/>
    <mergeCell ref="S29:W30"/>
    <mergeCell ref="S31:W32"/>
    <mergeCell ref="S33:W34"/>
    <mergeCell ref="S35:W36"/>
    <mergeCell ref="B33:B34"/>
    <mergeCell ref="S37:W38"/>
    <mergeCell ref="D47:F48"/>
    <mergeCell ref="M47:N48"/>
    <mergeCell ref="O45:R46"/>
    <mergeCell ref="O47:R48"/>
    <mergeCell ref="G45:H46"/>
    <mergeCell ref="G47:H48"/>
    <mergeCell ref="M43:N44"/>
    <mergeCell ref="O43:R44"/>
    <mergeCell ref="C45:C46"/>
    <mergeCell ref="D45:F46"/>
    <mergeCell ref="M45:N46"/>
  </mergeCells>
  <phoneticPr fontId="12"/>
  <conditionalFormatting sqref="O91:R91">
    <cfRule type="expression" dxfId="37" priority="32">
      <formula>INDIRECT(ADDRESS(ROW(),COLUMN()))=TRUNC(INDIRECT(ADDRESS(ROW(),COLUMN())))</formula>
    </cfRule>
  </conditionalFormatting>
  <conditionalFormatting sqref="Q82:AB86">
    <cfRule type="expression" dxfId="36" priority="34">
      <formula>INDIRECT(ADDRESS(ROW(),COLUMN()))=TRUNC(INDIRECT(ADDRESS(ROW(),COLUMN())))</formula>
    </cfRule>
  </conditionalFormatting>
  <conditionalFormatting sqref="AA80:AB80 AD80 AA89:AD89">
    <cfRule type="expression" dxfId="35" priority="68">
      <formula>OR(#REF!=$B78,#REF!=$B78)</formula>
    </cfRule>
  </conditionalFormatting>
  <conditionalFormatting sqref="AA90:AD90">
    <cfRule type="expression" dxfId="34" priority="67">
      <formula>OR(#REF!=$B77,#REF!=$B77)</formula>
    </cfRule>
  </conditionalFormatting>
  <conditionalFormatting sqref="AA18:BI18">
    <cfRule type="expression" dxfId="33" priority="64">
      <formula>INDIRECT(ADDRESS(ROW(),COLUMN()))=TRUNC(INDIRECT(ADDRESS(ROW(),COLUMN())))</formula>
    </cfRule>
  </conditionalFormatting>
  <conditionalFormatting sqref="AA20:BI20">
    <cfRule type="expression" dxfId="32" priority="29">
      <formula>INDIRECT(ADDRESS(ROW(),COLUMN()))=TRUNC(INDIRECT(ADDRESS(ROW(),COLUMN())))</formula>
    </cfRule>
  </conditionalFormatting>
  <conditionalFormatting sqref="AA22:BI22">
    <cfRule type="expression" dxfId="31" priority="28">
      <formula>INDIRECT(ADDRESS(ROW(),COLUMN()))=TRUNC(INDIRECT(ADDRESS(ROW(),COLUMN())))</formula>
    </cfRule>
  </conditionalFormatting>
  <conditionalFormatting sqref="AA24:BI24">
    <cfRule type="expression" dxfId="30" priority="27">
      <formula>INDIRECT(ADDRESS(ROW(),COLUMN()))=TRUNC(INDIRECT(ADDRESS(ROW(),COLUMN())))</formula>
    </cfRule>
  </conditionalFormatting>
  <conditionalFormatting sqref="AA26:BI26">
    <cfRule type="expression" dxfId="29" priority="26">
      <formula>INDIRECT(ADDRESS(ROW(),COLUMN()))=TRUNC(INDIRECT(ADDRESS(ROW(),COLUMN())))</formula>
    </cfRule>
  </conditionalFormatting>
  <conditionalFormatting sqref="AA28:BI28">
    <cfRule type="expression" dxfId="28" priority="25">
      <formula>INDIRECT(ADDRESS(ROW(),COLUMN()))=TRUNC(INDIRECT(ADDRESS(ROW(),COLUMN())))</formula>
    </cfRule>
  </conditionalFormatting>
  <conditionalFormatting sqref="AA30:BI30">
    <cfRule type="expression" dxfId="27" priority="24">
      <formula>INDIRECT(ADDRESS(ROW(),COLUMN()))=TRUNC(INDIRECT(ADDRESS(ROW(),COLUMN())))</formula>
    </cfRule>
  </conditionalFormatting>
  <conditionalFormatting sqref="AA32:BI32">
    <cfRule type="expression" dxfId="26" priority="23">
      <formula>INDIRECT(ADDRESS(ROW(),COLUMN()))=TRUNC(INDIRECT(ADDRESS(ROW(),COLUMN())))</formula>
    </cfRule>
  </conditionalFormatting>
  <conditionalFormatting sqref="AA34:BI34">
    <cfRule type="expression" dxfId="25" priority="22">
      <formula>INDIRECT(ADDRESS(ROW(),COLUMN()))=TRUNC(INDIRECT(ADDRESS(ROW(),COLUMN())))</formula>
    </cfRule>
  </conditionalFormatting>
  <conditionalFormatting sqref="AA36:BI36">
    <cfRule type="expression" dxfId="24" priority="21">
      <formula>INDIRECT(ADDRESS(ROW(),COLUMN()))=TRUNC(INDIRECT(ADDRESS(ROW(),COLUMN())))</formula>
    </cfRule>
  </conditionalFormatting>
  <conditionalFormatting sqref="AA38:BI38">
    <cfRule type="expression" dxfId="23" priority="20">
      <formula>INDIRECT(ADDRESS(ROW(),COLUMN()))=TRUNC(INDIRECT(ADDRESS(ROW(),COLUMN())))</formula>
    </cfRule>
  </conditionalFormatting>
  <conditionalFormatting sqref="AA40:BI40">
    <cfRule type="expression" dxfId="22" priority="19">
      <formula>INDIRECT(ADDRESS(ROW(),COLUMN()))=TRUNC(INDIRECT(ADDRESS(ROW(),COLUMN())))</formula>
    </cfRule>
  </conditionalFormatting>
  <conditionalFormatting sqref="AA42:BI42">
    <cfRule type="expression" dxfId="21" priority="18">
      <formula>INDIRECT(ADDRESS(ROW(),COLUMN()))=TRUNC(INDIRECT(ADDRESS(ROW(),COLUMN())))</formula>
    </cfRule>
  </conditionalFormatting>
  <conditionalFormatting sqref="AA44:BI44">
    <cfRule type="expression" dxfId="20" priority="17">
      <formula>INDIRECT(ADDRESS(ROW(),COLUMN()))=TRUNC(INDIRECT(ADDRESS(ROW(),COLUMN())))</formula>
    </cfRule>
  </conditionalFormatting>
  <conditionalFormatting sqref="AA46:BI46">
    <cfRule type="expression" dxfId="19" priority="16">
      <formula>INDIRECT(ADDRESS(ROW(),COLUMN()))=TRUNC(INDIRECT(ADDRESS(ROW(),COLUMN())))</formula>
    </cfRule>
  </conditionalFormatting>
  <conditionalFormatting sqref="AA48:BI48">
    <cfRule type="expression" dxfId="18" priority="15">
      <formula>INDIRECT(ADDRESS(ROW(),COLUMN()))=TRUNC(INDIRECT(ADDRESS(ROW(),COLUMN())))</formula>
    </cfRule>
  </conditionalFormatting>
  <conditionalFormatting sqref="AA50:BI50">
    <cfRule type="expression" dxfId="17" priority="14">
      <formula>INDIRECT(ADDRESS(ROW(),COLUMN()))=TRUNC(INDIRECT(ADDRESS(ROW(),COLUMN())))</formula>
    </cfRule>
  </conditionalFormatting>
  <conditionalFormatting sqref="AA52:BI52">
    <cfRule type="expression" dxfId="16" priority="13">
      <formula>INDIRECT(ADDRESS(ROW(),COLUMN()))=TRUNC(INDIRECT(ADDRESS(ROW(),COLUMN())))</formula>
    </cfRule>
  </conditionalFormatting>
  <conditionalFormatting sqref="AA54:BI54">
    <cfRule type="expression" dxfId="15" priority="12">
      <formula>INDIRECT(ADDRESS(ROW(),COLUMN()))=TRUNC(INDIRECT(ADDRESS(ROW(),COLUMN())))</formula>
    </cfRule>
  </conditionalFormatting>
  <conditionalFormatting sqref="AA56:BI56">
    <cfRule type="expression" dxfId="14" priority="11">
      <formula>INDIRECT(ADDRESS(ROW(),COLUMN()))=TRUNC(INDIRECT(ADDRESS(ROW(),COLUMN())))</formula>
    </cfRule>
  </conditionalFormatting>
  <conditionalFormatting sqref="AA58:BI58">
    <cfRule type="expression" dxfId="13" priority="10">
      <formula>INDIRECT(ADDRESS(ROW(),COLUMN()))=TRUNC(INDIRECT(ADDRESS(ROW(),COLUMN())))</formula>
    </cfRule>
  </conditionalFormatting>
  <conditionalFormatting sqref="AA60:BI60">
    <cfRule type="expression" dxfId="12" priority="9">
      <formula>INDIRECT(ADDRESS(ROW(),COLUMN()))=TRUNC(INDIRECT(ADDRESS(ROW(),COLUMN())))</formula>
    </cfRule>
  </conditionalFormatting>
  <conditionalFormatting sqref="AA62:BI62">
    <cfRule type="expression" dxfId="11" priority="8">
      <formula>INDIRECT(ADDRESS(ROW(),COLUMN()))=TRUNC(INDIRECT(ADDRESS(ROW(),COLUMN())))</formula>
    </cfRule>
  </conditionalFormatting>
  <conditionalFormatting sqref="AA64:BI64">
    <cfRule type="expression" dxfId="10" priority="7">
      <formula>INDIRECT(ADDRESS(ROW(),COLUMN()))=TRUNC(INDIRECT(ADDRESS(ROW(),COLUMN())))</formula>
    </cfRule>
  </conditionalFormatting>
  <conditionalFormatting sqref="AA66:BI66">
    <cfRule type="expression" dxfId="9" priority="6">
      <formula>INDIRECT(ADDRESS(ROW(),COLUMN()))=TRUNC(INDIRECT(ADDRESS(ROW(),COLUMN())))</formula>
    </cfRule>
  </conditionalFormatting>
  <conditionalFormatting sqref="AA68:BI68">
    <cfRule type="expression" dxfId="8" priority="5">
      <formula>INDIRECT(ADDRESS(ROW(),COLUMN()))=TRUNC(INDIRECT(ADDRESS(ROW(),COLUMN())))</formula>
    </cfRule>
  </conditionalFormatting>
  <conditionalFormatting sqref="AA70:BI70">
    <cfRule type="expression" dxfId="7" priority="4">
      <formula>INDIRECT(ADDRESS(ROW(),COLUMN()))=TRUNC(INDIRECT(ADDRESS(ROW(),COLUMN())))</formula>
    </cfRule>
  </conditionalFormatting>
  <conditionalFormatting sqref="AA72:BI72">
    <cfRule type="expression" dxfId="6" priority="3">
      <formula>INDIRECT(ADDRESS(ROW(),COLUMN()))=TRUNC(INDIRECT(ADDRESS(ROW(),COLUMN())))</formula>
    </cfRule>
  </conditionalFormatting>
  <conditionalFormatting sqref="AA74:BI74">
    <cfRule type="expression" dxfId="5" priority="2">
      <formula>INDIRECT(ADDRESS(ROW(),COLUMN()))=TRUNC(INDIRECT(ADDRESS(ROW(),COLUMN())))</formula>
    </cfRule>
  </conditionalFormatting>
  <conditionalFormatting sqref="AA76:BI76">
    <cfRule type="expression" dxfId="4" priority="1">
      <formula>INDIRECT(ADDRESS(ROW(),COLUMN()))=TRUNC(INDIRECT(ADDRESS(ROW(),COLUMN())))</formula>
    </cfRule>
  </conditionalFormatting>
  <conditionalFormatting sqref="AE91:AH91">
    <cfRule type="expression" dxfId="3" priority="31">
      <formula>INDIRECT(ADDRESS(ROW(),COLUMN()))=TRUNC(INDIRECT(ADDRESS(ROW(),COLUMN())))</formula>
    </cfRule>
  </conditionalFormatting>
  <conditionalFormatting sqref="AG82:AR86">
    <cfRule type="expression" dxfId="2" priority="30">
      <formula>INDIRECT(ADDRESS(ROW(),COLUMN()))=TRUNC(INDIRECT(ADDRESS(ROW(),COLUMN())))</formula>
    </cfRule>
  </conditionalFormatting>
  <conditionalFormatting sqref="AQ80:BE80 AQ89:BE89">
    <cfRule type="expression" dxfId="1" priority="66">
      <formula>OR(#REF!=$B78,#REF!=$B78)</formula>
    </cfRule>
  </conditionalFormatting>
  <conditionalFormatting sqref="AQ90:BE90">
    <cfRule type="expression" dxfId="0" priority="65">
      <formula>OR(#REF!=$B77,#REF!=$B77)</formula>
    </cfRule>
  </conditionalFormatting>
  <dataValidations count="11">
    <dataValidation allowBlank="1" showInputMessage="1" showErrorMessage="1" error="入力可能範囲　32～40" sqref="BI10" xr:uid="{00000000-0002-0000-0700-000000000000}"/>
    <dataValidation type="list" allowBlank="1" showInputMessage="1" sqref="M17:N76" xr:uid="{00000000-0002-0000-0700-000001000000}">
      <formula1>"A, B, C, D"</formula1>
    </dataValidation>
    <dataValidation type="list" errorStyle="warning" allowBlank="1" showInputMessage="1" error="リストにない場合のみ、入力してください。" sqref="O17:R76" xr:uid="{00000000-0002-0000-0700-000002000000}">
      <formula1>INDIRECT(G17)</formula1>
    </dataValidation>
    <dataValidation type="list" allowBlank="1" showInputMessage="1" sqref="G17:H76" xr:uid="{00000000-0002-0000-0700-000003000000}">
      <formula1>職種</formula1>
    </dataValidation>
    <dataValidation type="list" allowBlank="1" showInputMessage="1" sqref="C17:C90" xr:uid="{00000000-0002-0000-0700-000004000000}">
      <formula1>"◎,○"</formula1>
    </dataValidation>
    <dataValidation type="list" allowBlank="1" showInputMessage="1" showErrorMessage="1" sqref="V88:W88" xr:uid="{00000000-0002-0000-0700-000005000000}">
      <formula1>"週,暦月"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700-000006000000}">
      <formula1>【記載例】シフト記号表</formula1>
    </dataValidation>
    <dataValidation type="list" allowBlank="1" showInputMessage="1" showErrorMessage="1" sqref="BI3:BL3" xr:uid="{00000000-0002-0000-0700-000007000000}">
      <formula1>"４週,暦月"</formula1>
    </dataValidation>
    <dataValidation type="list" allowBlank="1" showInputMessage="1" showErrorMessage="1" sqref="AJ3:AJ4" xr:uid="{00000000-0002-0000-0700-000008000000}">
      <formula1>#REF!</formula1>
    </dataValidation>
    <dataValidation type="decimal" allowBlank="1" showInputMessage="1" showErrorMessage="1" error="入力可能範囲　32～40" sqref="BE6:BF6" xr:uid="{00000000-0002-0000-0700-000009000000}">
      <formula1>32</formula1>
      <formula2>40</formula2>
    </dataValidation>
    <dataValidation type="list" allowBlank="1" showInputMessage="1" showErrorMessage="1" sqref="BI4:BL4" xr:uid="{00000000-0002-0000-0700-00000A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38" fitToHeight="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700-00000B000000}">
          <x14:formula1>
            <xm:f>'プルダウン・リスト（従来型・ユニット型共通） '!$C$4:$C$17</xm:f>
          </x14:formula1>
          <xm:sqref>AX1:BM1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52"/>
  <sheetViews>
    <sheetView zoomScaleNormal="100" workbookViewId="0"/>
  </sheetViews>
  <sheetFormatPr defaultColWidth="10.28515625" defaultRowHeight="18.75"/>
  <cols>
    <col min="1" max="1" width="1.85546875" style="315" customWidth="1"/>
    <col min="2" max="2" width="6.42578125" style="316" customWidth="1"/>
    <col min="3" max="3" width="12.140625" style="316" customWidth="1"/>
    <col min="4" max="4" width="12.140625" style="316" hidden="1" customWidth="1"/>
    <col min="5" max="5" width="3.85546875" style="316" bestFit="1" customWidth="1"/>
    <col min="6" max="6" width="17.85546875" style="315" customWidth="1"/>
    <col min="7" max="7" width="3.85546875" style="315" bestFit="1" customWidth="1"/>
    <col min="8" max="8" width="17.85546875" style="315" customWidth="1"/>
    <col min="9" max="9" width="3.85546875" style="315" bestFit="1" customWidth="1"/>
    <col min="10" max="10" width="17.85546875" style="316" customWidth="1"/>
    <col min="11" max="11" width="3.85546875" style="315" bestFit="1" customWidth="1"/>
    <col min="12" max="12" width="17.85546875" style="315" customWidth="1"/>
    <col min="13" max="13" width="3.85546875" style="315" customWidth="1"/>
    <col min="14" max="14" width="57.85546875" style="315" customWidth="1"/>
    <col min="15" max="16384" width="10.28515625" style="315"/>
  </cols>
  <sheetData>
    <row r="1" spans="2:14">
      <c r="B1" s="332" t="s">
        <v>908</v>
      </c>
    </row>
    <row r="2" spans="2:14">
      <c r="B2" s="317" t="s">
        <v>907</v>
      </c>
      <c r="F2" s="331"/>
      <c r="J2" s="330"/>
    </row>
    <row r="3" spans="2:14">
      <c r="B3" s="331" t="s">
        <v>906</v>
      </c>
      <c r="F3" s="330" t="s">
        <v>905</v>
      </c>
      <c r="J3" s="330"/>
    </row>
    <row r="4" spans="2:14">
      <c r="B4" s="317"/>
      <c r="F4" s="1065" t="s">
        <v>899</v>
      </c>
      <c r="G4" s="1065"/>
      <c r="H4" s="1065"/>
      <c r="I4" s="1065"/>
      <c r="J4" s="1065"/>
      <c r="K4" s="1065"/>
      <c r="L4" s="1065"/>
      <c r="N4" s="1065" t="s">
        <v>904</v>
      </c>
    </row>
    <row r="5" spans="2:14">
      <c r="B5" s="316" t="s">
        <v>903</v>
      </c>
      <c r="C5" s="316" t="s">
        <v>733</v>
      </c>
      <c r="F5" s="316" t="s">
        <v>902</v>
      </c>
      <c r="G5" s="316"/>
      <c r="H5" s="316" t="s">
        <v>901</v>
      </c>
      <c r="J5" s="316" t="s">
        <v>900</v>
      </c>
      <c r="L5" s="316" t="s">
        <v>899</v>
      </c>
      <c r="N5" s="1065"/>
    </row>
    <row r="6" spans="2:14">
      <c r="B6" s="323">
        <v>1</v>
      </c>
      <c r="C6" s="328" t="s">
        <v>759</v>
      </c>
      <c r="D6" s="324" t="str">
        <f t="shared" ref="D6:D38" si="0">C6</f>
        <v>a</v>
      </c>
      <c r="E6" s="323" t="s">
        <v>859</v>
      </c>
      <c r="F6" s="321">
        <v>0.29166666666666669</v>
      </c>
      <c r="G6" s="323" t="s">
        <v>857</v>
      </c>
      <c r="H6" s="321">
        <v>0.66666666666666663</v>
      </c>
      <c r="I6" s="322" t="s">
        <v>860</v>
      </c>
      <c r="J6" s="321">
        <v>4.1666666666666664E-2</v>
      </c>
      <c r="K6" s="320" t="s">
        <v>846</v>
      </c>
      <c r="L6" s="319">
        <f t="shared" ref="L6:L22" si="1">IF(OR(F6="",H6=""),"",(H6+IF(F6&gt;H6,1,0)-F6-J6)*24)</f>
        <v>8</v>
      </c>
      <c r="N6" s="318"/>
    </row>
    <row r="7" spans="2:14">
      <c r="B7" s="323">
        <v>2</v>
      </c>
      <c r="C7" s="328" t="s">
        <v>794</v>
      </c>
      <c r="D7" s="324" t="str">
        <f t="shared" si="0"/>
        <v>b</v>
      </c>
      <c r="E7" s="323" t="s">
        <v>859</v>
      </c>
      <c r="F7" s="321">
        <v>0.375</v>
      </c>
      <c r="G7" s="323" t="s">
        <v>857</v>
      </c>
      <c r="H7" s="321">
        <v>0.75</v>
      </c>
      <c r="I7" s="322" t="s">
        <v>860</v>
      </c>
      <c r="J7" s="321">
        <v>4.1666666666666664E-2</v>
      </c>
      <c r="K7" s="320" t="s">
        <v>846</v>
      </c>
      <c r="L7" s="319">
        <f t="shared" si="1"/>
        <v>8</v>
      </c>
      <c r="N7" s="318"/>
    </row>
    <row r="8" spans="2:14">
      <c r="B8" s="323">
        <v>3</v>
      </c>
      <c r="C8" s="328" t="s">
        <v>898</v>
      </c>
      <c r="D8" s="324" t="str">
        <f t="shared" si="0"/>
        <v>c</v>
      </c>
      <c r="E8" s="323" t="s">
        <v>859</v>
      </c>
      <c r="F8" s="321">
        <v>0.41666666666666669</v>
      </c>
      <c r="G8" s="323" t="s">
        <v>857</v>
      </c>
      <c r="H8" s="321">
        <v>0.79166666666666663</v>
      </c>
      <c r="I8" s="322" t="s">
        <v>860</v>
      </c>
      <c r="J8" s="321">
        <v>4.1666666666666664E-2</v>
      </c>
      <c r="K8" s="320" t="s">
        <v>846</v>
      </c>
      <c r="L8" s="319">
        <f t="shared" si="1"/>
        <v>8</v>
      </c>
      <c r="N8" s="318"/>
    </row>
    <row r="9" spans="2:14">
      <c r="B9" s="323">
        <v>4</v>
      </c>
      <c r="C9" s="328" t="s">
        <v>760</v>
      </c>
      <c r="D9" s="324" t="str">
        <f t="shared" si="0"/>
        <v>d</v>
      </c>
      <c r="E9" s="323" t="s">
        <v>859</v>
      </c>
      <c r="F9" s="321">
        <v>0.5</v>
      </c>
      <c r="G9" s="323" t="s">
        <v>857</v>
      </c>
      <c r="H9" s="321">
        <v>0.875</v>
      </c>
      <c r="I9" s="322" t="s">
        <v>860</v>
      </c>
      <c r="J9" s="321">
        <v>4.1666666666666664E-2</v>
      </c>
      <c r="K9" s="320" t="s">
        <v>846</v>
      </c>
      <c r="L9" s="319">
        <f t="shared" si="1"/>
        <v>8</v>
      </c>
      <c r="N9" s="318"/>
    </row>
    <row r="10" spans="2:14">
      <c r="B10" s="323">
        <v>5</v>
      </c>
      <c r="C10" s="328" t="s">
        <v>798</v>
      </c>
      <c r="D10" s="324" t="str">
        <f t="shared" si="0"/>
        <v>e</v>
      </c>
      <c r="E10" s="323" t="s">
        <v>859</v>
      </c>
      <c r="F10" s="321">
        <v>0.375</v>
      </c>
      <c r="G10" s="323" t="s">
        <v>857</v>
      </c>
      <c r="H10" s="321">
        <v>0.54166666666666663</v>
      </c>
      <c r="I10" s="322" t="s">
        <v>860</v>
      </c>
      <c r="J10" s="321">
        <v>0</v>
      </c>
      <c r="K10" s="320" t="s">
        <v>846</v>
      </c>
      <c r="L10" s="319">
        <f t="shared" si="1"/>
        <v>4</v>
      </c>
      <c r="N10" s="318"/>
    </row>
    <row r="11" spans="2:14">
      <c r="B11" s="323">
        <v>6</v>
      </c>
      <c r="C11" s="328" t="s">
        <v>804</v>
      </c>
      <c r="D11" s="324" t="str">
        <f t="shared" si="0"/>
        <v>f</v>
      </c>
      <c r="E11" s="323" t="s">
        <v>859</v>
      </c>
      <c r="F11" s="321">
        <v>0.54166666666666663</v>
      </c>
      <c r="G11" s="323" t="s">
        <v>857</v>
      </c>
      <c r="H11" s="321">
        <v>0.75</v>
      </c>
      <c r="I11" s="322" t="s">
        <v>860</v>
      </c>
      <c r="J11" s="321">
        <v>4.1666666666666664E-2</v>
      </c>
      <c r="K11" s="320" t="s">
        <v>846</v>
      </c>
      <c r="L11" s="319">
        <f t="shared" si="1"/>
        <v>4</v>
      </c>
      <c r="N11" s="318"/>
    </row>
    <row r="12" spans="2:14">
      <c r="B12" s="323">
        <v>7</v>
      </c>
      <c r="C12" s="328" t="s">
        <v>897</v>
      </c>
      <c r="D12" s="324" t="str">
        <f t="shared" si="0"/>
        <v>g</v>
      </c>
      <c r="E12" s="323" t="s">
        <v>859</v>
      </c>
      <c r="F12" s="321">
        <v>0.58333333333333337</v>
      </c>
      <c r="G12" s="323" t="s">
        <v>857</v>
      </c>
      <c r="H12" s="321">
        <v>0.83333333333333337</v>
      </c>
      <c r="I12" s="322" t="s">
        <v>860</v>
      </c>
      <c r="J12" s="321">
        <v>0</v>
      </c>
      <c r="K12" s="320" t="s">
        <v>846</v>
      </c>
      <c r="L12" s="319">
        <f t="shared" si="1"/>
        <v>6</v>
      </c>
      <c r="N12" s="318"/>
    </row>
    <row r="13" spans="2:14">
      <c r="B13" s="323">
        <v>8</v>
      </c>
      <c r="C13" s="328" t="s">
        <v>766</v>
      </c>
      <c r="D13" s="324" t="str">
        <f t="shared" si="0"/>
        <v>h</v>
      </c>
      <c r="E13" s="323" t="s">
        <v>859</v>
      </c>
      <c r="F13" s="321">
        <v>0.66666666666666663</v>
      </c>
      <c r="G13" s="323" t="s">
        <v>857</v>
      </c>
      <c r="H13" s="321">
        <v>1</v>
      </c>
      <c r="I13" s="322" t="s">
        <v>860</v>
      </c>
      <c r="J13" s="321">
        <v>0</v>
      </c>
      <c r="K13" s="320" t="s">
        <v>846</v>
      </c>
      <c r="L13" s="319">
        <f t="shared" si="1"/>
        <v>8</v>
      </c>
      <c r="N13" s="318" t="s">
        <v>896</v>
      </c>
    </row>
    <row r="14" spans="2:14">
      <c r="B14" s="323">
        <v>9</v>
      </c>
      <c r="C14" s="328" t="s">
        <v>765</v>
      </c>
      <c r="D14" s="324" t="str">
        <f t="shared" si="0"/>
        <v>i</v>
      </c>
      <c r="E14" s="323" t="s">
        <v>859</v>
      </c>
      <c r="F14" s="321">
        <v>0</v>
      </c>
      <c r="G14" s="323" t="s">
        <v>857</v>
      </c>
      <c r="H14" s="321">
        <v>0.375</v>
      </c>
      <c r="I14" s="322" t="s">
        <v>860</v>
      </c>
      <c r="J14" s="321">
        <v>4.1666666666666664E-2</v>
      </c>
      <c r="K14" s="320" t="s">
        <v>846</v>
      </c>
      <c r="L14" s="319">
        <f t="shared" si="1"/>
        <v>8</v>
      </c>
      <c r="N14" s="318" t="s">
        <v>895</v>
      </c>
    </row>
    <row r="15" spans="2:14">
      <c r="B15" s="323">
        <v>10</v>
      </c>
      <c r="C15" s="328" t="s">
        <v>894</v>
      </c>
      <c r="D15" s="324" t="str">
        <f t="shared" si="0"/>
        <v>j</v>
      </c>
      <c r="E15" s="323" t="s">
        <v>859</v>
      </c>
      <c r="F15" s="321"/>
      <c r="G15" s="323" t="s">
        <v>857</v>
      </c>
      <c r="H15" s="321"/>
      <c r="I15" s="322" t="s">
        <v>860</v>
      </c>
      <c r="J15" s="321">
        <v>0</v>
      </c>
      <c r="K15" s="320" t="s">
        <v>846</v>
      </c>
      <c r="L15" s="319" t="str">
        <f t="shared" si="1"/>
        <v/>
      </c>
      <c r="N15" s="318"/>
    </row>
    <row r="16" spans="2:14">
      <c r="B16" s="323">
        <v>11</v>
      </c>
      <c r="C16" s="328" t="s">
        <v>893</v>
      </c>
      <c r="D16" s="324" t="str">
        <f t="shared" si="0"/>
        <v>k</v>
      </c>
      <c r="E16" s="323" t="s">
        <v>859</v>
      </c>
      <c r="F16" s="321"/>
      <c r="G16" s="323" t="s">
        <v>857</v>
      </c>
      <c r="H16" s="321"/>
      <c r="I16" s="322" t="s">
        <v>860</v>
      </c>
      <c r="J16" s="321">
        <v>0</v>
      </c>
      <c r="K16" s="320" t="s">
        <v>846</v>
      </c>
      <c r="L16" s="319" t="str">
        <f t="shared" si="1"/>
        <v/>
      </c>
      <c r="N16" s="318"/>
    </row>
    <row r="17" spans="2:14">
      <c r="B17" s="323">
        <v>12</v>
      </c>
      <c r="C17" s="328" t="s">
        <v>892</v>
      </c>
      <c r="D17" s="324" t="str">
        <f t="shared" si="0"/>
        <v>l</v>
      </c>
      <c r="E17" s="323" t="s">
        <v>859</v>
      </c>
      <c r="F17" s="321"/>
      <c r="G17" s="323" t="s">
        <v>857</v>
      </c>
      <c r="H17" s="321"/>
      <c r="I17" s="322" t="s">
        <v>860</v>
      </c>
      <c r="J17" s="321">
        <v>0</v>
      </c>
      <c r="K17" s="320" t="s">
        <v>846</v>
      </c>
      <c r="L17" s="319" t="str">
        <f t="shared" si="1"/>
        <v/>
      </c>
      <c r="N17" s="318"/>
    </row>
    <row r="18" spans="2:14">
      <c r="B18" s="323">
        <v>13</v>
      </c>
      <c r="C18" s="328" t="s">
        <v>891</v>
      </c>
      <c r="D18" s="324" t="str">
        <f t="shared" si="0"/>
        <v>m</v>
      </c>
      <c r="E18" s="323" t="s">
        <v>859</v>
      </c>
      <c r="F18" s="321"/>
      <c r="G18" s="323" t="s">
        <v>857</v>
      </c>
      <c r="H18" s="321"/>
      <c r="I18" s="322" t="s">
        <v>860</v>
      </c>
      <c r="J18" s="321">
        <v>0</v>
      </c>
      <c r="K18" s="320" t="s">
        <v>846</v>
      </c>
      <c r="L18" s="319" t="str">
        <f t="shared" si="1"/>
        <v/>
      </c>
      <c r="N18" s="318"/>
    </row>
    <row r="19" spans="2:14">
      <c r="B19" s="323">
        <v>14</v>
      </c>
      <c r="C19" s="328" t="s">
        <v>890</v>
      </c>
      <c r="D19" s="324" t="str">
        <f t="shared" si="0"/>
        <v>n</v>
      </c>
      <c r="E19" s="323" t="s">
        <v>859</v>
      </c>
      <c r="F19" s="321"/>
      <c r="G19" s="323" t="s">
        <v>857</v>
      </c>
      <c r="H19" s="321"/>
      <c r="I19" s="322" t="s">
        <v>860</v>
      </c>
      <c r="J19" s="321">
        <v>0</v>
      </c>
      <c r="K19" s="320" t="s">
        <v>846</v>
      </c>
      <c r="L19" s="319" t="str">
        <f t="shared" si="1"/>
        <v/>
      </c>
      <c r="N19" s="318"/>
    </row>
    <row r="20" spans="2:14">
      <c r="B20" s="323">
        <v>15</v>
      </c>
      <c r="C20" s="328" t="s">
        <v>889</v>
      </c>
      <c r="D20" s="324" t="str">
        <f t="shared" si="0"/>
        <v>o</v>
      </c>
      <c r="E20" s="323" t="s">
        <v>859</v>
      </c>
      <c r="F20" s="321"/>
      <c r="G20" s="323" t="s">
        <v>857</v>
      </c>
      <c r="H20" s="321"/>
      <c r="I20" s="322" t="s">
        <v>860</v>
      </c>
      <c r="J20" s="321">
        <v>0</v>
      </c>
      <c r="K20" s="320" t="s">
        <v>846</v>
      </c>
      <c r="L20" s="319" t="str">
        <f t="shared" si="1"/>
        <v/>
      </c>
      <c r="N20" s="318"/>
    </row>
    <row r="21" spans="2:14">
      <c r="B21" s="323">
        <v>16</v>
      </c>
      <c r="C21" s="328" t="s">
        <v>888</v>
      </c>
      <c r="D21" s="324" t="str">
        <f t="shared" si="0"/>
        <v>p</v>
      </c>
      <c r="E21" s="323" t="s">
        <v>859</v>
      </c>
      <c r="F21" s="321"/>
      <c r="G21" s="323" t="s">
        <v>857</v>
      </c>
      <c r="H21" s="321"/>
      <c r="I21" s="322" t="s">
        <v>860</v>
      </c>
      <c r="J21" s="321">
        <v>0</v>
      </c>
      <c r="K21" s="320" t="s">
        <v>846</v>
      </c>
      <c r="L21" s="319" t="str">
        <f t="shared" si="1"/>
        <v/>
      </c>
      <c r="N21" s="318"/>
    </row>
    <row r="22" spans="2:14">
      <c r="B22" s="323">
        <v>17</v>
      </c>
      <c r="C22" s="328" t="s">
        <v>887</v>
      </c>
      <c r="D22" s="324" t="str">
        <f t="shared" si="0"/>
        <v>q</v>
      </c>
      <c r="E22" s="323" t="s">
        <v>859</v>
      </c>
      <c r="F22" s="321"/>
      <c r="G22" s="323" t="s">
        <v>857</v>
      </c>
      <c r="H22" s="321"/>
      <c r="I22" s="322" t="s">
        <v>860</v>
      </c>
      <c r="J22" s="321">
        <v>0</v>
      </c>
      <c r="K22" s="320" t="s">
        <v>846</v>
      </c>
      <c r="L22" s="319" t="str">
        <f t="shared" si="1"/>
        <v/>
      </c>
      <c r="N22" s="318"/>
    </row>
    <row r="23" spans="2:14">
      <c r="B23" s="323">
        <v>18</v>
      </c>
      <c r="C23" s="328" t="s">
        <v>886</v>
      </c>
      <c r="D23" s="324" t="str">
        <f t="shared" si="0"/>
        <v>r</v>
      </c>
      <c r="E23" s="323" t="s">
        <v>859</v>
      </c>
      <c r="F23" s="329"/>
      <c r="G23" s="323" t="s">
        <v>857</v>
      </c>
      <c r="H23" s="329"/>
      <c r="I23" s="322" t="s">
        <v>860</v>
      </c>
      <c r="J23" s="329"/>
      <c r="K23" s="320" t="s">
        <v>846</v>
      </c>
      <c r="L23" s="328">
        <v>1</v>
      </c>
      <c r="N23" s="318"/>
    </row>
    <row r="24" spans="2:14">
      <c r="B24" s="323">
        <v>19</v>
      </c>
      <c r="C24" s="328" t="s">
        <v>885</v>
      </c>
      <c r="D24" s="324" t="str">
        <f t="shared" si="0"/>
        <v>s</v>
      </c>
      <c r="E24" s="323" t="s">
        <v>859</v>
      </c>
      <c r="F24" s="329"/>
      <c r="G24" s="323" t="s">
        <v>857</v>
      </c>
      <c r="H24" s="329"/>
      <c r="I24" s="322" t="s">
        <v>860</v>
      </c>
      <c r="J24" s="329"/>
      <c r="K24" s="320" t="s">
        <v>846</v>
      </c>
      <c r="L24" s="328">
        <v>2</v>
      </c>
      <c r="N24" s="318"/>
    </row>
    <row r="25" spans="2:14">
      <c r="B25" s="323">
        <v>20</v>
      </c>
      <c r="C25" s="328" t="s">
        <v>884</v>
      </c>
      <c r="D25" s="324" t="str">
        <f t="shared" si="0"/>
        <v>t</v>
      </c>
      <c r="E25" s="323" t="s">
        <v>859</v>
      </c>
      <c r="F25" s="329"/>
      <c r="G25" s="323" t="s">
        <v>857</v>
      </c>
      <c r="H25" s="329"/>
      <c r="I25" s="322" t="s">
        <v>860</v>
      </c>
      <c r="J25" s="329"/>
      <c r="K25" s="320" t="s">
        <v>846</v>
      </c>
      <c r="L25" s="328">
        <v>3</v>
      </c>
      <c r="N25" s="318"/>
    </row>
    <row r="26" spans="2:14">
      <c r="B26" s="323">
        <v>21</v>
      </c>
      <c r="C26" s="328" t="s">
        <v>883</v>
      </c>
      <c r="D26" s="324" t="str">
        <f t="shared" si="0"/>
        <v>u</v>
      </c>
      <c r="E26" s="323" t="s">
        <v>859</v>
      </c>
      <c r="F26" s="329"/>
      <c r="G26" s="323" t="s">
        <v>857</v>
      </c>
      <c r="H26" s="329"/>
      <c r="I26" s="322" t="s">
        <v>860</v>
      </c>
      <c r="J26" s="329"/>
      <c r="K26" s="320" t="s">
        <v>846</v>
      </c>
      <c r="L26" s="328">
        <v>4</v>
      </c>
      <c r="N26" s="318"/>
    </row>
    <row r="27" spans="2:14">
      <c r="B27" s="323">
        <v>22</v>
      </c>
      <c r="C27" s="328" t="s">
        <v>882</v>
      </c>
      <c r="D27" s="324" t="str">
        <f t="shared" si="0"/>
        <v>v</v>
      </c>
      <c r="E27" s="323" t="s">
        <v>859</v>
      </c>
      <c r="F27" s="329"/>
      <c r="G27" s="323" t="s">
        <v>857</v>
      </c>
      <c r="H27" s="329"/>
      <c r="I27" s="322" t="s">
        <v>860</v>
      </c>
      <c r="J27" s="329"/>
      <c r="K27" s="320" t="s">
        <v>846</v>
      </c>
      <c r="L27" s="328">
        <v>5</v>
      </c>
      <c r="N27" s="318"/>
    </row>
    <row r="28" spans="2:14">
      <c r="B28" s="323">
        <v>23</v>
      </c>
      <c r="C28" s="328" t="s">
        <v>881</v>
      </c>
      <c r="D28" s="324" t="str">
        <f t="shared" si="0"/>
        <v>w</v>
      </c>
      <c r="E28" s="323" t="s">
        <v>859</v>
      </c>
      <c r="F28" s="329"/>
      <c r="G28" s="323" t="s">
        <v>857</v>
      </c>
      <c r="H28" s="329"/>
      <c r="I28" s="322" t="s">
        <v>860</v>
      </c>
      <c r="J28" s="329"/>
      <c r="K28" s="320" t="s">
        <v>846</v>
      </c>
      <c r="L28" s="328">
        <v>6</v>
      </c>
      <c r="N28" s="318"/>
    </row>
    <row r="29" spans="2:14">
      <c r="B29" s="323">
        <v>24</v>
      </c>
      <c r="C29" s="328" t="s">
        <v>878</v>
      </c>
      <c r="D29" s="324" t="str">
        <f t="shared" si="0"/>
        <v>x</v>
      </c>
      <c r="E29" s="323" t="s">
        <v>859</v>
      </c>
      <c r="F29" s="329"/>
      <c r="G29" s="323" t="s">
        <v>857</v>
      </c>
      <c r="H29" s="329"/>
      <c r="I29" s="322" t="s">
        <v>860</v>
      </c>
      <c r="J29" s="329"/>
      <c r="K29" s="320" t="s">
        <v>846</v>
      </c>
      <c r="L29" s="328">
        <v>7</v>
      </c>
      <c r="N29" s="318"/>
    </row>
    <row r="30" spans="2:14">
      <c r="B30" s="323">
        <v>25</v>
      </c>
      <c r="C30" s="328" t="s">
        <v>880</v>
      </c>
      <c r="D30" s="324" t="str">
        <f t="shared" si="0"/>
        <v>y</v>
      </c>
      <c r="E30" s="323" t="s">
        <v>859</v>
      </c>
      <c r="F30" s="329"/>
      <c r="G30" s="323" t="s">
        <v>857</v>
      </c>
      <c r="H30" s="329"/>
      <c r="I30" s="322" t="s">
        <v>860</v>
      </c>
      <c r="J30" s="329"/>
      <c r="K30" s="320" t="s">
        <v>846</v>
      </c>
      <c r="L30" s="328">
        <v>8</v>
      </c>
      <c r="N30" s="318"/>
    </row>
    <row r="31" spans="2:14">
      <c r="B31" s="323">
        <v>26</v>
      </c>
      <c r="C31" s="328" t="s">
        <v>879</v>
      </c>
      <c r="D31" s="324" t="str">
        <f t="shared" si="0"/>
        <v>z</v>
      </c>
      <c r="E31" s="323" t="s">
        <v>859</v>
      </c>
      <c r="F31" s="329"/>
      <c r="G31" s="323" t="s">
        <v>857</v>
      </c>
      <c r="H31" s="329"/>
      <c r="I31" s="322" t="s">
        <v>860</v>
      </c>
      <c r="J31" s="329"/>
      <c r="K31" s="320" t="s">
        <v>846</v>
      </c>
      <c r="L31" s="328">
        <v>1</v>
      </c>
      <c r="N31" s="318"/>
    </row>
    <row r="32" spans="2:14">
      <c r="B32" s="323">
        <v>27</v>
      </c>
      <c r="C32" s="328" t="s">
        <v>878</v>
      </c>
      <c r="D32" s="324" t="str">
        <f t="shared" si="0"/>
        <v>x</v>
      </c>
      <c r="E32" s="323" t="s">
        <v>859</v>
      </c>
      <c r="F32" s="329"/>
      <c r="G32" s="323" t="s">
        <v>857</v>
      </c>
      <c r="H32" s="329"/>
      <c r="I32" s="322" t="s">
        <v>860</v>
      </c>
      <c r="J32" s="329"/>
      <c r="K32" s="320" t="s">
        <v>846</v>
      </c>
      <c r="L32" s="328">
        <v>2</v>
      </c>
      <c r="N32" s="318"/>
    </row>
    <row r="33" spans="2:14">
      <c r="B33" s="323">
        <v>28</v>
      </c>
      <c r="C33" s="328" t="s">
        <v>877</v>
      </c>
      <c r="D33" s="324" t="str">
        <f t="shared" si="0"/>
        <v>aa</v>
      </c>
      <c r="E33" s="323" t="s">
        <v>859</v>
      </c>
      <c r="F33" s="329"/>
      <c r="G33" s="323" t="s">
        <v>857</v>
      </c>
      <c r="H33" s="329"/>
      <c r="I33" s="322" t="s">
        <v>860</v>
      </c>
      <c r="J33" s="329"/>
      <c r="K33" s="320" t="s">
        <v>846</v>
      </c>
      <c r="L33" s="328">
        <v>3</v>
      </c>
      <c r="N33" s="318"/>
    </row>
    <row r="34" spans="2:14">
      <c r="B34" s="323">
        <v>29</v>
      </c>
      <c r="C34" s="328" t="s">
        <v>876</v>
      </c>
      <c r="D34" s="324" t="str">
        <f t="shared" si="0"/>
        <v>ab</v>
      </c>
      <c r="E34" s="323" t="s">
        <v>859</v>
      </c>
      <c r="F34" s="329"/>
      <c r="G34" s="323" t="s">
        <v>857</v>
      </c>
      <c r="H34" s="329"/>
      <c r="I34" s="322" t="s">
        <v>860</v>
      </c>
      <c r="J34" s="329"/>
      <c r="K34" s="320" t="s">
        <v>846</v>
      </c>
      <c r="L34" s="328">
        <v>4</v>
      </c>
      <c r="N34" s="318"/>
    </row>
    <row r="35" spans="2:14">
      <c r="B35" s="323">
        <v>30</v>
      </c>
      <c r="C35" s="328" t="s">
        <v>875</v>
      </c>
      <c r="D35" s="324" t="str">
        <f t="shared" si="0"/>
        <v>ac</v>
      </c>
      <c r="E35" s="323" t="s">
        <v>859</v>
      </c>
      <c r="F35" s="329"/>
      <c r="G35" s="323" t="s">
        <v>857</v>
      </c>
      <c r="H35" s="329"/>
      <c r="I35" s="322" t="s">
        <v>860</v>
      </c>
      <c r="J35" s="329"/>
      <c r="K35" s="320" t="s">
        <v>846</v>
      </c>
      <c r="L35" s="328">
        <v>5</v>
      </c>
      <c r="N35" s="318"/>
    </row>
    <row r="36" spans="2:14">
      <c r="B36" s="323">
        <v>31</v>
      </c>
      <c r="C36" s="328" t="s">
        <v>874</v>
      </c>
      <c r="D36" s="324" t="str">
        <f t="shared" si="0"/>
        <v>ad</v>
      </c>
      <c r="E36" s="323" t="s">
        <v>859</v>
      </c>
      <c r="F36" s="329"/>
      <c r="G36" s="323" t="s">
        <v>861</v>
      </c>
      <c r="H36" s="329"/>
      <c r="I36" s="322" t="s">
        <v>860</v>
      </c>
      <c r="J36" s="329"/>
      <c r="K36" s="320" t="s">
        <v>846</v>
      </c>
      <c r="L36" s="328">
        <v>6</v>
      </c>
      <c r="N36" s="318"/>
    </row>
    <row r="37" spans="2:14">
      <c r="B37" s="323">
        <v>32</v>
      </c>
      <c r="C37" s="328" t="s">
        <v>873</v>
      </c>
      <c r="D37" s="324" t="str">
        <f t="shared" si="0"/>
        <v>ae</v>
      </c>
      <c r="E37" s="323" t="s">
        <v>862</v>
      </c>
      <c r="F37" s="329"/>
      <c r="G37" s="323" t="s">
        <v>861</v>
      </c>
      <c r="H37" s="329"/>
      <c r="I37" s="322" t="s">
        <v>856</v>
      </c>
      <c r="J37" s="329"/>
      <c r="K37" s="320" t="s">
        <v>855</v>
      </c>
      <c r="L37" s="328">
        <v>7</v>
      </c>
      <c r="N37" s="318"/>
    </row>
    <row r="38" spans="2:14">
      <c r="B38" s="323">
        <v>33</v>
      </c>
      <c r="C38" s="328" t="s">
        <v>872</v>
      </c>
      <c r="D38" s="324" t="str">
        <f t="shared" si="0"/>
        <v>af</v>
      </c>
      <c r="E38" s="323" t="s">
        <v>862</v>
      </c>
      <c r="F38" s="329"/>
      <c r="G38" s="323" t="s">
        <v>861</v>
      </c>
      <c r="H38" s="329"/>
      <c r="I38" s="322" t="s">
        <v>856</v>
      </c>
      <c r="J38" s="329"/>
      <c r="K38" s="320" t="s">
        <v>855</v>
      </c>
      <c r="L38" s="328">
        <v>8</v>
      </c>
      <c r="N38" s="318"/>
    </row>
    <row r="39" spans="2:14">
      <c r="B39" s="323">
        <v>34</v>
      </c>
      <c r="C39" s="327" t="s">
        <v>871</v>
      </c>
      <c r="D39" s="324"/>
      <c r="E39" s="323" t="s">
        <v>862</v>
      </c>
      <c r="F39" s="321">
        <v>0.29166666666666669</v>
      </c>
      <c r="G39" s="323" t="s">
        <v>861</v>
      </c>
      <c r="H39" s="321">
        <v>0.39583333333333331</v>
      </c>
      <c r="I39" s="322" t="s">
        <v>860</v>
      </c>
      <c r="J39" s="321">
        <v>0</v>
      </c>
      <c r="K39" s="320" t="s">
        <v>846</v>
      </c>
      <c r="L39" s="319">
        <f>IF(OR(F39="",H39=""),"",(H39+IF(F39&gt;H39,1,0)-F39-J39)*24)</f>
        <v>2.5</v>
      </c>
      <c r="N39" s="318"/>
    </row>
    <row r="40" spans="2:14">
      <c r="B40" s="323"/>
      <c r="C40" s="326" t="s">
        <v>739</v>
      </c>
      <c r="D40" s="324"/>
      <c r="E40" s="323" t="s">
        <v>859</v>
      </c>
      <c r="F40" s="321">
        <v>0.6875</v>
      </c>
      <c r="G40" s="323" t="s">
        <v>861</v>
      </c>
      <c r="H40" s="321">
        <v>0.83333333333333337</v>
      </c>
      <c r="I40" s="322" t="s">
        <v>860</v>
      </c>
      <c r="J40" s="321">
        <v>0</v>
      </c>
      <c r="K40" s="320" t="s">
        <v>855</v>
      </c>
      <c r="L40" s="319">
        <f>IF(OR(F40="",H40=""),"",(H40+IF(F40&gt;H40,1,0)-F40-J40)*24)</f>
        <v>3.5</v>
      </c>
      <c r="N40" s="318"/>
    </row>
    <row r="41" spans="2:14">
      <c r="B41" s="323"/>
      <c r="C41" s="325" t="s">
        <v>865</v>
      </c>
      <c r="D41" s="324" t="str">
        <f>C39</f>
        <v>ag</v>
      </c>
      <c r="E41" s="323" t="s">
        <v>859</v>
      </c>
      <c r="F41" s="321" t="s">
        <v>739</v>
      </c>
      <c r="G41" s="323" t="s">
        <v>861</v>
      </c>
      <c r="H41" s="321" t="s">
        <v>858</v>
      </c>
      <c r="I41" s="322" t="s">
        <v>856</v>
      </c>
      <c r="J41" s="321" t="s">
        <v>865</v>
      </c>
      <c r="K41" s="320" t="s">
        <v>868</v>
      </c>
      <c r="L41" s="319">
        <f>IF(OR(L39="",L40=""),"",L39+L40)</f>
        <v>6</v>
      </c>
      <c r="N41" s="318" t="s">
        <v>870</v>
      </c>
    </row>
    <row r="42" spans="2:14">
      <c r="B42" s="323"/>
      <c r="C42" s="327" t="s">
        <v>869</v>
      </c>
      <c r="D42" s="324"/>
      <c r="E42" s="323" t="s">
        <v>862</v>
      </c>
      <c r="F42" s="321"/>
      <c r="G42" s="323" t="s">
        <v>861</v>
      </c>
      <c r="H42" s="321"/>
      <c r="I42" s="322" t="s">
        <v>856</v>
      </c>
      <c r="J42" s="321">
        <v>0</v>
      </c>
      <c r="K42" s="320" t="s">
        <v>868</v>
      </c>
      <c r="L42" s="319" t="str">
        <f>IF(OR(F42="",H42=""),"",(H42+IF(F42&gt;H42,1,0)-F42-J42)*24)</f>
        <v/>
      </c>
      <c r="N42" s="318"/>
    </row>
    <row r="43" spans="2:14">
      <c r="B43" s="323">
        <v>35</v>
      </c>
      <c r="C43" s="326" t="s">
        <v>739</v>
      </c>
      <c r="D43" s="324"/>
      <c r="E43" s="323" t="s">
        <v>862</v>
      </c>
      <c r="F43" s="321"/>
      <c r="G43" s="323" t="s">
        <v>861</v>
      </c>
      <c r="H43" s="321"/>
      <c r="I43" s="322" t="s">
        <v>867</v>
      </c>
      <c r="J43" s="321">
        <v>0</v>
      </c>
      <c r="K43" s="320" t="s">
        <v>846</v>
      </c>
      <c r="L43" s="319" t="str">
        <f>IF(OR(F43="",H43=""),"",(H43+IF(F43&gt;H43,1,0)-F43-J43)*24)</f>
        <v/>
      </c>
      <c r="N43" s="318"/>
    </row>
    <row r="44" spans="2:14">
      <c r="B44" s="323"/>
      <c r="C44" s="325" t="s">
        <v>858</v>
      </c>
      <c r="D44" s="324" t="str">
        <f>C42</f>
        <v>ah</v>
      </c>
      <c r="E44" s="323" t="s">
        <v>862</v>
      </c>
      <c r="F44" s="321" t="s">
        <v>739</v>
      </c>
      <c r="G44" s="323" t="s">
        <v>866</v>
      </c>
      <c r="H44" s="321" t="s">
        <v>739</v>
      </c>
      <c r="I44" s="322" t="s">
        <v>856</v>
      </c>
      <c r="J44" s="321" t="s">
        <v>865</v>
      </c>
      <c r="K44" s="320" t="s">
        <v>855</v>
      </c>
      <c r="L44" s="319" t="str">
        <f>IF(OR(L42="",L43=""),"",L42+L43)</f>
        <v/>
      </c>
      <c r="N44" s="318" t="s">
        <v>864</v>
      </c>
    </row>
    <row r="45" spans="2:14">
      <c r="B45" s="323"/>
      <c r="C45" s="327" t="s">
        <v>863</v>
      </c>
      <c r="D45" s="324"/>
      <c r="E45" s="323" t="s">
        <v>862</v>
      </c>
      <c r="F45" s="321"/>
      <c r="G45" s="323" t="s">
        <v>857</v>
      </c>
      <c r="H45" s="321"/>
      <c r="I45" s="322" t="s">
        <v>856</v>
      </c>
      <c r="J45" s="321">
        <v>0</v>
      </c>
      <c r="K45" s="320" t="s">
        <v>855</v>
      </c>
      <c r="L45" s="319" t="str">
        <f>IF(OR(F45="",H45=""),"",(H45+IF(F45&gt;H45,1,0)-F45-J45)*24)</f>
        <v/>
      </c>
      <c r="N45" s="318"/>
    </row>
    <row r="46" spans="2:14">
      <c r="B46" s="323">
        <v>36</v>
      </c>
      <c r="C46" s="326" t="s">
        <v>739</v>
      </c>
      <c r="D46" s="324"/>
      <c r="E46" s="323" t="s">
        <v>862</v>
      </c>
      <c r="F46" s="321"/>
      <c r="G46" s="323" t="s">
        <v>861</v>
      </c>
      <c r="H46" s="321"/>
      <c r="I46" s="322" t="s">
        <v>860</v>
      </c>
      <c r="J46" s="321">
        <v>0</v>
      </c>
      <c r="K46" s="320" t="s">
        <v>855</v>
      </c>
      <c r="L46" s="319" t="str">
        <f>IF(OR(F46="",H46=""),"",(H46+IF(F46&gt;H46,1,0)-F46-J46)*24)</f>
        <v/>
      </c>
      <c r="N46" s="318"/>
    </row>
    <row r="47" spans="2:14">
      <c r="B47" s="323"/>
      <c r="C47" s="325" t="s">
        <v>739</v>
      </c>
      <c r="D47" s="324" t="str">
        <f>C45</f>
        <v>ai</v>
      </c>
      <c r="E47" s="323" t="s">
        <v>859</v>
      </c>
      <c r="F47" s="321" t="s">
        <v>858</v>
      </c>
      <c r="G47" s="323" t="s">
        <v>857</v>
      </c>
      <c r="H47" s="321" t="s">
        <v>739</v>
      </c>
      <c r="I47" s="322" t="s">
        <v>856</v>
      </c>
      <c r="J47" s="321" t="s">
        <v>739</v>
      </c>
      <c r="K47" s="320" t="s">
        <v>855</v>
      </c>
      <c r="L47" s="319" t="str">
        <f>IF(OR(L45="",L46=""),"",L45+L46)</f>
        <v/>
      </c>
      <c r="N47" s="318" t="s">
        <v>854</v>
      </c>
    </row>
    <row r="49" spans="3:4">
      <c r="C49" s="317" t="s">
        <v>853</v>
      </c>
      <c r="D49" s="317"/>
    </row>
    <row r="50" spans="3:4">
      <c r="C50" s="317" t="s">
        <v>852</v>
      </c>
      <c r="D50" s="317"/>
    </row>
    <row r="51" spans="3:4">
      <c r="C51" s="317" t="s">
        <v>851</v>
      </c>
      <c r="D51" s="317"/>
    </row>
    <row r="52" spans="3:4">
      <c r="C52" s="317" t="s">
        <v>850</v>
      </c>
      <c r="D52" s="317"/>
    </row>
  </sheetData>
  <sheetProtection sheet="1" insertRows="0" deleteRows="0"/>
  <mergeCells count="2">
    <mergeCell ref="F4:L4"/>
    <mergeCell ref="N4:N5"/>
  </mergeCells>
  <phoneticPr fontId="12"/>
  <printOptions horizontalCentered="1"/>
  <pageMargins left="0.70866141732283472" right="0.70866141732283472" top="0.55118110236220474" bottom="0.35433070866141736" header="0.31496062992125984" footer="0.31496062992125984"/>
  <pageSetup paperSize="9" scale="55"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29</vt:i4>
      </vt:variant>
    </vt:vector>
  </HeadingPairs>
  <TitlesOfParts>
    <vt:vector size="40" baseType="lpstr">
      <vt:lpstr>①運営状況点検書</vt:lpstr>
      <vt:lpstr>②入所者数・利用者数一覧表</vt:lpstr>
      <vt:lpstr>③勤務形態一覧表（従来型）</vt:lpstr>
      <vt:lpstr>④勤務形態一覧表（ユニット型）</vt:lpstr>
      <vt:lpstr>シフト記号表（従来型・ユニット型共通）</vt:lpstr>
      <vt:lpstr>（従来型）記入方法</vt:lpstr>
      <vt:lpstr>（ユニット型）記入方法</vt:lpstr>
      <vt:lpstr>【記載例】（ユニット型）</vt:lpstr>
      <vt:lpstr>【記載例】シフト記号表（勤務時間帯）</vt:lpstr>
      <vt:lpstr>プルダウン・リスト（従来型・ユニット型共通） </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①運営状況点検書!HIT_ROW107</vt:lpstr>
      <vt:lpstr>①運営状況点検書!HIT_ROW109</vt:lpstr>
      <vt:lpstr>①運営状況点検書!HIT_ROW124</vt:lpstr>
      <vt:lpstr>①運営状況点検書!HIT_ROW81</vt:lpstr>
      <vt:lpstr>'（ユニット型）記入方法'!Print_Area</vt:lpstr>
      <vt:lpstr>'（従来型）記入方法'!Print_Area</vt:lpstr>
      <vt:lpstr>'【記載例】（ユニット型）'!Print_Area</vt:lpstr>
      <vt:lpstr>'【記載例】シフト記号表（勤務時間帯）'!Print_Area</vt:lpstr>
      <vt:lpstr>①運営状況点検書!Print_Area</vt:lpstr>
      <vt:lpstr>'③勤務形態一覧表（従来型）'!Print_Area</vt:lpstr>
      <vt:lpstr>'④勤務形態一覧表（ユニット型）'!Print_Area</vt:lpstr>
      <vt:lpstr>'シフト記号表（従来型・ユニット型共通）'!Print_Area</vt:lpstr>
      <vt:lpstr>'【記載例】（ユニット型）'!Print_Titles</vt:lpstr>
      <vt:lpstr>'③勤務形態一覧表（従来型）'!Print_Titles</vt:lpstr>
      <vt:lpstr>'④勤務形態一覧表（ユニット型）'!Print_Titles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2025-04-17T11:19:04Z</cp:lastPrinted>
  <dcterms:created xsi:type="dcterms:W3CDTF">2008-06-06T11:29:08Z</dcterms:created>
  <dcterms:modified xsi:type="dcterms:W3CDTF">2025-04-18T06:05:43Z</dcterms:modified>
</cp:coreProperties>
</file>