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O:\福祉基盤課\020_共通ファイルサーバ管理（原本）\010_常用文書\010_検討中文書\020_高齢指定・指導班\25-01_集団指導、運営指導\R7運営状況点検書\完成分\【HP更新依頼】0526福祉基盤課\"/>
    </mc:Choice>
  </mc:AlternateContent>
  <xr:revisionPtr revIDLastSave="0" documentId="13_ncr:1_{47615BD9-035F-4EA9-BF20-BB893CD1EF13}" xr6:coauthVersionLast="47" xr6:coauthVersionMax="47" xr10:uidLastSave="{00000000-0000-0000-0000-000000000000}"/>
  <bookViews>
    <workbookView xWindow="8025" yWindow="-14670" windowWidth="17400" windowHeight="12990" tabRatio="708" xr2:uid="{00000000-000D-0000-FFFF-FFFF00000000}"/>
  </bookViews>
  <sheets>
    <sheet name="運営状況点検書" sheetId="1" r:id="rId1"/>
    <sheet name="勤務形態一覧表（１枚版）" sheetId="14" r:id="rId2"/>
    <sheet name="勤務形態一覧表（100名）" sheetId="13" r:id="rId3"/>
    <sheet name="【記載例】勤務形態一覧表" sheetId="12" r:id="rId4"/>
    <sheet name="【参考】勤務形態一覧表記入方法" sheetId="11" r:id="rId5"/>
    <sheet name="プルダウン・リスト" sheetId="10" state="hidden" r:id="rId6"/>
  </sheets>
  <definedNames>
    <definedName name="_xlnm.Print_Area" localSheetId="3">【記載例】勤務形態一覧表!$A$1:$BD$31</definedName>
    <definedName name="_xlnm.Print_Area" localSheetId="4">【参考】勤務形態一覧表記入方法!$A$1:$P$66</definedName>
    <definedName name="_xlnm.Print_Area" localSheetId="0">運営状況点検書!$A$1:$Z$568</definedName>
    <definedName name="_xlnm.Print_Area" localSheetId="2">'勤務形態一覧表（100名）'!$A$1:$BD$113</definedName>
    <definedName name="_xlnm.Print_Area" localSheetId="1">'勤務形態一覧表（１枚版）'!$A$1:$BD$31</definedName>
    <definedName name="_xlnm.Print_Titles" localSheetId="3">【記載例】勤務形態一覧表!$1:$12</definedName>
    <definedName name="_xlnm.Print_Titles" localSheetId="2">'勤務形態一覧表（100名）'!$1:$12</definedName>
    <definedName name="_xlnm.Print_Titles" localSheetId="1">'勤務形態一覧表（１枚版）'!$1:$12</definedName>
    <definedName name="介護職員">プルダウン・リスト!$E$13:$E$25</definedName>
    <definedName name="看護職員">プルダウン・リスト!$D$13:$D$25</definedName>
    <definedName name="管理者">プルダウン・リスト!$C$13:$C$25</definedName>
    <definedName name="職種">プルダウン・リスト!$C$12:$J$12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0" i="14" l="1"/>
  <c r="AW30" i="14" s="1"/>
  <c r="AW29" i="14"/>
  <c r="AU29" i="14"/>
  <c r="AU28" i="14"/>
  <c r="AW28" i="14" s="1"/>
  <c r="AU27" i="14"/>
  <c r="AW27" i="14" s="1"/>
  <c r="AU26" i="14"/>
  <c r="AW26" i="14" s="1"/>
  <c r="AU25" i="14"/>
  <c r="AW25" i="14" s="1"/>
  <c r="AU24" i="14"/>
  <c r="AW24" i="14" s="1"/>
  <c r="AU23" i="14"/>
  <c r="AW23" i="14" s="1"/>
  <c r="AU22" i="14"/>
  <c r="AW22" i="14" s="1"/>
  <c r="AW21" i="14"/>
  <c r="AU21" i="14"/>
  <c r="AU20" i="14"/>
  <c r="AW20" i="14" s="1"/>
  <c r="AU19" i="14"/>
  <c r="AW19" i="14" s="1"/>
  <c r="AU18" i="14"/>
  <c r="AW18" i="14" s="1"/>
  <c r="AU17" i="14"/>
  <c r="AW17" i="14" s="1"/>
  <c r="AU16" i="14"/>
  <c r="AW16" i="14" s="1"/>
  <c r="AU15" i="14"/>
  <c r="AW15" i="14" s="1"/>
  <c r="B15" i="14"/>
  <c r="B16" i="14" s="1"/>
  <c r="B17" i="14" s="1"/>
  <c r="B18" i="14" s="1"/>
  <c r="B19" i="14" s="1"/>
  <c r="B20" i="14" s="1"/>
  <c r="B21" i="14" s="1"/>
  <c r="B22" i="14" s="1"/>
  <c r="B23" i="14" s="1"/>
  <c r="B24" i="14" s="1"/>
  <c r="B25" i="14" s="1"/>
  <c r="B26" i="14" s="1"/>
  <c r="B27" i="14" s="1"/>
  <c r="B28" i="14" s="1"/>
  <c r="B29" i="14" s="1"/>
  <c r="B30" i="14" s="1"/>
  <c r="AU14" i="14"/>
  <c r="AW14" i="14" s="1"/>
  <c r="B14" i="14"/>
  <c r="AU13" i="14"/>
  <c r="AW13" i="14" s="1"/>
  <c r="AQ11" i="14"/>
  <c r="AQ12" i="14" s="1"/>
  <c r="AN11" i="14"/>
  <c r="AN12" i="14" s="1"/>
  <c r="AM11" i="14"/>
  <c r="AM12" i="14" s="1"/>
  <c r="AJ11" i="14"/>
  <c r="AJ12" i="14" s="1"/>
  <c r="AT10" i="14"/>
  <c r="AT11" i="14" s="1"/>
  <c r="AT12" i="14" s="1"/>
  <c r="AS10" i="14"/>
  <c r="AS11" i="14" s="1"/>
  <c r="AS12" i="14" s="1"/>
  <c r="AR10" i="14"/>
  <c r="AR11" i="14" s="1"/>
  <c r="AR12" i="14" s="1"/>
  <c r="AE10" i="14"/>
  <c r="AD10" i="14"/>
  <c r="AA10" i="14"/>
  <c r="Z10" i="14"/>
  <c r="W10" i="14"/>
  <c r="AU8" i="14"/>
  <c r="X2" i="14"/>
  <c r="AP11" i="14" s="1"/>
  <c r="AP12" i="14" s="1"/>
  <c r="AU112" i="13"/>
  <c r="AW112" i="13" s="1"/>
  <c r="AU111" i="13"/>
  <c r="AW111" i="13" s="1"/>
  <c r="AU110" i="13"/>
  <c r="AW110" i="13" s="1"/>
  <c r="AU109" i="13"/>
  <c r="AW109" i="13" s="1"/>
  <c r="AU108" i="13"/>
  <c r="AW108" i="13" s="1"/>
  <c r="AU107" i="13"/>
  <c r="AW107" i="13" s="1"/>
  <c r="AU106" i="13"/>
  <c r="AW106" i="13" s="1"/>
  <c r="AU105" i="13"/>
  <c r="AW105" i="13" s="1"/>
  <c r="AU104" i="13"/>
  <c r="AW104" i="13" s="1"/>
  <c r="AU103" i="13"/>
  <c r="AW103" i="13" s="1"/>
  <c r="AU102" i="13"/>
  <c r="AW102" i="13" s="1"/>
  <c r="AU101" i="13"/>
  <c r="AW101" i="13" s="1"/>
  <c r="AU100" i="13"/>
  <c r="AW100" i="13" s="1"/>
  <c r="AW99" i="13"/>
  <c r="AU99" i="13"/>
  <c r="AU98" i="13"/>
  <c r="AW98" i="13" s="1"/>
  <c r="AU97" i="13"/>
  <c r="AW97" i="13" s="1"/>
  <c r="AU96" i="13"/>
  <c r="AW96" i="13" s="1"/>
  <c r="AU95" i="13"/>
  <c r="AW95" i="13" s="1"/>
  <c r="AU94" i="13"/>
  <c r="AW94" i="13" s="1"/>
  <c r="AU93" i="13"/>
  <c r="AW93" i="13" s="1"/>
  <c r="AU92" i="13"/>
  <c r="AW92" i="13" s="1"/>
  <c r="AU91" i="13"/>
  <c r="AW91" i="13" s="1"/>
  <c r="AW90" i="13"/>
  <c r="AU90" i="13"/>
  <c r="AU89" i="13"/>
  <c r="AW89" i="13" s="1"/>
  <c r="AU88" i="13"/>
  <c r="AW88" i="13" s="1"/>
  <c r="AU87" i="13"/>
  <c r="AW87" i="13" s="1"/>
  <c r="AU86" i="13"/>
  <c r="AW86" i="13" s="1"/>
  <c r="AU85" i="13"/>
  <c r="AW85" i="13" s="1"/>
  <c r="AU84" i="13"/>
  <c r="AW84" i="13" s="1"/>
  <c r="AU83" i="13"/>
  <c r="AW83" i="13" s="1"/>
  <c r="AU82" i="13"/>
  <c r="AW82" i="13" s="1"/>
  <c r="AU81" i="13"/>
  <c r="AW81" i="13" s="1"/>
  <c r="AU80" i="13"/>
  <c r="AW80" i="13" s="1"/>
  <c r="AU79" i="13"/>
  <c r="AW79" i="13" s="1"/>
  <c r="AU78" i="13"/>
  <c r="AW78" i="13" s="1"/>
  <c r="AU77" i="13"/>
  <c r="AW77" i="13" s="1"/>
  <c r="AU76" i="13"/>
  <c r="AW76" i="13" s="1"/>
  <c r="AU75" i="13"/>
  <c r="AW75" i="13" s="1"/>
  <c r="AU74" i="13"/>
  <c r="AW74" i="13" s="1"/>
  <c r="AU73" i="13"/>
  <c r="AW73" i="13" s="1"/>
  <c r="AU72" i="13"/>
  <c r="AW72" i="13" s="1"/>
  <c r="AW71" i="13"/>
  <c r="AU71" i="13"/>
  <c r="AU70" i="13"/>
  <c r="AW70" i="13" s="1"/>
  <c r="AU69" i="13"/>
  <c r="AW69" i="13" s="1"/>
  <c r="AU68" i="13"/>
  <c r="AW68" i="13" s="1"/>
  <c r="AU67" i="13"/>
  <c r="AW67" i="13" s="1"/>
  <c r="AU66" i="13"/>
  <c r="AW66" i="13" s="1"/>
  <c r="AU65" i="13"/>
  <c r="AW65" i="13" s="1"/>
  <c r="AU64" i="13"/>
  <c r="AW64" i="13" s="1"/>
  <c r="AW63" i="13"/>
  <c r="AU63" i="13"/>
  <c r="AU62" i="13"/>
  <c r="AW62" i="13" s="1"/>
  <c r="AU61" i="13"/>
  <c r="AW61" i="13" s="1"/>
  <c r="AU60" i="13"/>
  <c r="AW60" i="13" s="1"/>
  <c r="AU59" i="13"/>
  <c r="AW59" i="13" s="1"/>
  <c r="AU58" i="13"/>
  <c r="AW58" i="13" s="1"/>
  <c r="AU57" i="13"/>
  <c r="AW57" i="13" s="1"/>
  <c r="AU56" i="13"/>
  <c r="AW56" i="13" s="1"/>
  <c r="AW55" i="13"/>
  <c r="AU55" i="13"/>
  <c r="AU54" i="13"/>
  <c r="AW54" i="13" s="1"/>
  <c r="AU53" i="13"/>
  <c r="AW53" i="13" s="1"/>
  <c r="AU52" i="13"/>
  <c r="AW52" i="13" s="1"/>
  <c r="AU51" i="13"/>
  <c r="AW51" i="13" s="1"/>
  <c r="AU50" i="13"/>
  <c r="AW50" i="13" s="1"/>
  <c r="AU49" i="13"/>
  <c r="AW49" i="13" s="1"/>
  <c r="AU48" i="13"/>
  <c r="AW48" i="13" s="1"/>
  <c r="AU47" i="13"/>
  <c r="AW47" i="13" s="1"/>
  <c r="AU46" i="13"/>
  <c r="AW46" i="13" s="1"/>
  <c r="AU45" i="13"/>
  <c r="AW45" i="13" s="1"/>
  <c r="AU44" i="13"/>
  <c r="AW44" i="13" s="1"/>
  <c r="AU43" i="13"/>
  <c r="AW43" i="13" s="1"/>
  <c r="AU42" i="13"/>
  <c r="AW42" i="13" s="1"/>
  <c r="AU41" i="13"/>
  <c r="AW41" i="13" s="1"/>
  <c r="AU40" i="13"/>
  <c r="AW40" i="13" s="1"/>
  <c r="AU39" i="13"/>
  <c r="AW39" i="13" s="1"/>
  <c r="AU38" i="13"/>
  <c r="AW38" i="13" s="1"/>
  <c r="AU37" i="13"/>
  <c r="AW37" i="13" s="1"/>
  <c r="AU36" i="13"/>
  <c r="AW36" i="13" s="1"/>
  <c r="AU35" i="13"/>
  <c r="AW35" i="13" s="1"/>
  <c r="AU34" i="13"/>
  <c r="AW34" i="13" s="1"/>
  <c r="AU33" i="13"/>
  <c r="AW33" i="13" s="1"/>
  <c r="AU32" i="13"/>
  <c r="AW32" i="13" s="1"/>
  <c r="AU31" i="13"/>
  <c r="AW31" i="13" s="1"/>
  <c r="AU30" i="13"/>
  <c r="AW30" i="13" s="1"/>
  <c r="AU29" i="13"/>
  <c r="AW29" i="13" s="1"/>
  <c r="AU28" i="13"/>
  <c r="AW28" i="13" s="1"/>
  <c r="AW27" i="13"/>
  <c r="AU27" i="13"/>
  <c r="AU26" i="13"/>
  <c r="AW26" i="13" s="1"/>
  <c r="AU25" i="13"/>
  <c r="AW25" i="13" s="1"/>
  <c r="AU24" i="13"/>
  <c r="AW24" i="13" s="1"/>
  <c r="AU23" i="13"/>
  <c r="AW23" i="13" s="1"/>
  <c r="AU22" i="13"/>
  <c r="AW22" i="13" s="1"/>
  <c r="AU21" i="13"/>
  <c r="AW21" i="13" s="1"/>
  <c r="AU20" i="13"/>
  <c r="AW20" i="13" s="1"/>
  <c r="AU19" i="13"/>
  <c r="AW19" i="13" s="1"/>
  <c r="AU18" i="13"/>
  <c r="AW18" i="13" s="1"/>
  <c r="AU17" i="13"/>
  <c r="AW17" i="13" s="1"/>
  <c r="AU16" i="13"/>
  <c r="AW16" i="13" s="1"/>
  <c r="AU15" i="13"/>
  <c r="AW15" i="13" s="1"/>
  <c r="AU14" i="13"/>
  <c r="AW14" i="13" s="1"/>
  <c r="B14" i="13"/>
  <c r="B15" i="13" s="1"/>
  <c r="B16" i="13" s="1"/>
  <c r="B17" i="13" s="1"/>
  <c r="B18" i="13" s="1"/>
  <c r="B19" i="13" s="1"/>
  <c r="B20" i="13" s="1"/>
  <c r="B21" i="13" s="1"/>
  <c r="B22" i="13" s="1"/>
  <c r="B23" i="13" s="1"/>
  <c r="B24" i="13" s="1"/>
  <c r="B25" i="13" s="1"/>
  <c r="B26" i="13" s="1"/>
  <c r="B27" i="13" s="1"/>
  <c r="B28" i="13" s="1"/>
  <c r="B29" i="13" s="1"/>
  <c r="B30" i="13" s="1"/>
  <c r="B31" i="13" s="1"/>
  <c r="B32" i="13" s="1"/>
  <c r="B33" i="13" s="1"/>
  <c r="B34" i="13" s="1"/>
  <c r="B35" i="13" s="1"/>
  <c r="B36" i="13" s="1"/>
  <c r="B37" i="13" s="1"/>
  <c r="B38" i="13" s="1"/>
  <c r="B39" i="13" s="1"/>
  <c r="B40" i="13" s="1"/>
  <c r="B41" i="13" s="1"/>
  <c r="B42" i="13" s="1"/>
  <c r="B43" i="13" s="1"/>
  <c r="B44" i="13" s="1"/>
  <c r="B45" i="13" s="1"/>
  <c r="B46" i="13" s="1"/>
  <c r="B47" i="13" s="1"/>
  <c r="B48" i="13" s="1"/>
  <c r="B49" i="13" s="1"/>
  <c r="B50" i="13" s="1"/>
  <c r="B51" i="13" s="1"/>
  <c r="B52" i="13" s="1"/>
  <c r="B53" i="13" s="1"/>
  <c r="B54" i="13" s="1"/>
  <c r="B55" i="13" s="1"/>
  <c r="B56" i="13" s="1"/>
  <c r="B57" i="13" s="1"/>
  <c r="B58" i="13" s="1"/>
  <c r="B59" i="13" s="1"/>
  <c r="B60" i="13" s="1"/>
  <c r="B61" i="13" s="1"/>
  <c r="B62" i="13" s="1"/>
  <c r="B63" i="13" s="1"/>
  <c r="B64" i="13" s="1"/>
  <c r="B65" i="13" s="1"/>
  <c r="B66" i="13" s="1"/>
  <c r="B67" i="13" s="1"/>
  <c r="B68" i="13" s="1"/>
  <c r="B69" i="13" s="1"/>
  <c r="B70" i="13" s="1"/>
  <c r="B71" i="13" s="1"/>
  <c r="B72" i="13" s="1"/>
  <c r="B73" i="13" s="1"/>
  <c r="B74" i="13" s="1"/>
  <c r="B75" i="13" s="1"/>
  <c r="B76" i="13" s="1"/>
  <c r="B77" i="13" s="1"/>
  <c r="B78" i="13" s="1"/>
  <c r="B79" i="13" s="1"/>
  <c r="B80" i="13" s="1"/>
  <c r="B81" i="13" s="1"/>
  <c r="B82" i="13" s="1"/>
  <c r="B83" i="13" s="1"/>
  <c r="B84" i="13" s="1"/>
  <c r="B85" i="13" s="1"/>
  <c r="B86" i="13" s="1"/>
  <c r="B87" i="13" s="1"/>
  <c r="B88" i="13" s="1"/>
  <c r="B89" i="13" s="1"/>
  <c r="B90" i="13" s="1"/>
  <c r="B91" i="13" s="1"/>
  <c r="B92" i="13" s="1"/>
  <c r="B93" i="13" s="1"/>
  <c r="B94" i="13" s="1"/>
  <c r="B95" i="13" s="1"/>
  <c r="B96" i="13" s="1"/>
  <c r="B97" i="13" s="1"/>
  <c r="B98" i="13" s="1"/>
  <c r="B99" i="13" s="1"/>
  <c r="B100" i="13" s="1"/>
  <c r="B101" i="13" s="1"/>
  <c r="B102" i="13" s="1"/>
  <c r="B103" i="13" s="1"/>
  <c r="B104" i="13" s="1"/>
  <c r="B105" i="13" s="1"/>
  <c r="B106" i="13" s="1"/>
  <c r="B107" i="13" s="1"/>
  <c r="B108" i="13" s="1"/>
  <c r="B109" i="13" s="1"/>
  <c r="B110" i="13" s="1"/>
  <c r="B111" i="13" s="1"/>
  <c r="B112" i="13" s="1"/>
  <c r="AW13" i="13"/>
  <c r="AU13" i="13"/>
  <c r="AR11" i="13"/>
  <c r="AR12" i="13" s="1"/>
  <c r="AN11" i="13"/>
  <c r="AN12" i="13" s="1"/>
  <c r="AL11" i="13"/>
  <c r="AL12" i="13" s="1"/>
  <c r="AJ11" i="13"/>
  <c r="AJ12" i="13" s="1"/>
  <c r="AI11" i="13"/>
  <c r="AI12" i="13" s="1"/>
  <c r="S11" i="13"/>
  <c r="S12" i="13" s="1"/>
  <c r="P11" i="13"/>
  <c r="P12" i="13" s="1"/>
  <c r="AT10" i="13"/>
  <c r="AT11" i="13" s="1"/>
  <c r="AT12" i="13" s="1"/>
  <c r="AS10" i="13"/>
  <c r="AS11" i="13" s="1"/>
  <c r="AS12" i="13" s="1"/>
  <c r="AR10" i="13"/>
  <c r="AE10" i="13"/>
  <c r="AD10" i="13"/>
  <c r="AA10" i="13"/>
  <c r="Z10" i="13"/>
  <c r="AU8" i="13"/>
  <c r="X2" i="13"/>
  <c r="AF11" i="13" s="1"/>
  <c r="AF12" i="13" s="1"/>
  <c r="AU30" i="12"/>
  <c r="AW30" i="12" s="1"/>
  <c r="AU29" i="12"/>
  <c r="AW29" i="12" s="1"/>
  <c r="AW28" i="12"/>
  <c r="AU28" i="12"/>
  <c r="AU27" i="12"/>
  <c r="AW27" i="12" s="1"/>
  <c r="AU26" i="12"/>
  <c r="AW26" i="12" s="1"/>
  <c r="AU25" i="12"/>
  <c r="AW25" i="12" s="1"/>
  <c r="AU24" i="12"/>
  <c r="AW24" i="12" s="1"/>
  <c r="AU23" i="12"/>
  <c r="AW23" i="12" s="1"/>
  <c r="AU22" i="12"/>
  <c r="AW22" i="12" s="1"/>
  <c r="AU21" i="12"/>
  <c r="AW21" i="12" s="1"/>
  <c r="AW20" i="12"/>
  <c r="AU20" i="12"/>
  <c r="AU19" i="12"/>
  <c r="AW19" i="12" s="1"/>
  <c r="AU18" i="12"/>
  <c r="AW18" i="12" s="1"/>
  <c r="AU17" i="12"/>
  <c r="AW17" i="12" s="1"/>
  <c r="AU16" i="12"/>
  <c r="AW16" i="12" s="1"/>
  <c r="AU15" i="12"/>
  <c r="AW15" i="12" s="1"/>
  <c r="AU14" i="12"/>
  <c r="AW14" i="12" s="1"/>
  <c r="B14" i="12"/>
  <c r="B15" i="12" s="1"/>
  <c r="B16" i="12" s="1"/>
  <c r="B17" i="12" s="1"/>
  <c r="B18" i="12" s="1"/>
  <c r="B19" i="12" s="1"/>
  <c r="B20" i="12" s="1"/>
  <c r="B21" i="12" s="1"/>
  <c r="B22" i="12" s="1"/>
  <c r="B23" i="12" s="1"/>
  <c r="B24" i="12" s="1"/>
  <c r="B25" i="12" s="1"/>
  <c r="B26" i="12" s="1"/>
  <c r="B27" i="12" s="1"/>
  <c r="B28" i="12" s="1"/>
  <c r="B29" i="12" s="1"/>
  <c r="B30" i="12" s="1"/>
  <c r="AU13" i="12"/>
  <c r="AW13" i="12" s="1"/>
  <c r="AR11" i="12"/>
  <c r="AR12" i="12" s="1"/>
  <c r="AQ11" i="12"/>
  <c r="AQ12" i="12" s="1"/>
  <c r="AN11" i="12"/>
  <c r="AN12" i="12" s="1"/>
  <c r="AM11" i="12"/>
  <c r="AM12" i="12" s="1"/>
  <c r="AJ11" i="12"/>
  <c r="AJ12" i="12" s="1"/>
  <c r="W11" i="12"/>
  <c r="W12" i="12" s="1"/>
  <c r="T11" i="12"/>
  <c r="T12" i="12" s="1"/>
  <c r="S11" i="12"/>
  <c r="S12" i="12" s="1"/>
  <c r="P11" i="12"/>
  <c r="P12" i="12" s="1"/>
  <c r="AT10" i="12"/>
  <c r="AT11" i="12" s="1"/>
  <c r="AT12" i="12" s="1"/>
  <c r="AS10" i="12"/>
  <c r="AS11" i="12" s="1"/>
  <c r="AS12" i="12" s="1"/>
  <c r="AR10" i="12"/>
  <c r="AH10" i="12"/>
  <c r="AE10" i="12"/>
  <c r="AD10" i="12"/>
  <c r="AA10" i="12"/>
  <c r="Z10" i="12"/>
  <c r="W10" i="12"/>
  <c r="AU8" i="12"/>
  <c r="X2" i="12"/>
  <c r="AP11" i="12" s="1"/>
  <c r="AP12" i="12" s="1"/>
  <c r="P11" i="14" l="1"/>
  <c r="P12" i="14" s="1"/>
  <c r="S11" i="14"/>
  <c r="S12" i="14" s="1"/>
  <c r="T11" i="14"/>
  <c r="T12" i="14" s="1"/>
  <c r="V10" i="14"/>
  <c r="AI11" i="14"/>
  <c r="AI12" i="14" s="1"/>
  <c r="AH10" i="14"/>
  <c r="W11" i="14"/>
  <c r="W12" i="14" s="1"/>
  <c r="S10" i="13"/>
  <c r="AO10" i="13"/>
  <c r="AA11" i="13"/>
  <c r="AA12" i="13" s="1"/>
  <c r="AZ6" i="14"/>
  <c r="AL10" i="14"/>
  <c r="AA11" i="14"/>
  <c r="AA12" i="14" s="1"/>
  <c r="AG10" i="13"/>
  <c r="T11" i="13"/>
  <c r="T12" i="13" s="1"/>
  <c r="AP11" i="13"/>
  <c r="AP12" i="13" s="1"/>
  <c r="AZ6" i="13"/>
  <c r="AI10" i="13"/>
  <c r="V11" i="13"/>
  <c r="V12" i="13" s="1"/>
  <c r="AQ11" i="13"/>
  <c r="AQ12" i="13" s="1"/>
  <c r="AI10" i="14"/>
  <c r="X11" i="14"/>
  <c r="X12" i="14" s="1"/>
  <c r="AM10" i="12"/>
  <c r="AB11" i="12"/>
  <c r="AB12" i="12" s="1"/>
  <c r="R10" i="12"/>
  <c r="AP10" i="12"/>
  <c r="AE11" i="12"/>
  <c r="AE12" i="12" s="1"/>
  <c r="U10" i="13"/>
  <c r="AP10" i="13"/>
  <c r="AD11" i="13"/>
  <c r="AD12" i="13" s="1"/>
  <c r="AM10" i="14"/>
  <c r="AB11" i="14"/>
  <c r="AB12" i="14" s="1"/>
  <c r="AI10" i="12"/>
  <c r="X11" i="12"/>
  <c r="X12" i="12" s="1"/>
  <c r="AK10" i="13"/>
  <c r="Z11" i="13"/>
  <c r="Z12" i="13" s="1"/>
  <c r="S10" i="12"/>
  <c r="AQ10" i="12"/>
  <c r="AF11" i="12"/>
  <c r="AF12" i="12" s="1"/>
  <c r="V10" i="13"/>
  <c r="AQ10" i="13"/>
  <c r="AE11" i="13"/>
  <c r="AE12" i="13" s="1"/>
  <c r="R10" i="14"/>
  <c r="AP10" i="14"/>
  <c r="AE11" i="14"/>
  <c r="AE12" i="14" s="1"/>
  <c r="X11" i="13"/>
  <c r="X12" i="13" s="1"/>
  <c r="AZ6" i="12"/>
  <c r="AL10" i="12"/>
  <c r="AA11" i="12"/>
  <c r="AA12" i="12" s="1"/>
  <c r="Q10" i="13"/>
  <c r="AL10" i="13"/>
  <c r="V10" i="12"/>
  <c r="AI11" i="12"/>
  <c r="AI12" i="12" s="1"/>
  <c r="Y10" i="13"/>
  <c r="S10" i="14"/>
  <c r="AQ10" i="14"/>
  <c r="AF11" i="14"/>
  <c r="AF12" i="14" s="1"/>
  <c r="P10" i="12"/>
  <c r="T10" i="12"/>
  <c r="X10" i="12"/>
  <c r="AB10" i="12"/>
  <c r="AF10" i="12"/>
  <c r="AJ10" i="12"/>
  <c r="AN10" i="12"/>
  <c r="Q11" i="12"/>
  <c r="Q12" i="12" s="1"/>
  <c r="U11" i="12"/>
  <c r="U12" i="12" s="1"/>
  <c r="Y11" i="12"/>
  <c r="Y12" i="12" s="1"/>
  <c r="AC11" i="12"/>
  <c r="AC12" i="12" s="1"/>
  <c r="AG11" i="12"/>
  <c r="AG12" i="12" s="1"/>
  <c r="AK11" i="12"/>
  <c r="AK12" i="12" s="1"/>
  <c r="AO11" i="12"/>
  <c r="AO12" i="12" s="1"/>
  <c r="AO11" i="13"/>
  <c r="AO12" i="13" s="1"/>
  <c r="AK11" i="13"/>
  <c r="AK12" i="13" s="1"/>
  <c r="AG11" i="13"/>
  <c r="AG12" i="13" s="1"/>
  <c r="AC11" i="13"/>
  <c r="AC12" i="13" s="1"/>
  <c r="Y11" i="13"/>
  <c r="Y12" i="13" s="1"/>
  <c r="U11" i="13"/>
  <c r="U12" i="13" s="1"/>
  <c r="Q11" i="13"/>
  <c r="Q12" i="13" s="1"/>
  <c r="AN10" i="13"/>
  <c r="AJ10" i="13"/>
  <c r="AF10" i="13"/>
  <c r="AB10" i="13"/>
  <c r="X10" i="13"/>
  <c r="T10" i="13"/>
  <c r="P10" i="13"/>
  <c r="R10" i="13"/>
  <c r="W10" i="13"/>
  <c r="AC10" i="13"/>
  <c r="AH10" i="13"/>
  <c r="AM10" i="13"/>
  <c r="R11" i="13"/>
  <c r="R12" i="13" s="1"/>
  <c r="W11" i="13"/>
  <c r="W12" i="13" s="1"/>
  <c r="AB11" i="13"/>
  <c r="AB12" i="13" s="1"/>
  <c r="AH11" i="13"/>
  <c r="AH12" i="13" s="1"/>
  <c r="AM11" i="13"/>
  <c r="AM12" i="13" s="1"/>
  <c r="Q10" i="12"/>
  <c r="U10" i="12"/>
  <c r="Y10" i="12"/>
  <c r="AC10" i="12"/>
  <c r="AG10" i="12"/>
  <c r="AK10" i="12"/>
  <c r="AO10" i="12"/>
  <c r="R11" i="12"/>
  <c r="R12" i="12" s="1"/>
  <c r="V11" i="12"/>
  <c r="V12" i="12" s="1"/>
  <c r="Z11" i="12"/>
  <c r="Z12" i="12" s="1"/>
  <c r="AD11" i="12"/>
  <c r="AD12" i="12" s="1"/>
  <c r="AH11" i="12"/>
  <c r="AH12" i="12" s="1"/>
  <c r="AL11" i="12"/>
  <c r="AL12" i="12" s="1"/>
  <c r="P10" i="14"/>
  <c r="T10" i="14"/>
  <c r="X10" i="14"/>
  <c r="AB10" i="14"/>
  <c r="AF10" i="14"/>
  <c r="AJ10" i="14"/>
  <c r="AN10" i="14"/>
  <c r="Q11" i="14"/>
  <c r="Q12" i="14" s="1"/>
  <c r="U11" i="14"/>
  <c r="U12" i="14" s="1"/>
  <c r="Y11" i="14"/>
  <c r="Y12" i="14" s="1"/>
  <c r="AC11" i="14"/>
  <c r="AC12" i="14" s="1"/>
  <c r="AG11" i="14"/>
  <c r="AG12" i="14" s="1"/>
  <c r="AK11" i="14"/>
  <c r="AK12" i="14" s="1"/>
  <c r="AO11" i="14"/>
  <c r="AO12" i="14" s="1"/>
  <c r="Q10" i="14"/>
  <c r="U10" i="14"/>
  <c r="Y10" i="14"/>
  <c r="AC10" i="14"/>
  <c r="AG10" i="14"/>
  <c r="AK10" i="14"/>
  <c r="AO10" i="14"/>
  <c r="R11" i="14"/>
  <c r="R12" i="14" s="1"/>
  <c r="V11" i="14"/>
  <c r="V12" i="14" s="1"/>
  <c r="Z11" i="14"/>
  <c r="Z12" i="14" s="1"/>
  <c r="AD11" i="14"/>
  <c r="AD12" i="14" s="1"/>
  <c r="AH11" i="14"/>
  <c r="AH12" i="14" s="1"/>
  <c r="AL11" i="14"/>
  <c r="AL12" i="14" s="1"/>
</calcChain>
</file>

<file path=xl/sharedStrings.xml><?xml version="1.0" encoding="utf-8"?>
<sst xmlns="http://schemas.openxmlformats.org/spreadsheetml/2006/main" count="762" uniqueCount="502">
  <si>
    <t>以上で終了です。お疲れ様でした。</t>
  </si>
  <si>
    <t>　　　　　　　　</t>
  </si>
  <si>
    <t xml:space="preserve">　利用者の居宅以外でサービスを提供したことはない。　
</t>
    <phoneticPr fontId="5"/>
  </si>
  <si>
    <t xml:space="preserve">　利用者宅の浴槽を使用し、サービスを提供したことはない。
</t>
    <phoneticPr fontId="5"/>
  </si>
  <si>
    <t>　・利用者のＡＤＬや意欲</t>
    <phoneticPr fontId="5"/>
  </si>
  <si>
    <t>　・利用者の主な訴えやサービス提供時の特段の要望</t>
    <phoneticPr fontId="5"/>
  </si>
  <si>
    <t>　・家族を含む環境</t>
    <phoneticPr fontId="5"/>
  </si>
  <si>
    <t>　・前回のサービス提供時の状況</t>
    <phoneticPr fontId="5"/>
  </si>
  <si>
    <t>　・その他サービス提供に当たって必要な事項</t>
    <phoneticPr fontId="5"/>
  </si>
  <si>
    <t>　看護職員を１人以上配置している。</t>
    <rPh sb="1" eb="3">
      <t>カンゴ</t>
    </rPh>
    <rPh sb="3" eb="5">
      <t>ショクイン</t>
    </rPh>
    <rPh sb="7" eb="8">
      <t>ニン</t>
    </rPh>
    <rPh sb="8" eb="10">
      <t>イジョウ</t>
    </rPh>
    <rPh sb="10" eb="12">
      <t>ハイチ</t>
    </rPh>
    <phoneticPr fontId="5"/>
  </si>
  <si>
    <t>所　在　地</t>
    <rPh sb="0" eb="1">
      <t>トコロ</t>
    </rPh>
    <rPh sb="2" eb="3">
      <t>ザイ</t>
    </rPh>
    <rPh sb="4" eb="5">
      <t>チ</t>
    </rPh>
    <phoneticPr fontId="5"/>
  </si>
  <si>
    <t>　</t>
  </si>
  <si>
    <t xml:space="preserve"> 点検日</t>
  </si>
  <si>
    <t xml:space="preserve"> 事業所</t>
    <rPh sb="1" eb="4">
      <t>ジギョウショ</t>
    </rPh>
    <phoneticPr fontId="5"/>
  </si>
  <si>
    <t xml:space="preserve"> フリガナ</t>
  </si>
  <si>
    <t xml:space="preserve"> 名　　称</t>
  </si>
  <si>
    <t>（１）　管理者</t>
    <rPh sb="4" eb="7">
      <t>カンリシャ</t>
    </rPh>
    <phoneticPr fontId="5"/>
  </si>
  <si>
    <t>問1</t>
    <rPh sb="0" eb="1">
      <t>ト</t>
    </rPh>
    <phoneticPr fontId="5"/>
  </si>
  <si>
    <t>問2</t>
    <rPh sb="0" eb="1">
      <t>ト</t>
    </rPh>
    <phoneticPr fontId="5"/>
  </si>
  <si>
    <t>問3</t>
    <rPh sb="0" eb="1">
      <t>ト</t>
    </rPh>
    <phoneticPr fontId="5"/>
  </si>
  <si>
    <t>問4</t>
    <rPh sb="0" eb="1">
      <t>ト</t>
    </rPh>
    <phoneticPr fontId="5"/>
  </si>
  <si>
    <t>問5</t>
    <rPh sb="0" eb="1">
      <t>ト</t>
    </rPh>
    <phoneticPr fontId="5"/>
  </si>
  <si>
    <t>問6</t>
    <rPh sb="0" eb="1">
      <t>ト</t>
    </rPh>
    <phoneticPr fontId="5"/>
  </si>
  <si>
    <t>有　・　無</t>
  </si>
  <si>
    <t>　手指を洗浄するための設備等感染症予防に必要な設備等に配慮している。</t>
    <rPh sb="1" eb="2">
      <t>テ</t>
    </rPh>
    <rPh sb="2" eb="3">
      <t>ユビ</t>
    </rPh>
    <rPh sb="4" eb="6">
      <t>センジョウ</t>
    </rPh>
    <rPh sb="11" eb="14">
      <t>セツビトウ</t>
    </rPh>
    <rPh sb="14" eb="17">
      <t>カンセンショウ</t>
    </rPh>
    <rPh sb="17" eb="19">
      <t>ヨボウ</t>
    </rPh>
    <rPh sb="20" eb="22">
      <t>ヒツヨウ</t>
    </rPh>
    <rPh sb="23" eb="25">
      <t>セツビ</t>
    </rPh>
    <rPh sb="25" eb="26">
      <t>トウ</t>
    </rPh>
    <rPh sb="27" eb="29">
      <t>ハイリョ</t>
    </rPh>
    <phoneticPr fontId="5"/>
  </si>
  <si>
    <t>（２）　サービス提供拒否の禁止</t>
    <rPh sb="8" eb="10">
      <t>テイキョウ</t>
    </rPh>
    <rPh sb="10" eb="12">
      <t>キョヒ</t>
    </rPh>
    <rPh sb="13" eb="15">
      <t>キンシ</t>
    </rPh>
    <phoneticPr fontId="5"/>
  </si>
  <si>
    <t>（３）　サービス提供困難時の対応</t>
    <rPh sb="8" eb="10">
      <t>テイキョウ</t>
    </rPh>
    <rPh sb="10" eb="12">
      <t>コンナン</t>
    </rPh>
    <rPh sb="12" eb="13">
      <t>ジ</t>
    </rPh>
    <rPh sb="14" eb="16">
      <t>タイオウ</t>
    </rPh>
    <phoneticPr fontId="5"/>
  </si>
  <si>
    <t>介護予防訪問入浴介護の実施の有無</t>
    <rPh sb="6" eb="8">
      <t>ニュウヨク</t>
    </rPh>
    <rPh sb="8" eb="10">
      <t>カイゴ</t>
    </rPh>
    <rPh sb="11" eb="13">
      <t>ジッシ</t>
    </rPh>
    <phoneticPr fontId="5"/>
  </si>
  <si>
    <t>（２）　看護師又は准看護師（看護職員）</t>
    <rPh sb="14" eb="16">
      <t>カンゴ</t>
    </rPh>
    <rPh sb="16" eb="18">
      <t>ショクイン</t>
    </rPh>
    <phoneticPr fontId="5"/>
  </si>
  <si>
    <t>（３）　介護職員</t>
    <rPh sb="4" eb="6">
      <t>カイゴ</t>
    </rPh>
    <rPh sb="6" eb="8">
      <t>ショクイン</t>
    </rPh>
    <phoneticPr fontId="5"/>
  </si>
  <si>
    <t>（２）　利用者の心身の状況により入浴を見合わせた場合の取扱いについて</t>
    <rPh sb="4" eb="7">
      <t>リヨウシャ</t>
    </rPh>
    <rPh sb="8" eb="10">
      <t>シンシン</t>
    </rPh>
    <rPh sb="11" eb="13">
      <t>ジョウキョウ</t>
    </rPh>
    <rPh sb="16" eb="18">
      <t>ニュウヨク</t>
    </rPh>
    <rPh sb="19" eb="21">
      <t>ミア</t>
    </rPh>
    <rPh sb="24" eb="26">
      <t>バアイ</t>
    </rPh>
    <rPh sb="27" eb="29">
      <t>トリアツカイ</t>
    </rPh>
    <phoneticPr fontId="5"/>
  </si>
  <si>
    <t xml:space="preserve"> 管理者氏名</t>
    <rPh sb="1" eb="4">
      <t>カンリシャ</t>
    </rPh>
    <phoneticPr fontId="5"/>
  </si>
  <si>
    <t>兼務</t>
  </si>
  <si>
    <t>　　・当該訪問入浴介護事業所内で他の職種を兼務している場合には、その職種名（例：介護職員）</t>
    <rPh sb="5" eb="7">
      <t>ホウモン</t>
    </rPh>
    <rPh sb="7" eb="9">
      <t>ニュウヨク</t>
    </rPh>
    <rPh sb="9" eb="11">
      <t>カイゴ</t>
    </rPh>
    <rPh sb="40" eb="42">
      <t>カイゴ</t>
    </rPh>
    <rPh sb="42" eb="44">
      <t>ショクイン</t>
    </rPh>
    <phoneticPr fontId="5"/>
  </si>
  <si>
    <t>　　・同一敷地内の他の事業所（他のサ－ビス）で兼務している場合には、事業所名、サービス名、職種名</t>
    <rPh sb="43" eb="44">
      <t>メイ</t>
    </rPh>
    <phoneticPr fontId="5"/>
  </si>
  <si>
    <t>（１４）　保険給付の請求のための証明書の交付</t>
    <rPh sb="5" eb="7">
      <t>ホケン</t>
    </rPh>
    <rPh sb="7" eb="9">
      <t>キュウフ</t>
    </rPh>
    <rPh sb="10" eb="12">
      <t>セイキュウ</t>
    </rPh>
    <rPh sb="16" eb="19">
      <t>ショウメイショ</t>
    </rPh>
    <rPh sb="20" eb="22">
      <t>コウフ</t>
    </rPh>
    <phoneticPr fontId="5"/>
  </si>
  <si>
    <t>（１９）　管理者の責務</t>
    <rPh sb="5" eb="8">
      <t>カンリシャ</t>
    </rPh>
    <rPh sb="9" eb="11">
      <t>セキム</t>
    </rPh>
    <phoneticPr fontId="5"/>
  </si>
  <si>
    <t>（３０）　記録の整備</t>
    <rPh sb="5" eb="7">
      <t>キロク</t>
    </rPh>
    <rPh sb="8" eb="10">
      <t>セイビ</t>
    </rPh>
    <phoneticPr fontId="5"/>
  </si>
  <si>
    <t>（１）　入浴により利用者の身体の状況等に支障を生ずるおそれがない場合の取扱いについて</t>
    <rPh sb="4" eb="6">
      <t>ニュウヨク</t>
    </rPh>
    <rPh sb="9" eb="12">
      <t>リヨウシャ</t>
    </rPh>
    <rPh sb="13" eb="15">
      <t>シンタイ</t>
    </rPh>
    <rPh sb="16" eb="18">
      <t>ジョウキョウ</t>
    </rPh>
    <rPh sb="18" eb="19">
      <t>トウ</t>
    </rPh>
    <rPh sb="20" eb="22">
      <t>シショウ</t>
    </rPh>
    <rPh sb="23" eb="24">
      <t>ショウ</t>
    </rPh>
    <rPh sb="32" eb="34">
      <t>バアイ</t>
    </rPh>
    <rPh sb="35" eb="37">
      <t>トリアツカイ</t>
    </rPh>
    <phoneticPr fontId="5"/>
  </si>
  <si>
    <t>（３）　サービス種類相互の算定関係について</t>
    <rPh sb="8" eb="10">
      <t>シュルイ</t>
    </rPh>
    <rPh sb="10" eb="12">
      <t>ソウゴ</t>
    </rPh>
    <rPh sb="13" eb="15">
      <t>サンテイ</t>
    </rPh>
    <rPh sb="15" eb="17">
      <t>カンケイ</t>
    </rPh>
    <phoneticPr fontId="5"/>
  </si>
  <si>
    <t>（４）　その他</t>
    <rPh sb="6" eb="7">
      <t>タ</t>
    </rPh>
    <phoneticPr fontId="5"/>
  </si>
  <si>
    <t>　消毒方法についてマニュアルを作成するなど、従業者に周知している。</t>
    <rPh sb="1" eb="3">
      <t>ショウドク</t>
    </rPh>
    <rPh sb="3" eb="5">
      <t>ホウホウ</t>
    </rPh>
    <rPh sb="15" eb="17">
      <t>サクセイ</t>
    </rPh>
    <rPh sb="22" eb="25">
      <t>ジュウギョウシャ</t>
    </rPh>
    <rPh sb="26" eb="28">
      <t>シュウチ</t>
    </rPh>
    <phoneticPr fontId="5"/>
  </si>
  <si>
    <t>２．設備基準について</t>
  </si>
  <si>
    <t>　事務室、プライバシーの確保された相談室（専用の部屋でない場合はパーテーション等で囲われている相談スペース）を確保している。</t>
    <rPh sb="1" eb="4">
      <t>ジムシツ</t>
    </rPh>
    <rPh sb="12" eb="14">
      <t>カクホ</t>
    </rPh>
    <rPh sb="17" eb="20">
      <t>ソウダンシツ</t>
    </rPh>
    <rPh sb="21" eb="23">
      <t>センヨウ</t>
    </rPh>
    <rPh sb="24" eb="26">
      <t>ヘヤ</t>
    </rPh>
    <rPh sb="29" eb="31">
      <t>バアイ</t>
    </rPh>
    <phoneticPr fontId="5"/>
  </si>
  <si>
    <t>　サービス提供に必要な浴槽（身体の不自由な者が入浴するのに適したもの）、車両（浴槽を運搬し又は入浴設備を備えたもの）等の設備、備品等を確保している。</t>
    <rPh sb="5" eb="7">
      <t>テイキョウ</t>
    </rPh>
    <rPh sb="8" eb="10">
      <t>ヒツヨウ</t>
    </rPh>
    <rPh sb="11" eb="13">
      <t>ヨクソウ</t>
    </rPh>
    <rPh sb="14" eb="16">
      <t>シンタイ</t>
    </rPh>
    <rPh sb="17" eb="20">
      <t>フジユウ</t>
    </rPh>
    <rPh sb="21" eb="22">
      <t>モノ</t>
    </rPh>
    <rPh sb="23" eb="25">
      <t>ニュウヨク</t>
    </rPh>
    <rPh sb="29" eb="30">
      <t>テキ</t>
    </rPh>
    <rPh sb="36" eb="38">
      <t>シャリョウ</t>
    </rPh>
    <phoneticPr fontId="5"/>
  </si>
  <si>
    <t>３．運営基準について</t>
  </si>
  <si>
    <t>　サービスの提供の開始に際しては、あらかじめ、利用申込者又はその家族に対し、運営規程の概要、従業者の勤務の体制その他の利用申込者のサービスの選択に資すると認められる重要事項を記した文書を交付して説明を行い、当該提供の開始について利用申込者の同意を得ている。</t>
    <rPh sb="23" eb="25">
      <t>リヨウ</t>
    </rPh>
    <phoneticPr fontId="5"/>
  </si>
  <si>
    <t>　当該加算を算定した場合には、別途交通費を徴収していない。</t>
    <rPh sb="1" eb="3">
      <t>トウガイ</t>
    </rPh>
    <rPh sb="3" eb="5">
      <t>カサン</t>
    </rPh>
    <rPh sb="6" eb="8">
      <t>サンテイ</t>
    </rPh>
    <rPh sb="10" eb="12">
      <t>バアイ</t>
    </rPh>
    <rPh sb="15" eb="17">
      <t>ベット</t>
    </rPh>
    <rPh sb="17" eb="20">
      <t>コウツウヒ</t>
    </rPh>
    <rPh sb="21" eb="23">
      <t>チョウシュウ</t>
    </rPh>
    <phoneticPr fontId="5"/>
  </si>
  <si>
    <t>　訪問入浴介護従業者に身分を証する書類を携行させ、初回訪問時及び利用者又はその家族から求められたときは、これを提示すべき旨を指導している。</t>
    <rPh sb="3" eb="5">
      <t>ニュウヨク</t>
    </rPh>
    <rPh sb="5" eb="7">
      <t>カイゴ</t>
    </rPh>
    <rPh sb="7" eb="10">
      <t>ジュウギョウシャ</t>
    </rPh>
    <phoneticPr fontId="5"/>
  </si>
  <si>
    <t xml:space="preserve"> ④ 　指定訪問入浴介護の内容及び利用料その他の費用の額</t>
    <rPh sb="8" eb="10">
      <t>ニュウヨク</t>
    </rPh>
    <rPh sb="10" eb="12">
      <t>カイゴ</t>
    </rPh>
    <phoneticPr fontId="5"/>
  </si>
  <si>
    <t xml:space="preserve"> ⑥ 　サービスの利用に当たっての留意事項</t>
    <rPh sb="9" eb="11">
      <t>リヨウ</t>
    </rPh>
    <rPh sb="12" eb="13">
      <t>ア</t>
    </rPh>
    <rPh sb="17" eb="19">
      <t>リュウイ</t>
    </rPh>
    <rPh sb="19" eb="21">
      <t>ジコウ</t>
    </rPh>
    <phoneticPr fontId="5"/>
  </si>
  <si>
    <t>問7</t>
    <rPh sb="0" eb="1">
      <t>ト</t>
    </rPh>
    <phoneticPr fontId="5"/>
  </si>
  <si>
    <t>問2</t>
    <rPh sb="0" eb="1">
      <t>トイ</t>
    </rPh>
    <phoneticPr fontId="5"/>
  </si>
  <si>
    <t>点検者（職・氏名）※原則として管理者が行ってください。　</t>
    <phoneticPr fontId="5"/>
  </si>
  <si>
    <t xml:space="preserve">[ 配置状況 ] </t>
    <phoneticPr fontId="5"/>
  </si>
  <si>
    <t>　貴事業所の管理者の配置状況について記載してください。</t>
    <phoneticPr fontId="5"/>
  </si>
  <si>
    <t>　また管理者の兼務状況についても併せて記載してください。</t>
    <phoneticPr fontId="5"/>
  </si>
  <si>
    <t>　　　及び１週間あたりの勤務時間数を記載してください。</t>
    <phoneticPr fontId="5"/>
  </si>
  <si>
    <t>　　　（例：○○ケアセンター（居宅介護支援事業）管理者　週20時間）</t>
    <phoneticPr fontId="5"/>
  </si>
  <si>
    <t>（８）　法定代理受領サービスの提供を受けるための援助</t>
    <phoneticPr fontId="5"/>
  </si>
  <si>
    <t>（１０）　居宅サービス計画等の変更の援助</t>
    <phoneticPr fontId="5"/>
  </si>
  <si>
    <t>（１１）　身分を証する書類の携行</t>
    <phoneticPr fontId="5"/>
  </si>
  <si>
    <t>（１７）　利用者に関する市町村への通知</t>
    <phoneticPr fontId="5"/>
  </si>
  <si>
    <t xml:space="preserve"> ① 　事業の目的及び運営の方針</t>
    <phoneticPr fontId="5"/>
  </si>
  <si>
    <t xml:space="preserve"> ② 　従業者の職種、員数及び職務の内容</t>
    <phoneticPr fontId="5"/>
  </si>
  <si>
    <t xml:space="preserve"> ⑤ 　通常の事業の実施地域</t>
    <phoneticPr fontId="5"/>
  </si>
  <si>
    <t xml:space="preserve"> ⑦ 　緊急時等における対応方法</t>
    <phoneticPr fontId="5"/>
  </si>
  <si>
    <t>　事故の状況及び事故に際して採った処置について記録している。</t>
    <phoneticPr fontId="5"/>
  </si>
  <si>
    <t xml:space="preserve">　従業者、設備、備品及び会計に関する諸記録を整備している。
</t>
    <phoneticPr fontId="5"/>
  </si>
  <si>
    <t>４．介護報酬の算定について</t>
    <phoneticPr fontId="5"/>
  </si>
  <si>
    <t>　介護職員基礎研修課程修了者の合計で５０％以上配置している。</t>
    <phoneticPr fontId="5"/>
  </si>
  <si>
    <t>　　　</t>
    <phoneticPr fontId="5"/>
  </si>
  <si>
    <t>●</t>
    <phoneticPr fontId="5"/>
  </si>
  <si>
    <t>　介護報酬の請求に不適切又は不正な内容が認められた場合、指定基準等の違反として監査等の対象となります。なお、重大な違反状態の場合には、指定取消となる場合もありますので、十分な注意が必要です。</t>
    <phoneticPr fontId="5"/>
  </si>
  <si>
    <t>●</t>
    <phoneticPr fontId="5"/>
  </si>
  <si>
    <t>　管理者自身を含む従業者全員の雇用契約書等の写しを事業所に保管している。</t>
    <rPh sb="9" eb="11">
      <t>ジュウギョウ</t>
    </rPh>
    <rPh sb="19" eb="20">
      <t>ショ</t>
    </rPh>
    <phoneticPr fontId="5"/>
  </si>
  <si>
    <t>（３１）　暴力団排除</t>
    <rPh sb="5" eb="8">
      <t>ボウリョクダン</t>
    </rPh>
    <rPh sb="8" eb="10">
      <t>ハイジョ</t>
    </rPh>
    <phoneticPr fontId="5"/>
  </si>
  <si>
    <t>　前年度（３月を除く）１月あたり延訪問回数が２０回（予防は５回）以下である。</t>
    <rPh sb="24" eb="25">
      <t>カイ</t>
    </rPh>
    <rPh sb="26" eb="28">
      <t>ヨボウ</t>
    </rPh>
    <rPh sb="30" eb="31">
      <t>カイ</t>
    </rPh>
    <phoneticPr fontId="5"/>
  </si>
  <si>
    <t>　看護職員もしくは、介護職員のうち１人以上は常勤である。</t>
    <rPh sb="1" eb="3">
      <t>カンゴ</t>
    </rPh>
    <rPh sb="3" eb="5">
      <t>ショクイン</t>
    </rPh>
    <rPh sb="10" eb="12">
      <t>カイゴ</t>
    </rPh>
    <rPh sb="12" eb="14">
      <t>ショクイン</t>
    </rPh>
    <rPh sb="18" eb="19">
      <t>ニン</t>
    </rPh>
    <rPh sb="19" eb="21">
      <t>イジョウ</t>
    </rPh>
    <rPh sb="22" eb="24">
      <t>ジョウキン</t>
    </rPh>
    <phoneticPr fontId="5"/>
  </si>
  <si>
    <t>　訪問入浴介護従業者の資質の向上のために、その研修の機会を確保している。</t>
    <rPh sb="3" eb="5">
      <t>ニュウヨク</t>
    </rPh>
    <rPh sb="5" eb="7">
      <t>カイゴ</t>
    </rPh>
    <rPh sb="7" eb="10">
      <t>ジュウギョウシャ</t>
    </rPh>
    <phoneticPr fontId="5"/>
  </si>
  <si>
    <t>　指定訪問入浴介護事業所の指定訪問入浴介護に用いる浴槽その他の設備及び備品等について、衛生的な管理に努めている。</t>
    <rPh sb="5" eb="7">
      <t>ニュウヨク</t>
    </rPh>
    <rPh sb="7" eb="9">
      <t>カイゴ</t>
    </rPh>
    <rPh sb="9" eb="12">
      <t>ジギョウショ</t>
    </rPh>
    <rPh sb="13" eb="15">
      <t>シテイ</t>
    </rPh>
    <rPh sb="15" eb="17">
      <t>ホウモン</t>
    </rPh>
    <rPh sb="17" eb="19">
      <t>ニュウヨク</t>
    </rPh>
    <rPh sb="19" eb="21">
      <t>カイゴ</t>
    </rPh>
    <rPh sb="22" eb="23">
      <t>モチ</t>
    </rPh>
    <rPh sb="25" eb="27">
      <t>ヨクソウ</t>
    </rPh>
    <rPh sb="29" eb="30">
      <t>タ</t>
    </rPh>
    <rPh sb="31" eb="33">
      <t>セツビ</t>
    </rPh>
    <rPh sb="33" eb="34">
      <t>オヨ</t>
    </rPh>
    <rPh sb="35" eb="36">
      <t>ソナエ</t>
    </rPh>
    <phoneticPr fontId="5"/>
  </si>
  <si>
    <t>　浴槽など利用者の身体に接触する設備、器具については、利用者１人ごとに消毒等を行い使用している。また、保管に当たっても、清潔保持に留意している。</t>
    <rPh sb="1" eb="3">
      <t>ヨクソウ</t>
    </rPh>
    <rPh sb="5" eb="8">
      <t>リヨウシャ</t>
    </rPh>
    <rPh sb="9" eb="11">
      <t>シンタイ</t>
    </rPh>
    <rPh sb="12" eb="14">
      <t>セッショク</t>
    </rPh>
    <rPh sb="16" eb="18">
      <t>セツビ</t>
    </rPh>
    <rPh sb="19" eb="21">
      <t>キグ</t>
    </rPh>
    <rPh sb="27" eb="30">
      <t>リヨウシャ</t>
    </rPh>
    <rPh sb="31" eb="32">
      <t>ニン</t>
    </rPh>
    <rPh sb="35" eb="37">
      <t>ショウドク</t>
    </rPh>
    <rPh sb="37" eb="38">
      <t>トウ</t>
    </rPh>
    <phoneticPr fontId="5"/>
  </si>
  <si>
    <t>　利用者に使用するタオル等について、利用者ごとに取り替えるか個人専用のものを使用するなど、安全清潔なものを使用している。</t>
    <rPh sb="1" eb="4">
      <t>リヨウシャ</t>
    </rPh>
    <rPh sb="5" eb="7">
      <t>シヨウ</t>
    </rPh>
    <rPh sb="12" eb="13">
      <t>トウ</t>
    </rPh>
    <rPh sb="18" eb="21">
      <t>リヨウシャ</t>
    </rPh>
    <rPh sb="24" eb="25">
      <t>ト</t>
    </rPh>
    <rPh sb="26" eb="27">
      <t>カ</t>
    </rPh>
    <rPh sb="30" eb="32">
      <t>コジン</t>
    </rPh>
    <rPh sb="32" eb="34">
      <t>センヨウ</t>
    </rPh>
    <phoneticPr fontId="5"/>
  </si>
  <si>
    <t>・勤務形態一覧表</t>
    <rPh sb="3" eb="5">
      <t>ケイタイ</t>
    </rPh>
    <rPh sb="5" eb="7">
      <t>イチラン</t>
    </rPh>
    <phoneticPr fontId="5"/>
  </si>
  <si>
    <t>　運営規程で定めている通常の事業の実施地域内の利用者に対してサービス提供を行った場合には当該加算を算定していない。</t>
    <rPh sb="1" eb="3">
      <t>ウンエイ</t>
    </rPh>
    <rPh sb="3" eb="5">
      <t>キテイ</t>
    </rPh>
    <rPh sb="6" eb="7">
      <t>サダ</t>
    </rPh>
    <rPh sb="11" eb="13">
      <t>ツウジョウ</t>
    </rPh>
    <rPh sb="14" eb="16">
      <t>ジギョウ</t>
    </rPh>
    <rPh sb="17" eb="19">
      <t>ジッシ</t>
    </rPh>
    <rPh sb="19" eb="21">
      <t>チイキ</t>
    </rPh>
    <rPh sb="21" eb="22">
      <t>ナイ</t>
    </rPh>
    <rPh sb="23" eb="26">
      <t>リヨウシャ</t>
    </rPh>
    <rPh sb="27" eb="28">
      <t>タイ</t>
    </rPh>
    <rPh sb="34" eb="36">
      <t>テイキョウ</t>
    </rPh>
    <phoneticPr fontId="5"/>
  </si>
  <si>
    <t>　居宅を訪問したものの利用者の状態により入浴中止となった場合、報酬請求を行っていない。</t>
    <rPh sb="31" eb="33">
      <t>ホウシュウ</t>
    </rPh>
    <phoneticPr fontId="5"/>
  </si>
  <si>
    <t>介護給付費の受領の日から５年間</t>
    <phoneticPr fontId="5"/>
  </si>
  <si>
    <t>(1)</t>
    <phoneticPr fontId="5"/>
  </si>
  <si>
    <t>(2)</t>
    <phoneticPr fontId="5"/>
  </si>
  <si>
    <t>苦情の内容等の記録</t>
    <phoneticPr fontId="5"/>
  </si>
  <si>
    <t>事故の状況及び事故に際して採った処置についての記録</t>
    <phoneticPr fontId="5"/>
  </si>
  <si>
    <t>介護給付費の請求、受領等に係る書類</t>
    <rPh sb="0" eb="2">
      <t>カイゴ</t>
    </rPh>
    <rPh sb="2" eb="4">
      <t>キュウフ</t>
    </rPh>
    <rPh sb="4" eb="5">
      <t>ヒ</t>
    </rPh>
    <rPh sb="6" eb="8">
      <t>セイキュウ</t>
    </rPh>
    <rPh sb="9" eb="11">
      <t>ジュリョウ</t>
    </rPh>
    <rPh sb="11" eb="12">
      <t>トウ</t>
    </rPh>
    <rPh sb="13" eb="14">
      <t>カカ</t>
    </rPh>
    <rPh sb="15" eb="17">
      <t>ショルイ</t>
    </rPh>
    <phoneticPr fontId="5"/>
  </si>
  <si>
    <t>従業者の勤務の実績に関する記録</t>
    <rPh sb="0" eb="3">
      <t>ジュウギョウシャ</t>
    </rPh>
    <rPh sb="4" eb="6">
      <t>キンム</t>
    </rPh>
    <rPh sb="7" eb="9">
      <t>ジッセキ</t>
    </rPh>
    <rPh sb="10" eb="11">
      <t>カン</t>
    </rPh>
    <rPh sb="13" eb="15">
      <t>キロク</t>
    </rPh>
    <phoneticPr fontId="5"/>
  </si>
  <si>
    <t>その他市長が特に必要と認める記録</t>
    <rPh sb="2" eb="3">
      <t>タ</t>
    </rPh>
    <rPh sb="3" eb="5">
      <t>シチョウ</t>
    </rPh>
    <rPh sb="6" eb="7">
      <t>トク</t>
    </rPh>
    <rPh sb="8" eb="10">
      <t>ヒツヨウ</t>
    </rPh>
    <rPh sb="11" eb="12">
      <t>ミト</t>
    </rPh>
    <rPh sb="14" eb="16">
      <t>キロク</t>
    </rPh>
    <phoneticPr fontId="5"/>
  </si>
  <si>
    <t>利用者又は入所者から支払を受ける利用料の請求、受領等に関する記録</t>
    <rPh sb="0" eb="3">
      <t>リヨウシャ</t>
    </rPh>
    <rPh sb="3" eb="4">
      <t>マタ</t>
    </rPh>
    <rPh sb="5" eb="8">
      <t>ニュウショシャ</t>
    </rPh>
    <rPh sb="10" eb="12">
      <t>シハライ</t>
    </rPh>
    <rPh sb="13" eb="14">
      <t>ウ</t>
    </rPh>
    <phoneticPr fontId="5"/>
  </si>
  <si>
    <t>　苦情を受け付けた場合には、当該苦情の内容等を記録している。</t>
    <phoneticPr fontId="5"/>
  </si>
  <si>
    <t>問2</t>
    <phoneticPr fontId="5"/>
  </si>
  <si>
    <t>ア)</t>
    <phoneticPr fontId="5"/>
  </si>
  <si>
    <t>イ)</t>
    <phoneticPr fontId="5"/>
  </si>
  <si>
    <t>６．減算</t>
    <rPh sb="2" eb="4">
      <t>ゲンサン</t>
    </rPh>
    <phoneticPr fontId="5"/>
  </si>
  <si>
    <t>　相模原市緑区（旧津久井町、旧藤野町）その他中山間地域等に居住している利用者に対してサービス提供した場合に算定している。</t>
    <rPh sb="5" eb="7">
      <t>ミドリク</t>
    </rPh>
    <rPh sb="8" eb="9">
      <t>キュウ</t>
    </rPh>
    <rPh sb="21" eb="22">
      <t>タ</t>
    </rPh>
    <rPh sb="22" eb="25">
      <t>チュウサンカン</t>
    </rPh>
    <rPh sb="25" eb="27">
      <t>チイキ</t>
    </rPh>
    <rPh sb="27" eb="28">
      <t>トウ</t>
    </rPh>
    <rPh sb="29" eb="31">
      <t>キョジュウ</t>
    </rPh>
    <rPh sb="35" eb="38">
      <t>リヨウシャ</t>
    </rPh>
    <rPh sb="39" eb="40">
      <t>タイ</t>
    </rPh>
    <rPh sb="46" eb="48">
      <t>テイキョウ</t>
    </rPh>
    <rPh sb="50" eb="52">
      <t>バアイ</t>
    </rPh>
    <rPh sb="53" eb="55">
      <t>サンテイ</t>
    </rPh>
    <phoneticPr fontId="5"/>
  </si>
  <si>
    <t>◎「勤務形態一覧表」等を添付してください。</t>
    <rPh sb="2" eb="4">
      <t>キンム</t>
    </rPh>
    <rPh sb="4" eb="6">
      <t>ケイタイ</t>
    </rPh>
    <rPh sb="6" eb="9">
      <t>イチランヒョウ</t>
    </rPh>
    <rPh sb="10" eb="11">
      <t>トウ</t>
    </rPh>
    <rPh sb="12" eb="14">
      <t>テンプ</t>
    </rPh>
    <phoneticPr fontId="5"/>
  </si>
  <si>
    <t>介護保険事業所番号</t>
    <phoneticPr fontId="5"/>
  </si>
  <si>
    <t>〒</t>
    <phoneticPr fontId="5"/>
  </si>
  <si>
    <t>電話番号</t>
    <rPh sb="0" eb="2">
      <t>デンワ</t>
    </rPh>
    <rPh sb="2" eb="4">
      <t>バンゴウ</t>
    </rPh>
    <phoneticPr fontId="5"/>
  </si>
  <si>
    <t>有</t>
    <phoneticPr fontId="5"/>
  </si>
  <si>
    <t>・</t>
    <phoneticPr fontId="5"/>
  </si>
  <si>
    <t>無</t>
    <phoneticPr fontId="5"/>
  </si>
  <si>
    <t>当該訪問入浴介護事業所で兼務する職種</t>
    <rPh sb="2" eb="4">
      <t>ホウモン</t>
    </rPh>
    <rPh sb="4" eb="6">
      <t>ニュウヨク</t>
    </rPh>
    <rPh sb="6" eb="8">
      <t>カイゴ</t>
    </rPh>
    <rPh sb="8" eb="11">
      <t>ジギョウショ</t>
    </rPh>
    <phoneticPr fontId="5"/>
  </si>
  <si>
    <t>サービス名</t>
    <rPh sb="4" eb="5">
      <t>ナ</t>
    </rPh>
    <phoneticPr fontId="5"/>
  </si>
  <si>
    <t>職　種</t>
    <phoneticPr fontId="7"/>
  </si>
  <si>
    <t>名　称</t>
    <rPh sb="0" eb="1">
      <t>ナ</t>
    </rPh>
    <rPh sb="2" eb="3">
      <t>ショウ</t>
    </rPh>
    <phoneticPr fontId="7"/>
  </si>
  <si>
    <t>時間数
(１週)</t>
    <phoneticPr fontId="7"/>
  </si>
  <si>
    <t>　正当な理由なくサービスの提供を拒んでいない。</t>
    <phoneticPr fontId="5"/>
  </si>
  <si>
    <t>　サービスの提供を求められた場合は、その者の提示する被保険者証によって、被保険者資格、要介護認定の有無及び要介護認定の有効期間を確かめている。</t>
    <phoneticPr fontId="5"/>
  </si>
  <si>
    <t>※「介護保険法施行規則第６４条各号又は第８３条の９各号のいずれにも該当しないとき」とは、償還払いとなる利用予定者等が該当します。</t>
    <phoneticPr fontId="5"/>
  </si>
  <si>
    <t>※</t>
    <phoneticPr fontId="5"/>
  </si>
  <si>
    <t>通常、利用者は法定代理受領サービスとして訪問介護サービスを受け、１割負担分を事業所へ支払いますが、例えば、自己作成プランで予め市町村に届け出ていない場合等は償還払い（一旦全額自己負担した後に保険者から９割分の還付を受けること）となります。事業所にこうした利用者がいない場合、回答欄に斜線を引いておいてください。</t>
    <phoneticPr fontId="5"/>
  </si>
  <si>
    <t>　居宅サービス計画又は介護予防サービス計画が作成されている場合は、当該計画に沿ったサービスを提供している。</t>
    <phoneticPr fontId="5"/>
  </si>
  <si>
    <t>　サービスを提供するに当たっては、居宅介護支援事業者又は介護予防支援事業者、地域包括支援センターその他保健医療サービス又は福祉サービスを提供する者との密接な連携に努めている。</t>
    <phoneticPr fontId="5"/>
  </si>
  <si>
    <t>　サービスの提供の終了に際しては、利用者又はその家族に対して適切な指導を行うとともに、当該利用者に係る居宅介護支援事業者等に対する情報の提供及び地域包括支援センター又は保健医療サービス若しくは福祉サービスを提供する者との密接な連携に努めている。</t>
    <phoneticPr fontId="5"/>
  </si>
  <si>
    <t>　サービスの提供に当たっては、利用者に係る居宅介護支援事業者等が開催するサービス担当者会議等を通じて、利用者の心身の状況、その置かれている環境、他の保健医療サービス又は福祉サービスの利用状況等の把握に努めている。</t>
    <phoneticPr fontId="5"/>
  </si>
  <si>
    <t>（５）　要介護・要支援認定の申請に係る援助</t>
    <rPh sb="4" eb="7">
      <t>ヨウカイゴ</t>
    </rPh>
    <rPh sb="8" eb="11">
      <t>ヨウシエン</t>
    </rPh>
    <rPh sb="11" eb="13">
      <t>ニンテイ</t>
    </rPh>
    <rPh sb="14" eb="16">
      <t>シンセイ</t>
    </rPh>
    <rPh sb="17" eb="18">
      <t>カカ</t>
    </rPh>
    <rPh sb="19" eb="21">
      <t>エンジョ</t>
    </rPh>
    <phoneticPr fontId="5"/>
  </si>
  <si>
    <t>　サービスの提供の開始に際し、要介護・要支援認定を受けていない利用申込者については、要介護認定等の申請が既に行われているかどうかを確認し、申請が行われていない場合は、当該利用申込者の意思を踏まえて速やかに当該申請が行われるよう必要な援助を行っている。</t>
    <phoneticPr fontId="5"/>
  </si>
  <si>
    <t>　居宅介護支援又は介護予防支援が利用者に対して行われていない等の場合であって必要と認めるときは、要介護・要支援認定の更新の申請が、遅くとも当該利用者が受けている認定の有効期間が終了する３０日前にはなされるよう、必要な援助を行っている。</t>
    <phoneticPr fontId="5"/>
  </si>
  <si>
    <t>　事業所の通常の事業の実施地域等を勘案し、利用申込者に対し自ら適切なサービスを提供することが困難であると認めた場合は、当該利用申込者に係る居宅介護支援事業者又は介護予防支援事業者への連絡、適当な他の指定訪問入浴介護事業者等の紹介その他の必要な措置を速やかに講じている。</t>
    <rPh sb="78" eb="79">
      <t>マタ</t>
    </rPh>
    <rPh sb="80" eb="82">
      <t>カイゴ</t>
    </rPh>
    <rPh sb="82" eb="84">
      <t>ヨボウ</t>
    </rPh>
    <rPh sb="84" eb="86">
      <t>シエン</t>
    </rPh>
    <rPh sb="86" eb="89">
      <t>ジギョウシャ</t>
    </rPh>
    <phoneticPr fontId="5"/>
  </si>
  <si>
    <t>　被保険者証に、認定審査会意見が記載されているときは、当該認定審査会意見に配慮して、サービスを提供するように努めている。</t>
    <phoneticPr fontId="5"/>
  </si>
  <si>
    <t>　利用者が居宅サービス計画等の変更を希望する場合は、当該利用者に係る居宅介護支援事業者等への連絡その他の必要な援助を行なっている。</t>
    <rPh sb="13" eb="14">
      <t>トウ</t>
    </rPh>
    <rPh sb="43" eb="44">
      <t>トウ</t>
    </rPh>
    <phoneticPr fontId="5"/>
  </si>
  <si>
    <t>　サービスを提供した際には、当該サービスの提供日及び内容、居宅介護サービス費（介護予防サービス費）の額その他必要な事項を、利用者の居宅サービス計画（介護予防サービス計画）を記載した書面又はこれに準ずる書面に記載している。</t>
    <phoneticPr fontId="5"/>
  </si>
  <si>
    <t>　サービスを提供した際には、提供した具体的なサービスの内容等を記録するとともに、利用者からの申出があった場合には、文書の交付その他適切な方法により、その情報を利用者に対して提供している。</t>
    <phoneticPr fontId="5"/>
  </si>
  <si>
    <t>　法定代理受領サービスに該当しない指定(介護予防)訪問入浴介護に係る利用料の支払を受けた場合は、提供したサービスの内容、費用の額その他必要と認められる事項を記載したサービス提供証明書を利用者に対して交付している。</t>
    <rPh sb="1" eb="3">
      <t>ホウテイ</t>
    </rPh>
    <rPh sb="3" eb="5">
      <t>ダイリ</t>
    </rPh>
    <rPh sb="5" eb="7">
      <t>ジュリョウ</t>
    </rPh>
    <rPh sb="12" eb="14">
      <t>ガイトウ</t>
    </rPh>
    <rPh sb="17" eb="19">
      <t>シテイ</t>
    </rPh>
    <rPh sb="25" eb="27">
      <t>ホウモン</t>
    </rPh>
    <rPh sb="27" eb="29">
      <t>ニュウヨク</t>
    </rPh>
    <rPh sb="29" eb="31">
      <t>カイゴ</t>
    </rPh>
    <rPh sb="32" eb="33">
      <t>カカ</t>
    </rPh>
    <rPh sb="34" eb="37">
      <t>リヨウリョウ</t>
    </rPh>
    <rPh sb="38" eb="40">
      <t>シハラ</t>
    </rPh>
    <rPh sb="41" eb="42">
      <t>ウ</t>
    </rPh>
    <phoneticPr fontId="5"/>
  </si>
  <si>
    <t>　利用者の要介護状態の軽減又は悪化の防止に資するよう、又は要支援認定を受けている利用者については要介護状態にならないよう、その目標を設定し、計画的に行っている。</t>
    <phoneticPr fontId="5"/>
  </si>
  <si>
    <t>（１５）　指定(介護予防)訪問入浴介護の基本取扱方針</t>
    <rPh sb="5" eb="7">
      <t>シテイ</t>
    </rPh>
    <rPh sb="8" eb="10">
      <t>カイゴ</t>
    </rPh>
    <rPh sb="10" eb="12">
      <t>ヨボウ</t>
    </rPh>
    <rPh sb="13" eb="15">
      <t>ホウモン</t>
    </rPh>
    <rPh sb="15" eb="17">
      <t>ニュウヨク</t>
    </rPh>
    <rPh sb="17" eb="19">
      <t>カイゴ</t>
    </rPh>
    <rPh sb="20" eb="22">
      <t>キホン</t>
    </rPh>
    <rPh sb="22" eb="24">
      <t>トリアツカイ</t>
    </rPh>
    <rPh sb="24" eb="26">
      <t>ホウシン</t>
    </rPh>
    <phoneticPr fontId="5"/>
  </si>
  <si>
    <t>　自らその提供するサービスの質の評価を行い、常にその改善を図っている。</t>
    <phoneticPr fontId="5"/>
  </si>
  <si>
    <t>（１６）　指定(介護予防)訪問入浴介護の具体的取扱方針</t>
    <rPh sb="8" eb="10">
      <t>カイゴ</t>
    </rPh>
    <rPh sb="10" eb="12">
      <t>ヨボウ</t>
    </rPh>
    <rPh sb="15" eb="17">
      <t>ニュウヨク</t>
    </rPh>
    <rPh sb="17" eb="19">
      <t>カイゴ</t>
    </rPh>
    <rPh sb="20" eb="23">
      <t>グタイテキ</t>
    </rPh>
    <phoneticPr fontId="5"/>
  </si>
  <si>
    <t xml:space="preserve">  利用者がその有する能力を最大限活用することができるような方法によるサービスの提供に努めている。</t>
    <phoneticPr fontId="5"/>
  </si>
  <si>
    <t xml:space="preserve">  利用者とのコミュニケーションを十分に図ることその他の様々な方法により、利用者が主体的に事業に参加するよう適切な働きかけに努めている。</t>
    <phoneticPr fontId="5"/>
  </si>
  <si>
    <t xml:space="preserve">　サービスの提供に当たっては、懇切丁寧に行うことを旨とし、利用者又はその家族に対し、サービス提供方法等について、理解しやすいように説明を行っている。 </t>
    <phoneticPr fontId="5"/>
  </si>
  <si>
    <t>　常に利用者の心身の状況、希望及びその置かれている環境を踏まえ、必要なサービスを適切に提供している。</t>
    <rPh sb="1" eb="2">
      <t>ツネ</t>
    </rPh>
    <rPh sb="3" eb="6">
      <t>リヨウシャ</t>
    </rPh>
    <rPh sb="7" eb="9">
      <t>シンシン</t>
    </rPh>
    <rPh sb="10" eb="12">
      <t>ジョウキョウ</t>
    </rPh>
    <rPh sb="13" eb="15">
      <t>キボウ</t>
    </rPh>
    <rPh sb="15" eb="16">
      <t>オヨ</t>
    </rPh>
    <phoneticPr fontId="5"/>
  </si>
  <si>
    <t>　サービスの提供に用いる設備、器具その他の用品の使用に際して安全及び清潔の保持に留意し、特に利用者の身体に接触する設備、器具その他の用品については、サービスの提供ごとに消毒したものを使用している。</t>
    <rPh sb="6" eb="8">
      <t>テイキョウ</t>
    </rPh>
    <rPh sb="9" eb="10">
      <t>モチ</t>
    </rPh>
    <rPh sb="12" eb="14">
      <t>セツビ</t>
    </rPh>
    <rPh sb="15" eb="17">
      <t>キグ</t>
    </rPh>
    <phoneticPr fontId="5"/>
  </si>
  <si>
    <t>　サービスを受けている利用者が次のいずれかに該当する場合は、遅滞なく、意見を付してその旨を市町村に通知している。 
① 　正当な理由なしにサービスの利用に関する指示に従わないことにより、
　 要介護状態の程度を増進させたと認められるとき。 
② 　偽りその他不正な行為によって保険給付を受け、又は受けようとしたとき。</t>
    <phoneticPr fontId="5"/>
  </si>
  <si>
    <t>　サービスの提供を行っているときに利用者に病状の急変等が生じた場合その他必要な場合には、速やかに主治の医師又はあらかじめ当該事業者が定めた協力医療機関への連絡を行う等の必要な措置を講じている。</t>
    <phoneticPr fontId="5"/>
  </si>
  <si>
    <t>　管理者は、当該指定(介護予防)訪問入浴介護事業所の従業者に運営基準を遵守させるため必要な指揮命令を行っている。</t>
    <rPh sb="18" eb="20">
      <t>ニュウヨク</t>
    </rPh>
    <rPh sb="20" eb="22">
      <t>カイゴ</t>
    </rPh>
    <rPh sb="22" eb="25">
      <t>ジギョウショ</t>
    </rPh>
    <rPh sb="30" eb="32">
      <t>ウンエイ</t>
    </rPh>
    <rPh sb="32" eb="34">
      <t>キジュン</t>
    </rPh>
    <phoneticPr fontId="5"/>
  </si>
  <si>
    <t>　看護職員を雇用する際、資格証により資格等を確認し、そのコピ－を保管している（派遣職員も同様です）。</t>
    <rPh sb="1" eb="3">
      <t>カンゴ</t>
    </rPh>
    <rPh sb="20" eb="21">
      <t>トウ</t>
    </rPh>
    <phoneticPr fontId="5"/>
  </si>
  <si>
    <t>　月ごとの勤務表を作成している。</t>
    <rPh sb="1" eb="2">
      <t>ツキ</t>
    </rPh>
    <phoneticPr fontId="5"/>
  </si>
  <si>
    <t>　全職員について、タイムカード等により、勤務実績が分かるようにしている。</t>
    <phoneticPr fontId="5"/>
  </si>
  <si>
    <t>　指定(介護予防)訪問入浴介護事業所ごとに、次に掲げる事業の運営についての重要事項に関する規程を定めている。</t>
    <rPh sb="4" eb="6">
      <t>カイゴ</t>
    </rPh>
    <rPh sb="6" eb="8">
      <t>ヨボウ</t>
    </rPh>
    <rPh sb="11" eb="13">
      <t>ニュウヨク</t>
    </rPh>
    <rPh sb="13" eb="15">
      <t>カイゴ</t>
    </rPh>
    <phoneticPr fontId="5"/>
  </si>
  <si>
    <t>　利用者に対し適切なサービスを提供できるよう、指定(介護予防)訪問入浴事業所ごとに、従業者の勤務の体制を定めている。</t>
    <rPh sb="26" eb="28">
      <t>カイゴ</t>
    </rPh>
    <rPh sb="28" eb="30">
      <t>ヨボウ</t>
    </rPh>
    <rPh sb="33" eb="35">
      <t>ニュウヨク</t>
    </rPh>
    <rPh sb="35" eb="38">
      <t>ジギョウショ</t>
    </rPh>
    <phoneticPr fontId="5"/>
  </si>
  <si>
    <t>　指定(介護予防)訪問入浴介護事業所の従業者によってサービスを提供している。</t>
    <rPh sb="4" eb="8">
      <t>カイゴヨボウ</t>
    </rPh>
    <rPh sb="11" eb="13">
      <t>ニュウヨク</t>
    </rPh>
    <rPh sb="13" eb="15">
      <t>カイゴ</t>
    </rPh>
    <rPh sb="15" eb="18">
      <t>ジギョウショ</t>
    </rPh>
    <rPh sb="19" eb="22">
      <t>ジュウギョウシャ</t>
    </rPh>
    <phoneticPr fontId="5"/>
  </si>
  <si>
    <t>　従業者の清潔の保持及び健康状態について、必要な管理を行っている。</t>
    <phoneticPr fontId="5"/>
  </si>
  <si>
    <t>　事業所の見やすい場所に、運営規程の概要、従業者の勤務の体制などの重要事項を掲示している。</t>
    <rPh sb="1" eb="4">
      <t>ジギョウショ</t>
    </rPh>
    <rPh sb="21" eb="22">
      <t>ジュウ</t>
    </rPh>
    <phoneticPr fontId="5"/>
  </si>
  <si>
    <t xml:space="preserve">　指定(介護予防)訪問入浴介護事業所の従業者は、正当な理由がなく、その業務上知り得た利用者又はその家族の秘密を漏らしていない。 </t>
    <rPh sb="11" eb="13">
      <t>ニュウヨク</t>
    </rPh>
    <rPh sb="13" eb="15">
      <t>カイゴ</t>
    </rPh>
    <rPh sb="15" eb="18">
      <t>ジギョウショ</t>
    </rPh>
    <phoneticPr fontId="5"/>
  </si>
  <si>
    <t>　指定(介護予防)訪問入浴介護事業所の従業者であった者が、正当な理由がなく、その業務上知り得た利用者又はその家族の秘密を漏らすことがないよう、必要な措置を講じている。</t>
    <rPh sb="11" eb="13">
      <t>ニュウヨク</t>
    </rPh>
    <rPh sb="13" eb="15">
      <t>カイゴ</t>
    </rPh>
    <rPh sb="15" eb="18">
      <t>ジギョウショ</t>
    </rPh>
    <phoneticPr fontId="5"/>
  </si>
  <si>
    <t>　指定(介護予防)訪問入浴介護事業所ごとに経理を区分するとともに、指定(介護予防)訪問入浴介護の事業の会計とその他の事業の会計を区分している。</t>
    <rPh sb="4" eb="6">
      <t>カイゴ</t>
    </rPh>
    <rPh sb="6" eb="8">
      <t>ヨボウ</t>
    </rPh>
    <rPh sb="11" eb="13">
      <t>ニュウヨク</t>
    </rPh>
    <rPh sb="13" eb="15">
      <t>カイゴ</t>
    </rPh>
    <rPh sb="15" eb="18">
      <t>ジギョウショ</t>
    </rPh>
    <rPh sb="43" eb="45">
      <t>ニュウヨク</t>
    </rPh>
    <rPh sb="45" eb="47">
      <t>カイゴ</t>
    </rPh>
    <phoneticPr fontId="5"/>
  </si>
  <si>
    <t>　提供したサービスに係る利用者及びその家族からの苦情に迅速かつ適切に対応するために、苦情を受け付けるための窓口を設置する等の必要な措置を講じている。</t>
    <phoneticPr fontId="5"/>
  </si>
  <si>
    <t>　提供したサービスに関し、市町村が行う文書その他の物件の提出若しくは提示の求め又は当該市町村の職員からの質問若しくは照会に応じ、及び利用者からの苦情に関して市町村が行う調査に協力するとともに、市町村から指導又は助言を受けた場合においては、当該指導又は助言に従って必要な改善を行っている。また、市町村からの求めがあった場合には、改善の内容を市町村に報告している。</t>
    <phoneticPr fontId="5"/>
  </si>
  <si>
    <t>　提供したサービスに係る利用者からの苦情に関して国民健康保険団体連合会が行う調査に協力するとともに、国民健康保険団体連合会から指導又は助言を受けた場合においては、当該指導又は助言に従って必要な改善を行なっている。
　また、国民健康保険団体連合会からの求めがあった場合には、改善の内容を国民健康保険団体連合会に報告している。</t>
    <phoneticPr fontId="5"/>
  </si>
  <si>
    <t>　サービス担当者会議等において、利用者やその家族の個人情報を用いる場合は、それぞれの同意を、あらかじめ文書により得ている。</t>
    <phoneticPr fontId="5"/>
  </si>
  <si>
    <t>　利用者に対するサービスの提供に関する次に掲げる記録を整備し、記録の種類に応じて定められた期間保存している。</t>
    <rPh sb="13" eb="15">
      <t>テイキョウ</t>
    </rPh>
    <rPh sb="16" eb="17">
      <t>カン</t>
    </rPh>
    <phoneticPr fontId="5"/>
  </si>
  <si>
    <t>提供した具体的なサービスの内容等の記録</t>
    <phoneticPr fontId="5"/>
  </si>
  <si>
    <t>(3)</t>
    <phoneticPr fontId="5"/>
  </si>
  <si>
    <t>　事業所におけるすべての看護職員・介護職員ごとに研修計画を策定し、当該計画に従い、研修（外部における研修を含む）を実施又は予定している。</t>
    <phoneticPr fontId="5"/>
  </si>
  <si>
    <t>　「研修計画」については、当該事業所におけるサービス従事者の資質向上のための研修内容の全体像と当該研修実施のための勤務体制の確保を定めるとともに、従業者について個別具体的な研修の目標、内容、研修期間、実施時期等を定めた計画を策定している。</t>
    <phoneticPr fontId="5"/>
  </si>
  <si>
    <t>　 「利用者に関する情報若しくはサービス提供に当たっての留意事項」として、少なくとも、次に掲げる事項について、その変化の動向を含め、記載している。</t>
    <phoneticPr fontId="5"/>
  </si>
  <si>
    <t>　アにおいて、前年度の実績が６月に満たない事業所については、届出日の属する前３月において、常勤換算方法により算出し、届出後も継続的に所定の割合を維持している。</t>
    <rPh sb="7" eb="10">
      <t>ゼンネンド</t>
    </rPh>
    <rPh sb="11" eb="13">
      <t>ジッセキ</t>
    </rPh>
    <rPh sb="15" eb="16">
      <t>ゲツ</t>
    </rPh>
    <rPh sb="17" eb="18">
      <t>ミ</t>
    </rPh>
    <rPh sb="21" eb="24">
      <t>ジギョウショ</t>
    </rPh>
    <rPh sb="30" eb="32">
      <t>トドケデ</t>
    </rPh>
    <rPh sb="32" eb="33">
      <t>ビ</t>
    </rPh>
    <rPh sb="34" eb="35">
      <t>ゾク</t>
    </rPh>
    <phoneticPr fontId="5"/>
  </si>
  <si>
    <t>訪問入浴介護計画（介護予防訪問入浴介護計画）</t>
    <rPh sb="0" eb="2">
      <t>ホウモン</t>
    </rPh>
    <rPh sb="2" eb="4">
      <t>ニュウヨク</t>
    </rPh>
    <rPh sb="4" eb="6">
      <t>カイゴ</t>
    </rPh>
    <rPh sb="6" eb="8">
      <t>ケイカク</t>
    </rPh>
    <rPh sb="9" eb="11">
      <t>カイゴ</t>
    </rPh>
    <rPh sb="11" eb="13">
      <t>ヨボウ</t>
    </rPh>
    <rPh sb="13" eb="15">
      <t>ホウモン</t>
    </rPh>
    <rPh sb="15" eb="17">
      <t>ニュウヨク</t>
    </rPh>
    <rPh sb="17" eb="19">
      <t>カイゴ</t>
    </rPh>
    <rPh sb="19" eb="21">
      <t>ケイカク</t>
    </rPh>
    <phoneticPr fontId="5"/>
  </si>
  <si>
    <t>サービスの提供の完結の日から２年間又は介護給付費の受領の日から５年間のいずれか長い期間</t>
    <phoneticPr fontId="5"/>
  </si>
  <si>
    <t>サービスの提供の完結の日から２年間</t>
    <phoneticPr fontId="5"/>
  </si>
  <si>
    <t>　適切にできていなかったものについては、速やかに改善してください。</t>
    <rPh sb="1" eb="3">
      <t>テキセツ</t>
    </rPh>
    <rPh sb="20" eb="21">
      <t>スミ</t>
    </rPh>
    <phoneticPr fontId="5"/>
  </si>
  <si>
    <t>　次の添付書類を忘れずに作成し、添付して下さい。</t>
    <rPh sb="1" eb="2">
      <t>ツギ</t>
    </rPh>
    <phoneticPr fontId="5"/>
  </si>
  <si>
    <t>　介護職員を２人以上配置している。(介護予防訪問入浴介護の場合は、１人以上配置している。)</t>
    <rPh sb="1" eb="3">
      <t>カイゴ</t>
    </rPh>
    <rPh sb="3" eb="5">
      <t>ショクイン</t>
    </rPh>
    <rPh sb="7" eb="8">
      <t>ニン</t>
    </rPh>
    <rPh sb="8" eb="10">
      <t>イジョウ</t>
    </rPh>
    <rPh sb="10" eb="12">
      <t>ハイチ</t>
    </rPh>
    <rPh sb="18" eb="20">
      <t>カイゴ</t>
    </rPh>
    <rPh sb="20" eb="22">
      <t>ヨボウ</t>
    </rPh>
    <rPh sb="22" eb="24">
      <t>ホウモン</t>
    </rPh>
    <rPh sb="24" eb="26">
      <t>ニュウヨク</t>
    </rPh>
    <rPh sb="26" eb="28">
      <t>カイゴ</t>
    </rPh>
    <rPh sb="29" eb="31">
      <t>バアイ</t>
    </rPh>
    <rPh sb="34" eb="35">
      <t>リ</t>
    </rPh>
    <rPh sb="35" eb="37">
      <t>イジョウ</t>
    </rPh>
    <rPh sb="37" eb="39">
      <t>ハイチ</t>
    </rPh>
    <phoneticPr fontId="5"/>
  </si>
  <si>
    <t>　法定代理受領サービスに該当する指定(介護予防)訪問入浴介護を提供した際には、その利用者から利用料の一部として、当該指定(介護予防)訪問入浴介護に係る居宅介護サービス（介護予防サービス）費用基準額から当該指定(介護予防)訪問入浴介護事業者に支払われる居宅介護サービス費（介護予防サービス費）の額を控除して得た額の支払を受けている。</t>
    <rPh sb="26" eb="28">
      <t>ニュウヨク</t>
    </rPh>
    <rPh sb="68" eb="70">
      <t>ニュウヨク</t>
    </rPh>
    <rPh sb="112" eb="114">
      <t>ニュウヨク</t>
    </rPh>
    <phoneticPr fontId="5"/>
  </si>
  <si>
    <t>　指定(介護予防)訪問入浴介護事業者は、法定代理受領サービスに該当しない指定(介護予防)訪問入浴介護を提供した際にその利用者から支払を受ける利用料の額と、指定(介護予防)訪問入浴介護に係る居宅介護サービス(介護予防サービス)費用基準額との間に、不合理な差額が生じないようにしている。</t>
    <rPh sb="11" eb="13">
      <t>ニュウヨク</t>
    </rPh>
    <rPh sb="46" eb="48">
      <t>ニュウヨク</t>
    </rPh>
    <rPh sb="87" eb="89">
      <t>ニュウヨク</t>
    </rPh>
    <phoneticPr fontId="5"/>
  </si>
  <si>
    <t>　管理者は、指定(介護予防)訪問入浴介護事業所の従業者の管理及び利用の申込みに係る調整、業務の実施状況の把握その他の管理を一元的に行っている。</t>
    <rPh sb="9" eb="11">
      <t>カイゴ</t>
    </rPh>
    <rPh sb="11" eb="13">
      <t>ヨボウ</t>
    </rPh>
    <rPh sb="16" eb="18">
      <t>ニュウヨク</t>
    </rPh>
    <rPh sb="18" eb="20">
      <t>カイゴ</t>
    </rPh>
    <rPh sb="20" eb="23">
      <t>ジギョウショ</t>
    </rPh>
    <phoneticPr fontId="5"/>
  </si>
  <si>
    <t xml:space="preserve"> ③ 　営業日及び営業時間、サービス提供日及び提供時間</t>
    <rPh sb="18" eb="20">
      <t>テイキョウ</t>
    </rPh>
    <rPh sb="20" eb="21">
      <t>ビ</t>
    </rPh>
    <rPh sb="21" eb="22">
      <t>オヨ</t>
    </rPh>
    <rPh sb="23" eb="25">
      <t>テイキョウ</t>
    </rPh>
    <rPh sb="25" eb="27">
      <t>ジカン</t>
    </rPh>
    <phoneticPr fontId="5"/>
  </si>
  <si>
    <t>　重要事項説明書の利用者署名欄に「重要事項の説明を受け、同意し、交付を受けました」と印字している。</t>
    <rPh sb="1" eb="3">
      <t>ジュウヨウ</t>
    </rPh>
    <rPh sb="3" eb="5">
      <t>ジコウ</t>
    </rPh>
    <rPh sb="5" eb="8">
      <t>セツメイショ</t>
    </rPh>
    <rPh sb="9" eb="12">
      <t>リヨウシャ</t>
    </rPh>
    <rPh sb="12" eb="14">
      <t>ショメイ</t>
    </rPh>
    <rPh sb="14" eb="15">
      <t>ラン</t>
    </rPh>
    <rPh sb="17" eb="19">
      <t>ジュウヨウ</t>
    </rPh>
    <rPh sb="19" eb="21">
      <t>ジコウ</t>
    </rPh>
    <rPh sb="25" eb="26">
      <t>ウ</t>
    </rPh>
    <rPh sb="32" eb="34">
      <t>コウフ</t>
    </rPh>
    <rPh sb="35" eb="36">
      <t>ウ</t>
    </rPh>
    <rPh sb="42" eb="44">
      <t>インジ</t>
    </rPh>
    <phoneticPr fontId="5"/>
  </si>
  <si>
    <t>問3</t>
    <rPh sb="0" eb="1">
      <t>トイ</t>
    </rPh>
    <phoneticPr fontId="5"/>
  </si>
  <si>
    <t>法人及び事業所の概要（法人名、事業所名、事業所番号、併設サービスなど）</t>
    <phoneticPr fontId="5"/>
  </si>
  <si>
    <t>イ</t>
    <phoneticPr fontId="5"/>
  </si>
  <si>
    <t>事業所の営業日、営業時間、サービス提供日又はサービス提供時間</t>
    <phoneticPr fontId="5"/>
  </si>
  <si>
    <t>ウ</t>
    <phoneticPr fontId="5"/>
  </si>
  <si>
    <t>エ</t>
    <phoneticPr fontId="5"/>
  </si>
  <si>
    <t>通常の事業の実施地域</t>
    <phoneticPr fontId="5"/>
  </si>
  <si>
    <t>オ</t>
    <phoneticPr fontId="5"/>
  </si>
  <si>
    <t>従業者の勤務体制</t>
    <phoneticPr fontId="5"/>
  </si>
  <si>
    <t>カ</t>
    <phoneticPr fontId="5"/>
  </si>
  <si>
    <t>事故発生時の対応</t>
    <phoneticPr fontId="5"/>
  </si>
  <si>
    <t>キ</t>
    <phoneticPr fontId="5"/>
  </si>
  <si>
    <t>苦情・相談体制（事業所担当、市町村、国民健康保険団体連合会などの窓口も記載）</t>
    <phoneticPr fontId="5"/>
  </si>
  <si>
    <t>ク</t>
    <phoneticPr fontId="5"/>
  </si>
  <si>
    <t>その他利用申込者がサービスを選択するために必要な重要事項</t>
    <phoneticPr fontId="5"/>
  </si>
  <si>
    <t>ア</t>
    <phoneticPr fontId="5"/>
  </si>
  <si>
    <t xml:space="preserve"> 重要事項説明書に、次の項目を記載している。</t>
    <rPh sb="1" eb="3">
      <t>ジュウヨウ</t>
    </rPh>
    <rPh sb="3" eb="5">
      <t>ジコウ</t>
    </rPh>
    <rPh sb="5" eb="8">
      <t>セツメイショ</t>
    </rPh>
    <rPh sb="10" eb="11">
      <t>ツギ</t>
    </rPh>
    <rPh sb="12" eb="14">
      <t>コウモク</t>
    </rPh>
    <rPh sb="15" eb="17">
      <t>キサイ</t>
    </rPh>
    <phoneticPr fontId="5"/>
  </si>
  <si>
    <t>サービスの内容及び利用料その他の費用の額</t>
    <phoneticPr fontId="5"/>
  </si>
  <si>
    <t>　訪問入浴介護と介護予防訪問入浴介護を一体として重要事項説明書を作成する場合、それぞれの内容が記載されている。</t>
    <rPh sb="1" eb="3">
      <t>ホウモン</t>
    </rPh>
    <rPh sb="3" eb="5">
      <t>ニュウヨク</t>
    </rPh>
    <rPh sb="5" eb="7">
      <t>カイゴ</t>
    </rPh>
    <rPh sb="8" eb="10">
      <t>カイゴ</t>
    </rPh>
    <rPh sb="10" eb="12">
      <t>ヨボウ</t>
    </rPh>
    <rPh sb="12" eb="14">
      <t>ホウモン</t>
    </rPh>
    <rPh sb="14" eb="16">
      <t>ニュウヨク</t>
    </rPh>
    <rPh sb="16" eb="18">
      <t>カイゴ</t>
    </rPh>
    <rPh sb="19" eb="21">
      <t>イッタイ</t>
    </rPh>
    <rPh sb="24" eb="26">
      <t>ジュウヨウ</t>
    </rPh>
    <rPh sb="26" eb="28">
      <t>ジコウ</t>
    </rPh>
    <rPh sb="28" eb="31">
      <t>セツメイショ</t>
    </rPh>
    <rPh sb="32" eb="34">
      <t>サクセイ</t>
    </rPh>
    <rPh sb="36" eb="38">
      <t>バアイ</t>
    </rPh>
    <rPh sb="44" eb="46">
      <t>ナイヨウ</t>
    </rPh>
    <rPh sb="47" eb="49">
      <t>キサイ</t>
    </rPh>
    <phoneticPr fontId="5"/>
  </si>
  <si>
    <t>問1</t>
    <rPh sb="0" eb="1">
      <t>トイ</t>
    </rPh>
    <phoneticPr fontId="5"/>
  </si>
  <si>
    <t>　緊急時において円滑な協力を得るため、協力医療機関との間であらかじめ必要な事項を取り決めている。</t>
    <rPh sb="1" eb="4">
      <t>キンキュウジ</t>
    </rPh>
    <rPh sb="8" eb="10">
      <t>エンカツ</t>
    </rPh>
    <rPh sb="11" eb="13">
      <t>キョウリョク</t>
    </rPh>
    <rPh sb="14" eb="15">
      <t>エ</t>
    </rPh>
    <rPh sb="19" eb="21">
      <t>キョウリョク</t>
    </rPh>
    <rPh sb="21" eb="23">
      <t>イリョウ</t>
    </rPh>
    <rPh sb="23" eb="25">
      <t>キカン</t>
    </rPh>
    <rPh sb="27" eb="28">
      <t>アイダ</t>
    </rPh>
    <rPh sb="34" eb="36">
      <t>ヒツヨウ</t>
    </rPh>
    <rPh sb="37" eb="39">
      <t>ジコウ</t>
    </rPh>
    <rPh sb="40" eb="41">
      <t>ト</t>
    </rPh>
    <rPh sb="42" eb="43">
      <t>キ</t>
    </rPh>
    <phoneticPr fontId="5"/>
  </si>
  <si>
    <t>　事故が発生した場合又はそれに至る危険性がある事態が生じた場合に、当該事実が報告され、その分析を通じた改善策を従業者に周知徹底する体制の整備を実施している。</t>
    <rPh sb="1" eb="3">
      <t>ジコ</t>
    </rPh>
    <rPh sb="4" eb="6">
      <t>ハッセイ</t>
    </rPh>
    <rPh sb="8" eb="10">
      <t>バアイ</t>
    </rPh>
    <rPh sb="10" eb="11">
      <t>マタ</t>
    </rPh>
    <rPh sb="15" eb="16">
      <t>イタ</t>
    </rPh>
    <rPh sb="17" eb="20">
      <t>キケンセイ</t>
    </rPh>
    <rPh sb="23" eb="25">
      <t>ジタイ</t>
    </rPh>
    <rPh sb="26" eb="27">
      <t>ショウ</t>
    </rPh>
    <rPh sb="29" eb="31">
      <t>バアイ</t>
    </rPh>
    <rPh sb="33" eb="35">
      <t>トウガイ</t>
    </rPh>
    <rPh sb="35" eb="37">
      <t>ジジツ</t>
    </rPh>
    <rPh sb="38" eb="40">
      <t>ホウコク</t>
    </rPh>
    <rPh sb="45" eb="47">
      <t>ブンセキ</t>
    </rPh>
    <rPh sb="48" eb="49">
      <t>ツウ</t>
    </rPh>
    <rPh sb="51" eb="54">
      <t>カイゼンサク</t>
    </rPh>
    <rPh sb="55" eb="58">
      <t>ジュウギョウシャ</t>
    </rPh>
    <rPh sb="59" eb="61">
      <t>シュウチ</t>
    </rPh>
    <rPh sb="61" eb="63">
      <t>テッテイ</t>
    </rPh>
    <rPh sb="65" eb="67">
      <t>タイセイ</t>
    </rPh>
    <rPh sb="68" eb="70">
      <t>セイビ</t>
    </rPh>
    <rPh sb="71" eb="73">
      <t>ジッシ</t>
    </rPh>
    <phoneticPr fontId="5"/>
  </si>
  <si>
    <t>※</t>
    <phoneticPr fontId="5"/>
  </si>
  <si>
    <t>問１、問２が○の場合、減算して請求を行ってください。</t>
    <rPh sb="3" eb="4">
      <t>ト</t>
    </rPh>
    <rPh sb="8" eb="10">
      <t>バアイ</t>
    </rPh>
    <phoneticPr fontId="5"/>
  </si>
  <si>
    <t>　介護技術の進歩に対応し、適切な介護技術をもって、サービスを提供している。</t>
    <rPh sb="1" eb="3">
      <t>カイゴ</t>
    </rPh>
    <rPh sb="3" eb="5">
      <t>ギジュツ</t>
    </rPh>
    <rPh sb="16" eb="18">
      <t>カイゴ</t>
    </rPh>
    <rPh sb="30" eb="32">
      <t>テイキョウ</t>
    </rPh>
    <phoneticPr fontId="5"/>
  </si>
  <si>
    <t>　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看護小規模多機能型居宅介護）を受けている間は、訪問入浴介護費は、算定していない。</t>
    <rPh sb="113" eb="115">
      <t>カンゴ</t>
    </rPh>
    <rPh sb="115" eb="118">
      <t>ショウキボ</t>
    </rPh>
    <rPh sb="118" eb="122">
      <t>タキノウガタ</t>
    </rPh>
    <rPh sb="122" eb="124">
      <t>キョタク</t>
    </rPh>
    <rPh sb="124" eb="126">
      <t>カイゴ</t>
    </rPh>
    <phoneticPr fontId="5"/>
  </si>
  <si>
    <t>　利用者に関する情報若しくはサービス提供に当たっての留意事項の伝達又は事業所におけるすべての看護職員、介護職員の技術指導を目的とした会議を定期的（概ね月に１回以上）に開催している。
　また、当該会議はすべての従業者が参加している。</t>
    <rPh sb="33" eb="34">
      <t>マタ</t>
    </rPh>
    <phoneticPr fontId="5"/>
  </si>
  <si>
    <t>　すべての看護職員、介護職員に対し、健康診断等を定期的（少なくとも１年以内ごとに１回）に事業主の費用負担により実施している。</t>
    <phoneticPr fontId="5"/>
  </si>
  <si>
    <t>（１）　同一建物等に居住する利用者に対する減算</t>
    <rPh sb="4" eb="6">
      <t>ドウイツ</t>
    </rPh>
    <rPh sb="6" eb="8">
      <t>タテモノ</t>
    </rPh>
    <rPh sb="8" eb="9">
      <t>トウ</t>
    </rPh>
    <rPh sb="10" eb="12">
      <t>キョジュウ</t>
    </rPh>
    <rPh sb="14" eb="17">
      <t>リヨウシャ</t>
    </rPh>
    <rPh sb="18" eb="19">
      <t>タイ</t>
    </rPh>
    <rPh sb="21" eb="23">
      <t>ゲンサン</t>
    </rPh>
    <phoneticPr fontId="5"/>
  </si>
  <si>
    <t>　問6、問7における、職員の割合の算出に当たっては、常勤換算方法で算出した前年度（３月を除く）の平均を用いている。</t>
    <rPh sb="1" eb="2">
      <t>ト</t>
    </rPh>
    <rPh sb="4" eb="5">
      <t>ト</t>
    </rPh>
    <rPh sb="11" eb="13">
      <t>ショクイン</t>
    </rPh>
    <rPh sb="14" eb="16">
      <t>ワリアイ</t>
    </rPh>
    <rPh sb="17" eb="19">
      <t>サンシュツ</t>
    </rPh>
    <rPh sb="20" eb="21">
      <t>ア</t>
    </rPh>
    <rPh sb="26" eb="28">
      <t>ジョウキン</t>
    </rPh>
    <rPh sb="28" eb="30">
      <t>カンサン</t>
    </rPh>
    <rPh sb="30" eb="32">
      <t>ホウホウ</t>
    </rPh>
    <rPh sb="33" eb="35">
      <t>サンシュツ</t>
    </rPh>
    <rPh sb="37" eb="40">
      <t>ゼンネンド</t>
    </rPh>
    <phoneticPr fontId="5"/>
  </si>
  <si>
    <t>　相模原市緑区（鳥屋、青根、牧野）に事業所が所在している場合に算定している。</t>
    <rPh sb="5" eb="7">
      <t>ミドリク</t>
    </rPh>
    <rPh sb="28" eb="30">
      <t>バアイ</t>
    </rPh>
    <rPh sb="31" eb="33">
      <t>サンテイ</t>
    </rPh>
    <phoneticPr fontId="5"/>
  </si>
  <si>
    <t>　相模原市緑区（旧津久井町（鳥屋、青根を除く）、旧藤野町（牧野を除く））に事業所が所在している場合に算定している。</t>
    <rPh sb="5" eb="7">
      <t>ミドリク</t>
    </rPh>
    <rPh sb="8" eb="9">
      <t>キュウ</t>
    </rPh>
    <rPh sb="9" eb="13">
      <t>ツクイマチ</t>
    </rPh>
    <rPh sb="24" eb="25">
      <t>キュウ</t>
    </rPh>
    <rPh sb="47" eb="49">
      <t>バアイ</t>
    </rPh>
    <rPh sb="50" eb="52">
      <t>サンテイ</t>
    </rPh>
    <phoneticPr fontId="5"/>
  </si>
  <si>
    <t>　入浴により利用者の身体の状況等に支障を生ずるおそれがないと認められる場合に、その主治の医師の意見を確認した上で、当該事業所の介護職員３人（予防は２人）が、指定（介護予防）訪問入浴介護を行った場合は、所定単位数の95/100に相当する単位数を算定している。</t>
    <rPh sb="1" eb="3">
      <t>ニュウヨク</t>
    </rPh>
    <rPh sb="6" eb="9">
      <t>リヨウシャ</t>
    </rPh>
    <rPh sb="10" eb="12">
      <t>シンタイ</t>
    </rPh>
    <rPh sb="13" eb="16">
      <t>ジョウキョウナド</t>
    </rPh>
    <rPh sb="17" eb="19">
      <t>シショウ</t>
    </rPh>
    <rPh sb="20" eb="21">
      <t>ショウ</t>
    </rPh>
    <rPh sb="30" eb="31">
      <t>ミト</t>
    </rPh>
    <rPh sb="70" eb="72">
      <t>ヨボウ</t>
    </rPh>
    <rPh sb="74" eb="75">
      <t>ニン</t>
    </rPh>
    <rPh sb="81" eb="83">
      <t>カイゴ</t>
    </rPh>
    <rPh sb="83" eb="85">
      <t>ヨボウ</t>
    </rPh>
    <phoneticPr fontId="5"/>
  </si>
  <si>
    <t>　問１の場合に（介護予防）訪問入浴介護の提供に当たる３人（予防は２人）の職員のうち、看護職員が含まれている場合であっても所定単位数に95/100を乗じて得た単位数を算定している。</t>
    <rPh sb="1" eb="2">
      <t>トイ</t>
    </rPh>
    <rPh sb="4" eb="6">
      <t>バアイ</t>
    </rPh>
    <rPh sb="8" eb="10">
      <t>カイゴ</t>
    </rPh>
    <rPh sb="10" eb="12">
      <t>ヨボウ</t>
    </rPh>
    <rPh sb="13" eb="15">
      <t>ホウモン</t>
    </rPh>
    <rPh sb="15" eb="17">
      <t>ニュウヨク</t>
    </rPh>
    <rPh sb="17" eb="19">
      <t>カイゴ</t>
    </rPh>
    <rPh sb="20" eb="22">
      <t>テイキョウ</t>
    </rPh>
    <rPh sb="23" eb="24">
      <t>ア</t>
    </rPh>
    <rPh sb="29" eb="31">
      <t>ヨボウ</t>
    </rPh>
    <rPh sb="33" eb="34">
      <t>ニン</t>
    </rPh>
    <phoneticPr fontId="5"/>
  </si>
  <si>
    <t>　主治の医師の意見を確認せずに介護職員３人（予防は2人）でサービス提供を行ったことはない。</t>
    <rPh sb="1" eb="3">
      <t>シュジ</t>
    </rPh>
    <rPh sb="4" eb="6">
      <t>イシ</t>
    </rPh>
    <rPh sb="7" eb="9">
      <t>イケン</t>
    </rPh>
    <rPh sb="10" eb="12">
      <t>カクニン</t>
    </rPh>
    <rPh sb="15" eb="17">
      <t>カイゴ</t>
    </rPh>
    <rPh sb="17" eb="19">
      <t>ショクイン</t>
    </rPh>
    <rPh sb="20" eb="21">
      <t>ニン</t>
    </rPh>
    <rPh sb="22" eb="24">
      <t>ヨボウ</t>
    </rPh>
    <rPh sb="26" eb="27">
      <t>ニン</t>
    </rPh>
    <rPh sb="33" eb="35">
      <t>テイキョウ</t>
    </rPh>
    <rPh sb="36" eb="37">
      <t>オコナ</t>
    </rPh>
    <phoneticPr fontId="5"/>
  </si>
  <si>
    <t>問１</t>
    <rPh sb="0" eb="1">
      <t>ト</t>
    </rPh>
    <phoneticPr fontId="5"/>
  </si>
  <si>
    <t>問２</t>
    <rPh sb="0" eb="1">
      <t>ト</t>
    </rPh>
    <phoneticPr fontId="5"/>
  </si>
  <si>
    <t>問３</t>
    <rPh sb="0" eb="1">
      <t>ト</t>
    </rPh>
    <phoneticPr fontId="5"/>
  </si>
  <si>
    <t>問４</t>
    <rPh sb="0" eb="1">
      <t>ト</t>
    </rPh>
    <phoneticPr fontId="5"/>
  </si>
  <si>
    <t>問５</t>
    <rPh sb="0" eb="1">
      <t>ト</t>
    </rPh>
    <phoneticPr fontId="5"/>
  </si>
  <si>
    <t>問６</t>
    <rPh sb="0" eb="1">
      <t>ト</t>
    </rPh>
    <phoneticPr fontId="5"/>
  </si>
  <si>
    <t>問７</t>
    <rPh sb="0" eb="1">
      <t>ト</t>
    </rPh>
    <phoneticPr fontId="5"/>
  </si>
  <si>
    <t>問８</t>
    <rPh sb="0" eb="1">
      <t>ト</t>
    </rPh>
    <phoneticPr fontId="5"/>
  </si>
  <si>
    <t>問4</t>
    <rPh sb="0" eb="1">
      <t>トイ</t>
    </rPh>
    <phoneticPr fontId="5"/>
  </si>
  <si>
    <t>問5</t>
    <rPh sb="0" eb="1">
      <t>トイ</t>
    </rPh>
    <phoneticPr fontId="5"/>
  </si>
  <si>
    <t>問6</t>
    <rPh sb="0" eb="1">
      <t>トイ</t>
    </rPh>
    <phoneticPr fontId="5"/>
  </si>
  <si>
    <t>問7</t>
    <rPh sb="0" eb="1">
      <t>トイ</t>
    </rPh>
    <phoneticPr fontId="5"/>
  </si>
  <si>
    <t>問8</t>
    <rPh sb="0" eb="1">
      <t>トイ</t>
    </rPh>
    <phoneticPr fontId="5"/>
  </si>
  <si>
    <t xml:space="preserve"> 令和　　年 　月　  日</t>
    <rPh sb="1" eb="3">
      <t>レイワ</t>
    </rPh>
    <phoneticPr fontId="5"/>
  </si>
  <si>
    <t>【訪問入浴介護・介護予防訪問入浴介護】</t>
    <rPh sb="1" eb="3">
      <t>ホウモン</t>
    </rPh>
    <rPh sb="3" eb="5">
      <t>ニュウヨク</t>
    </rPh>
    <rPh sb="5" eb="7">
      <t>カイゴ</t>
    </rPh>
    <rPh sb="8" eb="10">
      <t>カイゴ</t>
    </rPh>
    <rPh sb="10" eb="12">
      <t>ヨボウ</t>
    </rPh>
    <rPh sb="12" eb="14">
      <t>ホウモン</t>
    </rPh>
    <rPh sb="14" eb="16">
      <t>ニュウヨク</t>
    </rPh>
    <rPh sb="16" eb="18">
      <t>カイゴ</t>
    </rPh>
    <phoneticPr fontId="5"/>
  </si>
  <si>
    <t xml:space="preserve"> ⑧ 　虐待の防止のための措置に関する事項</t>
    <rPh sb="4" eb="6">
      <t>ギャクタイ</t>
    </rPh>
    <rPh sb="7" eb="9">
      <t>ボウシ</t>
    </rPh>
    <rPh sb="13" eb="15">
      <t>ソチ</t>
    </rPh>
    <rPh sb="16" eb="17">
      <t>カン</t>
    </rPh>
    <rPh sb="19" eb="21">
      <t>ジコウ</t>
    </rPh>
    <phoneticPr fontId="5"/>
  </si>
  <si>
    <t xml:space="preserve"> ⑨ 　事故発生時の対応</t>
    <rPh sb="4" eb="6">
      <t>ジコ</t>
    </rPh>
    <rPh sb="6" eb="8">
      <t>ハッセイ</t>
    </rPh>
    <rPh sb="8" eb="9">
      <t>ジ</t>
    </rPh>
    <rPh sb="10" eb="12">
      <t>タイオウ</t>
    </rPh>
    <phoneticPr fontId="5"/>
  </si>
  <si>
    <t xml:space="preserve"> ⑩　 従業者の秘密保持</t>
    <rPh sb="4" eb="7">
      <t>ジュウギョウシャ</t>
    </rPh>
    <rPh sb="8" eb="10">
      <t>ヒミツ</t>
    </rPh>
    <rPh sb="10" eb="12">
      <t>ホジ</t>
    </rPh>
    <phoneticPr fontId="5"/>
  </si>
  <si>
    <t xml:space="preserve"> ⑪　 苦情処理の体制</t>
    <rPh sb="4" eb="6">
      <t>クジョウ</t>
    </rPh>
    <rPh sb="6" eb="8">
      <t>ショリ</t>
    </rPh>
    <rPh sb="9" eb="11">
      <t>タイセイ</t>
    </rPh>
    <phoneticPr fontId="5"/>
  </si>
  <si>
    <t xml:space="preserve"> ⑫　 従業者の研修</t>
    <rPh sb="4" eb="7">
      <t>ジュウギョウシャ</t>
    </rPh>
    <rPh sb="8" eb="10">
      <t>ケンシュウ</t>
    </rPh>
    <phoneticPr fontId="5"/>
  </si>
  <si>
    <t xml:space="preserve"> ⑬　  その他市長が必要と認める事項</t>
    <rPh sb="7" eb="8">
      <t>タ</t>
    </rPh>
    <rPh sb="8" eb="10">
      <t>シチョウ</t>
    </rPh>
    <rPh sb="11" eb="13">
      <t>ヒツヨウ</t>
    </rPh>
    <rPh sb="14" eb="15">
      <t>ミト</t>
    </rPh>
    <rPh sb="17" eb="19">
      <t>ジコウ</t>
    </rPh>
    <phoneticPr fontId="5"/>
  </si>
  <si>
    <t>　介護に直接携わる職員のうち、医療・福祉関連の資格を有さない者について、認知症介護基礎研修を受講させるために必要な措置を講じている。</t>
    <rPh sb="1" eb="3">
      <t>カイゴ</t>
    </rPh>
    <rPh sb="4" eb="6">
      <t>チョクセツ</t>
    </rPh>
    <rPh sb="6" eb="7">
      <t>タズサ</t>
    </rPh>
    <rPh sb="9" eb="11">
      <t>ショクイン</t>
    </rPh>
    <rPh sb="15" eb="17">
      <t>イリョウ</t>
    </rPh>
    <rPh sb="18" eb="22">
      <t>フクシカンレン</t>
    </rPh>
    <rPh sb="23" eb="25">
      <t>シカク</t>
    </rPh>
    <rPh sb="26" eb="27">
      <t>ユウ</t>
    </rPh>
    <rPh sb="30" eb="31">
      <t>モノ</t>
    </rPh>
    <rPh sb="36" eb="41">
      <t>ニンチショウカイゴ</t>
    </rPh>
    <rPh sb="41" eb="43">
      <t>キソ</t>
    </rPh>
    <rPh sb="43" eb="45">
      <t>ケンシュウ</t>
    </rPh>
    <rPh sb="46" eb="48">
      <t>ジュコウ</t>
    </rPh>
    <rPh sb="54" eb="56">
      <t>ヒツヨウ</t>
    </rPh>
    <rPh sb="57" eb="59">
      <t>ソチ</t>
    </rPh>
    <rPh sb="60" eb="61">
      <t>コウ</t>
    </rPh>
    <phoneticPr fontId="5"/>
  </si>
  <si>
    <t>　職場におけるセクシャルハラスメントやパワーハラスメントの防止のための措置を講じている。</t>
    <rPh sb="1" eb="3">
      <t>ショクバ</t>
    </rPh>
    <rPh sb="29" eb="31">
      <t>ボウシ</t>
    </rPh>
    <rPh sb="35" eb="37">
      <t>ソチ</t>
    </rPh>
    <rPh sb="38" eb="39">
      <t>コウ</t>
    </rPh>
    <phoneticPr fontId="5"/>
  </si>
  <si>
    <t>（２２）　業務改善計画の策定等</t>
    <rPh sb="5" eb="7">
      <t>ギョウム</t>
    </rPh>
    <rPh sb="7" eb="9">
      <t>カイゼン</t>
    </rPh>
    <rPh sb="9" eb="11">
      <t>ケイカク</t>
    </rPh>
    <rPh sb="12" eb="14">
      <t>サクテイ</t>
    </rPh>
    <rPh sb="14" eb="15">
      <t>トウ</t>
    </rPh>
    <phoneticPr fontId="5"/>
  </si>
  <si>
    <t>　訪問入浴介護の提供を継続的に実施するための、及び非常時の体制で早期の業務再開を図るための計画（以下「業務継続計画という。）を策定し、当該業務継続計画に従い必要な措置を講じている。</t>
    <rPh sb="1" eb="7">
      <t>ホウモンニュウヨクカイゴ</t>
    </rPh>
    <rPh sb="8" eb="10">
      <t>テイキョウ</t>
    </rPh>
    <rPh sb="11" eb="14">
      <t>ケイゾクテキ</t>
    </rPh>
    <rPh sb="15" eb="17">
      <t>ジッシ</t>
    </rPh>
    <rPh sb="23" eb="24">
      <t>オヨ</t>
    </rPh>
    <rPh sb="25" eb="28">
      <t>ヒジョウジ</t>
    </rPh>
    <rPh sb="29" eb="31">
      <t>タイセイ</t>
    </rPh>
    <rPh sb="32" eb="34">
      <t>ソウキ</t>
    </rPh>
    <rPh sb="35" eb="39">
      <t>ギョウムサイカイ</t>
    </rPh>
    <rPh sb="40" eb="41">
      <t>ハカ</t>
    </rPh>
    <rPh sb="45" eb="47">
      <t>ケイカク</t>
    </rPh>
    <rPh sb="48" eb="50">
      <t>イカ</t>
    </rPh>
    <rPh sb="51" eb="55">
      <t>ギョウムケイゾク</t>
    </rPh>
    <rPh sb="55" eb="57">
      <t>ケイカク</t>
    </rPh>
    <rPh sb="63" eb="65">
      <t>サクテイ</t>
    </rPh>
    <rPh sb="67" eb="69">
      <t>トウガイ</t>
    </rPh>
    <rPh sb="69" eb="73">
      <t>ギョウムケイゾク</t>
    </rPh>
    <rPh sb="73" eb="75">
      <t>ケイカク</t>
    </rPh>
    <rPh sb="76" eb="77">
      <t>シタガ</t>
    </rPh>
    <rPh sb="78" eb="80">
      <t>ヒツヨウ</t>
    </rPh>
    <rPh sb="81" eb="83">
      <t>ソチ</t>
    </rPh>
    <rPh sb="84" eb="85">
      <t>コウ</t>
    </rPh>
    <phoneticPr fontId="5"/>
  </si>
  <si>
    <t>（２３）　衛生管理等</t>
    <rPh sb="5" eb="7">
      <t>エイセイ</t>
    </rPh>
    <rPh sb="7" eb="9">
      <t>カンリ</t>
    </rPh>
    <rPh sb="9" eb="10">
      <t>トウ</t>
    </rPh>
    <phoneticPr fontId="5"/>
  </si>
  <si>
    <t>　訪問入浴介護従業者に対し、業務継続計画について周知するとともに、必要な研修及び訓練を定期的に実施している。</t>
    <rPh sb="1" eb="7">
      <t>ホウモンニュウヨクカイゴ</t>
    </rPh>
    <rPh sb="7" eb="10">
      <t>ジュウギョウシャ</t>
    </rPh>
    <rPh sb="11" eb="12">
      <t>タイ</t>
    </rPh>
    <rPh sb="14" eb="16">
      <t>ギョウム</t>
    </rPh>
    <rPh sb="16" eb="18">
      <t>ケイゾク</t>
    </rPh>
    <rPh sb="18" eb="20">
      <t>ケイカク</t>
    </rPh>
    <rPh sb="24" eb="26">
      <t>シュウチ</t>
    </rPh>
    <rPh sb="33" eb="35">
      <t>ヒツヨウ</t>
    </rPh>
    <rPh sb="36" eb="39">
      <t>ケンシュウオヨ</t>
    </rPh>
    <rPh sb="40" eb="42">
      <t>クンレン</t>
    </rPh>
    <rPh sb="43" eb="46">
      <t>テイキテキ</t>
    </rPh>
    <rPh sb="47" eb="49">
      <t>ジッシ</t>
    </rPh>
    <phoneticPr fontId="5"/>
  </si>
  <si>
    <t>　事業所における感染症の予防及びまん延の防止のための対策を検討する委員会（テレビ電話装置等を活用して行うことができるものとする。）をおおむね6月に1回以上開催するとともに、その結果について、従業者に周知徹底を図っ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71" eb="72">
      <t>ツキ</t>
    </rPh>
    <rPh sb="74" eb="77">
      <t>カイイジョウ</t>
    </rPh>
    <rPh sb="77" eb="79">
      <t>カイサイ</t>
    </rPh>
    <rPh sb="88" eb="90">
      <t>ケッカ</t>
    </rPh>
    <rPh sb="95" eb="98">
      <t>ジュウギョウシャ</t>
    </rPh>
    <rPh sb="99" eb="103">
      <t>シュウチテッテイ</t>
    </rPh>
    <rPh sb="104" eb="105">
      <t>ハカ</t>
    </rPh>
    <phoneticPr fontId="5"/>
  </si>
  <si>
    <t>　事業所における感染症の予防及びまん延の防止のための指針を整備している。</t>
    <rPh sb="1" eb="4">
      <t>ジギョウショ</t>
    </rPh>
    <rPh sb="8" eb="11">
      <t>カンセンショウ</t>
    </rPh>
    <rPh sb="12" eb="15">
      <t>ヨボウオヨ</t>
    </rPh>
    <rPh sb="18" eb="19">
      <t>エン</t>
    </rPh>
    <rPh sb="20" eb="22">
      <t>ボウシ</t>
    </rPh>
    <rPh sb="26" eb="28">
      <t>シシン</t>
    </rPh>
    <rPh sb="29" eb="31">
      <t>セイビ</t>
    </rPh>
    <phoneticPr fontId="5"/>
  </si>
  <si>
    <t>　従業者に対し、感染症の予防及びまん延の防止のための研修及び訓練を定期的に実施している。</t>
    <rPh sb="1" eb="4">
      <t>ジュウギョウシャ</t>
    </rPh>
    <rPh sb="5" eb="6">
      <t>タイ</t>
    </rPh>
    <rPh sb="8" eb="11">
      <t>カンセンショウ</t>
    </rPh>
    <rPh sb="12" eb="15">
      <t>ヨボウオヨ</t>
    </rPh>
    <rPh sb="18" eb="19">
      <t>エン</t>
    </rPh>
    <rPh sb="20" eb="22">
      <t>ボウシ</t>
    </rPh>
    <rPh sb="26" eb="29">
      <t>ケンシュウオヨ</t>
    </rPh>
    <rPh sb="30" eb="32">
      <t>クンレン</t>
    </rPh>
    <rPh sb="33" eb="36">
      <t>テイキテキ</t>
    </rPh>
    <rPh sb="37" eb="39">
      <t>ジッシ</t>
    </rPh>
    <phoneticPr fontId="5"/>
  </si>
  <si>
    <t>（２４）　掲示</t>
    <rPh sb="5" eb="7">
      <t>ケイジ</t>
    </rPh>
    <phoneticPr fontId="5"/>
  </si>
  <si>
    <t>（２７）　居宅介護支援事業者又は介護予防支援事業者に対する利益供与の禁止</t>
    <phoneticPr fontId="5"/>
  </si>
  <si>
    <t>（２８）　会計の区分</t>
    <phoneticPr fontId="5"/>
  </si>
  <si>
    <t>（３１）　虐待の防止</t>
    <rPh sb="5" eb="7">
      <t>ギャクタイ</t>
    </rPh>
    <rPh sb="8" eb="10">
      <t>ボウシ</t>
    </rPh>
    <phoneticPr fontId="5"/>
  </si>
  <si>
    <t>　事業所における虐待の防止のための対策を検討する委員会（テレビ電話装置等を活用して行うことができるものとする。）を定期的に開催するとともに、その結果について、訪問入浴介護従業者に周知徹底を図っている。</t>
    <rPh sb="1" eb="4">
      <t>ジギョウショ</t>
    </rPh>
    <rPh sb="8" eb="10">
      <t>ギャクタイノ</t>
    </rPh>
    <rPh sb="11" eb="13">
      <t>ボウシ</t>
    </rPh>
    <rPh sb="17" eb="19">
      <t>タイサク</t>
    </rPh>
    <rPh sb="20" eb="22">
      <t>ケントウ</t>
    </rPh>
    <rPh sb="24" eb="27">
      <t>イインカイ</t>
    </rPh>
    <rPh sb="31" eb="33">
      <t>デンワ</t>
    </rPh>
    <rPh sb="33" eb="35">
      <t>ソウチ</t>
    </rPh>
    <rPh sb="35" eb="36">
      <t>トウ</t>
    </rPh>
    <rPh sb="37" eb="39">
      <t>カツヨウ</t>
    </rPh>
    <rPh sb="41" eb="42">
      <t>オコナ</t>
    </rPh>
    <rPh sb="57" eb="60">
      <t>テイキテキ</t>
    </rPh>
    <rPh sb="61" eb="63">
      <t>カイサイ</t>
    </rPh>
    <rPh sb="72" eb="74">
      <t>ケッカ</t>
    </rPh>
    <rPh sb="79" eb="81">
      <t>ホウモン</t>
    </rPh>
    <rPh sb="81" eb="83">
      <t>ニュウヨク</t>
    </rPh>
    <rPh sb="83" eb="85">
      <t>カイゴ</t>
    </rPh>
    <rPh sb="85" eb="88">
      <t>ジュウギョウシャ</t>
    </rPh>
    <rPh sb="89" eb="91">
      <t>シュウチ</t>
    </rPh>
    <rPh sb="91" eb="93">
      <t>テッテイ</t>
    </rPh>
    <rPh sb="94" eb="95">
      <t>ハカ</t>
    </rPh>
    <phoneticPr fontId="5"/>
  </si>
  <si>
    <t>事業所における虐待の防止のための指針を整備している。</t>
    <rPh sb="0" eb="3">
      <t>ジギョウショ</t>
    </rPh>
    <rPh sb="7" eb="9">
      <t>ギャクタイ</t>
    </rPh>
    <rPh sb="10" eb="12">
      <t>ボウシ</t>
    </rPh>
    <rPh sb="16" eb="18">
      <t>シシン</t>
    </rPh>
    <rPh sb="19" eb="21">
      <t>セイビ</t>
    </rPh>
    <phoneticPr fontId="5"/>
  </si>
  <si>
    <t>虐待の防止に関する措置を適切に実施するための担当者を置いている。</t>
    <rPh sb="0" eb="2">
      <t>ギャクタイ</t>
    </rPh>
    <rPh sb="3" eb="5">
      <t>ボウシ</t>
    </rPh>
    <rPh sb="6" eb="7">
      <t>カン</t>
    </rPh>
    <rPh sb="9" eb="11">
      <t>ソチ</t>
    </rPh>
    <rPh sb="12" eb="14">
      <t>テキセツ</t>
    </rPh>
    <rPh sb="15" eb="17">
      <t>ジッシ</t>
    </rPh>
    <rPh sb="22" eb="25">
      <t>タントウシャ</t>
    </rPh>
    <rPh sb="26" eb="27">
      <t>オ</t>
    </rPh>
    <phoneticPr fontId="5"/>
  </si>
  <si>
    <t>訪問入浴介護状業者に対し、虐待の防止のため研修を定期的に実施している。</t>
    <rPh sb="0" eb="6">
      <t>ホウモンニュウヨクカイゴ</t>
    </rPh>
    <rPh sb="6" eb="7">
      <t>ジョウ</t>
    </rPh>
    <rPh sb="7" eb="9">
      <t>ギョウシャ</t>
    </rPh>
    <rPh sb="10" eb="11">
      <t>タイ</t>
    </rPh>
    <rPh sb="13" eb="15">
      <t>ギャクタイ</t>
    </rPh>
    <rPh sb="16" eb="18">
      <t>ボウシ</t>
    </rPh>
    <rPh sb="21" eb="23">
      <t>ケンシュウ</t>
    </rPh>
    <rPh sb="24" eb="27">
      <t>テイキテキ</t>
    </rPh>
    <rPh sb="28" eb="30">
      <t>ジッシ</t>
    </rPh>
    <phoneticPr fontId="5"/>
  </si>
  <si>
    <t>（１）　初回加算</t>
    <rPh sb="4" eb="8">
      <t>ショカイカサン</t>
    </rPh>
    <phoneticPr fontId="5"/>
  </si>
  <si>
    <t>　初回の指定訪問入浴介護を行う前に、事業所の職員が利用者の居宅を訪問し、浴槽の設置場所や給排水の方法の確認等を行った場合に算定している。</t>
    <rPh sb="1" eb="3">
      <t>ショカイ</t>
    </rPh>
    <rPh sb="4" eb="6">
      <t>シテイ</t>
    </rPh>
    <rPh sb="6" eb="12">
      <t>ホウモンニュウヨクカイゴ</t>
    </rPh>
    <rPh sb="13" eb="14">
      <t>オコナ</t>
    </rPh>
    <rPh sb="15" eb="16">
      <t>マエ</t>
    </rPh>
    <rPh sb="18" eb="21">
      <t>ジギョウショ</t>
    </rPh>
    <rPh sb="22" eb="24">
      <t>ショクイン</t>
    </rPh>
    <rPh sb="25" eb="28">
      <t>リヨウシャ</t>
    </rPh>
    <rPh sb="29" eb="31">
      <t>キョタク</t>
    </rPh>
    <rPh sb="32" eb="34">
      <t>ホウモン</t>
    </rPh>
    <rPh sb="36" eb="38">
      <t>ヨクソウ</t>
    </rPh>
    <rPh sb="39" eb="41">
      <t>セッチ</t>
    </rPh>
    <rPh sb="41" eb="43">
      <t>バショ</t>
    </rPh>
    <rPh sb="44" eb="47">
      <t>キュウハイスイ</t>
    </rPh>
    <rPh sb="48" eb="50">
      <t>ホウホウ</t>
    </rPh>
    <rPh sb="51" eb="53">
      <t>カクニン</t>
    </rPh>
    <rPh sb="53" eb="54">
      <t>トウ</t>
    </rPh>
    <rPh sb="55" eb="56">
      <t>オコナ</t>
    </rPh>
    <rPh sb="58" eb="60">
      <t>バアイ</t>
    </rPh>
    <rPh sb="61" eb="63">
      <t>サンテイ</t>
    </rPh>
    <phoneticPr fontId="5"/>
  </si>
  <si>
    <t>　初回の指定訪問入浴介護を行った日の属する月に算定している。</t>
    <rPh sb="1" eb="3">
      <t>ショカイ</t>
    </rPh>
    <rPh sb="4" eb="12">
      <t>シテイホウモンニュウヨクカイゴ</t>
    </rPh>
    <rPh sb="13" eb="14">
      <t>オコナ</t>
    </rPh>
    <rPh sb="16" eb="17">
      <t>ヒ</t>
    </rPh>
    <rPh sb="18" eb="19">
      <t>ゾク</t>
    </rPh>
    <rPh sb="21" eb="22">
      <t>ツキ</t>
    </rPh>
    <rPh sb="23" eb="25">
      <t>サンテイ</t>
    </rPh>
    <phoneticPr fontId="5"/>
  </si>
  <si>
    <t>ケ</t>
    <phoneticPr fontId="5"/>
  </si>
  <si>
    <t>提供するサービスの第三者評価の実施状況</t>
    <rPh sb="0" eb="2">
      <t>テイキョウ</t>
    </rPh>
    <rPh sb="9" eb="12">
      <t>ダイサンシャ</t>
    </rPh>
    <rPh sb="12" eb="14">
      <t>ヒョウカ</t>
    </rPh>
    <rPh sb="15" eb="17">
      <t>ジッシ</t>
    </rPh>
    <rPh sb="17" eb="19">
      <t>ジョウキョウ</t>
    </rPh>
    <phoneticPr fontId="5"/>
  </si>
  <si>
    <t>　サービスの提供の開始に際し、利用申込者が介護保険法施行規則第６４条各号又は第８３条の９各号のいずれにも該当しないときは、当該利用申込者又はその家族に対し、居宅サービス計画（介護予防サービス計画）の作成を居宅介護支援事業者（介護予防支援事業者）に依頼する旨を市町村に対して届け出ること等により、指定(介護予防)訪問入浴介護の提供を法定代理受領サービスとして受けることができる旨を説明すること、居宅介護支援事業者等に関する情報を提供することその他の法定代理受領サービスを行うために必要な援助を行っている。</t>
    <rPh sb="157" eb="159">
      <t>ニュウヨク</t>
    </rPh>
    <phoneticPr fontId="5"/>
  </si>
  <si>
    <t>　定期的に業務継続計画の見直しを行い、必要に応じて業務継続計画の変更を行っている。</t>
    <rPh sb="1" eb="4">
      <t>テイキテキ</t>
    </rPh>
    <rPh sb="5" eb="7">
      <t>ギョウム</t>
    </rPh>
    <rPh sb="7" eb="9">
      <t>ケイゾク</t>
    </rPh>
    <rPh sb="9" eb="11">
      <t>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5"/>
  </si>
  <si>
    <t>　訪問時の利用者の心身の状況等から全身入浴が困難な場合であって、当該利用者の希望により清拭又は部分浴を実施したときは、所定単位数の90/100に相当する単位数を算定している。</t>
    <rPh sb="1" eb="4">
      <t>ホウモンジ</t>
    </rPh>
    <rPh sb="5" eb="8">
      <t>リヨウシャ</t>
    </rPh>
    <rPh sb="9" eb="11">
      <t>シンシン</t>
    </rPh>
    <rPh sb="12" eb="14">
      <t>ジョウキョウ</t>
    </rPh>
    <rPh sb="14" eb="15">
      <t>トウ</t>
    </rPh>
    <rPh sb="17" eb="19">
      <t>ゼンシン</t>
    </rPh>
    <rPh sb="19" eb="21">
      <t>ニュウヨク</t>
    </rPh>
    <rPh sb="22" eb="24">
      <t>コンナン</t>
    </rPh>
    <rPh sb="25" eb="27">
      <t>バアイ</t>
    </rPh>
    <rPh sb="32" eb="34">
      <t>トウガイ</t>
    </rPh>
    <rPh sb="34" eb="36">
      <t>リヨウ</t>
    </rPh>
    <phoneticPr fontId="5"/>
  </si>
  <si>
    <t>サービス提供体制強化加算（Ⅰ）</t>
    <rPh sb="4" eb="6">
      <t>テイキョウ</t>
    </rPh>
    <rPh sb="6" eb="8">
      <t>タイセイ</t>
    </rPh>
    <rPh sb="8" eb="10">
      <t>キョウカ</t>
    </rPh>
    <rPh sb="10" eb="12">
      <t>カサン</t>
    </rPh>
    <phoneticPr fontId="5"/>
  </si>
  <si>
    <t>　を２５％以上配置している。</t>
    <rPh sb="5" eb="7">
      <t>イジョウ</t>
    </rPh>
    <rPh sb="7" eb="9">
      <t>ハイチ</t>
    </rPh>
    <phoneticPr fontId="5"/>
  </si>
  <si>
    <t>サービス提供体制強化加算（Ⅱ）</t>
    <rPh sb="4" eb="6">
      <t>テイキョウ</t>
    </rPh>
    <rPh sb="6" eb="8">
      <t>タイセイ</t>
    </rPh>
    <rPh sb="8" eb="10">
      <t>キョウカ</t>
    </rPh>
    <rPh sb="10" eb="12">
      <t>カサン</t>
    </rPh>
    <phoneticPr fontId="5"/>
  </si>
  <si>
    <t>　介護職員基礎研修課程修了者の合計で６０％以上配置している。</t>
    <phoneticPr fontId="5"/>
  </si>
  <si>
    <t>問8</t>
  </si>
  <si>
    <t>問9</t>
    <rPh sb="0" eb="1">
      <t>ト</t>
    </rPh>
    <phoneticPr fontId="5"/>
  </si>
  <si>
    <t>サービス提供体制強化加算（Ⅲ）</t>
    <phoneticPr fontId="5"/>
  </si>
  <si>
    <t>（１）問１～問５をすべて満たしている。</t>
  </si>
  <si>
    <t>（１）問１～問５をすべて満たしている。</t>
    <phoneticPr fontId="5"/>
  </si>
  <si>
    <t>（１）問１～問５をすべて満たしている。</t>
    <phoneticPr fontId="5"/>
  </si>
  <si>
    <t>　３０％以上である。</t>
    <rPh sb="4" eb="6">
      <t>イジョウ</t>
    </rPh>
    <phoneticPr fontId="5"/>
  </si>
  <si>
    <t>問１</t>
    <rPh sb="0" eb="1">
      <t>トイ</t>
    </rPh>
    <phoneticPr fontId="5"/>
  </si>
  <si>
    <t>問2　</t>
    <rPh sb="0" eb="1">
      <t>トイ</t>
    </rPh>
    <phoneticPr fontId="5"/>
  </si>
  <si>
    <t>問３</t>
    <rPh sb="0" eb="1">
      <t>トイ</t>
    </rPh>
    <phoneticPr fontId="5"/>
  </si>
  <si>
    <t>　認知症介護に係る専門的な研修（「認知症介護実践リーダー研修」及び認知症看護に係る適切な研修）を修了している者を、対象者の数が20人未満である場合にあっては、１以上、当該対象者の数が20人以上である場合にあっては、当該対象者が19を超えて10又はその端数を増すごとに１を加えて得た数以上配置し、チームとして専門的な認知症ケアを実施している。</t>
    <rPh sb="1" eb="4">
      <t>ニンチショウ</t>
    </rPh>
    <rPh sb="4" eb="6">
      <t>カイゴ</t>
    </rPh>
    <rPh sb="7" eb="8">
      <t>カカ</t>
    </rPh>
    <rPh sb="9" eb="12">
      <t>センモンテキ</t>
    </rPh>
    <rPh sb="13" eb="15">
      <t>ケンシュウ</t>
    </rPh>
    <rPh sb="48" eb="50">
      <t>シュウリョウ</t>
    </rPh>
    <rPh sb="54" eb="55">
      <t>モノ</t>
    </rPh>
    <rPh sb="57" eb="60">
      <t>タイショウシャ</t>
    </rPh>
    <rPh sb="61" eb="62">
      <t>カズ</t>
    </rPh>
    <rPh sb="65" eb="66">
      <t>ニン</t>
    </rPh>
    <rPh sb="66" eb="68">
      <t>ミマン</t>
    </rPh>
    <rPh sb="71" eb="73">
      <t>バアイ</t>
    </rPh>
    <rPh sb="80" eb="82">
      <t>イジョウ</t>
    </rPh>
    <rPh sb="83" eb="85">
      <t>トウガイ</t>
    </rPh>
    <rPh sb="85" eb="87">
      <t>タイショウ</t>
    </rPh>
    <rPh sb="87" eb="88">
      <t>シャ</t>
    </rPh>
    <rPh sb="89" eb="90">
      <t>カズ</t>
    </rPh>
    <rPh sb="93" eb="96">
      <t>ニンイジョウ</t>
    </rPh>
    <rPh sb="99" eb="101">
      <t>バアイ</t>
    </rPh>
    <rPh sb="107" eb="109">
      <t>トウガイ</t>
    </rPh>
    <rPh sb="109" eb="111">
      <t>タイショウ</t>
    </rPh>
    <rPh sb="111" eb="112">
      <t>シャ</t>
    </rPh>
    <rPh sb="116" eb="117">
      <t>コ</t>
    </rPh>
    <rPh sb="121" eb="122">
      <t>マタ</t>
    </rPh>
    <rPh sb="125" eb="127">
      <t>ハスウ</t>
    </rPh>
    <rPh sb="128" eb="129">
      <t>マ</t>
    </rPh>
    <rPh sb="135" eb="136">
      <t>クワ</t>
    </rPh>
    <rPh sb="138" eb="139">
      <t>エ</t>
    </rPh>
    <rPh sb="140" eb="141">
      <t>カズ</t>
    </rPh>
    <rPh sb="141" eb="143">
      <t>イジョウ</t>
    </rPh>
    <rPh sb="143" eb="145">
      <t>ハイチ</t>
    </rPh>
    <rPh sb="153" eb="156">
      <t>センモンテキ</t>
    </rPh>
    <rPh sb="157" eb="160">
      <t>ニンチショウ</t>
    </rPh>
    <rPh sb="163" eb="165">
      <t>ジッシ</t>
    </rPh>
    <phoneticPr fontId="5"/>
  </si>
  <si>
    <t>問４</t>
    <rPh sb="0" eb="1">
      <t>トイ</t>
    </rPh>
    <phoneticPr fontId="5"/>
  </si>
  <si>
    <t>　従業者に対して、認知症ケアに関する留意事項の伝達又は技術的指導に係る会議を定期的に開催している。</t>
    <rPh sb="1" eb="4">
      <t>ジュウギョウシャ</t>
    </rPh>
    <rPh sb="5" eb="6">
      <t>タイ</t>
    </rPh>
    <rPh sb="9" eb="12">
      <t>ニンチショウ</t>
    </rPh>
    <rPh sb="15" eb="16">
      <t>カン</t>
    </rPh>
    <rPh sb="18" eb="20">
      <t>リュウイ</t>
    </rPh>
    <rPh sb="20" eb="22">
      <t>ジコウ</t>
    </rPh>
    <rPh sb="23" eb="25">
      <t>デンタツ</t>
    </rPh>
    <rPh sb="25" eb="26">
      <t>マタ</t>
    </rPh>
    <rPh sb="27" eb="30">
      <t>ギジュツテキ</t>
    </rPh>
    <rPh sb="30" eb="32">
      <t>シドウ</t>
    </rPh>
    <rPh sb="33" eb="34">
      <t>カカ</t>
    </rPh>
    <rPh sb="35" eb="37">
      <t>カイギ</t>
    </rPh>
    <rPh sb="38" eb="41">
      <t>テイキテキ</t>
    </rPh>
    <rPh sb="42" eb="44">
      <t>カイサイ</t>
    </rPh>
    <phoneticPr fontId="5"/>
  </si>
  <si>
    <t>問２</t>
    <rPh sb="0" eb="1">
      <t>トイ</t>
    </rPh>
    <phoneticPr fontId="5"/>
  </si>
  <si>
    <t>従業者の勤務の体制及び勤務形態一覧表</t>
    <phoneticPr fontId="21"/>
  </si>
  <si>
    <t>サービス種別</t>
    <rPh sb="4" eb="6">
      <t>シュベツ</t>
    </rPh>
    <phoneticPr fontId="21"/>
  </si>
  <si>
    <t>(</t>
    <phoneticPr fontId="21"/>
  </si>
  <si>
    <t>訪問入浴介護</t>
    <rPh sb="0" eb="2">
      <t>ホウモン</t>
    </rPh>
    <rPh sb="2" eb="4">
      <t>ニュウヨク</t>
    </rPh>
    <rPh sb="4" eb="6">
      <t>カイゴ</t>
    </rPh>
    <phoneticPr fontId="21"/>
  </si>
  <si>
    <t>）</t>
    <phoneticPr fontId="21"/>
  </si>
  <si>
    <t>令和</t>
    <rPh sb="0" eb="2">
      <t>レイワ</t>
    </rPh>
    <phoneticPr fontId="21"/>
  </si>
  <si>
    <t>)</t>
    <phoneticPr fontId="21"/>
  </si>
  <si>
    <t>年</t>
    <rPh sb="0" eb="1">
      <t>ネン</t>
    </rPh>
    <phoneticPr fontId="21"/>
  </si>
  <si>
    <t>月</t>
    <rPh sb="0" eb="1">
      <t>ゲツ</t>
    </rPh>
    <phoneticPr fontId="21"/>
  </si>
  <si>
    <t>事業所名</t>
    <rPh sb="0" eb="3">
      <t>ジギョウショ</t>
    </rPh>
    <rPh sb="3" eb="4">
      <t>メイ</t>
    </rPh>
    <phoneticPr fontId="21"/>
  </si>
  <si>
    <t>(1)</t>
    <phoneticPr fontId="21"/>
  </si>
  <si>
    <t>日</t>
    <rPh sb="0" eb="1">
      <t>ニチ</t>
    </rPh>
    <phoneticPr fontId="2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</si>
  <si>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1"/>
  </si>
  <si>
    <t>時間/週</t>
    <rPh sb="0" eb="2">
      <t>ジカン</t>
    </rPh>
    <rPh sb="3" eb="4">
      <t>シュウ</t>
    </rPh>
    <phoneticPr fontId="21"/>
  </si>
  <si>
    <t>時間/月</t>
    <rPh sb="0" eb="2">
      <t>ジカン</t>
    </rPh>
    <rPh sb="3" eb="4">
      <t>ツキ</t>
    </rPh>
    <phoneticPr fontId="21"/>
  </si>
  <si>
    <t>当月の日数</t>
    <rPh sb="0" eb="2">
      <t>トウゲツ</t>
    </rPh>
    <rPh sb="3" eb="5">
      <t>ニッスウ</t>
    </rPh>
    <phoneticPr fontId="21"/>
  </si>
  <si>
    <t>No</t>
    <phoneticPr fontId="21"/>
  </si>
  <si>
    <t>(4) 
職種</t>
    <phoneticPr fontId="7"/>
  </si>
  <si>
    <t>(5)
勤務
形態</t>
    <phoneticPr fontId="7"/>
  </si>
  <si>
    <t>(6)
資格</t>
    <rPh sb="4" eb="6">
      <t>シカク</t>
    </rPh>
    <phoneticPr fontId="21"/>
  </si>
  <si>
    <t>(7) 氏　名</t>
    <phoneticPr fontId="7"/>
  </si>
  <si>
    <r>
      <t xml:space="preserve">(10)
</t>
    </r>
    <r>
      <rPr>
        <sz val="11"/>
        <rFont val="HGSｺﾞｼｯｸM"/>
        <family val="3"/>
        <charset val="128"/>
      </rPr>
      <t>週平均
勤務時間数</t>
    </r>
    <rPh sb="6" eb="8">
      <t>ヘイキン</t>
    </rPh>
    <rPh sb="9" eb="11">
      <t>キンム</t>
    </rPh>
    <rPh sb="11" eb="13">
      <t>ジカン</t>
    </rPh>
    <rPh sb="13" eb="14">
      <t>スウ</t>
    </rPh>
    <phoneticPr fontId="7"/>
  </si>
  <si>
    <t>1週目</t>
    <rPh sb="1" eb="2">
      <t>シュウ</t>
    </rPh>
    <rPh sb="2" eb="3">
      <t>メ</t>
    </rPh>
    <phoneticPr fontId="21"/>
  </si>
  <si>
    <t>2週目</t>
    <rPh sb="1" eb="2">
      <t>シュウ</t>
    </rPh>
    <rPh sb="2" eb="3">
      <t>メ</t>
    </rPh>
    <phoneticPr fontId="21"/>
  </si>
  <si>
    <t>3週目</t>
    <rPh sb="1" eb="2">
      <t>シュウ</t>
    </rPh>
    <rPh sb="2" eb="3">
      <t>メ</t>
    </rPh>
    <phoneticPr fontId="21"/>
  </si>
  <si>
    <t>4週目</t>
    <rPh sb="1" eb="2">
      <t>シュウ</t>
    </rPh>
    <rPh sb="2" eb="3">
      <t>メ</t>
    </rPh>
    <phoneticPr fontId="21"/>
  </si>
  <si>
    <t>5週目</t>
    <rPh sb="1" eb="2">
      <t>シュウ</t>
    </rPh>
    <rPh sb="2" eb="3">
      <t>メ</t>
    </rPh>
    <phoneticPr fontId="21"/>
  </si>
  <si>
    <t>管理者</t>
    <rPh sb="0" eb="3">
      <t>カンリシャ</t>
    </rPh>
    <phoneticPr fontId="21"/>
  </si>
  <si>
    <t>A</t>
  </si>
  <si>
    <t>ー</t>
  </si>
  <si>
    <t>厚労　太郎</t>
    <rPh sb="0" eb="2">
      <t>コウロウ</t>
    </rPh>
    <rPh sb="3" eb="5">
      <t>タロウ</t>
    </rPh>
    <phoneticPr fontId="21"/>
  </si>
  <si>
    <t>看護職員</t>
    <rPh sb="0" eb="2">
      <t>カンゴ</t>
    </rPh>
    <rPh sb="2" eb="4">
      <t>ショクイン</t>
    </rPh>
    <phoneticPr fontId="21"/>
  </si>
  <si>
    <t>看護師</t>
    <rPh sb="0" eb="3">
      <t>カンゴシ</t>
    </rPh>
    <phoneticPr fontId="21"/>
  </si>
  <si>
    <t>介護職員</t>
    <rPh sb="0" eb="2">
      <t>カイゴ</t>
    </rPh>
    <rPh sb="2" eb="4">
      <t>ショクイン</t>
    </rPh>
    <phoneticPr fontId="21"/>
  </si>
  <si>
    <t>介護福祉士</t>
    <rPh sb="0" eb="2">
      <t>カイゴ</t>
    </rPh>
    <rPh sb="2" eb="5">
      <t>フクシシ</t>
    </rPh>
    <phoneticPr fontId="21"/>
  </si>
  <si>
    <t>○○　B子</t>
    <rPh sb="4" eb="5">
      <t>コ</t>
    </rPh>
    <phoneticPr fontId="21"/>
  </si>
  <si>
    <t>○○　C子</t>
    <rPh sb="4" eb="5">
      <t>コ</t>
    </rPh>
    <phoneticPr fontId="21"/>
  </si>
  <si>
    <t>記号</t>
    <rPh sb="0" eb="2">
      <t>キゴウ</t>
    </rPh>
    <phoneticPr fontId="21"/>
  </si>
  <si>
    <t>≪提出不要≫</t>
    <rPh sb="1" eb="3">
      <t>テイシュツ</t>
    </rPh>
    <rPh sb="3" eb="5">
      <t>フヨウ</t>
    </rPh>
    <phoneticPr fontId="21"/>
  </si>
  <si>
    <t>従業者の勤務の体制及び勤務形態一覧表　記入方法　（訪問入浴介護）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ニュウヨク</t>
    </rPh>
    <rPh sb="29" eb="31">
      <t>カイゴ</t>
    </rPh>
    <phoneticPr fontId="7"/>
  </si>
  <si>
    <t>・・・直接入力する必要がある箇所です。</t>
    <rPh sb="3" eb="5">
      <t>チョクセツ</t>
    </rPh>
    <rPh sb="5" eb="7">
      <t>ニュウリョク</t>
    </rPh>
    <rPh sb="9" eb="11">
      <t>ヒツヨウ</t>
    </rPh>
    <rPh sb="14" eb="16">
      <t>カショ</t>
    </rPh>
    <phoneticPr fontId="21"/>
  </si>
  <si>
    <t>・・・プルダウンから選択して入力する必要がある箇所です。</t>
    <rPh sb="10" eb="12">
      <t>センタク</t>
    </rPh>
    <rPh sb="14" eb="16">
      <t>ニュウリョク</t>
    </rPh>
    <rPh sb="18" eb="20">
      <t>ヒツヨウ</t>
    </rPh>
    <rPh sb="23" eb="25">
      <t>カショ</t>
    </rPh>
    <phoneticPr fontId="2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</si>
  <si>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</si>
  <si>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1"/>
  </si>
  <si>
    <t xml:space="preserve"> 　　 記入の順序は、職種ごとにまとめてください。</t>
    <rPh sb="4" eb="6">
      <t>キニュウ</t>
    </rPh>
    <rPh sb="7" eb="9">
      <t>ジュンジョ</t>
    </rPh>
    <rPh sb="11" eb="13">
      <t>ショクシュ</t>
    </rPh>
    <phoneticPr fontId="21"/>
  </si>
  <si>
    <t>職種名</t>
    <rPh sb="0" eb="2">
      <t>ショクシュ</t>
    </rPh>
    <rPh sb="2" eb="3">
      <t>メイ</t>
    </rPh>
    <phoneticPr fontId="2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</si>
  <si>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7"/>
  </si>
  <si>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1"/>
  </si>
  <si>
    <t>区分</t>
    <rPh sb="0" eb="2">
      <t>クブン</t>
    </rPh>
    <phoneticPr fontId="21"/>
  </si>
  <si>
    <t>常勤で専従</t>
    <rPh sb="0" eb="2">
      <t>ジョウキン</t>
    </rPh>
    <rPh sb="3" eb="5">
      <t>センジュウ</t>
    </rPh>
    <phoneticPr fontId="21"/>
  </si>
  <si>
    <t>常勤で兼務</t>
    <rPh sb="0" eb="2">
      <t>ジョウキン</t>
    </rPh>
    <rPh sb="3" eb="5">
      <t>ケンム</t>
    </rPh>
    <phoneticPr fontId="21"/>
  </si>
  <si>
    <t>非常勤で専従</t>
    <rPh sb="0" eb="3">
      <t>ヒジョウキン</t>
    </rPh>
    <rPh sb="4" eb="6">
      <t>センジュウ</t>
    </rPh>
    <phoneticPr fontId="21"/>
  </si>
  <si>
    <t>D</t>
    <phoneticPr fontId="21"/>
  </si>
  <si>
    <t>（注）常勤・非常勤の区分について</t>
    <rPh sb="1" eb="2">
      <t>チュウ</t>
    </rPh>
    <rPh sb="3" eb="5">
      <t>ジョウキン</t>
    </rPh>
    <rPh sb="6" eb="9">
      <t>ヒジョウキン</t>
    </rPh>
    <rPh sb="10" eb="12">
      <t>クブン</t>
    </rPh>
    <phoneticPr fontId="2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</si>
  <si>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</si>
  <si>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</si>
  <si>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1"/>
  </si>
  <si>
    <t>　(7) 従業者の氏名を記入してください。</t>
    <rPh sb="5" eb="8">
      <t>ジュウギョウシャ</t>
    </rPh>
    <rPh sb="9" eb="11">
      <t>シメイ</t>
    </rPh>
    <rPh sb="12" eb="14">
      <t>キニュウ</t>
    </rPh>
    <phoneticPr fontId="2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</si>
  <si>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</si>
  <si>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</si>
  <si>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1"/>
  </si>
  <si>
    <t>１．サービス種別</t>
    <rPh sb="6" eb="8">
      <t>シュベツ</t>
    </rPh>
    <phoneticPr fontId="21"/>
  </si>
  <si>
    <t>サービス種別名</t>
    <rPh sb="4" eb="6">
      <t>シュベツ</t>
    </rPh>
    <rPh sb="6" eb="7">
      <t>メイ</t>
    </rPh>
    <phoneticPr fontId="21"/>
  </si>
  <si>
    <t>介護予防訪問入浴介護</t>
    <rPh sb="0" eb="2">
      <t>カイゴ</t>
    </rPh>
    <rPh sb="2" eb="4">
      <t>ヨボウ</t>
    </rPh>
    <rPh sb="4" eb="6">
      <t>ホウモン</t>
    </rPh>
    <rPh sb="6" eb="8">
      <t>ニュウヨク</t>
    </rPh>
    <rPh sb="8" eb="10">
      <t>カイゴ</t>
    </rPh>
    <phoneticPr fontId="21"/>
  </si>
  <si>
    <t>訪問入浴介護・介護予防訪問入浴介護</t>
    <rPh sb="0" eb="2">
      <t>ホウモン</t>
    </rPh>
    <rPh sb="2" eb="4">
      <t>ニュウヨク</t>
    </rPh>
    <rPh sb="4" eb="6">
      <t>カイゴ</t>
    </rPh>
    <rPh sb="7" eb="9">
      <t>カイゴ</t>
    </rPh>
    <rPh sb="9" eb="11">
      <t>ヨボウ</t>
    </rPh>
    <rPh sb="11" eb="13">
      <t>ホウモン</t>
    </rPh>
    <rPh sb="13" eb="15">
      <t>ニュウヨク</t>
    </rPh>
    <rPh sb="15" eb="17">
      <t>カイゴ</t>
    </rPh>
    <phoneticPr fontId="21"/>
  </si>
  <si>
    <t>２．職種名・資格名称</t>
    <rPh sb="2" eb="4">
      <t>ショクシュ</t>
    </rPh>
    <rPh sb="4" eb="5">
      <t>メイ</t>
    </rPh>
    <rPh sb="6" eb="8">
      <t>シカク</t>
    </rPh>
    <rPh sb="8" eb="10">
      <t>メイショウ</t>
    </rPh>
    <phoneticPr fontId="21"/>
  </si>
  <si>
    <t>資格</t>
    <rPh sb="0" eb="2">
      <t>シカク</t>
    </rPh>
    <phoneticPr fontId="21"/>
  </si>
  <si>
    <t>ー</t>
    <phoneticPr fontId="21"/>
  </si>
  <si>
    <t>【自治体の皆様へ】</t>
    <rPh sb="1" eb="4">
      <t>ジチタイ</t>
    </rPh>
    <rPh sb="5" eb="7">
      <t>ミナサマ</t>
    </rPh>
    <phoneticPr fontId="21"/>
  </si>
  <si>
    <t>※ INDIRECT関数使用のため、以下のとおりセルに「名前の定義」をしています。</t>
    <rPh sb="10" eb="12">
      <t>カンスウ</t>
    </rPh>
    <rPh sb="12" eb="14">
      <t>シヨウ</t>
    </rPh>
    <rPh sb="18" eb="20">
      <t>イカ</t>
    </rPh>
    <rPh sb="28" eb="30">
      <t>ナマエ</t>
    </rPh>
    <rPh sb="31" eb="33">
      <t>テイギ</t>
    </rPh>
    <phoneticPr fontId="21"/>
  </si>
  <si>
    <t>　12行目・・・「職種」</t>
    <rPh sb="3" eb="5">
      <t>ギョウメ</t>
    </rPh>
    <rPh sb="9" eb="11">
      <t>ショクシュ</t>
    </rPh>
    <phoneticPr fontId="21"/>
  </si>
  <si>
    <t>　C列・・・「管理者」</t>
    <rPh sb="2" eb="3">
      <t>レツ</t>
    </rPh>
    <rPh sb="7" eb="10">
      <t>カンリシャ</t>
    </rPh>
    <phoneticPr fontId="21"/>
  </si>
  <si>
    <t>　D列・・・「看護職員」</t>
    <rPh sb="2" eb="3">
      <t>レツ</t>
    </rPh>
    <rPh sb="7" eb="9">
      <t>カンゴ</t>
    </rPh>
    <rPh sb="9" eb="11">
      <t>ショクイン</t>
    </rPh>
    <phoneticPr fontId="21"/>
  </si>
  <si>
    <t>　E列・・・「介護職員」</t>
    <rPh sb="2" eb="3">
      <t>レツ</t>
    </rPh>
    <rPh sb="7" eb="9">
      <t>カイゴ</t>
    </rPh>
    <rPh sb="9" eb="11">
      <t>ショクイン</t>
    </rPh>
    <phoneticPr fontId="2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</si>
  <si>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1"/>
  </si>
  <si>
    <t>　行が足りない場合は、適宜追加してください。</t>
    <rPh sb="1" eb="2">
      <t>ギョウ</t>
    </rPh>
    <rPh sb="3" eb="4">
      <t>タ</t>
    </rPh>
    <rPh sb="7" eb="9">
      <t>バアイ</t>
    </rPh>
    <rPh sb="11" eb="13">
      <t>テキギ</t>
    </rPh>
    <rPh sb="13" eb="15">
      <t>ツイカ</t>
    </rPh>
    <phoneticPr fontId="21"/>
  </si>
  <si>
    <t>※総合事業用に職種を追加したい場合は、12行目に職種名を追加し、それぞれの列に必要資格を入力してください。</t>
    <rPh sb="1" eb="3">
      <t>ソウゴウ</t>
    </rPh>
    <rPh sb="3" eb="5">
      <t>ジギョウ</t>
    </rPh>
    <rPh sb="5" eb="6">
      <t>ヨウ</t>
    </rPh>
    <rPh sb="7" eb="9">
      <t>ショクシュ</t>
    </rPh>
    <rPh sb="10" eb="12">
      <t>ツイカ</t>
    </rPh>
    <rPh sb="15" eb="17">
      <t>バアイ</t>
    </rPh>
    <rPh sb="21" eb="23">
      <t>ギョウメ</t>
    </rPh>
    <rPh sb="24" eb="26">
      <t>ショクシュ</t>
    </rPh>
    <rPh sb="26" eb="27">
      <t>メイ</t>
    </rPh>
    <rPh sb="28" eb="30">
      <t>ツイカ</t>
    </rPh>
    <rPh sb="37" eb="38">
      <t>レツ</t>
    </rPh>
    <rPh sb="39" eb="41">
      <t>ヒツヨウ</t>
    </rPh>
    <rPh sb="41" eb="43">
      <t>シカク</t>
    </rPh>
    <rPh sb="44" eb="46">
      <t>ニュウリョク</t>
    </rPh>
    <phoneticPr fontId="2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</si>
  <si>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1"/>
  </si>
  <si>
    <t>　・「数式」タブ　⇒　「名前の定義」を選択</t>
    <rPh sb="3" eb="5">
      <t>スウシキ</t>
    </rPh>
    <rPh sb="12" eb="14">
      <t>ナマエ</t>
    </rPh>
    <rPh sb="15" eb="17">
      <t>テイギ</t>
    </rPh>
    <rPh sb="19" eb="21">
      <t>センタク</t>
    </rPh>
    <phoneticPr fontId="21"/>
  </si>
  <si>
    <t>　・「名前」に職種名を入力</t>
    <rPh sb="3" eb="5">
      <t>ナマエ</t>
    </rPh>
    <rPh sb="7" eb="9">
      <t>ショクシュ</t>
    </rPh>
    <rPh sb="9" eb="10">
      <t>メイ</t>
    </rPh>
    <rPh sb="11" eb="13">
      <t>ニュウリョク</t>
    </rPh>
    <phoneticPr fontId="2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</si>
  <si>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</si>
  <si>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1"/>
  </si>
  <si>
    <t>　利用者に対する指定(介護予防）訪問入浴介護の提供により事故が発生した場合は、市町村、当該利用者の家族、当該利用者に係る居宅介護支援事業者等に連絡を行うとともに、必要な措置を講じている。</t>
    <rPh sb="11" eb="13">
      <t>カイゴ</t>
    </rPh>
    <rPh sb="13" eb="15">
      <t>ヨボウ</t>
    </rPh>
    <phoneticPr fontId="5"/>
  </si>
  <si>
    <t>　利用者に対する指定（介護予防）訪問入浴介護の提供により賠償すべき事故が発生した場合は、損害賠償を速やかに行っている。</t>
    <rPh sb="11" eb="13">
      <t>カイゴ</t>
    </rPh>
    <rPh sb="13" eb="15">
      <t>ヨボウ</t>
    </rPh>
    <rPh sb="18" eb="20">
      <t>ニュウヨク</t>
    </rPh>
    <rPh sb="20" eb="22">
      <t>カイゴ</t>
    </rPh>
    <phoneticPr fontId="5"/>
  </si>
  <si>
    <t>　当該利用者又は他の利用者等の生命又は身体を保護するため緊急やむを得ない場合を除き、身体的拘束その他利用者の行動を制限する行為（身体的拘束等）を行っていない。</t>
    <phoneticPr fontId="5"/>
  </si>
  <si>
    <t>　身体的拘束等を行う場合には、その態様及び時間、その際の利用者の心身の状況並びに緊急やむを得ない理由を記録している。</t>
    <phoneticPr fontId="5"/>
  </si>
  <si>
    <t>　事業所における介護職員、看護職員ごとの認知症ケアに関する研修計画を作成し、当該計画に従い、研修を実施又は実施を予定している。</t>
    <rPh sb="1" eb="4">
      <t>ジギョウショ</t>
    </rPh>
    <rPh sb="8" eb="10">
      <t>カイゴ</t>
    </rPh>
    <rPh sb="10" eb="12">
      <t>ショクイン</t>
    </rPh>
    <rPh sb="13" eb="15">
      <t>カンゴ</t>
    </rPh>
    <rPh sb="15" eb="17">
      <t>ショクイン</t>
    </rPh>
    <rPh sb="20" eb="23">
      <t>ニンチショウ</t>
    </rPh>
    <rPh sb="26" eb="27">
      <t>カン</t>
    </rPh>
    <rPh sb="29" eb="31">
      <t>ケンシュウ</t>
    </rPh>
    <rPh sb="31" eb="33">
      <t>ケイカク</t>
    </rPh>
    <rPh sb="34" eb="36">
      <t>サクセイ</t>
    </rPh>
    <rPh sb="38" eb="40">
      <t>トウガイ</t>
    </rPh>
    <rPh sb="40" eb="42">
      <t>ケイカク</t>
    </rPh>
    <rPh sb="43" eb="44">
      <t>シタガ</t>
    </rPh>
    <rPh sb="46" eb="48">
      <t>ケンシュウ</t>
    </rPh>
    <rPh sb="49" eb="51">
      <t>ジッシ</t>
    </rPh>
    <rPh sb="51" eb="52">
      <t>マタ</t>
    </rPh>
    <rPh sb="53" eb="55">
      <t>ジッシ</t>
    </rPh>
    <rPh sb="56" eb="58">
      <t>ヨテイ</t>
    </rPh>
    <phoneticPr fontId="5"/>
  </si>
  <si>
    <t>　認知症介護の指導に係る専門的な研修（「認知症介護指導者養成研修」及び認知症看護に係る適切な研修）を修了している者を１名以上配置し、事業所全体の認知症ケアの指導等を実施している。</t>
    <rPh sb="1" eb="6">
      <t>ニンチショウカイゴ</t>
    </rPh>
    <rPh sb="7" eb="9">
      <t>シドウ</t>
    </rPh>
    <rPh sb="10" eb="11">
      <t>カカ</t>
    </rPh>
    <rPh sb="12" eb="15">
      <t>センモンテキ</t>
    </rPh>
    <rPh sb="16" eb="18">
      <t>ケンシュウ</t>
    </rPh>
    <rPh sb="20" eb="25">
      <t>ニンチショウカイゴ</t>
    </rPh>
    <rPh sb="25" eb="30">
      <t>シドウシャヨウセイ</t>
    </rPh>
    <rPh sb="30" eb="32">
      <t>ケンシュウ</t>
    </rPh>
    <rPh sb="33" eb="34">
      <t>オヨ</t>
    </rPh>
    <rPh sb="35" eb="40">
      <t>ニンチショウカンゴ</t>
    </rPh>
    <rPh sb="41" eb="42">
      <t>カカ</t>
    </rPh>
    <rPh sb="43" eb="45">
      <t>テキセツ</t>
    </rPh>
    <rPh sb="46" eb="48">
      <t>ケンシュウ</t>
    </rPh>
    <rPh sb="50" eb="52">
      <t>シュウリョウ</t>
    </rPh>
    <rPh sb="56" eb="57">
      <t>モノ</t>
    </rPh>
    <rPh sb="59" eb="62">
      <t>メイイジョウ</t>
    </rPh>
    <rPh sb="62" eb="64">
      <t>ハイチ</t>
    </rPh>
    <rPh sb="66" eb="69">
      <t>ジギョウショ</t>
    </rPh>
    <rPh sb="69" eb="71">
      <t>ゼンタイ</t>
    </rPh>
    <rPh sb="72" eb="75">
      <t>ニンチショウ</t>
    </rPh>
    <rPh sb="78" eb="80">
      <t>シドウ</t>
    </rPh>
    <rPh sb="80" eb="81">
      <t>トウ</t>
    </rPh>
    <rPh sb="82" eb="84">
      <t>ジッシ</t>
    </rPh>
    <phoneticPr fontId="5"/>
  </si>
  <si>
    <t>　「対象者の割合が２分の1以上」の算定方法は、算定日が属する月の前３月間のうち、いずれかの月の利用者数で算定している。この場合において、利用者数（要支援者（要介護者）を含める）は利用実人員数又は利用延人員数を用いて算定しており、確認結果を記録している。また、利用実人員で算定している場合、月途中で認知症高齢者の日常生活自立度区分が変更になった場合は月末の認知症高齢者の日常生活自立度区分を用いて計算している。</t>
    <rPh sb="2" eb="5">
      <t>タイショウシャ</t>
    </rPh>
    <rPh sb="6" eb="8">
      <t>ワリアイ</t>
    </rPh>
    <rPh sb="10" eb="11">
      <t>ブン</t>
    </rPh>
    <rPh sb="13" eb="15">
      <t>イジョウ</t>
    </rPh>
    <rPh sb="17" eb="19">
      <t>サンテイ</t>
    </rPh>
    <rPh sb="19" eb="21">
      <t>ホウホウ</t>
    </rPh>
    <rPh sb="23" eb="25">
      <t>サンテイ</t>
    </rPh>
    <rPh sb="25" eb="26">
      <t>ビ</t>
    </rPh>
    <rPh sb="27" eb="28">
      <t>ゾク</t>
    </rPh>
    <rPh sb="30" eb="31">
      <t>ツキ</t>
    </rPh>
    <rPh sb="61" eb="63">
      <t>バアイ</t>
    </rPh>
    <rPh sb="107" eb="109">
      <t>サンテイ</t>
    </rPh>
    <rPh sb="114" eb="116">
      <t>カクニン</t>
    </rPh>
    <rPh sb="116" eb="118">
      <t>ケッカ</t>
    </rPh>
    <rPh sb="119" eb="121">
      <t>キロク</t>
    </rPh>
    <rPh sb="135" eb="137">
      <t>サンテイ</t>
    </rPh>
    <rPh sb="141" eb="143">
      <t>バアイ</t>
    </rPh>
    <phoneticPr fontId="5"/>
  </si>
  <si>
    <t>（２）　認知症専門ケア加算(Ⅰ)</t>
    <phoneticPr fontId="5"/>
  </si>
  <si>
    <t>（２）の２　認知症専門ケア加算(Ⅱ)</t>
    <phoneticPr fontId="5"/>
  </si>
  <si>
    <t>（３）　看取り連携体制加算</t>
    <rPh sb="4" eb="6">
      <t>ミト</t>
    </rPh>
    <rPh sb="7" eb="9">
      <t>レンケイ</t>
    </rPh>
    <rPh sb="9" eb="11">
      <t>タイセイ</t>
    </rPh>
    <phoneticPr fontId="5"/>
  </si>
  <si>
    <t>イ</t>
    <phoneticPr fontId="5"/>
  </si>
  <si>
    <t>ロ</t>
    <phoneticPr fontId="5"/>
  </si>
  <si>
    <t>看取り期における対応方針に基づき、利用者の状態又は家族の求め等に応じ、介護職員、看護職員等から介護記録等利用者に関する記録を活用し行われるサービスについての説明を受け、同意した上でサービスを受けている者（その家族等が説明を受け、同意した上でサービスを受けている者を含む。）</t>
    <phoneticPr fontId="5"/>
  </si>
  <si>
    <t>＜利用者基準＞として次のいずれにも適合する利用者について算定している。</t>
    <rPh sb="10" eb="11">
      <t>ツギ</t>
    </rPh>
    <rPh sb="17" eb="19">
      <t>テキゴウ</t>
    </rPh>
    <rPh sb="21" eb="24">
      <t>リヨウシャ</t>
    </rPh>
    <rPh sb="28" eb="30">
      <t>サンテイ</t>
    </rPh>
    <phoneticPr fontId="5"/>
  </si>
  <si>
    <t>医師が一般に認められている医学的知見に基づき回復の見込みがないと診断した者</t>
    <rPh sb="36" eb="37">
      <t>モノ</t>
    </rPh>
    <phoneticPr fontId="5"/>
  </si>
  <si>
    <t>病院、診療所又は訪問看護ステーション（以下「訪問看護ステーション等」という。）との連携により、利用者の状態等に応じた対応ができる体制を確保し、かつ、必要に応じて当該訪問看護ステーション等により訪問看護等が提供されるよう訪問入浴介護を行う日時を当該訪問看護ステーション等と調整している</t>
    <phoneticPr fontId="5"/>
  </si>
  <si>
    <t>看取り期における対応方針を定め、利用開始の際に、利用者又はその家族に対して、当該対応方針の内容を説明し、同意を得ている。</t>
    <phoneticPr fontId="5"/>
  </si>
  <si>
    <t>ハ</t>
    <phoneticPr fontId="5"/>
  </si>
  <si>
    <t>看取りに関する職員研修を行っている</t>
    <phoneticPr fontId="5"/>
  </si>
  <si>
    <t>＜施設基準＞として次のいずれにも適合している。</t>
    <rPh sb="9" eb="10">
      <t>ツギ</t>
    </rPh>
    <rPh sb="16" eb="18">
      <t>テキゴウ</t>
    </rPh>
    <phoneticPr fontId="5"/>
  </si>
  <si>
    <t>市町村への通知に係る記録</t>
    <phoneticPr fontId="5"/>
  </si>
  <si>
    <t>身体的拘束等の態様及び時間、その際の利用者の心身の状況並びに緊急やむを得ない理由の記録</t>
    <phoneticPr fontId="5"/>
  </si>
  <si>
    <t>（７）　介護職員等処遇改善加算</t>
    <phoneticPr fontId="5"/>
  </si>
  <si>
    <t>①介護職員等処遇改善加算(Ⅰ)</t>
    <phoneticPr fontId="5"/>
  </si>
  <si>
    <t>　キャリアパス要件Ⅰ（任用要件・賃金体系の整備等）の内容を書面で整備し、全ての介護職員に周知している。</t>
    <phoneticPr fontId="5"/>
  </si>
  <si>
    <t>　キャリアパス要件Ⅱ（研修の実施等）を全ての介護職員に周知している。</t>
    <phoneticPr fontId="5"/>
  </si>
  <si>
    <t>　キャリアパス要件Ⅲ（昇給の仕組みの整備等）の内容を書面で整備し、全ての介護職員に周知している。</t>
    <phoneticPr fontId="5"/>
  </si>
  <si>
    <t>　キャリアパス要件Ⅴ（介護福祉士等の配置要件）として、サービス種類ごとに、「サービス提供体制強化加算」、「特定事業所加算」、「入居継続支援加算」又は「日常生活支援加算」の各区分の届出を行っている。</t>
    <phoneticPr fontId="5"/>
  </si>
  <si>
    <t>　職場環境要件として、従前（旧３加算）の職場環境等の改善に係る取組を実施し、その内容を全ての介護職員に周知しており、当該取組についてホームページへの掲載等により公表している。</t>
    <phoneticPr fontId="5"/>
  </si>
  <si>
    <t>②介護職員等処遇改善加算(Ⅱ)</t>
    <phoneticPr fontId="5"/>
  </si>
  <si>
    <t>③介護職員等処遇改善加算(Ⅲ)</t>
    <phoneticPr fontId="5"/>
  </si>
  <si>
    <t>④介護職員等処遇改善加算(Ⅳ)</t>
    <phoneticPr fontId="5"/>
  </si>
  <si>
    <t>（２）　高齢者虐待防止措置未実施減算</t>
    <rPh sb="4" eb="7">
      <t>コウレイシャ</t>
    </rPh>
    <rPh sb="7" eb="9">
      <t>ギャクタイ</t>
    </rPh>
    <rPh sb="9" eb="11">
      <t>ボウシ</t>
    </rPh>
    <rPh sb="11" eb="13">
      <t>ソチ</t>
    </rPh>
    <rPh sb="13" eb="16">
      <t>ミジッシ</t>
    </rPh>
    <rPh sb="16" eb="18">
      <t>ゲンサン</t>
    </rPh>
    <phoneticPr fontId="5"/>
  </si>
  <si>
    <t>　虐待の防止のための対策を検討する委員会（テレビ電話装置等の活用可能）を定期的に開催するとともに、その結果について、従業者に周知徹底を図っている。</t>
    <phoneticPr fontId="5"/>
  </si>
  <si>
    <t>　虐待の防止のための指針を整備している。</t>
    <phoneticPr fontId="5"/>
  </si>
  <si>
    <t>　従業者に対し、虐待の防止のための研修を定期的に実施している。</t>
    <phoneticPr fontId="5"/>
  </si>
  <si>
    <t>　高齢者虐待防止措置を実施するための担当者を設置している。</t>
    <phoneticPr fontId="5"/>
  </si>
  <si>
    <t>　感染症や非常災害の発生時において、利用者に対するサービスの提供を継続的に実施するための、及び非常時の体制で早期の業務再開を図るための計画（業務継続計画）を策定している。</t>
    <phoneticPr fontId="5"/>
  </si>
  <si>
    <t>　業務継続計画に従い必要な措置を講じている。</t>
    <phoneticPr fontId="5"/>
  </si>
  <si>
    <t>看護師</t>
    <rPh sb="0" eb="3">
      <t>カンゴシ</t>
    </rPh>
    <phoneticPr fontId="3"/>
  </si>
  <si>
    <t>准看護師</t>
    <rPh sb="0" eb="4">
      <t>ジュンカンゴシ</t>
    </rPh>
    <phoneticPr fontId="3"/>
  </si>
  <si>
    <t>介護福祉士</t>
    <rPh sb="0" eb="2">
      <t>カイゴ</t>
    </rPh>
    <rPh sb="2" eb="5">
      <t>フクシシ</t>
    </rPh>
    <phoneticPr fontId="3"/>
  </si>
  <si>
    <t>下記の記入方法に従って、入力してください。</t>
    <rPh sb="0" eb="2">
      <t>カキ</t>
    </rPh>
    <rPh sb="3" eb="5">
      <t>キニュウ</t>
    </rPh>
    <rPh sb="5" eb="7">
      <t>ホウホウ</t>
    </rPh>
    <rPh sb="8" eb="9">
      <t>シタガ</t>
    </rPh>
    <rPh sb="12" eb="14">
      <t>ニュウリョク</t>
    </rPh>
    <phoneticPr fontId="21"/>
  </si>
  <si>
    <t>　(1) 「４週」・「暦月」のいずれかを選択してください。</t>
    <rPh sb="7" eb="8">
      <t>シュウ</t>
    </rPh>
    <rPh sb="11" eb="12">
      <t>レキ</t>
    </rPh>
    <rPh sb="12" eb="13">
      <t>ツキ</t>
    </rPh>
    <rPh sb="20" eb="22">
      <t>センタク</t>
    </rPh>
    <phoneticPr fontId="2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</si>
  <si>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</si>
  <si>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21"/>
  </si>
  <si>
    <t>A</t>
    <phoneticPr fontId="21"/>
  </si>
  <si>
    <t>B</t>
    <phoneticPr fontId="21"/>
  </si>
  <si>
    <t>C</t>
    <phoneticPr fontId="21"/>
  </si>
  <si>
    <t>非常勤で兼務</t>
    <rPh sb="0" eb="3">
      <t>ヒジョウキン</t>
    </rPh>
    <rPh sb="4" eb="6">
      <t>ケンム</t>
    </rPh>
    <phoneticPr fontId="2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</si>
  <si>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</si>
  <si>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</si>
  <si>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21"/>
  </si>
  <si>
    <t>　　  ※ 指定基準の確認に際しては、４週分の入力で差し支えありません。</t>
    <phoneticPr fontId="2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</si>
  <si>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2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</si>
  <si>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21"/>
  </si>
  <si>
    <t>　　　 その他、特記事項欄としてもご活用ください。</t>
    <rPh sb="6" eb="7">
      <t>タ</t>
    </rPh>
    <rPh sb="8" eb="10">
      <t>トッキ</t>
    </rPh>
    <rPh sb="10" eb="12">
      <t>ジコウ</t>
    </rPh>
    <rPh sb="12" eb="13">
      <t>ラン</t>
    </rPh>
    <rPh sb="18" eb="20">
      <t>カツヨウ</t>
    </rPh>
    <phoneticPr fontId="7"/>
  </si>
  <si>
    <t>（標準様式1）</t>
    <rPh sb="1" eb="3">
      <t>ヒョウジュン</t>
    </rPh>
    <rPh sb="3" eb="5">
      <t>ヨウシキ</t>
    </rPh>
    <phoneticPr fontId="7"/>
  </si>
  <si>
    <t>○○○○</t>
    <phoneticPr fontId="21"/>
  </si>
  <si>
    <t>４週</t>
  </si>
  <si>
    <t>(2)</t>
    <phoneticPr fontId="21"/>
  </si>
  <si>
    <t>予定</t>
  </si>
  <si>
    <t>(8)</t>
    <phoneticPr fontId="21"/>
  </si>
  <si>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7"/>
  </si>
  <si>
    <t>○○　A郞</t>
    <rPh sb="4" eb="5">
      <t>ロウ</t>
    </rPh>
    <phoneticPr fontId="21"/>
  </si>
  <si>
    <t>従業者の勤務の体制及び勤務形態一覧表</t>
    <phoneticPr fontId="21"/>
  </si>
  <si>
    <t>(</t>
    <phoneticPr fontId="21"/>
  </si>
  <si>
    <t>）</t>
    <phoneticPr fontId="21"/>
  </si>
  <si>
    <t>)</t>
    <phoneticPr fontId="21"/>
  </si>
  <si>
    <t>(</t>
    <phoneticPr fontId="21"/>
  </si>
  <si>
    <t>(1)</t>
    <phoneticPr fontId="21"/>
  </si>
  <si>
    <t>(2)</t>
    <phoneticPr fontId="21"/>
  </si>
  <si>
    <t>No</t>
    <phoneticPr fontId="21"/>
  </si>
  <si>
    <t>(4) 
職種</t>
    <phoneticPr fontId="7"/>
  </si>
  <si>
    <t>(5)
勤務
形態</t>
    <phoneticPr fontId="7"/>
  </si>
  <si>
    <t>(7) 氏　名</t>
    <phoneticPr fontId="7"/>
  </si>
  <si>
    <t>(8)</t>
    <phoneticPr fontId="21"/>
  </si>
  <si>
    <t>(</t>
    <phoneticPr fontId="21"/>
  </si>
  <si>
    <t>)</t>
    <phoneticPr fontId="21"/>
  </si>
  <si>
    <t>）</t>
    <phoneticPr fontId="21"/>
  </si>
  <si>
    <t>(1)</t>
    <phoneticPr fontId="21"/>
  </si>
  <si>
    <t>No</t>
    <phoneticPr fontId="21"/>
  </si>
  <si>
    <t>(5)
勤務
形態</t>
    <phoneticPr fontId="7"/>
  </si>
  <si>
    <t>(8)</t>
    <phoneticPr fontId="21"/>
  </si>
  <si>
    <r>
      <t>１．</t>
    </r>
    <r>
      <rPr>
        <b/>
        <u/>
        <sz val="14"/>
        <color theme="1"/>
        <rFont val="ＭＳ Ｐゴシック"/>
        <family val="3"/>
        <charset val="128"/>
      </rPr>
      <t>人員基準について</t>
    </r>
    <phoneticPr fontId="5"/>
  </si>
  <si>
    <t>　常勤専従職員を配置している。
（ただし、管理業務に支障がない場合は、当該訪問入浴介護事業所の他の職務、同一の法人によって設置された他の事業所等での職務を兼務可能）</t>
    <rPh sb="1" eb="3">
      <t>ジョウキン</t>
    </rPh>
    <rPh sb="3" eb="5">
      <t>センジュウ</t>
    </rPh>
    <rPh sb="5" eb="7">
      <t>ショクイン</t>
    </rPh>
    <rPh sb="8" eb="10">
      <t>ハイチ</t>
    </rPh>
    <rPh sb="66" eb="67">
      <t>タ</t>
    </rPh>
    <phoneticPr fontId="5"/>
  </si>
  <si>
    <r>
      <t>　管理者は、暴力団員等又は暴力団員等と密接な関係を有する者</t>
    </r>
    <r>
      <rPr>
        <u/>
        <sz val="11"/>
        <color theme="1"/>
        <rFont val="ＭＳ Ｐ明朝"/>
        <family val="1"/>
        <charset val="128"/>
      </rPr>
      <t>ではない</t>
    </r>
    <r>
      <rPr>
        <sz val="11"/>
        <color theme="1"/>
        <rFont val="ＭＳ Ｐ明朝"/>
        <family val="1"/>
        <charset val="128"/>
      </rPr>
      <t>。</t>
    </r>
    <rPh sb="1" eb="4">
      <t>カンリシャ</t>
    </rPh>
    <rPh sb="6" eb="9">
      <t>ボウリョクダン</t>
    </rPh>
    <rPh sb="9" eb="10">
      <t>イン</t>
    </rPh>
    <rPh sb="10" eb="11">
      <t>トウ</t>
    </rPh>
    <rPh sb="11" eb="12">
      <t>マタ</t>
    </rPh>
    <rPh sb="13" eb="16">
      <t>ボウリョクダン</t>
    </rPh>
    <rPh sb="16" eb="17">
      <t>イン</t>
    </rPh>
    <rPh sb="17" eb="18">
      <t>トウ</t>
    </rPh>
    <rPh sb="19" eb="21">
      <t>ミッセツ</t>
    </rPh>
    <rPh sb="22" eb="24">
      <t>カンケイ</t>
    </rPh>
    <rPh sb="25" eb="26">
      <t>ユウ</t>
    </rPh>
    <rPh sb="28" eb="29">
      <t>シャ</t>
    </rPh>
    <phoneticPr fontId="5"/>
  </si>
  <si>
    <t>同一の法人によって設置された他の事業所で兼務している場合はその事業所名</t>
    <phoneticPr fontId="7"/>
  </si>
  <si>
    <r>
      <t>（１）　</t>
    </r>
    <r>
      <rPr>
        <b/>
        <u/>
        <sz val="11"/>
        <color theme="1"/>
        <rFont val="ＭＳ Ｐゴシック"/>
        <family val="3"/>
        <charset val="128"/>
      </rPr>
      <t>内容及び手続の説明及び同意</t>
    </r>
    <rPh sb="4" eb="6">
      <t>ナイヨウ</t>
    </rPh>
    <rPh sb="6" eb="7">
      <t>オヨ</t>
    </rPh>
    <rPh sb="8" eb="10">
      <t>テツヅ</t>
    </rPh>
    <rPh sb="11" eb="13">
      <t>セツメイ</t>
    </rPh>
    <rPh sb="13" eb="14">
      <t>オヨ</t>
    </rPh>
    <rPh sb="15" eb="17">
      <t>ドウイ</t>
    </rPh>
    <phoneticPr fontId="5"/>
  </si>
  <si>
    <r>
      <t>（４）　</t>
    </r>
    <r>
      <rPr>
        <b/>
        <u/>
        <sz val="11"/>
        <color theme="1"/>
        <rFont val="ＭＳ Ｐゴシック"/>
        <family val="3"/>
        <charset val="128"/>
      </rPr>
      <t>受給資格等の確認</t>
    </r>
    <rPh sb="4" eb="6">
      <t>ジュキュウ</t>
    </rPh>
    <rPh sb="6" eb="8">
      <t>シカク</t>
    </rPh>
    <rPh sb="8" eb="9">
      <t>トウ</t>
    </rPh>
    <rPh sb="10" eb="12">
      <t>カクニン</t>
    </rPh>
    <phoneticPr fontId="5"/>
  </si>
  <si>
    <r>
      <t>（６）　</t>
    </r>
    <r>
      <rPr>
        <b/>
        <u/>
        <sz val="11"/>
        <color theme="1"/>
        <rFont val="ＭＳ Ｐゴシック"/>
        <family val="3"/>
        <charset val="128"/>
      </rPr>
      <t>心身の状況等の把握</t>
    </r>
    <rPh sb="4" eb="6">
      <t>シンシン</t>
    </rPh>
    <rPh sb="7" eb="10">
      <t>ジョウキョウトウ</t>
    </rPh>
    <rPh sb="11" eb="13">
      <t>ハアク</t>
    </rPh>
    <phoneticPr fontId="5"/>
  </si>
  <si>
    <r>
      <t>（７）　</t>
    </r>
    <r>
      <rPr>
        <b/>
        <u/>
        <sz val="11"/>
        <color theme="1"/>
        <rFont val="ＭＳ Ｐゴシック"/>
        <family val="3"/>
        <charset val="128"/>
      </rPr>
      <t>居宅介護支援事業者等との連携</t>
    </r>
    <rPh sb="4" eb="6">
      <t>キョタク</t>
    </rPh>
    <rPh sb="6" eb="8">
      <t>カイゴ</t>
    </rPh>
    <rPh sb="8" eb="10">
      <t>シエン</t>
    </rPh>
    <rPh sb="10" eb="14">
      <t>ジギョウシャトウ</t>
    </rPh>
    <rPh sb="16" eb="18">
      <t>レンケイ</t>
    </rPh>
    <phoneticPr fontId="5"/>
  </si>
  <si>
    <r>
      <t>（９）　</t>
    </r>
    <r>
      <rPr>
        <b/>
        <u/>
        <sz val="11"/>
        <color theme="1"/>
        <rFont val="ＭＳ Ｐゴシック"/>
        <family val="3"/>
        <charset val="128"/>
      </rPr>
      <t>居宅サービス計画（介護予防サービス計画）に沿ったサービス提供</t>
    </r>
    <rPh sb="4" eb="6">
      <t>キョタク</t>
    </rPh>
    <rPh sb="10" eb="12">
      <t>ケイカク</t>
    </rPh>
    <rPh sb="13" eb="15">
      <t>カイゴ</t>
    </rPh>
    <rPh sb="15" eb="17">
      <t>ヨボウ</t>
    </rPh>
    <rPh sb="21" eb="23">
      <t>ケイカク</t>
    </rPh>
    <rPh sb="25" eb="26">
      <t>ソ</t>
    </rPh>
    <rPh sb="32" eb="34">
      <t>テイキョウ</t>
    </rPh>
    <phoneticPr fontId="5"/>
  </si>
  <si>
    <r>
      <t>（１２）　</t>
    </r>
    <r>
      <rPr>
        <b/>
        <u/>
        <sz val="11"/>
        <color theme="1"/>
        <rFont val="ＭＳ Ｐゴシック"/>
        <family val="3"/>
        <charset val="128"/>
      </rPr>
      <t>サービスの提供の記録</t>
    </r>
    <phoneticPr fontId="5"/>
  </si>
  <si>
    <r>
      <t>（１３）　</t>
    </r>
    <r>
      <rPr>
        <b/>
        <u/>
        <sz val="11"/>
        <color theme="1"/>
        <rFont val="ＭＳ Ｐゴシック"/>
        <family val="3"/>
        <charset val="128"/>
      </rPr>
      <t>利用料等の受領</t>
    </r>
    <phoneticPr fontId="5"/>
  </si>
  <si>
    <r>
      <t>　サービス提供に必要な石鹸、タオル、シャンプー、従業員が使用する手袋等についての費用を利用者から徴収して</t>
    </r>
    <r>
      <rPr>
        <u/>
        <sz val="11"/>
        <color theme="1"/>
        <rFont val="ＭＳ Ｐ明朝"/>
        <family val="1"/>
        <charset val="128"/>
      </rPr>
      <t>いない</t>
    </r>
    <r>
      <rPr>
        <sz val="11"/>
        <color theme="1"/>
        <rFont val="ＭＳ Ｐ明朝"/>
        <family val="1"/>
        <charset val="128"/>
      </rPr>
      <t>。</t>
    </r>
    <rPh sb="5" eb="7">
      <t>テイキョウ</t>
    </rPh>
    <rPh sb="8" eb="10">
      <t>ヒツヨウ</t>
    </rPh>
    <rPh sb="11" eb="13">
      <t>セッケン</t>
    </rPh>
    <rPh sb="34" eb="35">
      <t>トウ</t>
    </rPh>
    <phoneticPr fontId="5"/>
  </si>
  <si>
    <r>
      <t>　上記は、</t>
    </r>
    <r>
      <rPr>
        <u/>
        <sz val="10"/>
        <color theme="1"/>
        <rFont val="HG丸ｺﾞｼｯｸM-PRO"/>
        <family val="3"/>
        <charset val="128"/>
      </rPr>
      <t>原則として</t>
    </r>
    <r>
      <rPr>
        <sz val="10"/>
        <color theme="1"/>
        <rFont val="HG丸ｺﾞｼｯｸM-PRO"/>
        <family val="3"/>
        <charset val="128"/>
      </rPr>
      <t>事業所が用意すべきものですので、利用者に負担を求めることはできません。サービス利用料の他に徴収することができるのは、実施地域外でサービス提供を行う場合の交通費と、利用者の選択により提供される特別な浴槽水（例えば温泉水）の費用のみです。</t>
    </r>
    <phoneticPr fontId="5"/>
  </si>
  <si>
    <r>
      <t>問6</t>
    </r>
    <r>
      <rPr>
        <sz val="11"/>
        <color theme="1"/>
        <rFont val="ＭＳ Ｐゴシック"/>
        <family val="2"/>
        <charset val="128"/>
        <scheme val="minor"/>
      </rPr>
      <t/>
    </r>
    <rPh sb="0" eb="1">
      <t>ト</t>
    </rPh>
    <phoneticPr fontId="5"/>
  </si>
  <si>
    <r>
      <t>　</t>
    </r>
    <r>
      <rPr>
        <u/>
        <sz val="11"/>
        <color theme="1"/>
        <rFont val="ＭＳ Ｐ明朝"/>
        <family val="1"/>
        <charset val="128"/>
      </rPr>
      <t>指定訪問（介護予防）入浴介護</t>
    </r>
    <r>
      <rPr>
        <sz val="11"/>
        <color theme="1"/>
        <rFont val="ＭＳ Ｐ明朝"/>
        <family val="1"/>
        <charset val="128"/>
      </rPr>
      <t>の提供は、１回の訪問につき、看護職員１人及び介護職員２人をもって行うものとし、これらの者のうち１人を当該サービスの提供の責任者としている（ただし、利用者の身体の状況が安定していること等から、入浴により利用者の身体の状況等に支障を生ずるおそれがないと認められる場合においては、主治の医師の意見を確認した上で、看護職員に代えて介護職員を充てることができる）。</t>
    </r>
    <rPh sb="6" eb="8">
      <t>カイゴ</t>
    </rPh>
    <rPh sb="8" eb="10">
      <t>ヨボウ</t>
    </rPh>
    <rPh sb="11" eb="13">
      <t>ニュウヨク</t>
    </rPh>
    <rPh sb="13" eb="15">
      <t>カイゴ</t>
    </rPh>
    <rPh sb="21" eb="22">
      <t>カイ</t>
    </rPh>
    <rPh sb="23" eb="25">
      <t>ホウモン</t>
    </rPh>
    <rPh sb="29" eb="31">
      <t>カンゴ</t>
    </rPh>
    <rPh sb="31" eb="33">
      <t>ショクイン</t>
    </rPh>
    <rPh sb="34" eb="35">
      <t>ニン</t>
    </rPh>
    <rPh sb="35" eb="36">
      <t>オヨ</t>
    </rPh>
    <rPh sb="37" eb="39">
      <t>カイゴ</t>
    </rPh>
    <rPh sb="39" eb="41">
      <t>ショクイン</t>
    </rPh>
    <phoneticPr fontId="5"/>
  </si>
  <si>
    <r>
      <t>問7</t>
    </r>
    <r>
      <rPr>
        <sz val="11"/>
        <color theme="1"/>
        <rFont val="ＭＳ Ｐゴシック"/>
        <family val="2"/>
        <charset val="128"/>
        <scheme val="minor"/>
      </rPr>
      <t/>
    </r>
    <rPh sb="0" eb="1">
      <t>ト</t>
    </rPh>
    <phoneticPr fontId="5"/>
  </si>
  <si>
    <r>
      <t>（１８）　</t>
    </r>
    <r>
      <rPr>
        <b/>
        <u/>
        <sz val="11"/>
        <color theme="1"/>
        <rFont val="ＭＳ Ｐゴシック"/>
        <family val="3"/>
        <charset val="128"/>
      </rPr>
      <t>緊急時等の対応</t>
    </r>
    <phoneticPr fontId="5"/>
  </si>
  <si>
    <r>
      <t>（２０）　</t>
    </r>
    <r>
      <rPr>
        <b/>
        <u/>
        <sz val="11"/>
        <color theme="1"/>
        <rFont val="ＭＳ Ｐゴシック"/>
        <family val="3"/>
        <charset val="128"/>
      </rPr>
      <t>運営規程</t>
    </r>
    <rPh sb="5" eb="7">
      <t>ウンエイ</t>
    </rPh>
    <rPh sb="7" eb="9">
      <t>キテイ</t>
    </rPh>
    <phoneticPr fontId="5"/>
  </si>
  <si>
    <r>
      <t>（２１）　</t>
    </r>
    <r>
      <rPr>
        <b/>
        <u/>
        <sz val="11"/>
        <color theme="1"/>
        <rFont val="ＭＳ Ｐゴシック"/>
        <family val="3"/>
        <charset val="128"/>
      </rPr>
      <t>勤務体制の確保等</t>
    </r>
    <rPh sb="5" eb="7">
      <t>キンム</t>
    </rPh>
    <rPh sb="7" eb="9">
      <t>タイセイ</t>
    </rPh>
    <rPh sb="10" eb="12">
      <t>カクホ</t>
    </rPh>
    <rPh sb="12" eb="13">
      <t>トウ</t>
    </rPh>
    <phoneticPr fontId="5"/>
  </si>
  <si>
    <r>
      <t>　重要事項を事業所のウェブサイトに掲載している。
　</t>
    </r>
    <r>
      <rPr>
        <sz val="10"/>
        <color theme="1"/>
        <rFont val="ＭＳ Ｐ明朝"/>
        <family val="1"/>
        <charset val="128"/>
      </rPr>
      <t>※ウェブサイトとは、法人のホームページ等又は介護サービス情報公表システムのことをいう。
　※令和７年度より義務付け</t>
    </r>
    <phoneticPr fontId="5"/>
  </si>
  <si>
    <r>
      <t>（２５）　</t>
    </r>
    <r>
      <rPr>
        <b/>
        <u/>
        <sz val="11"/>
        <color theme="1"/>
        <rFont val="ＭＳ Ｐゴシック"/>
        <family val="3"/>
        <charset val="128"/>
      </rPr>
      <t>秘密保持等</t>
    </r>
    <rPh sb="5" eb="7">
      <t>ヒミツ</t>
    </rPh>
    <rPh sb="7" eb="9">
      <t>ホジ</t>
    </rPh>
    <rPh sb="9" eb="10">
      <t>トウ</t>
    </rPh>
    <phoneticPr fontId="5"/>
  </si>
  <si>
    <r>
      <t>（２６）　</t>
    </r>
    <r>
      <rPr>
        <b/>
        <u/>
        <sz val="11"/>
        <color theme="1"/>
        <rFont val="ＭＳ Ｐゴシック"/>
        <family val="3"/>
        <charset val="128"/>
      </rPr>
      <t>広告</t>
    </r>
    <rPh sb="5" eb="7">
      <t>コウコク</t>
    </rPh>
    <phoneticPr fontId="5"/>
  </si>
  <si>
    <r>
      <t>　指定(介護予防)訪問入浴介護事業所について広告をする場合においては、その内容が虚偽又は誇大なものになって</t>
    </r>
    <r>
      <rPr>
        <u/>
        <sz val="11"/>
        <color theme="1"/>
        <rFont val="ＭＳ Ｐ明朝"/>
        <family val="1"/>
        <charset val="128"/>
      </rPr>
      <t>いない</t>
    </r>
    <r>
      <rPr>
        <sz val="11"/>
        <color theme="1"/>
        <rFont val="ＭＳ Ｐ明朝"/>
        <family val="1"/>
        <charset val="128"/>
      </rPr>
      <t>。</t>
    </r>
    <rPh sb="1" eb="3">
      <t>シテイ</t>
    </rPh>
    <rPh sb="11" eb="13">
      <t>ニュウヨク</t>
    </rPh>
    <rPh sb="13" eb="15">
      <t>カイゴ</t>
    </rPh>
    <rPh sb="15" eb="18">
      <t>ジギョウショ</t>
    </rPh>
    <phoneticPr fontId="5"/>
  </si>
  <si>
    <r>
      <t>　居宅介護支援事業者（介護予防支援事業者）又はその従業者に対し、利用者に対して特定の事業者によるサービスを利用させることの対償として、金品その他の財産上の利益を供与して</t>
    </r>
    <r>
      <rPr>
        <u/>
        <sz val="11"/>
        <color theme="1"/>
        <rFont val="ＭＳ Ｐ明朝"/>
        <family val="1"/>
        <charset val="128"/>
      </rPr>
      <t>いない</t>
    </r>
    <r>
      <rPr>
        <sz val="11"/>
        <color theme="1"/>
        <rFont val="ＭＳ Ｐ明朝"/>
        <family val="1"/>
        <charset val="128"/>
      </rPr>
      <t xml:space="preserve">。 </t>
    </r>
    <phoneticPr fontId="5"/>
  </si>
  <si>
    <r>
      <t>（２９）　</t>
    </r>
    <r>
      <rPr>
        <b/>
        <u/>
        <sz val="11"/>
        <color theme="1"/>
        <rFont val="ＭＳ Ｐゴシック"/>
        <family val="3"/>
        <charset val="128"/>
      </rPr>
      <t>苦情処理</t>
    </r>
    <rPh sb="5" eb="7">
      <t>クジョウ</t>
    </rPh>
    <rPh sb="7" eb="9">
      <t>ショリ</t>
    </rPh>
    <phoneticPr fontId="5"/>
  </si>
  <si>
    <r>
      <t>（３０）　</t>
    </r>
    <r>
      <rPr>
        <b/>
        <u/>
        <sz val="11"/>
        <color theme="1"/>
        <rFont val="ＭＳ Ｐゴシック"/>
        <family val="3"/>
        <charset val="128"/>
      </rPr>
      <t>事故発生時の対応</t>
    </r>
    <rPh sb="5" eb="7">
      <t>ジコ</t>
    </rPh>
    <rPh sb="7" eb="9">
      <t>ハッセイ</t>
    </rPh>
    <rPh sb="9" eb="10">
      <t>ジ</t>
    </rPh>
    <rPh sb="11" eb="13">
      <t>タイオウ</t>
    </rPh>
    <phoneticPr fontId="5"/>
  </si>
  <si>
    <t>(4)</t>
    <phoneticPr fontId="5"/>
  </si>
  <si>
    <t>(5)</t>
    <phoneticPr fontId="5"/>
  </si>
  <si>
    <t>(6)</t>
    <phoneticPr fontId="5"/>
  </si>
  <si>
    <t>(7)</t>
    <phoneticPr fontId="5"/>
  </si>
  <si>
    <t>(8)</t>
    <phoneticPr fontId="5"/>
  </si>
  <si>
    <t>(9)</t>
    <phoneticPr fontId="5"/>
  </si>
  <si>
    <t>(10)</t>
    <phoneticPr fontId="5"/>
  </si>
  <si>
    <r>
      <t>　事業所の運営について、暴力団、暴力団員等から支配的な影響を</t>
    </r>
    <r>
      <rPr>
        <u/>
        <sz val="11"/>
        <color theme="1"/>
        <rFont val="ＭＳ Ｐ明朝"/>
        <family val="1"/>
        <charset val="128"/>
      </rPr>
      <t>受けていない</t>
    </r>
    <r>
      <rPr>
        <sz val="11"/>
        <color theme="1"/>
        <rFont val="ＭＳ Ｐ明朝"/>
        <family val="1"/>
        <charset val="128"/>
      </rPr>
      <t>。</t>
    </r>
    <rPh sb="1" eb="4">
      <t>ジギョウショ</t>
    </rPh>
    <rPh sb="5" eb="7">
      <t>ウンエイ</t>
    </rPh>
    <rPh sb="12" eb="15">
      <t>ボウリョクダン</t>
    </rPh>
    <rPh sb="16" eb="19">
      <t>ボウリョクダン</t>
    </rPh>
    <rPh sb="19" eb="20">
      <t>イン</t>
    </rPh>
    <rPh sb="20" eb="21">
      <t>トウ</t>
    </rPh>
    <rPh sb="23" eb="26">
      <t>シハイテキ</t>
    </rPh>
    <rPh sb="27" eb="29">
      <t>エイキョウ</t>
    </rPh>
    <rPh sb="30" eb="31">
      <t>ウ</t>
    </rPh>
    <phoneticPr fontId="5"/>
  </si>
  <si>
    <r>
      <t>５．加　算　　</t>
    </r>
    <r>
      <rPr>
        <sz val="10"/>
        <color theme="1"/>
        <rFont val="ＭＳ Ｐゴシック"/>
        <family val="3"/>
        <charset val="128"/>
      </rPr>
      <t>（算定している加算について点検を行ってください）</t>
    </r>
    <rPh sb="2" eb="3">
      <t>カ</t>
    </rPh>
    <rPh sb="4" eb="5">
      <t>ザン</t>
    </rPh>
    <rPh sb="8" eb="10">
      <t>サンテイ</t>
    </rPh>
    <rPh sb="14" eb="16">
      <t>カサン</t>
    </rPh>
    <rPh sb="20" eb="22">
      <t>テンケン</t>
    </rPh>
    <rPh sb="23" eb="24">
      <t>オコナ</t>
    </rPh>
    <phoneticPr fontId="5"/>
  </si>
  <si>
    <t>　事業所における利用者の総数のうち、周囲の者による日常生活に対する注意を必要とする認知症の者（日常生活自立度のランクⅡ、Ⅲ、Ⅳ又はⅯに該当する利用者。以下ここでは「対象者」という。）の占める割合が2分の1以上である。</t>
    <rPh sb="1" eb="4">
      <t>ジギョウショ</t>
    </rPh>
    <rPh sb="8" eb="11">
      <t>リヨウシャ</t>
    </rPh>
    <rPh sb="12" eb="14">
      <t>ソウスウ</t>
    </rPh>
    <rPh sb="18" eb="20">
      <t>シュウイ</t>
    </rPh>
    <rPh sb="21" eb="22">
      <t>モノ</t>
    </rPh>
    <rPh sb="25" eb="29">
      <t>ニチジョウセイカツ</t>
    </rPh>
    <rPh sb="36" eb="38">
      <t>ヒツヨウ</t>
    </rPh>
    <rPh sb="41" eb="44">
      <t>ニンチショウ</t>
    </rPh>
    <rPh sb="45" eb="46">
      <t>モノ</t>
    </rPh>
    <rPh sb="75" eb="77">
      <t>イカ</t>
    </rPh>
    <rPh sb="82" eb="85">
      <t>タイショウシャ</t>
    </rPh>
    <rPh sb="92" eb="93">
      <t>シ</t>
    </rPh>
    <rPh sb="95" eb="97">
      <t>ワリアイ</t>
    </rPh>
    <rPh sb="99" eb="100">
      <t>ブン</t>
    </rPh>
    <rPh sb="102" eb="104">
      <t>イジョウ</t>
    </rPh>
    <phoneticPr fontId="5"/>
  </si>
  <si>
    <t>　認知症専門ケア加算（Ⅰ）の問3及び問4の基準のいずれにも適合している。</t>
    <rPh sb="1" eb="4">
      <t>ニンチショウ</t>
    </rPh>
    <rPh sb="4" eb="6">
      <t>センモン</t>
    </rPh>
    <rPh sb="8" eb="10">
      <t>カサン</t>
    </rPh>
    <rPh sb="14" eb="15">
      <t>トイ</t>
    </rPh>
    <rPh sb="16" eb="17">
      <t>オヨ</t>
    </rPh>
    <rPh sb="18" eb="19">
      <t>トイ</t>
    </rPh>
    <rPh sb="21" eb="23">
      <t>キジュン</t>
    </rPh>
    <rPh sb="29" eb="31">
      <t>テキゴウ</t>
    </rPh>
    <phoneticPr fontId="5"/>
  </si>
  <si>
    <r>
      <t>問４</t>
    </r>
    <r>
      <rPr>
        <sz val="11"/>
        <color theme="1"/>
        <rFont val="ＭＳ Ｐゴシック"/>
        <family val="2"/>
        <charset val="128"/>
        <scheme val="minor"/>
      </rPr>
      <t/>
    </r>
    <rPh sb="0" eb="1">
      <t>トイ</t>
    </rPh>
    <phoneticPr fontId="5"/>
  </si>
  <si>
    <t>（３）　サービス提供体制強化加算（Ⅰ）、（Ⅱ）、（Ⅲ）について</t>
    <rPh sb="8" eb="10">
      <t>テイキョウ</t>
    </rPh>
    <rPh sb="10" eb="12">
      <t>タイセイ</t>
    </rPh>
    <rPh sb="12" eb="14">
      <t>キョウカ</t>
    </rPh>
    <rPh sb="14" eb="16">
      <t>カサン</t>
    </rPh>
    <phoneticPr fontId="5"/>
  </si>
  <si>
    <r>
      <t>（２）次の①か②のいずれかの要件を満たしている。</t>
    </r>
    <r>
      <rPr>
        <sz val="8"/>
        <color theme="1"/>
        <rFont val="ＭＳ Ｐ明朝"/>
        <family val="1"/>
        <charset val="128"/>
      </rPr>
      <t>（資格は前月の末日時点で取得、修了している）</t>
    </r>
    <rPh sb="25" eb="27">
      <t>シカク</t>
    </rPh>
    <rPh sb="28" eb="30">
      <t>ゼンゲツ</t>
    </rPh>
    <rPh sb="31" eb="33">
      <t>マツジツ</t>
    </rPh>
    <rPh sb="33" eb="35">
      <t>ジテン</t>
    </rPh>
    <rPh sb="36" eb="38">
      <t>シュトク</t>
    </rPh>
    <rPh sb="39" eb="41">
      <t>シュウリョウ</t>
    </rPh>
    <phoneticPr fontId="5"/>
  </si>
  <si>
    <r>
      <t>①介護職員の総数のうち、</t>
    </r>
    <r>
      <rPr>
        <b/>
        <u/>
        <sz val="11"/>
        <color theme="1"/>
        <rFont val="ＭＳ Ｐ明朝"/>
        <family val="1"/>
        <charset val="128"/>
      </rPr>
      <t>常勤換算方法</t>
    </r>
    <r>
      <rPr>
        <sz val="11"/>
        <color theme="1"/>
        <rFont val="ＭＳ Ｐ明朝"/>
        <family val="1"/>
        <charset val="128"/>
      </rPr>
      <t>で介護福祉士を６０％以上配置している。</t>
    </r>
    <rPh sb="6" eb="8">
      <t>ソウスウ</t>
    </rPh>
    <phoneticPr fontId="5"/>
  </si>
  <si>
    <r>
      <t>②介護職員の総数のうち、</t>
    </r>
    <r>
      <rPr>
        <b/>
        <u/>
        <sz val="11"/>
        <color theme="1"/>
        <rFont val="ＭＳ Ｐ明朝"/>
        <family val="1"/>
        <charset val="128"/>
      </rPr>
      <t>常勤換算方法</t>
    </r>
    <r>
      <rPr>
        <sz val="11"/>
        <color theme="1"/>
        <rFont val="ＭＳ Ｐ明朝"/>
        <family val="1"/>
        <charset val="128"/>
      </rPr>
      <t>で勤続年数１０年以上の介護福祉士</t>
    </r>
    <rPh sb="6" eb="8">
      <t>ソウスウ</t>
    </rPh>
    <rPh sb="19" eb="21">
      <t>キンゾク</t>
    </rPh>
    <rPh sb="21" eb="23">
      <t>ネンスウ</t>
    </rPh>
    <rPh sb="25" eb="28">
      <t>ネンイジョウ</t>
    </rPh>
    <rPh sb="29" eb="31">
      <t>カイゴ</t>
    </rPh>
    <rPh sb="31" eb="34">
      <t>フクシシ</t>
    </rPh>
    <phoneticPr fontId="5"/>
  </si>
  <si>
    <r>
      <t>①介護職員の総数のうち、</t>
    </r>
    <r>
      <rPr>
        <b/>
        <u/>
        <sz val="11"/>
        <color theme="1"/>
        <rFont val="ＭＳ Ｐ明朝"/>
        <family val="1"/>
        <charset val="128"/>
      </rPr>
      <t>常勤換算方法</t>
    </r>
    <r>
      <rPr>
        <sz val="11"/>
        <color theme="1"/>
        <rFont val="ＭＳ Ｐ明朝"/>
        <family val="1"/>
        <charset val="128"/>
      </rPr>
      <t>で介護福祉士を４０％以上配置している。</t>
    </r>
    <phoneticPr fontId="5"/>
  </si>
  <si>
    <r>
      <t>②介護職員の総数のうち、</t>
    </r>
    <r>
      <rPr>
        <b/>
        <u/>
        <sz val="11"/>
        <color theme="1"/>
        <rFont val="ＭＳ Ｐ明朝"/>
        <family val="1"/>
        <charset val="128"/>
      </rPr>
      <t>常勤換算方法</t>
    </r>
    <r>
      <rPr>
        <sz val="11"/>
        <color theme="1"/>
        <rFont val="ＭＳ Ｐ明朝"/>
        <family val="1"/>
        <charset val="128"/>
      </rPr>
      <t>で介護福祉士、実務者研修修了者及び</t>
    </r>
    <rPh sb="25" eb="28">
      <t>ジツムシャ</t>
    </rPh>
    <rPh sb="28" eb="30">
      <t>ケンシュウ</t>
    </rPh>
    <rPh sb="30" eb="33">
      <t>シュウリョウシャ</t>
    </rPh>
    <rPh sb="33" eb="34">
      <t>オヨ</t>
    </rPh>
    <phoneticPr fontId="5"/>
  </si>
  <si>
    <r>
      <t>（２）次の①か②か③のいずれかの要件を満たしている。</t>
    </r>
    <r>
      <rPr>
        <sz val="8"/>
        <color theme="1"/>
        <rFont val="ＭＳ Ｐ明朝"/>
        <family val="1"/>
        <charset val="128"/>
      </rPr>
      <t>（資格は前月の末日時点で取得、修了している）</t>
    </r>
    <rPh sb="27" eb="29">
      <t>シカク</t>
    </rPh>
    <rPh sb="30" eb="32">
      <t>ゼンゲツ</t>
    </rPh>
    <rPh sb="33" eb="35">
      <t>マツジツ</t>
    </rPh>
    <rPh sb="35" eb="37">
      <t>ジテン</t>
    </rPh>
    <rPh sb="38" eb="40">
      <t>シュトク</t>
    </rPh>
    <rPh sb="41" eb="43">
      <t>シュウリョウ</t>
    </rPh>
    <phoneticPr fontId="5"/>
  </si>
  <si>
    <r>
      <t>①介護職員の総数のうち、</t>
    </r>
    <r>
      <rPr>
        <b/>
        <u/>
        <sz val="11"/>
        <color theme="1"/>
        <rFont val="ＭＳ Ｐ明朝"/>
        <family val="1"/>
        <charset val="128"/>
      </rPr>
      <t>常勤換算方法</t>
    </r>
    <r>
      <rPr>
        <sz val="11"/>
        <color theme="1"/>
        <rFont val="ＭＳ Ｐ明朝"/>
        <family val="1"/>
        <charset val="128"/>
      </rPr>
      <t>で介護福祉士を３０％以上配置している。</t>
    </r>
    <phoneticPr fontId="5"/>
  </si>
  <si>
    <r>
      <t>③介護従業者の総数のうち、</t>
    </r>
    <r>
      <rPr>
        <b/>
        <u/>
        <sz val="11"/>
        <color theme="1"/>
        <rFont val="ＭＳ Ｐ明朝"/>
        <family val="1"/>
        <charset val="128"/>
      </rPr>
      <t>常勤換算方法</t>
    </r>
    <r>
      <rPr>
        <sz val="11"/>
        <color theme="1"/>
        <rFont val="ＭＳ Ｐ明朝"/>
        <family val="1"/>
        <charset val="128"/>
      </rPr>
      <t>で勤続年数７年以上の割合が</t>
    </r>
    <rPh sb="3" eb="6">
      <t>ジュウギョウシャ</t>
    </rPh>
    <rPh sb="7" eb="9">
      <t>ソウスウ</t>
    </rPh>
    <rPh sb="20" eb="22">
      <t>キンゾク</t>
    </rPh>
    <rPh sb="22" eb="24">
      <t>ネンスウ</t>
    </rPh>
    <rPh sb="25" eb="28">
      <t>ネンイジョウ</t>
    </rPh>
    <rPh sb="29" eb="31">
      <t>ワリアイ</t>
    </rPh>
    <phoneticPr fontId="5"/>
  </si>
  <si>
    <t>（４）　特別地域訪問入浴介護加算について</t>
    <rPh sb="4" eb="6">
      <t>トクベツ</t>
    </rPh>
    <rPh sb="6" eb="8">
      <t>チイキ</t>
    </rPh>
    <rPh sb="8" eb="10">
      <t>ホウモン</t>
    </rPh>
    <rPh sb="10" eb="12">
      <t>ニュウヨク</t>
    </rPh>
    <rPh sb="12" eb="14">
      <t>カイゴ</t>
    </rPh>
    <rPh sb="14" eb="16">
      <t>カサン</t>
    </rPh>
    <phoneticPr fontId="5"/>
  </si>
  <si>
    <t>（５）　中山間地域等における小規模事業所加算について</t>
    <rPh sb="4" eb="5">
      <t>チュウ</t>
    </rPh>
    <rPh sb="5" eb="6">
      <t>サン</t>
    </rPh>
    <rPh sb="6" eb="7">
      <t>カン</t>
    </rPh>
    <rPh sb="7" eb="10">
      <t>チイキトウ</t>
    </rPh>
    <rPh sb="14" eb="17">
      <t>ショウキボ</t>
    </rPh>
    <rPh sb="17" eb="19">
      <t>ジギョウ</t>
    </rPh>
    <rPh sb="19" eb="20">
      <t>ショ</t>
    </rPh>
    <rPh sb="20" eb="22">
      <t>カサン</t>
    </rPh>
    <phoneticPr fontId="5"/>
  </si>
  <si>
    <t>（６）　中山間地域等に居住する者へのサービス提供加算について</t>
    <rPh sb="4" eb="5">
      <t>チュウ</t>
    </rPh>
    <rPh sb="5" eb="6">
      <t>サン</t>
    </rPh>
    <rPh sb="6" eb="7">
      <t>カン</t>
    </rPh>
    <rPh sb="7" eb="10">
      <t>チイキトウ</t>
    </rPh>
    <rPh sb="11" eb="13">
      <t>キョジュウ</t>
    </rPh>
    <rPh sb="15" eb="16">
      <t>モノ</t>
    </rPh>
    <rPh sb="22" eb="24">
      <t>テイキョウ</t>
    </rPh>
    <rPh sb="24" eb="26">
      <t>カサン</t>
    </rPh>
    <phoneticPr fontId="5"/>
  </si>
  <si>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5"/>
  </si>
  <si>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color theme="1"/>
        <rFont val="ＭＳ Ｐ明朝"/>
        <family val="1"/>
        <charset val="128"/>
      </rPr>
      <t>※新加算Ⅰ～Ⅳまでのいずれかの算定以前に、「旧ベースアップ等加算」又は「新加算Ⅴ(2)、(4)、(7)、(9)若しくは(13)」を算定していた事業所については適用しない。</t>
    </r>
    <phoneticPr fontId="5"/>
  </si>
  <si>
    <r>
      <t>　</t>
    </r>
    <r>
      <rPr>
        <sz val="10"/>
        <color theme="1"/>
        <rFont val="ＭＳ Ｐ明朝"/>
        <family val="1"/>
        <charset val="128"/>
      </rPr>
      <t>事業所と同一敷地内若しくは隣接する敷地内に所在する建物又は事業所と同一建物(以下、「同一敷地内建物」という）に居住する者へサービスを提供したときは、所定単位の９０／１００を算定している（問2に該当する場合を除く）。
※　「同一敷地内建物等」の定義
　 当該指定訪問入浴介護事業所と構造上又は外形上、一体的な建築物及び同一敷地内並びに隣接する敷地（当該指定訪問入浴介護事業所と建築物が道路等を挟んで設置している場合を含む。）にある建物のうち効率的なサービス提供が可能なものを指す。
※　×の場合は、減算の必要はありません。</t>
    </r>
    <rPh sb="39" eb="41">
      <t>イカ</t>
    </rPh>
    <rPh sb="43" eb="45">
      <t>ドウイツ</t>
    </rPh>
    <rPh sb="45" eb="47">
      <t>シキチ</t>
    </rPh>
    <rPh sb="47" eb="48">
      <t>ナイ</t>
    </rPh>
    <rPh sb="48" eb="50">
      <t>タテモノ</t>
    </rPh>
    <rPh sb="75" eb="77">
      <t>ショテイ</t>
    </rPh>
    <rPh sb="94" eb="95">
      <t>トイ</t>
    </rPh>
    <rPh sb="97" eb="99">
      <t>ガイトウ</t>
    </rPh>
    <rPh sb="101" eb="103">
      <t>バアイ</t>
    </rPh>
    <rPh sb="104" eb="105">
      <t>ノゾ</t>
    </rPh>
    <rPh sb="131" eb="133">
      <t>ホウモン</t>
    </rPh>
    <rPh sb="133" eb="135">
      <t>ニュウヨク</t>
    </rPh>
    <rPh sb="135" eb="137">
      <t>カイゴ</t>
    </rPh>
    <phoneticPr fontId="5"/>
  </si>
  <si>
    <r>
      <t>　</t>
    </r>
    <r>
      <rPr>
        <sz val="10"/>
        <color theme="1"/>
        <rFont val="ＭＳ Ｐ明朝"/>
        <family val="1"/>
        <charset val="128"/>
      </rPr>
      <t>問1の同一敷地内建物等について、指定訪問入浴介護事業所における１月当たりの利用者が同一敷地内建物等に５０人以上居住している（居住していた）建物に居住する者へサービスを提供したときは、所定単位の８５／１００を算定している。
※　×の場合は、減算の必要はありません。</t>
    </r>
    <rPh sb="19" eb="21">
      <t>ホウモン</t>
    </rPh>
    <rPh sb="21" eb="23">
      <t>ニュウヨク</t>
    </rPh>
    <rPh sb="23" eb="25">
      <t>カイゴ</t>
    </rPh>
    <rPh sb="25" eb="28">
      <t>ジギョウショ</t>
    </rPh>
    <rPh sb="63" eb="65">
      <t>キョジュウ</t>
    </rPh>
    <rPh sb="70" eb="72">
      <t>タテモノ</t>
    </rPh>
    <phoneticPr fontId="5"/>
  </si>
  <si>
    <r>
      <t>　</t>
    </r>
    <r>
      <rPr>
        <sz val="10"/>
        <color theme="1"/>
        <rFont val="ＭＳ Ｐ明朝"/>
        <family val="1"/>
        <charset val="128"/>
      </rPr>
      <t>問1・問2以外で、指定訪問入浴介護事業所における１月当たりの利用者が同一建物に２０人以上居住する建物に居住する者へのサービスを提供したときは、所定単位の９０／１００を算定している。
※　×の場合は、減算の必要はありません。</t>
    </r>
    <rPh sb="4" eb="5">
      <t>トイ</t>
    </rPh>
    <phoneticPr fontId="5"/>
  </si>
  <si>
    <r>
      <t>令和７年度　運 営</t>
    </r>
    <r>
      <rPr>
        <b/>
        <sz val="23.5"/>
        <color theme="1"/>
        <rFont val="Century"/>
        <family val="1"/>
      </rPr>
      <t xml:space="preserve"> </t>
    </r>
    <r>
      <rPr>
        <b/>
        <sz val="23.5"/>
        <color theme="1"/>
        <rFont val="MS Gothic"/>
        <family val="3"/>
        <charset val="128"/>
      </rPr>
      <t>状 況 点 検 書</t>
    </r>
    <rPh sb="0" eb="2">
      <t>レイワ</t>
    </rPh>
    <rPh sb="3" eb="5">
      <t>ネンド</t>
    </rPh>
    <phoneticPr fontId="5"/>
  </si>
  <si>
    <t>　事業所における利用者の総数のうち、日常生活に支障を来すおそれのある症状又は行動が認められることから介護を必要とする認知症の者（日常生活自立度のランクⅢ、Ⅳ又はＭに該当する利用者）の占める割合が100分の20以上である。</t>
    <phoneticPr fontId="5"/>
  </si>
  <si>
    <t>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5"/>
  </si>
  <si>
    <t>　キャリアパス要件Ⅳ（改善後の年額賃金要件）として、経験・技能のある介護職員のうち、１人以上は、賃金改善後の賃金の見込額（新加算を算定し実施される賃金改善の見込額を含む）が年額440万円以上となっている。</t>
    <phoneticPr fontId="5"/>
  </si>
  <si>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phoneticPr fontId="5"/>
  </si>
  <si>
    <t>（３）　業務継続計画未策定減算　</t>
    <rPh sb="4" eb="6">
      <t>ギョウム</t>
    </rPh>
    <rPh sb="6" eb="8">
      <t>ケイゾク</t>
    </rPh>
    <rPh sb="8" eb="10">
      <t>ケイカク</t>
    </rPh>
    <rPh sb="10" eb="11">
      <t>ミ</t>
    </rPh>
    <rPh sb="11" eb="13">
      <t>サクテイ</t>
    </rPh>
    <rPh sb="13" eb="15">
      <t>ゲンサン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</si>
</sst>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0#"/>
  </numFmts>
  <fonts count="77">
    <font>
      <sz val="10.5"/>
      <name val="ＭＳ 明朝"/>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1"/>
      <name val="ＭＳ Ｐゴシック"/>
      <family val="3"/>
      <charset val="128"/>
    </font>
    <font>
      <sz val="6"/>
      <name val="ＭＳ Ｐゴシック"/>
      <family val="3"/>
      <charset val="128"/>
    </font>
    <font>
      <sz val="10.5"/>
      <color theme="1"/>
      <name val="ＭＳ 明朝"/>
      <family val="1"/>
      <charset val="128"/>
    </font>
    <font>
      <sz val="20"/>
      <color theme="1"/>
      <name val="ＭＳ 明朝"/>
      <family val="1"/>
      <charset val="128"/>
    </font>
    <font>
      <sz val="9.65"/>
      <color theme="1"/>
      <name val="ＭＳ Ｐゴシック"/>
      <family val="3"/>
      <charset val="128"/>
    </font>
    <font>
      <sz val="10"/>
      <color theme="1"/>
      <name val="ＭＳ Ｐゴシック"/>
      <family val="3"/>
      <charset val="128"/>
    </font>
    <font>
      <sz val="11"/>
      <color theme="1"/>
      <name val="ＭＳ Ｐ明朝"/>
      <family val="1"/>
      <charset val="128"/>
    </font>
    <font>
      <b/>
      <sz val="11"/>
      <color theme="1"/>
      <name val="ＭＳ Ｐ明朝"/>
      <family val="1"/>
      <charset val="128"/>
    </font>
    <font>
      <b/>
      <sz val="11"/>
      <color theme="1"/>
      <name val="ＭＳ Ｐゴシック"/>
      <family val="3"/>
      <charset val="128"/>
    </font>
    <font>
      <sz val="16"/>
      <color theme="1"/>
      <name val="MS Gothic"/>
      <family val="3"/>
      <charset val="128"/>
    </font>
    <font>
      <b/>
      <sz val="23.5"/>
      <color theme="1"/>
      <name val="MS Gothic"/>
      <family val="3"/>
      <charset val="128"/>
    </font>
    <font>
      <sz val="14.5"/>
      <color theme="1"/>
      <name val="ＭＳ Ｐゴシック"/>
      <family val="3"/>
      <charset val="128"/>
    </font>
    <font>
      <sz val="12"/>
      <color theme="1"/>
      <name val="ＭＳ 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b/>
      <sz val="12"/>
      <name val="HGSｺﾞｼｯｸM"/>
      <family val="3"/>
      <charset val="128"/>
    </font>
    <font>
      <sz val="12"/>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u/>
      <sz val="12"/>
      <name val="HGSｺﾞｼｯｸM"/>
      <family val="3"/>
      <charset val="128"/>
    </font>
    <font>
      <sz val="11"/>
      <name val="ＭＳ Ｐゴシック"/>
      <family val="2"/>
      <charset val="128"/>
      <scheme val="minor"/>
    </font>
    <font>
      <sz val="11"/>
      <color rgb="FF000000"/>
      <name val="ＭＳ Ｐゴシック"/>
      <family val="3"/>
      <charset val="128"/>
      <scheme val="minor"/>
    </font>
    <font>
      <sz val="9"/>
      <color theme="1"/>
      <name val="ＭＳ Ｐゴシック"/>
      <family val="3"/>
      <charset val="128"/>
    </font>
    <font>
      <b/>
      <sz val="23.5"/>
      <color theme="1"/>
      <name val="Century"/>
      <family val="1"/>
    </font>
    <font>
      <sz val="9"/>
      <color theme="1"/>
      <name val="ＭＳ 明朝"/>
      <family val="1"/>
      <charset val="128"/>
    </font>
    <font>
      <sz val="10"/>
      <color theme="1"/>
      <name val="ＭＳ 明朝"/>
      <family val="1"/>
      <charset val="128"/>
    </font>
    <font>
      <sz val="12"/>
      <color theme="1"/>
      <name val="ＭＳ Ｐゴシック"/>
      <family val="3"/>
      <charset val="128"/>
    </font>
    <font>
      <sz val="9"/>
      <color theme="1"/>
      <name val="ＭＳ ゴシック"/>
      <family val="3"/>
      <charset val="128"/>
    </font>
    <font>
      <sz val="22"/>
      <color theme="1"/>
      <name val="ＭＳ ゴシック"/>
      <family val="3"/>
      <charset val="128"/>
    </font>
    <font>
      <sz val="10"/>
      <color theme="1"/>
      <name val="ＭＳ ゴシック"/>
      <family val="3"/>
      <charset val="128"/>
    </font>
    <font>
      <sz val="8"/>
      <color theme="1"/>
      <name val="ＭＳ ゴシック"/>
      <family val="3"/>
      <charset val="128"/>
    </font>
    <font>
      <sz val="14"/>
      <color theme="1"/>
      <name val="ＭＳ ゴシック"/>
      <family val="3"/>
      <charset val="128"/>
    </font>
    <font>
      <sz val="12"/>
      <color theme="1"/>
      <name val="ＭＳ Ｐ明朝"/>
      <family val="1"/>
      <charset val="128"/>
    </font>
    <font>
      <sz val="11"/>
      <color theme="1"/>
      <name val="ＭＳ Ｐゴシック"/>
      <family val="3"/>
      <charset val="128"/>
    </font>
    <font>
      <b/>
      <sz val="12"/>
      <color theme="1"/>
      <name val="MS Gothic"/>
      <family val="3"/>
      <charset val="128"/>
    </font>
    <font>
      <b/>
      <sz val="14"/>
      <color theme="1"/>
      <name val="ＭＳ Ｐゴシック"/>
      <family val="3"/>
      <charset val="128"/>
    </font>
    <font>
      <sz val="14"/>
      <color theme="1"/>
      <name val="ＭＳ 明朝"/>
      <family val="1"/>
      <charset val="128"/>
    </font>
    <font>
      <sz val="11.5"/>
      <color theme="1"/>
      <name val="ＭＳ 明朝"/>
      <family val="1"/>
      <charset val="128"/>
    </font>
    <font>
      <sz val="10"/>
      <color theme="1"/>
      <name val="Century"/>
      <family val="1"/>
    </font>
    <font>
      <b/>
      <u/>
      <sz val="14"/>
      <color theme="1"/>
      <name val="ＭＳ Ｐゴシック"/>
      <family val="3"/>
      <charset val="128"/>
    </font>
    <font>
      <sz val="20"/>
      <color theme="1"/>
      <name val="ＭＳ ゴシック"/>
      <family val="3"/>
      <charset val="128"/>
    </font>
    <font>
      <u/>
      <sz val="11"/>
      <color theme="1"/>
      <name val="ＭＳ Ｐ明朝"/>
      <family val="1"/>
      <charset val="128"/>
    </font>
    <font>
      <b/>
      <sz val="10"/>
      <color theme="1"/>
      <name val="ＭＳ Ｐゴシック"/>
      <family val="3"/>
      <charset val="128"/>
    </font>
    <font>
      <sz val="10"/>
      <color theme="1"/>
      <name val="ＭＳ Ｐ明朝"/>
      <family val="1"/>
      <charset val="128"/>
    </font>
    <font>
      <sz val="9"/>
      <color theme="1"/>
      <name val="ＭＳ Ｐ明朝"/>
      <family val="1"/>
      <charset val="128"/>
    </font>
    <font>
      <b/>
      <u/>
      <sz val="11"/>
      <color theme="1"/>
      <name val="ＭＳ Ｐゴシック"/>
      <family val="3"/>
      <charset val="128"/>
    </font>
    <font>
      <sz val="10.5"/>
      <color theme="1"/>
      <name val="ＭＳ ゴシック"/>
      <family val="3"/>
      <charset val="128"/>
    </font>
    <font>
      <sz val="10"/>
      <color theme="1"/>
      <name val="HG丸ｺﾞｼｯｸM-PRO"/>
      <family val="3"/>
      <charset val="128"/>
    </font>
    <font>
      <u/>
      <sz val="10"/>
      <color theme="1"/>
      <name val="HG丸ｺﾞｼｯｸM-PRO"/>
      <family val="3"/>
      <charset val="128"/>
    </font>
    <font>
      <sz val="10.5"/>
      <color theme="1"/>
      <name val="ＭＳ Ｐゴシック"/>
      <family val="3"/>
      <charset val="128"/>
    </font>
    <font>
      <sz val="20"/>
      <color theme="1"/>
      <name val="ＭＳ Ｐゴシック"/>
      <family val="3"/>
      <charset val="128"/>
    </font>
    <font>
      <sz val="10.5"/>
      <color theme="1"/>
      <name val="ＭＳ Ｐ明朝"/>
      <family val="1"/>
      <charset val="128"/>
    </font>
    <font>
      <b/>
      <sz val="12"/>
      <color theme="1"/>
      <name val="ＭＳ ゴシック"/>
      <family val="3"/>
      <charset val="128"/>
    </font>
    <font>
      <sz val="11"/>
      <color theme="1"/>
      <name val="ＭＳ ゴシック"/>
      <family val="3"/>
      <charset val="128"/>
    </font>
    <font>
      <sz val="11"/>
      <color theme="1"/>
      <name val="ＭＳ 明朝"/>
      <family val="1"/>
      <charset val="128"/>
    </font>
    <font>
      <sz val="8"/>
      <color theme="1"/>
      <name val="ＭＳ Ｐ明朝"/>
      <family val="1"/>
      <charset val="128"/>
    </font>
    <font>
      <b/>
      <u/>
      <sz val="11"/>
      <color theme="1"/>
      <name val="ＭＳ Ｐ明朝"/>
      <family val="1"/>
      <charset val="128"/>
    </font>
    <font>
      <b/>
      <sz val="10"/>
      <color theme="1"/>
      <name val="ＭＳ ゴシック"/>
      <family val="3"/>
      <charset val="128"/>
    </font>
    <font>
      <u/>
      <sz val="10"/>
      <color theme="1"/>
      <name val="ＭＳ Ｐ明朝"/>
      <family val="1"/>
      <charset val="128"/>
    </font>
    <font>
      <b/>
      <sz val="20"/>
      <color theme="1"/>
      <name val="ＭＳ ゴシック"/>
      <family val="3"/>
      <charset val="128"/>
    </font>
    <font>
      <sz val="16"/>
      <color theme="1"/>
      <name val="HG丸ｺﾞｼｯｸM-PRO"/>
      <family val="3"/>
      <charset val="128"/>
    </font>
    <font>
      <sz val="14"/>
      <color theme="1"/>
      <name val="ＭＳ Ｐゴシック"/>
      <family val="3"/>
      <charset val="128"/>
    </font>
    <font>
      <b/>
      <sz val="10"/>
      <color theme="1"/>
      <name val="ＭＳ 明朝"/>
      <family val="1"/>
      <charset val="128"/>
    </font>
    <font>
      <sz val="9.9"/>
      <color theme="1"/>
      <name val="ＭＳ 明朝"/>
      <family val="1"/>
      <charset val="128"/>
    </font>
    <font>
      <sz val="9.8000000000000007"/>
      <color theme="1"/>
      <name val="ＭＳ 明朝"/>
      <family val="1"/>
      <charset val="128"/>
    </font>
    <font>
      <sz val="9.8000000000000007"/>
      <color theme="1"/>
      <name val="Century"/>
      <family val="1"/>
    </font>
  </fonts>
  <fills count="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rgb="FFCCFFCC"/>
        <bgColor indexed="64"/>
      </patternFill>
    </fill>
    <fill>
      <patternFill patternType="solid">
        <fgColor rgb="FFCCECFF"/>
        <bgColor indexed="64"/>
      </patternFill>
    </fill>
  </fills>
  <borders count="105">
    <border>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slantDashDot">
        <color indexed="23"/>
      </left>
      <right/>
      <top style="slantDashDot">
        <color indexed="23"/>
      </top>
      <bottom/>
      <diagonal/>
    </border>
    <border>
      <left/>
      <right/>
      <top style="slantDashDot">
        <color indexed="23"/>
      </top>
      <bottom/>
      <diagonal/>
    </border>
    <border>
      <left style="slantDashDot">
        <color indexed="23"/>
      </left>
      <right/>
      <top/>
      <bottom/>
      <diagonal/>
    </border>
    <border>
      <left style="slantDashDot">
        <color indexed="23"/>
      </left>
      <right/>
      <top/>
      <bottom style="slantDashDot">
        <color indexed="23"/>
      </bottom>
      <diagonal/>
    </border>
    <border>
      <left/>
      <right/>
      <top/>
      <bottom style="slantDashDot">
        <color indexed="23"/>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slantDashDot">
        <color indexed="23"/>
      </right>
      <top style="slantDashDot">
        <color indexed="23"/>
      </top>
      <bottom/>
      <diagonal/>
    </border>
    <border>
      <left/>
      <right style="slantDashDot">
        <color indexed="23"/>
      </right>
      <top/>
      <bottom/>
      <diagonal/>
    </border>
    <border>
      <left/>
      <right style="slantDashDot">
        <color indexed="23"/>
      </right>
      <top/>
      <bottom style="slantDashDot">
        <color indexed="23"/>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style="thin">
        <color theme="0"/>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6">
    <xf numFmtId="0" fontId="0" fillId="0" borderId="0"/>
    <xf numFmtId="0" fontId="6" fillId="0" borderId="0"/>
    <xf numFmtId="0" fontId="4" fillId="0" borderId="0">
      <alignment vertical="center"/>
    </xf>
    <xf numFmtId="38" fontId="4"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666">
    <xf numFmtId="0" fontId="0" fillId="0" borderId="0" xfId="0"/>
    <xf numFmtId="0" fontId="8" fillId="0" borderId="0" xfId="0" applyFont="1"/>
    <xf numFmtId="0" fontId="9" fillId="0" borderId="0" xfId="0" applyFont="1"/>
    <xf numFmtId="0" fontId="8" fillId="0" borderId="24" xfId="0" applyFont="1" applyBorder="1" applyAlignment="1">
      <alignment horizontal="left" vertical="center"/>
    </xf>
    <xf numFmtId="0" fontId="8" fillId="0" borderId="38" xfId="0" applyFont="1" applyBorder="1" applyAlignment="1">
      <alignment horizontal="left" vertical="center"/>
    </xf>
    <xf numFmtId="0" fontId="8" fillId="0" borderId="24" xfId="0" applyFont="1" applyBorder="1"/>
    <xf numFmtId="0" fontId="9" fillId="0" borderId="24" xfId="0" applyFont="1" applyBorder="1"/>
    <xf numFmtId="0" fontId="9" fillId="0" borderId="25" xfId="0" applyFont="1" applyBorder="1"/>
    <xf numFmtId="0" fontId="11" fillId="0" borderId="18" xfId="0" applyFont="1" applyBorder="1" applyAlignment="1">
      <alignment horizontal="center" vertical="center"/>
    </xf>
    <xf numFmtId="0" fontId="11" fillId="0" borderId="0" xfId="0" applyFont="1" applyAlignment="1">
      <alignment horizontal="center" vertical="center"/>
    </xf>
    <xf numFmtId="0" fontId="12" fillId="3" borderId="0" xfId="0" applyFont="1" applyFill="1" applyAlignment="1">
      <alignment horizontal="left" vertical="center" wrapText="1"/>
    </xf>
    <xf numFmtId="0" fontId="13" fillId="3" borderId="19" xfId="0" applyFont="1" applyFill="1" applyBorder="1" applyAlignment="1">
      <alignment vertical="center" wrapText="1"/>
    </xf>
    <xf numFmtId="0" fontId="14" fillId="0" borderId="0" xfId="0" applyFont="1" applyAlignment="1">
      <alignment vertical="center"/>
    </xf>
    <xf numFmtId="0" fontId="4" fillId="3" borderId="0" xfId="2" applyFill="1">
      <alignment vertical="center"/>
    </xf>
    <xf numFmtId="0" fontId="4" fillId="3" borderId="18" xfId="2" applyFill="1" applyBorder="1" applyAlignment="1">
      <alignment horizontal="center" vertical="center"/>
    </xf>
    <xf numFmtId="0" fontId="4" fillId="3" borderId="18" xfId="2" applyFill="1" applyBorder="1">
      <alignment vertical="center"/>
    </xf>
    <xf numFmtId="0" fontId="4" fillId="3" borderId="71" xfId="2" applyFill="1" applyBorder="1" applyAlignment="1">
      <alignment horizontal="center" vertical="center"/>
    </xf>
    <xf numFmtId="0" fontId="25" fillId="3" borderId="95" xfId="2" applyFont="1" applyFill="1" applyBorder="1" applyAlignment="1">
      <alignment horizontal="center" vertical="center"/>
    </xf>
    <xf numFmtId="0" fontId="25" fillId="3" borderId="96" xfId="2" applyFont="1" applyFill="1" applyBorder="1" applyAlignment="1">
      <alignment horizontal="center" vertical="center"/>
    </xf>
    <xf numFmtId="0" fontId="25" fillId="3" borderId="97" xfId="2" applyFont="1" applyFill="1" applyBorder="1" applyAlignment="1">
      <alignment horizontal="center" vertical="center"/>
    </xf>
    <xf numFmtId="0" fontId="25" fillId="3" borderId="3" xfId="2" applyFont="1" applyFill="1" applyBorder="1">
      <alignment vertical="center"/>
    </xf>
    <xf numFmtId="0" fontId="25" fillId="3" borderId="7" xfId="2" applyFont="1" applyFill="1" applyBorder="1">
      <alignment vertical="center"/>
    </xf>
    <xf numFmtId="0" fontId="4" fillId="3" borderId="3" xfId="2" applyFill="1" applyBorder="1">
      <alignment vertical="center"/>
    </xf>
    <xf numFmtId="0" fontId="4" fillId="3" borderId="70" xfId="2" applyFill="1" applyBorder="1">
      <alignment vertical="center"/>
    </xf>
    <xf numFmtId="0" fontId="25" fillId="3" borderId="9" xfId="2" applyFont="1" applyFill="1" applyBorder="1">
      <alignment vertical="center"/>
    </xf>
    <xf numFmtId="0" fontId="25" fillId="3" borderId="31" xfId="2" applyFont="1" applyFill="1" applyBorder="1">
      <alignment vertical="center"/>
    </xf>
    <xf numFmtId="0" fontId="4" fillId="3" borderId="74" xfId="2" applyFill="1" applyBorder="1">
      <alignment vertical="center"/>
    </xf>
    <xf numFmtId="0" fontId="25" fillId="3" borderId="18" xfId="2" applyFont="1" applyFill="1" applyBorder="1">
      <alignment vertical="center"/>
    </xf>
    <xf numFmtId="0" fontId="25" fillId="3" borderId="39" xfId="2" applyFont="1" applyFill="1" applyBorder="1">
      <alignment vertical="center"/>
    </xf>
    <xf numFmtId="0" fontId="25" fillId="3" borderId="41" xfId="2" applyFont="1" applyFill="1" applyBorder="1">
      <alignment vertical="center"/>
    </xf>
    <xf numFmtId="0" fontId="25" fillId="3" borderId="6" xfId="2" applyFont="1" applyFill="1" applyBorder="1">
      <alignment vertical="center"/>
    </xf>
    <xf numFmtId="0" fontId="4" fillId="3" borderId="99" xfId="2" applyFill="1" applyBorder="1">
      <alignment vertical="center"/>
    </xf>
    <xf numFmtId="0" fontId="4" fillId="3" borderId="6" xfId="2" applyFill="1" applyBorder="1">
      <alignment vertical="center"/>
    </xf>
    <xf numFmtId="0" fontId="4" fillId="3" borderId="10" xfId="2" applyFill="1" applyBorder="1">
      <alignment vertical="center"/>
    </xf>
    <xf numFmtId="0" fontId="25" fillId="3" borderId="2" xfId="0" applyFont="1" applyFill="1" applyBorder="1" applyAlignment="1">
      <alignment vertical="center"/>
    </xf>
    <xf numFmtId="0" fontId="25" fillId="3" borderId="8" xfId="0" applyFont="1" applyFill="1" applyBorder="1" applyAlignment="1">
      <alignment vertical="center"/>
    </xf>
    <xf numFmtId="0" fontId="25" fillId="3" borderId="5" xfId="0" applyFont="1" applyFill="1" applyBorder="1" applyAlignment="1">
      <alignment vertical="center"/>
    </xf>
    <xf numFmtId="0" fontId="25" fillId="3" borderId="98" xfId="2" applyFont="1" applyFill="1" applyBorder="1" applyAlignment="1">
      <alignment horizontal="center" vertical="center"/>
    </xf>
    <xf numFmtId="0" fontId="2" fillId="3" borderId="0" xfId="4" applyFill="1">
      <alignment vertical="center"/>
    </xf>
    <xf numFmtId="0" fontId="22" fillId="3" borderId="0" xfId="4" applyFont="1" applyFill="1" applyAlignment="1">
      <alignment horizontal="left" vertical="center"/>
    </xf>
    <xf numFmtId="0" fontId="25" fillId="3" borderId="0" xfId="4" applyFont="1" applyFill="1" applyAlignment="1">
      <alignment horizontal="left" vertical="center"/>
    </xf>
    <xf numFmtId="0" fontId="25" fillId="3" borderId="0" xfId="4" applyFont="1" applyFill="1">
      <alignment vertical="center"/>
    </xf>
    <xf numFmtId="0" fontId="25" fillId="5" borderId="18" xfId="4" applyFont="1" applyFill="1" applyBorder="1" applyAlignment="1">
      <alignment horizontal="left" vertical="center"/>
    </xf>
    <xf numFmtId="0" fontId="25" fillId="6" borderId="18" xfId="4" applyFont="1" applyFill="1" applyBorder="1" applyAlignment="1">
      <alignment horizontal="left" vertical="center"/>
    </xf>
    <xf numFmtId="0" fontId="27" fillId="3" borderId="0" xfId="4" applyFont="1" applyFill="1" applyAlignment="1">
      <alignment horizontal="left" vertical="center"/>
    </xf>
    <xf numFmtId="0" fontId="25" fillId="3" borderId="18" xfId="4" applyFont="1" applyFill="1" applyBorder="1" applyAlignment="1">
      <alignment horizontal="center" vertical="center"/>
    </xf>
    <xf numFmtId="0" fontId="25" fillId="3" borderId="18" xfId="4" applyFont="1" applyFill="1" applyBorder="1" applyAlignment="1">
      <alignment horizontal="left" vertical="center"/>
    </xf>
    <xf numFmtId="0" fontId="28" fillId="3" borderId="0" xfId="4" applyFont="1" applyFill="1" applyAlignment="1">
      <alignment horizontal="left" vertical="center"/>
    </xf>
    <xf numFmtId="0" fontId="25" fillId="3" borderId="0" xfId="4" applyFont="1" applyFill="1" applyAlignment="1">
      <alignment horizontal="left" vertical="center" wrapText="1"/>
    </xf>
    <xf numFmtId="0" fontId="28" fillId="3" borderId="0" xfId="4" applyFont="1" applyFill="1">
      <alignment vertical="center"/>
    </xf>
    <xf numFmtId="0" fontId="24" fillId="3" borderId="0" xfId="4" applyFont="1" applyFill="1">
      <alignment vertical="center"/>
    </xf>
    <xf numFmtId="0" fontId="28" fillId="3" borderId="0" xfId="4" applyFont="1" applyFill="1" applyAlignment="1">
      <alignment vertical="center" shrinkToFit="1"/>
    </xf>
    <xf numFmtId="0" fontId="31" fillId="3" borderId="0" xfId="4" applyFont="1" applyFill="1" applyAlignment="1">
      <alignment vertical="center" shrinkToFit="1"/>
    </xf>
    <xf numFmtId="0" fontId="25" fillId="3" borderId="0" xfId="4" applyFont="1" applyFill="1" applyAlignment="1">
      <alignment vertical="center" wrapText="1"/>
    </xf>
    <xf numFmtId="0" fontId="25" fillId="3" borderId="0" xfId="4" applyFont="1" applyFill="1" applyAlignment="1">
      <alignment vertical="center" textRotation="90"/>
    </xf>
    <xf numFmtId="0" fontId="32" fillId="3" borderId="0" xfId="4" applyFont="1" applyFill="1" applyAlignment="1">
      <alignment horizontal="left" vertical="center"/>
    </xf>
    <xf numFmtId="0" fontId="19" fillId="0" borderId="0" xfId="4" applyFont="1">
      <alignment vertical="center"/>
    </xf>
    <xf numFmtId="0" fontId="19" fillId="0" borderId="0" xfId="4" applyFont="1" applyAlignment="1">
      <alignment horizontal="left" vertical="center"/>
    </xf>
    <xf numFmtId="0" fontId="20" fillId="0" borderId="0" xfId="4" applyFont="1" applyAlignment="1">
      <alignment horizontal="left" vertical="center"/>
    </xf>
    <xf numFmtId="0" fontId="20" fillId="0" borderId="0" xfId="4" applyFont="1" applyAlignment="1">
      <alignment horizontal="right" vertical="center"/>
    </xf>
    <xf numFmtId="0" fontId="22" fillId="0" borderId="0" xfId="4" applyFont="1" applyAlignment="1">
      <alignment horizontal="left" vertical="center"/>
    </xf>
    <xf numFmtId="0" fontId="19" fillId="0" borderId="0" xfId="4" applyFont="1" applyProtection="1">
      <alignment vertical="center"/>
      <protection locked="0"/>
    </xf>
    <xf numFmtId="0" fontId="20" fillId="0" borderId="0" xfId="4" applyFont="1">
      <alignment vertical="center"/>
    </xf>
    <xf numFmtId="0" fontId="20" fillId="0" borderId="0" xfId="4" applyFont="1" applyAlignment="1" applyProtection="1">
      <alignment horizontal="right" vertical="center"/>
      <protection locked="0"/>
    </xf>
    <xf numFmtId="0" fontId="20" fillId="0" borderId="0" xfId="4" applyFont="1" applyProtection="1">
      <alignment vertical="center"/>
      <protection locked="0"/>
    </xf>
    <xf numFmtId="0" fontId="22" fillId="0" borderId="0" xfId="4" applyFont="1" applyAlignment="1">
      <alignment horizontal="right" vertical="center"/>
    </xf>
    <xf numFmtId="0" fontId="22" fillId="3" borderId="0" xfId="4" applyFont="1" applyFill="1" applyAlignment="1">
      <alignment horizontal="center" vertical="center"/>
    </xf>
    <xf numFmtId="0" fontId="22" fillId="3" borderId="0" xfId="4" applyFont="1" applyFill="1" applyAlignment="1">
      <alignment horizontal="right" vertical="center"/>
    </xf>
    <xf numFmtId="0" fontId="22" fillId="3" borderId="0" xfId="4" applyFont="1" applyFill="1">
      <alignment vertical="center"/>
    </xf>
    <xf numFmtId="0" fontId="22" fillId="0" borderId="0" xfId="4" applyFont="1">
      <alignment vertical="center"/>
    </xf>
    <xf numFmtId="0" fontId="20" fillId="0" borderId="0" xfId="4" applyFont="1" applyAlignment="1">
      <alignment horizontal="center" vertical="center"/>
    </xf>
    <xf numFmtId="0" fontId="19" fillId="0" borderId="0" xfId="4" quotePrefix="1" applyFont="1" applyAlignment="1">
      <alignment horizontal="center" vertical="center"/>
    </xf>
    <xf numFmtId="0" fontId="19" fillId="3" borderId="0" xfId="4" applyFont="1" applyFill="1">
      <alignment vertical="center"/>
    </xf>
    <xf numFmtId="0" fontId="20" fillId="3" borderId="0" xfId="4" applyFont="1" applyFill="1" applyAlignment="1">
      <alignment horizontal="right" vertical="center"/>
    </xf>
    <xf numFmtId="0" fontId="20" fillId="3" borderId="0" xfId="4" applyFont="1" applyFill="1">
      <alignment vertical="center"/>
    </xf>
    <xf numFmtId="0" fontId="20" fillId="3" borderId="0" xfId="4" applyFont="1" applyFill="1" applyAlignment="1">
      <alignment horizontal="center" vertical="center"/>
    </xf>
    <xf numFmtId="0" fontId="19" fillId="3" borderId="0" xfId="4" applyFont="1" applyFill="1" applyAlignment="1">
      <alignment horizontal="center" vertical="center"/>
    </xf>
    <xf numFmtId="0" fontId="23" fillId="3" borderId="0" xfId="4" applyFont="1" applyFill="1" applyAlignment="1">
      <alignment horizontal="centerContinuous" vertical="center"/>
    </xf>
    <xf numFmtId="0" fontId="19" fillId="3" borderId="0" xfId="4" applyFont="1" applyFill="1" applyAlignment="1">
      <alignment horizontal="centerContinuous" vertical="center"/>
    </xf>
    <xf numFmtId="0" fontId="23" fillId="0" borderId="0" xfId="4" applyFont="1">
      <alignment vertical="center"/>
    </xf>
    <xf numFmtId="20" fontId="19" fillId="3" borderId="0" xfId="4" applyNumberFormat="1" applyFont="1" applyFill="1">
      <alignment vertical="center"/>
    </xf>
    <xf numFmtId="20" fontId="19" fillId="3" borderId="0" xfId="4" applyNumberFormat="1" applyFont="1" applyFill="1" applyAlignment="1">
      <alignment horizontal="center" vertical="center"/>
    </xf>
    <xf numFmtId="176" fontId="19" fillId="3" borderId="0" xfId="4" applyNumberFormat="1" applyFont="1" applyFill="1">
      <alignment vertical="center"/>
    </xf>
    <xf numFmtId="0" fontId="19" fillId="3" borderId="0" xfId="4" applyFont="1" applyFill="1" applyAlignment="1">
      <alignment horizontal="left" vertical="center"/>
    </xf>
    <xf numFmtId="0" fontId="19" fillId="0" borderId="0" xfId="4" applyFont="1" applyAlignment="1">
      <alignment horizontal="center" vertical="center"/>
    </xf>
    <xf numFmtId="0" fontId="23" fillId="0" borderId="0" xfId="4" applyFont="1" applyAlignment="1">
      <alignment horizontal="left" vertical="center"/>
    </xf>
    <xf numFmtId="0" fontId="19" fillId="0" borderId="0" xfId="4" applyFont="1" applyAlignment="1">
      <alignment horizontal="right" vertical="center"/>
    </xf>
    <xf numFmtId="0" fontId="25" fillId="0" borderId="0" xfId="4" applyFont="1">
      <alignment vertical="center"/>
    </xf>
    <xf numFmtId="0" fontId="25" fillId="0" borderId="0" xfId="4" applyFont="1" applyAlignment="1">
      <alignment horizontal="left" vertical="center"/>
    </xf>
    <xf numFmtId="0" fontId="25" fillId="0" borderId="0" xfId="4" applyFont="1" applyAlignment="1">
      <alignment horizontal="right" vertical="center"/>
    </xf>
    <xf numFmtId="0" fontId="25" fillId="0" borderId="0" xfId="4" applyFont="1" applyAlignment="1" applyProtection="1">
      <alignment horizontal="right" vertical="center"/>
      <protection locked="0"/>
    </xf>
    <xf numFmtId="0" fontId="25" fillId="0" borderId="0" xfId="4" applyFont="1" applyProtection="1">
      <alignment vertical="center"/>
      <protection locked="0"/>
    </xf>
    <xf numFmtId="0" fontId="23" fillId="0" borderId="8" xfId="4" applyFont="1" applyBorder="1" applyAlignment="1">
      <alignment horizontal="center" vertical="center"/>
    </xf>
    <xf numFmtId="0" fontId="23" fillId="0" borderId="18" xfId="4" applyFont="1" applyBorder="1" applyAlignment="1">
      <alignment horizontal="center" vertical="center"/>
    </xf>
    <xf numFmtId="0" fontId="23" fillId="0" borderId="74" xfId="4" applyFont="1" applyBorder="1" applyAlignment="1">
      <alignment horizontal="center" vertical="center"/>
    </xf>
    <xf numFmtId="0" fontId="23" fillId="0" borderId="5" xfId="4" applyFont="1" applyBorder="1" applyAlignment="1">
      <alignment horizontal="center" vertical="center" wrapText="1"/>
    </xf>
    <xf numFmtId="0" fontId="23" fillId="0" borderId="6" xfId="4" applyFont="1" applyBorder="1" applyAlignment="1">
      <alignment horizontal="center" vertical="center" wrapText="1"/>
    </xf>
    <xf numFmtId="0" fontId="23" fillId="0" borderId="10" xfId="4" applyFont="1" applyBorder="1" applyAlignment="1">
      <alignment horizontal="center" vertical="center" wrapText="1"/>
    </xf>
    <xf numFmtId="0" fontId="19" fillId="0" borderId="100" xfId="4" applyFont="1" applyBorder="1">
      <alignment vertical="center"/>
    </xf>
    <xf numFmtId="177" fontId="19" fillId="5" borderId="85" xfId="4" applyNumberFormat="1" applyFont="1" applyFill="1" applyBorder="1" applyAlignment="1" applyProtection="1">
      <alignment horizontal="center" vertical="center" shrinkToFit="1"/>
      <protection locked="0"/>
    </xf>
    <xf numFmtId="177" fontId="19" fillId="5" borderId="86" xfId="4" applyNumberFormat="1" applyFont="1" applyFill="1" applyBorder="1" applyAlignment="1" applyProtection="1">
      <alignment horizontal="center" vertical="center" shrinkToFit="1"/>
      <protection locked="0"/>
    </xf>
    <xf numFmtId="177" fontId="19" fillId="5" borderId="87" xfId="4" applyNumberFormat="1" applyFont="1" applyFill="1" applyBorder="1" applyAlignment="1" applyProtection="1">
      <alignment horizontal="center" vertical="center" shrinkToFit="1"/>
      <protection locked="0"/>
    </xf>
    <xf numFmtId="0" fontId="19" fillId="0" borderId="89" xfId="4" applyFont="1" applyBorder="1">
      <alignment vertical="center"/>
    </xf>
    <xf numFmtId="177" fontId="19" fillId="5" borderId="90" xfId="4" applyNumberFormat="1" applyFont="1" applyFill="1" applyBorder="1" applyAlignment="1" applyProtection="1">
      <alignment horizontal="center" vertical="center" shrinkToFit="1"/>
      <protection locked="0"/>
    </xf>
    <xf numFmtId="177" fontId="19" fillId="5" borderId="91" xfId="4" applyNumberFormat="1" applyFont="1" applyFill="1" applyBorder="1" applyAlignment="1" applyProtection="1">
      <alignment horizontal="center" vertical="center" shrinkToFit="1"/>
      <protection locked="0"/>
    </xf>
    <xf numFmtId="177" fontId="19" fillId="5" borderId="92" xfId="4" applyNumberFormat="1" applyFont="1" applyFill="1" applyBorder="1" applyAlignment="1" applyProtection="1">
      <alignment horizontal="center" vertical="center" shrinkToFit="1"/>
      <protection locked="0"/>
    </xf>
    <xf numFmtId="0" fontId="19" fillId="0" borderId="102" xfId="4" applyFont="1" applyBorder="1">
      <alignment vertical="center"/>
    </xf>
    <xf numFmtId="177" fontId="19" fillId="5" borderId="5" xfId="4" applyNumberFormat="1" applyFont="1" applyFill="1" applyBorder="1" applyAlignment="1" applyProtection="1">
      <alignment horizontal="center" vertical="center" shrinkToFit="1"/>
      <protection locked="0"/>
    </xf>
    <xf numFmtId="177" fontId="19" fillId="5" borderId="6" xfId="4" applyNumberFormat="1" applyFont="1" applyFill="1" applyBorder="1" applyAlignment="1" applyProtection="1">
      <alignment horizontal="center" vertical="center" shrinkToFit="1"/>
      <protection locked="0"/>
    </xf>
    <xf numFmtId="177" fontId="19" fillId="5" borderId="10" xfId="4" applyNumberFormat="1" applyFont="1" applyFill="1" applyBorder="1" applyAlignment="1" applyProtection="1">
      <alignment horizontal="center" vertical="center" shrinkToFit="1"/>
      <protection locked="0"/>
    </xf>
    <xf numFmtId="0" fontId="24" fillId="0" borderId="0" xfId="4" applyFont="1">
      <alignment vertical="center"/>
    </xf>
    <xf numFmtId="0" fontId="25" fillId="0" borderId="0" xfId="4" applyFont="1" applyAlignment="1">
      <alignment vertical="center" shrinkToFit="1"/>
    </xf>
    <xf numFmtId="0" fontId="26" fillId="0" borderId="0" xfId="4" applyFont="1" applyAlignment="1">
      <alignment vertical="center" shrinkToFit="1"/>
    </xf>
    <xf numFmtId="0" fontId="25" fillId="0" borderId="0" xfId="4" applyFont="1" applyAlignment="1" applyProtection="1">
      <alignment horizontal="left" vertical="center"/>
      <protection locked="0"/>
    </xf>
    <xf numFmtId="0" fontId="25" fillId="0" borderId="0" xfId="4" applyFont="1" applyAlignment="1" applyProtection="1">
      <alignment vertical="center" wrapText="1"/>
      <protection locked="0"/>
    </xf>
    <xf numFmtId="0" fontId="25" fillId="0" borderId="0" xfId="4" applyFont="1" applyAlignment="1" applyProtection="1">
      <alignment horizontal="justify" vertical="center" wrapText="1"/>
      <protection locked="0"/>
    </xf>
    <xf numFmtId="0" fontId="19" fillId="0" borderId="82" xfId="4" applyFont="1" applyBorder="1">
      <alignment vertical="center"/>
    </xf>
    <xf numFmtId="177" fontId="19" fillId="5" borderId="8" xfId="4" applyNumberFormat="1" applyFont="1" applyFill="1" applyBorder="1" applyAlignment="1" applyProtection="1">
      <alignment horizontal="center" vertical="center" shrinkToFit="1"/>
      <protection locked="0"/>
    </xf>
    <xf numFmtId="177" fontId="19" fillId="5" borderId="18" xfId="4" applyNumberFormat="1" applyFont="1" applyFill="1" applyBorder="1" applyAlignment="1" applyProtection="1">
      <alignment horizontal="center" vertical="center" shrinkToFit="1"/>
      <protection locked="0"/>
    </xf>
    <xf numFmtId="177" fontId="19" fillId="5" borderId="74" xfId="4" applyNumberFormat="1" applyFont="1" applyFill="1" applyBorder="1" applyAlignment="1" applyProtection="1">
      <alignment horizontal="center" vertical="center" shrinkToFit="1"/>
      <protection locked="0"/>
    </xf>
    <xf numFmtId="0" fontId="23" fillId="0" borderId="0" xfId="4" applyFont="1" applyAlignment="1">
      <alignment vertical="center" shrinkToFit="1"/>
    </xf>
    <xf numFmtId="0" fontId="25" fillId="0" borderId="0" xfId="4" applyFont="1" applyAlignment="1">
      <alignment vertical="center" wrapText="1"/>
    </xf>
    <xf numFmtId="0" fontId="25" fillId="0" borderId="0" xfId="4" applyFont="1" applyAlignment="1">
      <alignment horizontal="justify" vertical="center" wrapText="1"/>
    </xf>
    <xf numFmtId="0" fontId="19" fillId="0" borderId="74" xfId="4" applyFont="1" applyBorder="1" applyAlignment="1">
      <alignment horizontal="center" vertical="center"/>
    </xf>
    <xf numFmtId="0" fontId="19" fillId="0" borderId="6" xfId="4" applyFont="1" applyBorder="1" applyAlignment="1">
      <alignment horizontal="center" vertical="center" wrapText="1"/>
    </xf>
    <xf numFmtId="0" fontId="10" fillId="0" borderId="24" xfId="0" applyFont="1" applyBorder="1" applyAlignment="1">
      <alignment horizontal="left" vertical="center"/>
    </xf>
    <xf numFmtId="0" fontId="18" fillId="0" borderId="0" xfId="0" applyFont="1" applyAlignment="1">
      <alignment horizontal="center" vertical="center"/>
    </xf>
    <xf numFmtId="0" fontId="35" fillId="0" borderId="0" xfId="0" applyFont="1"/>
    <xf numFmtId="0" fontId="36" fillId="0" borderId="0" xfId="0" applyFont="1" applyAlignment="1">
      <alignment vertical="center"/>
    </xf>
    <xf numFmtId="0" fontId="40" fillId="0" borderId="0" xfId="0" applyFont="1" applyAlignment="1">
      <alignment horizontal="center" vertical="center"/>
    </xf>
    <xf numFmtId="0" fontId="43" fillId="0" borderId="20" xfId="0" applyFont="1" applyBorder="1" applyAlignment="1">
      <alignment vertical="center"/>
    </xf>
    <xf numFmtId="0" fontId="8" fillId="0" borderId="0" xfId="0" applyFont="1" applyAlignment="1">
      <alignment horizontal="left" vertical="center"/>
    </xf>
    <xf numFmtId="0" fontId="44" fillId="0" borderId="0" xfId="0" applyFont="1"/>
    <xf numFmtId="0" fontId="44" fillId="0" borderId="0" xfId="0" applyFont="1" applyAlignment="1">
      <alignment horizontal="center" vertical="center"/>
    </xf>
    <xf numFmtId="0" fontId="42" fillId="0" borderId="0" xfId="0" applyFont="1" applyAlignment="1">
      <alignment vertical="center"/>
    </xf>
    <xf numFmtId="0" fontId="47" fillId="0" borderId="0" xfId="0" applyFont="1" applyAlignment="1">
      <alignment vertical="center"/>
    </xf>
    <xf numFmtId="0" fontId="48" fillId="0" borderId="0" xfId="0" applyFont="1" applyAlignment="1">
      <alignment horizontal="center" vertical="center"/>
    </xf>
    <xf numFmtId="0" fontId="8" fillId="0" borderId="0" xfId="0" applyFont="1" applyAlignment="1">
      <alignment vertical="center"/>
    </xf>
    <xf numFmtId="0" fontId="49" fillId="0" borderId="0" xfId="0" applyFont="1" applyAlignment="1">
      <alignment horizontal="left" vertical="center"/>
    </xf>
    <xf numFmtId="0" fontId="46" fillId="0" borderId="0" xfId="0" applyFont="1" applyAlignment="1">
      <alignment horizontal="left" vertical="center"/>
    </xf>
    <xf numFmtId="0" fontId="51" fillId="0" borderId="0" xfId="0" applyFont="1" applyAlignment="1">
      <alignment horizontal="center" vertical="center"/>
    </xf>
    <xf numFmtId="0" fontId="36" fillId="0" borderId="0" xfId="0" applyFont="1" applyAlignment="1">
      <alignment horizontal="center" vertical="center"/>
    </xf>
    <xf numFmtId="0" fontId="8" fillId="0" borderId="19" xfId="0" applyFont="1" applyBorder="1" applyAlignment="1">
      <alignment horizontal="center" vertical="center"/>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20" xfId="0" applyFont="1" applyBorder="1" applyAlignment="1">
      <alignment vertical="center" wrapText="1"/>
    </xf>
    <xf numFmtId="0" fontId="51" fillId="0" borderId="20" xfId="0" applyFont="1" applyBorder="1" applyAlignment="1">
      <alignment horizontal="center" vertical="center"/>
    </xf>
    <xf numFmtId="0" fontId="51" fillId="0" borderId="25" xfId="0"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0" xfId="0" applyFont="1"/>
    <xf numFmtId="0" fontId="8" fillId="0" borderId="0" xfId="0" applyFont="1" applyAlignment="1">
      <alignment horizontal="center"/>
    </xf>
    <xf numFmtId="0" fontId="53" fillId="0" borderId="0" xfId="0" applyFont="1" applyAlignment="1">
      <alignment vertical="center"/>
    </xf>
    <xf numFmtId="0" fontId="11" fillId="0" borderId="0" xfId="0" applyFont="1" applyAlignment="1">
      <alignment vertical="center"/>
    </xf>
    <xf numFmtId="0" fontId="54" fillId="0" borderId="0" xfId="0" applyFont="1" applyAlignment="1">
      <alignment vertical="center"/>
    </xf>
    <xf numFmtId="0" fontId="55" fillId="0" borderId="0" xfId="0" applyFont="1"/>
    <xf numFmtId="0" fontId="11" fillId="0" borderId="24" xfId="0" applyFont="1" applyBorder="1" applyAlignment="1">
      <alignment horizontal="center" vertical="center"/>
    </xf>
    <xf numFmtId="0" fontId="8" fillId="0" borderId="25" xfId="0" applyFont="1" applyBorder="1"/>
    <xf numFmtId="0" fontId="11" fillId="0" borderId="21" xfId="0" applyFont="1" applyBorder="1" applyAlignment="1">
      <alignment vertical="center"/>
    </xf>
    <xf numFmtId="0" fontId="44" fillId="0" borderId="0" xfId="0" applyFont="1" applyAlignment="1">
      <alignment vertical="center"/>
    </xf>
    <xf numFmtId="0" fontId="11" fillId="0" borderId="22" xfId="0" applyFont="1" applyBorder="1" applyAlignment="1">
      <alignment vertical="center"/>
    </xf>
    <xf numFmtId="0" fontId="8" fillId="0" borderId="19" xfId="0" applyFont="1" applyBorder="1"/>
    <xf numFmtId="0" fontId="8" fillId="0" borderId="23" xfId="0" applyFont="1" applyBorder="1"/>
    <xf numFmtId="0" fontId="51" fillId="0" borderId="0" xfId="0" applyFont="1" applyAlignment="1">
      <alignment vertical="center"/>
    </xf>
    <xf numFmtId="0" fontId="36" fillId="0" borderId="0" xfId="0" applyFont="1" applyAlignment="1">
      <alignment horizontal="left" vertical="center"/>
    </xf>
    <xf numFmtId="0" fontId="40" fillId="0" borderId="0" xfId="0" applyFont="1" applyAlignment="1">
      <alignment vertical="center"/>
    </xf>
    <xf numFmtId="0" fontId="57" fillId="0" borderId="0" xfId="0" applyFont="1"/>
    <xf numFmtId="0" fontId="36" fillId="0" borderId="0" xfId="0" applyFont="1"/>
    <xf numFmtId="0" fontId="54" fillId="0" borderId="21" xfId="0" applyFont="1" applyBorder="1" applyAlignment="1">
      <alignment horizontal="center" vertical="center"/>
    </xf>
    <xf numFmtId="0" fontId="54" fillId="0" borderId="0" xfId="0" applyFont="1" applyAlignment="1">
      <alignment horizontal="left" vertical="center"/>
    </xf>
    <xf numFmtId="0" fontId="54" fillId="0" borderId="0" xfId="0" applyFont="1" applyAlignment="1">
      <alignment horizontal="center" wrapText="1"/>
    </xf>
    <xf numFmtId="0" fontId="54" fillId="0" borderId="22" xfId="0" applyFont="1" applyBorder="1" applyAlignment="1">
      <alignment horizontal="center" wrapText="1"/>
    </xf>
    <xf numFmtId="0" fontId="54" fillId="0" borderId="21" xfId="0" applyFont="1" applyBorder="1" applyAlignment="1">
      <alignment horizontal="center" wrapText="1"/>
    </xf>
    <xf numFmtId="0" fontId="54" fillId="0" borderId="63" xfId="0" applyFont="1" applyBorder="1" applyAlignment="1">
      <alignment horizontal="center" wrapText="1"/>
    </xf>
    <xf numFmtId="0" fontId="54" fillId="0" borderId="19" xfId="0" applyFont="1" applyBorder="1" applyAlignment="1">
      <alignment horizontal="left" vertical="center"/>
    </xf>
    <xf numFmtId="0" fontId="54" fillId="0" borderId="19" xfId="0" applyFont="1" applyBorder="1" applyAlignment="1">
      <alignment horizontal="center" wrapText="1"/>
    </xf>
    <xf numFmtId="0" fontId="54" fillId="0" borderId="23" xfId="0" applyFont="1" applyBorder="1" applyAlignment="1">
      <alignment horizontal="center" wrapText="1"/>
    </xf>
    <xf numFmtId="0" fontId="12" fillId="0" borderId="0" xfId="0" applyFont="1" applyAlignment="1">
      <alignment horizontal="left"/>
    </xf>
    <xf numFmtId="0" fontId="54" fillId="0" borderId="11" xfId="0" applyFont="1" applyBorder="1" applyAlignment="1">
      <alignment vertical="top"/>
    </xf>
    <xf numFmtId="0" fontId="54" fillId="0" borderId="14" xfId="0" applyFont="1" applyBorder="1" applyAlignment="1">
      <alignment vertical="top"/>
    </xf>
    <xf numFmtId="0" fontId="8" fillId="0" borderId="26" xfId="0" applyFont="1" applyBorder="1"/>
    <xf numFmtId="0" fontId="8" fillId="0" borderId="27" xfId="0" applyFont="1" applyBorder="1"/>
    <xf numFmtId="0" fontId="8" fillId="0" borderId="28" xfId="0" applyFont="1" applyBorder="1"/>
    <xf numFmtId="0" fontId="8" fillId="0" borderId="29" xfId="0" applyFont="1" applyBorder="1"/>
    <xf numFmtId="0" fontId="8" fillId="0" borderId="30" xfId="0" applyFont="1" applyBorder="1"/>
    <xf numFmtId="0" fontId="12" fillId="0" borderId="0" xfId="0" applyFont="1" applyAlignment="1">
      <alignment horizontal="left" vertical="center" wrapText="1"/>
    </xf>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60" fillId="0" borderId="0" xfId="0" applyFont="1"/>
    <xf numFmtId="0" fontId="12" fillId="0" borderId="0" xfId="0" applyFont="1" applyAlignment="1">
      <alignment vertical="center"/>
    </xf>
    <xf numFmtId="0" fontId="12" fillId="0" borderId="24" xfId="0" applyFont="1" applyBorder="1"/>
    <xf numFmtId="0" fontId="12" fillId="0" borderId="24" xfId="0" applyFont="1" applyBorder="1" applyAlignment="1">
      <alignment horizontal="center" vertical="center"/>
    </xf>
    <xf numFmtId="0" fontId="51" fillId="0" borderId="24" xfId="0" applyFont="1" applyBorder="1" applyAlignment="1">
      <alignment horizontal="center" vertical="center"/>
    </xf>
    <xf numFmtId="0" fontId="12" fillId="0" borderId="21" xfId="0" applyFont="1" applyBorder="1" applyAlignment="1">
      <alignment horizontal="left"/>
    </xf>
    <xf numFmtId="0" fontId="62" fillId="0" borderId="31" xfId="0" applyFont="1" applyBorder="1" applyAlignment="1">
      <alignment horizontal="left"/>
    </xf>
    <xf numFmtId="0" fontId="12" fillId="0" borderId="19" xfId="0" applyFont="1" applyBorder="1" applyAlignment="1">
      <alignment horizontal="left"/>
    </xf>
    <xf numFmtId="0" fontId="12" fillId="0" borderId="19" xfId="0" applyFont="1" applyBorder="1"/>
    <xf numFmtId="0" fontId="14" fillId="0" borderId="0" xfId="0" applyFont="1" applyAlignment="1">
      <alignment horizontal="left" vertical="center"/>
    </xf>
    <xf numFmtId="0" fontId="14" fillId="0" borderId="0" xfId="0" applyFont="1"/>
    <xf numFmtId="49" fontId="36" fillId="0" borderId="20" xfId="0" applyNumberFormat="1" applyFont="1" applyBorder="1" applyAlignment="1">
      <alignment vertical="top"/>
    </xf>
    <xf numFmtId="0" fontId="8" fillId="0" borderId="21" xfId="0" applyFont="1" applyBorder="1"/>
    <xf numFmtId="49" fontId="36" fillId="0" borderId="31" xfId="0" applyNumberFormat="1" applyFont="1" applyBorder="1" applyAlignment="1">
      <alignment vertical="top"/>
    </xf>
    <xf numFmtId="0" fontId="54" fillId="0" borderId="19" xfId="0" applyFont="1" applyBorder="1" applyAlignment="1">
      <alignment horizontal="left" vertical="top"/>
    </xf>
    <xf numFmtId="0" fontId="54" fillId="0" borderId="19" xfId="0" applyFont="1" applyBorder="1" applyAlignment="1">
      <alignment vertical="top" wrapText="1"/>
    </xf>
    <xf numFmtId="0" fontId="54" fillId="0" borderId="23" xfId="0" applyFont="1" applyBorder="1" applyAlignment="1">
      <alignment vertical="top" wrapText="1"/>
    </xf>
    <xf numFmtId="49" fontId="36" fillId="0" borderId="21" xfId="0" applyNumberFormat="1" applyFont="1" applyBorder="1" applyAlignment="1">
      <alignment vertical="top"/>
    </xf>
    <xf numFmtId="0" fontId="8" fillId="0" borderId="4" xfId="0" applyFont="1" applyBorder="1"/>
    <xf numFmtId="0" fontId="54" fillId="0" borderId="0" xfId="0" applyFont="1" applyAlignment="1">
      <alignment vertical="top"/>
    </xf>
    <xf numFmtId="49" fontId="36" fillId="0" borderId="0" xfId="0" applyNumberFormat="1" applyFont="1" applyAlignment="1">
      <alignment vertical="top"/>
    </xf>
    <xf numFmtId="0" fontId="8" fillId="0" borderId="9" xfId="0" applyFont="1" applyBorder="1"/>
    <xf numFmtId="49" fontId="36" fillId="0" borderId="0" xfId="0" applyNumberFormat="1" applyFont="1" applyAlignment="1">
      <alignment vertical="top" shrinkToFit="1"/>
    </xf>
    <xf numFmtId="0" fontId="54" fillId="0" borderId="19" xfId="0" applyFont="1" applyBorder="1" applyAlignment="1">
      <alignment vertical="top"/>
    </xf>
    <xf numFmtId="0" fontId="51" fillId="0" borderId="24" xfId="0" applyFont="1" applyBorder="1" applyAlignment="1">
      <alignment vertical="center"/>
    </xf>
    <xf numFmtId="0" fontId="63" fillId="0" borderId="0" xfId="0" applyFont="1" applyAlignment="1">
      <alignment vertical="center"/>
    </xf>
    <xf numFmtId="0" fontId="18" fillId="0" borderId="0" xfId="0" applyFont="1" applyAlignment="1">
      <alignment vertical="center"/>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64" fillId="0" borderId="0" xfId="0" applyFont="1" applyAlignment="1">
      <alignment vertical="center"/>
    </xf>
    <xf numFmtId="0" fontId="8" fillId="0" borderId="0" xfId="0" applyFont="1" applyAlignment="1">
      <alignment vertical="center" wrapText="1"/>
    </xf>
    <xf numFmtId="0" fontId="18" fillId="0" borderId="0" xfId="0" applyFont="1" applyAlignment="1">
      <alignment vertical="center" wrapText="1"/>
    </xf>
    <xf numFmtId="0" fontId="12" fillId="3" borderId="21" xfId="0" applyFont="1" applyFill="1" applyBorder="1" applyAlignment="1">
      <alignment vertical="top" wrapText="1"/>
    </xf>
    <xf numFmtId="0" fontId="12" fillId="3" borderId="31" xfId="0" applyFont="1" applyFill="1" applyBorder="1" applyAlignment="1">
      <alignment vertical="center" wrapText="1"/>
    </xf>
    <xf numFmtId="0" fontId="12" fillId="3" borderId="21" xfId="0" applyFont="1" applyFill="1" applyBorder="1" applyAlignment="1">
      <alignment vertical="center" wrapText="1"/>
    </xf>
    <xf numFmtId="0" fontId="12" fillId="0" borderId="0" xfId="0" applyFont="1" applyAlignment="1">
      <alignment horizontal="center" vertical="top"/>
    </xf>
    <xf numFmtId="0" fontId="12" fillId="0" borderId="0" xfId="0" applyFont="1" applyAlignment="1">
      <alignment vertical="top"/>
    </xf>
    <xf numFmtId="0" fontId="8" fillId="0" borderId="0" xfId="0" applyFont="1" applyAlignment="1">
      <alignment vertical="top"/>
    </xf>
    <xf numFmtId="0" fontId="12" fillId="0" borderId="21" xfId="0" applyFont="1" applyBorder="1" applyAlignment="1">
      <alignment horizontal="left" vertical="top"/>
    </xf>
    <xf numFmtId="0" fontId="12" fillId="0" borderId="19" xfId="0" applyFont="1" applyBorder="1" applyAlignment="1">
      <alignment vertical="top"/>
    </xf>
    <xf numFmtId="0" fontId="12" fillId="0" borderId="19" xfId="0" applyFont="1" applyBorder="1" applyAlignment="1">
      <alignment horizontal="center" vertical="top"/>
    </xf>
    <xf numFmtId="0" fontId="12" fillId="0" borderId="19" xfId="0" applyFont="1" applyBorder="1" applyAlignment="1">
      <alignment horizontal="center" vertical="center"/>
    </xf>
    <xf numFmtId="0" fontId="12" fillId="0" borderId="21" xfId="0" applyFont="1" applyBorder="1"/>
    <xf numFmtId="0" fontId="12" fillId="0" borderId="22" xfId="0" applyFont="1" applyBorder="1"/>
    <xf numFmtId="0" fontId="12" fillId="0" borderId="31" xfId="0" applyFont="1" applyBorder="1"/>
    <xf numFmtId="0" fontId="12" fillId="0" borderId="23" xfId="0" applyFont="1" applyBorder="1"/>
    <xf numFmtId="0" fontId="12" fillId="0" borderId="25" xfId="0" applyFont="1" applyBorder="1"/>
    <xf numFmtId="0" fontId="54" fillId="0" borderId="0" xfId="0" applyFont="1"/>
    <xf numFmtId="0" fontId="60" fillId="0" borderId="0" xfId="0" applyFont="1" applyAlignment="1">
      <alignment vertical="top"/>
    </xf>
    <xf numFmtId="0" fontId="68" fillId="3" borderId="0" xfId="0" applyFont="1" applyFill="1" applyAlignment="1">
      <alignment vertical="center"/>
    </xf>
    <xf numFmtId="0" fontId="54" fillId="0" borderId="0" xfId="0" applyFont="1" applyAlignment="1">
      <alignment horizontal="center" vertical="center" shrinkToFit="1"/>
    </xf>
    <xf numFmtId="0" fontId="54" fillId="0" borderId="0" xfId="0" applyFont="1" applyAlignment="1">
      <alignment horizontal="left" vertical="center" wrapText="1"/>
    </xf>
    <xf numFmtId="0" fontId="54" fillId="0" borderId="0" xfId="0" applyFont="1" applyAlignment="1">
      <alignment horizontal="center" vertical="center" wrapText="1"/>
    </xf>
    <xf numFmtId="0" fontId="54" fillId="0" borderId="0" xfId="0" applyFont="1" applyAlignment="1">
      <alignment horizontal="center" vertical="center"/>
    </xf>
    <xf numFmtId="0" fontId="46" fillId="0" borderId="0" xfId="0" applyFont="1" applyAlignment="1">
      <alignment vertical="center"/>
    </xf>
    <xf numFmtId="0" fontId="70" fillId="0" borderId="0" xfId="0" applyFont="1" applyAlignment="1">
      <alignment vertical="center"/>
    </xf>
    <xf numFmtId="0" fontId="70" fillId="2" borderId="0" xfId="0" applyFont="1" applyFill="1" applyAlignment="1">
      <alignment vertical="center"/>
    </xf>
    <xf numFmtId="0" fontId="12" fillId="0" borderId="0" xfId="0" applyFont="1" applyAlignment="1">
      <alignment horizontal="center"/>
    </xf>
    <xf numFmtId="0" fontId="62" fillId="0" borderId="0" xfId="0" applyFont="1"/>
    <xf numFmtId="0" fontId="44" fillId="0" borderId="33" xfId="0" applyFont="1" applyBorder="1" applyAlignment="1">
      <alignment horizontal="right" vertical="top"/>
    </xf>
    <xf numFmtId="0" fontId="44" fillId="0" borderId="34" xfId="0" applyFont="1" applyBorder="1"/>
    <xf numFmtId="0" fontId="44" fillId="0" borderId="33" xfId="0" applyFont="1" applyBorder="1" applyAlignment="1">
      <alignment vertical="center"/>
    </xf>
    <xf numFmtId="0" fontId="44" fillId="0" borderId="33" xfId="0" applyFont="1" applyBorder="1" applyAlignment="1">
      <alignment horizontal="right" vertical="center"/>
    </xf>
    <xf numFmtId="0" fontId="44" fillId="0" borderId="33" xfId="0" applyFont="1" applyBorder="1"/>
    <xf numFmtId="0" fontId="44" fillId="0" borderId="35" xfId="0" applyFont="1" applyBorder="1"/>
    <xf numFmtId="0" fontId="44" fillId="0" borderId="36" xfId="0" applyFont="1" applyBorder="1"/>
    <xf numFmtId="0" fontId="44" fillId="0" borderId="37" xfId="0" applyFont="1" applyBorder="1"/>
    <xf numFmtId="0" fontId="13" fillId="0" borderId="0" xfId="0" applyFont="1" applyAlignment="1">
      <alignment vertical="center"/>
    </xf>
    <xf numFmtId="0" fontId="12" fillId="0" borderId="0" xfId="0" applyFont="1" applyAlignment="1">
      <alignment horizontal="right" vertical="center"/>
    </xf>
    <xf numFmtId="0" fontId="13" fillId="0" borderId="0" xfId="0" applyFont="1" applyAlignment="1">
      <alignment horizontal="left" vertical="center"/>
    </xf>
    <xf numFmtId="0" fontId="60" fillId="0" borderId="0" xfId="0" applyFont="1" applyAlignment="1">
      <alignment horizontal="left"/>
    </xf>
    <xf numFmtId="0" fontId="61" fillId="0" borderId="0" xfId="0" applyFont="1" applyAlignment="1">
      <alignment vertical="center"/>
    </xf>
    <xf numFmtId="0" fontId="8" fillId="0" borderId="0" xfId="0" applyFont="1" applyAlignment="1">
      <alignment horizontal="left"/>
    </xf>
    <xf numFmtId="0" fontId="9" fillId="0" borderId="0" xfId="0" applyFont="1" applyAlignment="1">
      <alignment vertical="center"/>
    </xf>
    <xf numFmtId="0" fontId="73" fillId="0" borderId="0" xfId="0" applyFont="1" applyAlignment="1">
      <alignment horizontal="left" vertical="center"/>
    </xf>
    <xf numFmtId="0" fontId="11" fillId="0" borderId="0" xfId="0" applyFont="1" applyAlignment="1">
      <alignment horizontal="left" vertical="center"/>
    </xf>
    <xf numFmtId="0" fontId="9" fillId="0" borderId="0" xfId="0" applyFont="1" applyAlignment="1">
      <alignment horizontal="left"/>
    </xf>
    <xf numFmtId="0" fontId="74" fillId="0" borderId="0" xfId="0" applyFont="1" applyAlignment="1">
      <alignment horizontal="left" vertical="center"/>
    </xf>
    <xf numFmtId="0" fontId="75" fillId="0" borderId="0" xfId="0" applyFont="1" applyAlignment="1">
      <alignment horizontal="left" vertical="center"/>
    </xf>
    <xf numFmtId="0" fontId="76" fillId="0" borderId="0" xfId="0" applyFont="1" applyAlignment="1">
      <alignment horizontal="left" vertical="center"/>
    </xf>
    <xf numFmtId="0" fontId="54" fillId="0" borderId="32" xfId="0" applyFont="1" applyBorder="1" applyAlignment="1">
      <alignment horizontal="center" vertical="center" shrinkToFit="1"/>
    </xf>
    <xf numFmtId="0" fontId="54" fillId="0" borderId="9" xfId="0" applyFont="1" applyBorder="1" applyAlignment="1">
      <alignment horizontal="center" vertical="center" shrinkToFit="1"/>
    </xf>
    <xf numFmtId="0" fontId="12" fillId="0" borderId="20" xfId="0" applyFont="1" applyBorder="1" applyAlignment="1">
      <alignment horizontal="left" vertical="center" wrapText="1"/>
    </xf>
    <xf numFmtId="0" fontId="12" fillId="0" borderId="24" xfId="0" applyFont="1" applyBorder="1" applyAlignment="1">
      <alignment horizontal="left" vertical="center" wrapText="1"/>
    </xf>
    <xf numFmtId="0" fontId="12" fillId="0" borderId="25" xfId="0" applyFont="1" applyBorder="1" applyAlignment="1">
      <alignment horizontal="left" vertical="center" wrapText="1"/>
    </xf>
    <xf numFmtId="0" fontId="12" fillId="0" borderId="31" xfId="0" applyFont="1" applyBorder="1" applyAlignment="1">
      <alignment horizontal="left" vertical="center" wrapText="1"/>
    </xf>
    <xf numFmtId="0" fontId="12" fillId="0" borderId="19" xfId="0" applyFont="1" applyBorder="1" applyAlignment="1">
      <alignment horizontal="left" vertical="center" wrapText="1"/>
    </xf>
    <xf numFmtId="0" fontId="12" fillId="0" borderId="23" xfId="0" applyFont="1" applyBorder="1" applyAlignment="1">
      <alignment horizontal="left" vertical="center" wrapText="1"/>
    </xf>
    <xf numFmtId="0" fontId="70" fillId="0" borderId="18" xfId="0" applyFont="1" applyBorder="1" applyAlignment="1">
      <alignment horizontal="center" vertical="center"/>
    </xf>
    <xf numFmtId="0" fontId="54" fillId="0" borderId="20" xfId="0" applyFont="1" applyBorder="1" applyAlignment="1">
      <alignment horizontal="left" vertical="center" wrapText="1"/>
    </xf>
    <xf numFmtId="0" fontId="54" fillId="0" borderId="24" xfId="0" applyFont="1" applyBorder="1" applyAlignment="1">
      <alignment horizontal="left" vertical="center" wrapText="1"/>
    </xf>
    <xf numFmtId="0" fontId="54" fillId="0" borderId="25" xfId="0" applyFont="1" applyBorder="1" applyAlignment="1">
      <alignment horizontal="left" vertical="center" wrapText="1"/>
    </xf>
    <xf numFmtId="0" fontId="54" fillId="0" borderId="31" xfId="0" applyFont="1" applyBorder="1" applyAlignment="1">
      <alignment horizontal="left" vertical="center" wrapText="1"/>
    </xf>
    <xf numFmtId="0" fontId="54" fillId="0" borderId="19" xfId="0" applyFont="1" applyBorder="1" applyAlignment="1">
      <alignment horizontal="left" vertical="center" wrapText="1"/>
    </xf>
    <xf numFmtId="0" fontId="54" fillId="0" borderId="23" xfId="0" applyFont="1" applyBorder="1" applyAlignment="1">
      <alignment horizontal="left" vertical="center" wrapText="1"/>
    </xf>
    <xf numFmtId="0" fontId="54" fillId="0" borderId="20" xfId="0" applyFont="1" applyBorder="1" applyAlignment="1">
      <alignment horizontal="center" vertical="center"/>
    </xf>
    <xf numFmtId="0" fontId="54" fillId="0" borderId="25" xfId="0" applyFont="1" applyBorder="1" applyAlignment="1">
      <alignment horizontal="center" vertical="center"/>
    </xf>
    <xf numFmtId="0" fontId="54" fillId="0" borderId="31" xfId="0" applyFont="1" applyBorder="1" applyAlignment="1">
      <alignment horizontal="center" vertical="center"/>
    </xf>
    <xf numFmtId="0" fontId="54" fillId="0" borderId="23" xfId="0" applyFont="1" applyBorder="1" applyAlignment="1">
      <alignment horizontal="center" vertical="center"/>
    </xf>
    <xf numFmtId="0" fontId="54" fillId="0" borderId="20" xfId="0" applyFont="1" applyBorder="1" applyAlignment="1">
      <alignment horizontal="center" vertical="center" wrapText="1"/>
    </xf>
    <xf numFmtId="0" fontId="54" fillId="0" borderId="25" xfId="0" applyFont="1" applyBorder="1" applyAlignment="1">
      <alignment horizontal="center" vertical="center" wrapText="1"/>
    </xf>
    <xf numFmtId="0" fontId="54" fillId="0" borderId="31" xfId="0" applyFont="1" applyBorder="1" applyAlignment="1">
      <alignment horizontal="center" vertical="center" wrapText="1"/>
    </xf>
    <xf numFmtId="0" fontId="54" fillId="0" borderId="23" xfId="0" applyFont="1" applyBorder="1" applyAlignment="1">
      <alignment horizontal="center" vertical="center" wrapText="1"/>
    </xf>
    <xf numFmtId="0" fontId="11" fillId="0" borderId="32" xfId="0" applyFont="1" applyBorder="1" applyAlignment="1">
      <alignment horizontal="center" vertical="center"/>
    </xf>
    <xf numFmtId="0" fontId="11" fillId="0" borderId="4" xfId="0" applyFont="1" applyBorder="1" applyAlignment="1">
      <alignment horizontal="center" vertical="center"/>
    </xf>
    <xf numFmtId="0" fontId="11" fillId="0" borderId="9" xfId="0" applyFont="1" applyBorder="1" applyAlignment="1">
      <alignment horizontal="center" vertical="center"/>
    </xf>
    <xf numFmtId="0" fontId="12" fillId="3" borderId="20" xfId="0" applyFont="1" applyFill="1" applyBorder="1" applyAlignment="1">
      <alignment vertical="center" wrapText="1"/>
    </xf>
    <xf numFmtId="0" fontId="12" fillId="3" borderId="24" xfId="0" applyFont="1" applyFill="1" applyBorder="1" applyAlignment="1">
      <alignment vertical="center" wrapText="1"/>
    </xf>
    <xf numFmtId="0" fontId="12" fillId="3" borderId="25" xfId="0" applyFont="1" applyFill="1" applyBorder="1" applyAlignment="1">
      <alignment vertical="center" wrapText="1"/>
    </xf>
    <xf numFmtId="0" fontId="12" fillId="3" borderId="20"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1"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0" xfId="0" applyFont="1" applyFill="1" applyAlignment="1">
      <alignment vertical="top" wrapText="1"/>
    </xf>
    <xf numFmtId="0" fontId="12" fillId="3" borderId="22" xfId="0" applyFont="1" applyFill="1" applyBorder="1" applyAlignment="1">
      <alignment vertical="top" wrapText="1"/>
    </xf>
    <xf numFmtId="0" fontId="12" fillId="3" borderId="19" xfId="0" applyFont="1" applyFill="1" applyBorder="1" applyAlignment="1">
      <alignment vertical="center" wrapText="1"/>
    </xf>
    <xf numFmtId="0" fontId="12" fillId="3" borderId="23" xfId="0" applyFont="1" applyFill="1" applyBorder="1" applyAlignment="1">
      <alignment vertical="center" wrapText="1"/>
    </xf>
    <xf numFmtId="0" fontId="54" fillId="0" borderId="20" xfId="0" applyFont="1" applyBorder="1" applyAlignment="1">
      <alignment vertical="center" wrapText="1"/>
    </xf>
    <xf numFmtId="0" fontId="54" fillId="0" borderId="24" xfId="0" applyFont="1" applyBorder="1" applyAlignment="1">
      <alignment vertical="center" wrapText="1"/>
    </xf>
    <xf numFmtId="0" fontId="54" fillId="0" borderId="25" xfId="0" applyFont="1" applyBorder="1" applyAlignment="1">
      <alignment vertical="center" wrapText="1"/>
    </xf>
    <xf numFmtId="0" fontId="54" fillId="0" borderId="21" xfId="0" applyFont="1" applyBorder="1" applyAlignment="1">
      <alignment vertical="center" wrapText="1"/>
    </xf>
    <xf numFmtId="0" fontId="54" fillId="0" borderId="0" xfId="0" applyFont="1" applyAlignment="1">
      <alignment vertical="center" wrapText="1"/>
    </xf>
    <xf numFmtId="0" fontId="54" fillId="0" borderId="22" xfId="0" applyFont="1" applyBorder="1" applyAlignment="1">
      <alignment vertical="center" wrapText="1"/>
    </xf>
    <xf numFmtId="0" fontId="54" fillId="0" borderId="31" xfId="0" applyFont="1" applyBorder="1" applyAlignment="1">
      <alignment vertical="center" wrapText="1"/>
    </xf>
    <xf numFmtId="0" fontId="54" fillId="0" borderId="19" xfId="0" applyFont="1" applyBorder="1" applyAlignment="1">
      <alignment vertical="center" wrapText="1"/>
    </xf>
    <xf numFmtId="0" fontId="54" fillId="0" borderId="23" xfId="0" applyFont="1" applyBorder="1" applyAlignment="1">
      <alignment vertical="center" wrapText="1"/>
    </xf>
    <xf numFmtId="0" fontId="54" fillId="0" borderId="24" xfId="0" applyFont="1" applyBorder="1" applyAlignment="1">
      <alignment vertical="top" wrapText="1"/>
    </xf>
    <xf numFmtId="0" fontId="54" fillId="0" borderId="25" xfId="0" applyFont="1" applyBorder="1" applyAlignment="1">
      <alignment vertical="top" wrapText="1"/>
    </xf>
    <xf numFmtId="0" fontId="12" fillId="3" borderId="20" xfId="0" applyFont="1" applyFill="1" applyBorder="1" applyAlignment="1">
      <alignment horizontal="left" vertical="center" wrapText="1"/>
    </xf>
    <xf numFmtId="0" fontId="12" fillId="3" borderId="24" xfId="0" applyFont="1" applyFill="1" applyBorder="1" applyAlignment="1">
      <alignment horizontal="left" vertical="center" wrapText="1"/>
    </xf>
    <xf numFmtId="0" fontId="12" fillId="3" borderId="25" xfId="0" applyFont="1" applyFill="1" applyBorder="1" applyAlignment="1">
      <alignment horizontal="left" vertical="center" wrapText="1"/>
    </xf>
    <xf numFmtId="0" fontId="12" fillId="3" borderId="31" xfId="0" applyFont="1" applyFill="1" applyBorder="1" applyAlignment="1">
      <alignment horizontal="left" vertical="center" wrapText="1"/>
    </xf>
    <xf numFmtId="0" fontId="12" fillId="3" borderId="19" xfId="0" applyFont="1" applyFill="1" applyBorder="1" applyAlignment="1">
      <alignment horizontal="left" vertical="center" wrapText="1"/>
    </xf>
    <xf numFmtId="0" fontId="12" fillId="3" borderId="23" xfId="0" applyFont="1" applyFill="1" applyBorder="1" applyAlignment="1">
      <alignment horizontal="left" vertical="center" wrapText="1"/>
    </xf>
    <xf numFmtId="0" fontId="12" fillId="3" borderId="19" xfId="0" applyFont="1" applyFill="1" applyBorder="1" applyAlignment="1">
      <alignment vertical="top" wrapText="1"/>
    </xf>
    <xf numFmtId="0" fontId="12" fillId="3" borderId="23" xfId="0" applyFont="1" applyFill="1" applyBorder="1" applyAlignment="1">
      <alignment vertical="top" wrapText="1"/>
    </xf>
    <xf numFmtId="0" fontId="12" fillId="0" borderId="20" xfId="0" applyFont="1" applyBorder="1" applyAlignment="1">
      <alignment horizontal="center" vertical="center"/>
    </xf>
    <xf numFmtId="0" fontId="12" fillId="0" borderId="25" xfId="0" applyFont="1" applyBorder="1" applyAlignment="1">
      <alignment horizontal="center" vertical="center"/>
    </xf>
    <xf numFmtId="0" fontId="12" fillId="0" borderId="31" xfId="0" applyFont="1" applyBorder="1" applyAlignment="1">
      <alignment horizontal="center" vertical="center"/>
    </xf>
    <xf numFmtId="0" fontId="12" fillId="0" borderId="23"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left" vertical="center" wrapText="1"/>
    </xf>
    <xf numFmtId="0" fontId="12" fillId="0" borderId="0" xfId="0" applyFont="1" applyAlignment="1">
      <alignment horizontal="left" vertical="center" wrapText="1"/>
    </xf>
    <xf numFmtId="0" fontId="12" fillId="0" borderId="22" xfId="0" applyFont="1" applyBorder="1" applyAlignment="1">
      <alignment horizontal="left" vertical="center" wrapText="1"/>
    </xf>
    <xf numFmtId="0" fontId="12" fillId="0" borderId="32" xfId="0" applyFont="1" applyBorder="1" applyAlignment="1">
      <alignment horizontal="center" vertical="center"/>
    </xf>
    <xf numFmtId="0" fontId="12" fillId="0" borderId="9" xfId="0" applyFont="1" applyBorder="1" applyAlignment="1">
      <alignment horizontal="center" vertical="center"/>
    </xf>
    <xf numFmtId="0" fontId="51" fillId="0" borderId="20" xfId="0" applyFont="1" applyBorder="1" applyAlignment="1">
      <alignment horizontal="center" vertical="center"/>
    </xf>
    <xf numFmtId="0" fontId="51" fillId="0" borderId="25" xfId="0" applyFont="1" applyBorder="1" applyAlignment="1">
      <alignment horizontal="center" vertical="center"/>
    </xf>
    <xf numFmtId="0" fontId="51" fillId="0" borderId="31" xfId="0" applyFont="1" applyBorder="1" applyAlignment="1">
      <alignment horizontal="center" vertical="center"/>
    </xf>
    <xf numFmtId="0" fontId="51" fillId="0" borderId="23" xfId="0" applyFont="1" applyBorder="1" applyAlignment="1">
      <alignment horizontal="center" vertical="center"/>
    </xf>
    <xf numFmtId="0" fontId="51" fillId="0" borderId="21" xfId="0" applyFont="1" applyBorder="1" applyAlignment="1">
      <alignment horizontal="center" vertical="center"/>
    </xf>
    <xf numFmtId="0" fontId="51" fillId="0" borderId="22" xfId="0" applyFont="1" applyBorder="1" applyAlignment="1">
      <alignment horizontal="center" vertical="center"/>
    </xf>
    <xf numFmtId="0" fontId="12" fillId="0" borderId="0" xfId="0" applyFont="1" applyAlignment="1">
      <alignment horizontal="left" vertical="top" wrapText="1"/>
    </xf>
    <xf numFmtId="0" fontId="12" fillId="0" borderId="22" xfId="0" applyFont="1" applyBorder="1" applyAlignment="1">
      <alignment horizontal="left" vertical="top" wrapText="1"/>
    </xf>
    <xf numFmtId="0" fontId="12" fillId="0" borderId="19" xfId="0" applyFont="1" applyBorder="1" applyAlignment="1">
      <alignment horizontal="left" vertical="top" wrapText="1"/>
    </xf>
    <xf numFmtId="0" fontId="12" fillId="0" borderId="23" xfId="0" applyFont="1" applyBorder="1" applyAlignment="1">
      <alignment horizontal="left" vertical="top" wrapText="1"/>
    </xf>
    <xf numFmtId="0" fontId="11" fillId="0" borderId="18" xfId="0" applyFont="1" applyBorder="1" applyAlignment="1">
      <alignment horizontal="center" vertical="center"/>
    </xf>
    <xf numFmtId="0" fontId="51" fillId="0" borderId="18" xfId="0" applyFont="1" applyBorder="1" applyAlignment="1">
      <alignment horizontal="center" vertical="center"/>
    </xf>
    <xf numFmtId="0" fontId="12" fillId="0" borderId="20" xfId="0" applyFont="1" applyBorder="1" applyAlignment="1">
      <alignment horizontal="left" vertical="center"/>
    </xf>
    <xf numFmtId="0" fontId="12" fillId="0" borderId="24" xfId="0" applyFont="1" applyBorder="1" applyAlignment="1">
      <alignment horizontal="left" vertical="center"/>
    </xf>
    <xf numFmtId="0" fontId="12" fillId="0" borderId="25" xfId="0" applyFont="1" applyBorder="1" applyAlignment="1">
      <alignment horizontal="left" vertical="center"/>
    </xf>
    <xf numFmtId="0" fontId="12" fillId="0" borderId="31" xfId="0" applyFont="1" applyBorder="1" applyAlignment="1">
      <alignment horizontal="left" vertical="center"/>
    </xf>
    <xf numFmtId="0" fontId="12" fillId="0" borderId="19" xfId="0" applyFont="1" applyBorder="1" applyAlignment="1">
      <alignment horizontal="left" vertical="center"/>
    </xf>
    <xf numFmtId="0" fontId="12" fillId="0" borderId="23" xfId="0" applyFont="1" applyBorder="1" applyAlignment="1">
      <alignment horizontal="left" vertical="center"/>
    </xf>
    <xf numFmtId="0" fontId="12" fillId="0" borderId="18" xfId="0" applyFont="1" applyBorder="1" applyAlignment="1">
      <alignment horizontal="left" vertical="center"/>
    </xf>
    <xf numFmtId="0" fontId="54" fillId="0" borderId="32" xfId="0" applyFont="1" applyBorder="1" applyAlignment="1">
      <alignment horizontal="center" vertical="center"/>
    </xf>
    <xf numFmtId="0" fontId="54" fillId="0" borderId="9"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left" vertical="center"/>
    </xf>
    <xf numFmtId="0" fontId="12" fillId="0" borderId="0" xfId="0" applyFont="1" applyAlignment="1">
      <alignment horizontal="left" vertical="center"/>
    </xf>
    <xf numFmtId="0" fontId="12" fillId="0" borderId="22" xfId="0" applyFont="1" applyBorder="1" applyAlignment="1">
      <alignment horizontal="left" vertical="center"/>
    </xf>
    <xf numFmtId="0" fontId="12" fillId="0" borderId="18" xfId="0" applyFont="1" applyBorder="1" applyAlignment="1">
      <alignment horizontal="center" vertical="center"/>
    </xf>
    <xf numFmtId="0" fontId="12" fillId="3" borderId="39"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39" xfId="0" applyFont="1" applyFill="1" applyBorder="1" applyAlignment="1">
      <alignment horizontal="left" vertical="center" wrapText="1"/>
    </xf>
    <xf numFmtId="0" fontId="12" fillId="3" borderId="41" xfId="0" applyFont="1" applyFill="1" applyBorder="1" applyAlignment="1">
      <alignment horizontal="left" vertical="center" wrapText="1"/>
    </xf>
    <xf numFmtId="0" fontId="65" fillId="0" borderId="39" xfId="0" applyFont="1" applyBorder="1" applyAlignment="1">
      <alignment horizontal="left" vertical="center" wrapText="1"/>
    </xf>
    <xf numFmtId="0" fontId="65" fillId="0" borderId="41" xfId="0" applyFont="1" applyBorder="1" applyAlignment="1">
      <alignment horizontal="left" vertical="center" wrapText="1"/>
    </xf>
    <xf numFmtId="0" fontId="16" fillId="0" borderId="0" xfId="0" applyFont="1" applyAlignment="1">
      <alignment horizontal="center"/>
    </xf>
    <xf numFmtId="0" fontId="17" fillId="0" borderId="0" xfId="0" applyFont="1" applyAlignment="1">
      <alignment horizontal="center" vertical="center"/>
    </xf>
    <xf numFmtId="0" fontId="10" fillId="0" borderId="20" xfId="0" applyFont="1" applyBorder="1" applyAlignment="1">
      <alignment horizontal="left" vertical="center"/>
    </xf>
    <xf numFmtId="0" fontId="10" fillId="0" borderId="24" xfId="0" applyFont="1" applyBorder="1" applyAlignment="1">
      <alignment horizontal="left" vertical="center"/>
    </xf>
    <xf numFmtId="0" fontId="18" fillId="0" borderId="21" xfId="0" applyFont="1" applyBorder="1" applyAlignment="1">
      <alignment horizontal="center" vertical="center"/>
    </xf>
    <xf numFmtId="0" fontId="18" fillId="0" borderId="0" xfId="0" applyFont="1" applyAlignment="1">
      <alignment horizontal="center" vertical="center"/>
    </xf>
    <xf numFmtId="0" fontId="18" fillId="0" borderId="55" xfId="0" applyFont="1" applyBorder="1" applyAlignment="1">
      <alignment horizontal="center" vertical="center"/>
    </xf>
    <xf numFmtId="0" fontId="18"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56" xfId="0" applyFont="1" applyBorder="1" applyAlignment="1">
      <alignment horizontal="center" vertical="center"/>
    </xf>
    <xf numFmtId="0" fontId="41" fillId="0" borderId="57" xfId="0" applyFont="1" applyBorder="1" applyAlignment="1">
      <alignment horizontal="left" vertical="center"/>
    </xf>
    <xf numFmtId="0" fontId="41" fillId="0" borderId="58" xfId="0" applyFont="1" applyBorder="1" applyAlignment="1">
      <alignment horizontal="left" vertical="center"/>
    </xf>
    <xf numFmtId="0" fontId="41" fillId="0" borderId="59" xfId="0" applyFont="1" applyBorder="1" applyAlignment="1">
      <alignment horizontal="left" vertical="center"/>
    </xf>
    <xf numFmtId="0" fontId="42" fillId="0" borderId="60" xfId="0" applyFont="1" applyBorder="1" applyAlignment="1">
      <alignment horizontal="left" vertical="center"/>
    </xf>
    <xf numFmtId="0" fontId="42" fillId="0" borderId="61" xfId="0" applyFont="1" applyBorder="1" applyAlignment="1">
      <alignment horizontal="left" vertical="center"/>
    </xf>
    <xf numFmtId="0" fontId="42" fillId="0" borderId="62" xfId="0" applyFont="1" applyBorder="1" applyAlignment="1">
      <alignment horizontal="left" vertical="center"/>
    </xf>
    <xf numFmtId="0" fontId="42" fillId="0" borderId="21" xfId="0" applyFont="1" applyBorder="1" applyAlignment="1">
      <alignment horizontal="left" vertical="center"/>
    </xf>
    <xf numFmtId="0" fontId="42" fillId="0" borderId="0" xfId="0" applyFont="1" applyAlignment="1">
      <alignment horizontal="left" vertical="center"/>
    </xf>
    <xf numFmtId="0" fontId="42" fillId="0" borderId="22" xfId="0" applyFont="1" applyBorder="1" applyAlignment="1">
      <alignment horizontal="left" vertical="center"/>
    </xf>
    <xf numFmtId="0" fontId="42" fillId="0" borderId="31" xfId="0" applyFont="1" applyBorder="1" applyAlignment="1">
      <alignment horizontal="left" vertical="center"/>
    </xf>
    <xf numFmtId="0" fontId="42" fillId="0" borderId="19" xfId="0" applyFont="1" applyBorder="1" applyAlignment="1">
      <alignment horizontal="left" vertical="center"/>
    </xf>
    <xf numFmtId="0" fontId="42" fillId="0" borderId="23" xfId="0" applyFont="1" applyBorder="1" applyAlignment="1">
      <alignment horizontal="left" vertical="center"/>
    </xf>
    <xf numFmtId="0" fontId="43" fillId="0" borderId="24" xfId="0" applyFont="1" applyBorder="1" applyAlignment="1">
      <alignment horizontal="left" vertical="center"/>
    </xf>
    <xf numFmtId="0" fontId="43" fillId="0" borderId="25" xfId="0" applyFont="1" applyBorder="1" applyAlignment="1">
      <alignment horizontal="left" vertical="center"/>
    </xf>
    <xf numFmtId="0" fontId="8" fillId="0" borderId="21" xfId="0" applyFont="1" applyBorder="1" applyAlignment="1">
      <alignment horizontal="left" vertical="center"/>
    </xf>
    <xf numFmtId="0" fontId="8" fillId="0" borderId="0" xfId="0" applyFont="1" applyAlignment="1">
      <alignment horizontal="left" vertical="center"/>
    </xf>
    <xf numFmtId="0" fontId="8" fillId="0" borderId="22" xfId="0" applyFont="1" applyBorder="1" applyAlignment="1">
      <alignment horizontal="left" vertical="center"/>
    </xf>
    <xf numFmtId="0" fontId="8" fillId="0" borderId="31" xfId="0" applyFont="1" applyBorder="1" applyAlignment="1">
      <alignment horizontal="left" vertical="center"/>
    </xf>
    <xf numFmtId="0" fontId="8" fillId="0" borderId="19" xfId="0" applyFont="1" applyBorder="1" applyAlignment="1">
      <alignment horizontal="left" vertical="center"/>
    </xf>
    <xf numFmtId="0" fontId="8" fillId="0" borderId="23" xfId="0" applyFont="1" applyBorder="1" applyAlignment="1">
      <alignment horizontal="left" vertical="center"/>
    </xf>
    <xf numFmtId="0" fontId="8" fillId="0" borderId="20"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12" fillId="0" borderId="20" xfId="0" applyFont="1" applyBorder="1" applyAlignment="1">
      <alignment vertical="center" wrapText="1"/>
    </xf>
    <xf numFmtId="0" fontId="12" fillId="0" borderId="24" xfId="0" applyFont="1" applyBorder="1" applyAlignment="1">
      <alignment vertical="center" wrapText="1"/>
    </xf>
    <xf numFmtId="0" fontId="12" fillId="0" borderId="25" xfId="0" applyFont="1" applyBorder="1" applyAlignment="1">
      <alignment vertical="center" wrapText="1"/>
    </xf>
    <xf numFmtId="0" fontId="12" fillId="0" borderId="31" xfId="0" applyFont="1" applyBorder="1" applyAlignment="1">
      <alignment vertical="center" wrapText="1"/>
    </xf>
    <xf numFmtId="0" fontId="12" fillId="0" borderId="19" xfId="0" applyFont="1" applyBorder="1" applyAlignment="1">
      <alignment vertical="center" wrapText="1"/>
    </xf>
    <xf numFmtId="0" fontId="12" fillId="0" borderId="23" xfId="0" applyFont="1" applyBorder="1" applyAlignment="1">
      <alignment vertical="center" wrapText="1"/>
    </xf>
    <xf numFmtId="0" fontId="8" fillId="0" borderId="24" xfId="0" applyFont="1" applyBorder="1"/>
    <xf numFmtId="0" fontId="8" fillId="0" borderId="25" xfId="0" applyFont="1" applyBorder="1"/>
    <xf numFmtId="0" fontId="8" fillId="0" borderId="31" xfId="0" applyFont="1" applyBorder="1"/>
    <xf numFmtId="0" fontId="8" fillId="0" borderId="19" xfId="0" applyFont="1" applyBorder="1"/>
    <xf numFmtId="0" fontId="8" fillId="0" borderId="23" xfId="0" applyFont="1" applyBorder="1"/>
    <xf numFmtId="0" fontId="46" fillId="0" borderId="0" xfId="0" applyFont="1" applyAlignment="1">
      <alignment horizontal="center" vertical="center"/>
    </xf>
    <xf numFmtId="0" fontId="8" fillId="0" borderId="0" xfId="0" applyFont="1" applyAlignment="1">
      <alignment horizontal="center" vertical="center"/>
    </xf>
    <xf numFmtId="0" fontId="8" fillId="0" borderId="24" xfId="0" applyFont="1" applyBorder="1" applyAlignment="1">
      <alignment vertical="center" wrapText="1"/>
    </xf>
    <xf numFmtId="0" fontId="8" fillId="0" borderId="25" xfId="0" applyFont="1" applyBorder="1" applyAlignment="1">
      <alignment vertical="center" wrapText="1"/>
    </xf>
    <xf numFmtId="0" fontId="8" fillId="0" borderId="31" xfId="0" applyFont="1" applyBorder="1" applyAlignment="1">
      <alignment vertical="center" wrapText="1"/>
    </xf>
    <xf numFmtId="0" fontId="8" fillId="0" borderId="19" xfId="0" applyFont="1" applyBorder="1" applyAlignment="1">
      <alignment vertical="center" wrapText="1"/>
    </xf>
    <xf numFmtId="0" fontId="8" fillId="0" borderId="23" xfId="0" applyFont="1" applyBorder="1" applyAlignment="1">
      <alignment vertical="center" wrapText="1"/>
    </xf>
    <xf numFmtId="0" fontId="8" fillId="0" borderId="19" xfId="0" applyFont="1" applyBorder="1" applyAlignment="1">
      <alignment horizontal="center" vertical="center"/>
    </xf>
    <xf numFmtId="0" fontId="33" fillId="0" borderId="18" xfId="0" applyFont="1" applyBorder="1" applyAlignment="1">
      <alignment horizontal="center" vertical="center" wrapText="1"/>
    </xf>
    <xf numFmtId="0" fontId="15" fillId="0" borderId="48" xfId="0" applyFont="1" applyBorder="1" applyAlignment="1">
      <alignment horizontal="left" vertical="center"/>
    </xf>
    <xf numFmtId="0" fontId="15" fillId="0" borderId="0" xfId="0" applyFont="1" applyAlignment="1">
      <alignment horizontal="left" vertical="center"/>
    </xf>
    <xf numFmtId="0" fontId="15" fillId="0" borderId="22" xfId="0" applyFont="1" applyBorder="1" applyAlignment="1">
      <alignment horizontal="left" vertical="center"/>
    </xf>
    <xf numFmtId="0" fontId="15" fillId="0" borderId="49" xfId="0" applyFont="1" applyBorder="1" applyAlignment="1">
      <alignment horizontal="left" vertical="center"/>
    </xf>
    <xf numFmtId="0" fontId="15" fillId="0" borderId="19" xfId="0" applyFont="1" applyBorder="1" applyAlignment="1">
      <alignment horizontal="left" vertical="center"/>
    </xf>
    <xf numFmtId="0" fontId="15" fillId="0" borderId="23" xfId="0" applyFont="1" applyBorder="1" applyAlignment="1">
      <alignment horizontal="left" vertical="center"/>
    </xf>
    <xf numFmtId="0" fontId="46" fillId="0" borderId="20" xfId="0" applyFont="1" applyBorder="1" applyAlignment="1">
      <alignment horizontal="center" vertical="center"/>
    </xf>
    <xf numFmtId="0" fontId="46" fillId="0" borderId="24" xfId="0" applyFont="1" applyBorder="1" applyAlignment="1">
      <alignment horizontal="center" vertical="center"/>
    </xf>
    <xf numFmtId="0" fontId="46" fillId="0" borderId="25" xfId="0" applyFont="1" applyBorder="1" applyAlignment="1">
      <alignment horizontal="center" vertical="center"/>
    </xf>
    <xf numFmtId="0" fontId="46" fillId="0" borderId="31" xfId="0" applyFont="1" applyBorder="1" applyAlignment="1">
      <alignment horizontal="center" vertical="center"/>
    </xf>
    <xf numFmtId="0" fontId="46" fillId="0" borderId="19" xfId="0" applyFont="1" applyBorder="1" applyAlignment="1">
      <alignment horizontal="center" vertical="center"/>
    </xf>
    <xf numFmtId="0" fontId="46" fillId="0" borderId="23" xfId="0" applyFont="1" applyBorder="1" applyAlignment="1">
      <alignment horizontal="center" vertical="center"/>
    </xf>
    <xf numFmtId="0" fontId="45" fillId="0" borderId="20" xfId="0" applyFont="1" applyBorder="1" applyAlignment="1">
      <alignment horizontal="center" vertical="center"/>
    </xf>
    <xf numFmtId="0" fontId="45" fillId="0" borderId="24" xfId="0" applyFont="1" applyBorder="1" applyAlignment="1">
      <alignment horizontal="center" vertical="center"/>
    </xf>
    <xf numFmtId="0" fontId="45" fillId="0" borderId="25" xfId="0" applyFont="1" applyBorder="1" applyAlignment="1">
      <alignment horizontal="center" vertical="center"/>
    </xf>
    <xf numFmtId="0" fontId="45" fillId="0" borderId="31" xfId="0" applyFont="1" applyBorder="1" applyAlignment="1">
      <alignment horizontal="center" vertical="center"/>
    </xf>
    <xf numFmtId="0" fontId="45" fillId="0" borderId="19" xfId="0" applyFont="1" applyBorder="1" applyAlignment="1">
      <alignment horizontal="center" vertical="center"/>
    </xf>
    <xf numFmtId="0" fontId="45" fillId="0" borderId="23" xfId="0" applyFont="1" applyBorder="1" applyAlignment="1">
      <alignment horizontal="center" vertical="center"/>
    </xf>
    <xf numFmtId="0" fontId="40" fillId="0" borderId="31" xfId="0" applyFont="1" applyBorder="1" applyAlignment="1">
      <alignment horizontal="center" vertical="center"/>
    </xf>
    <xf numFmtId="0" fontId="40" fillId="0" borderId="19" xfId="0" applyFont="1" applyBorder="1" applyAlignment="1">
      <alignment horizontal="center" vertical="center"/>
    </xf>
    <xf numFmtId="0" fontId="40" fillId="0" borderId="23" xfId="0" applyFont="1" applyBorder="1" applyAlignment="1">
      <alignment horizontal="center" vertical="center"/>
    </xf>
    <xf numFmtId="0" fontId="40" fillId="0" borderId="50" xfId="0" applyFont="1" applyBorder="1" applyAlignment="1">
      <alignment horizontal="center" vertical="center"/>
    </xf>
    <xf numFmtId="0" fontId="40" fillId="0" borderId="51" xfId="0" applyFont="1" applyBorder="1" applyAlignment="1">
      <alignment horizontal="center" vertical="center"/>
    </xf>
    <xf numFmtId="0" fontId="40" fillId="0" borderId="52" xfId="0" applyFont="1" applyBorder="1" applyAlignment="1">
      <alignment horizontal="center" vertical="center"/>
    </xf>
    <xf numFmtId="0" fontId="37" fillId="0" borderId="20" xfId="0" applyFont="1" applyBorder="1" applyAlignment="1">
      <alignment horizontal="center" vertical="center" textRotation="255"/>
    </xf>
    <xf numFmtId="0" fontId="37" fillId="0" borderId="25" xfId="0" applyFont="1" applyBorder="1" applyAlignment="1">
      <alignment horizontal="center" vertical="center" textRotation="255"/>
    </xf>
    <xf numFmtId="0" fontId="37" fillId="0" borderId="21" xfId="0" applyFont="1" applyBorder="1" applyAlignment="1">
      <alignment horizontal="center" vertical="center" textRotation="255"/>
    </xf>
    <xf numFmtId="0" fontId="37" fillId="0" borderId="22"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23" xfId="0" applyFont="1" applyBorder="1" applyAlignment="1">
      <alignment horizontal="center" vertical="center" textRotation="255"/>
    </xf>
    <xf numFmtId="0" fontId="38" fillId="0" borderId="20" xfId="0" applyFont="1" applyBorder="1" applyAlignment="1">
      <alignment horizontal="center" vertical="center"/>
    </xf>
    <xf numFmtId="0" fontId="38" fillId="0" borderId="24" xfId="0" applyFont="1" applyBorder="1" applyAlignment="1">
      <alignment horizontal="center" vertical="center"/>
    </xf>
    <xf numFmtId="0" fontId="38" fillId="0" borderId="25" xfId="0" applyFont="1" applyBorder="1" applyAlignment="1">
      <alignment horizontal="center" vertical="center"/>
    </xf>
    <xf numFmtId="0" fontId="38" fillId="0" borderId="31" xfId="0" applyFont="1" applyBorder="1" applyAlignment="1">
      <alignment horizontal="center" vertical="center"/>
    </xf>
    <xf numFmtId="0" fontId="38" fillId="0" borderId="19" xfId="0" applyFont="1" applyBorder="1" applyAlignment="1">
      <alignment horizontal="center" vertical="center"/>
    </xf>
    <xf numFmtId="0" fontId="38" fillId="0" borderId="23" xfId="0" applyFont="1" applyBorder="1" applyAlignment="1">
      <alignment horizontal="center" vertical="center"/>
    </xf>
    <xf numFmtId="0" fontId="40" fillId="0" borderId="53" xfId="0" applyFont="1" applyBorder="1" applyAlignment="1">
      <alignment horizontal="center" vertical="center"/>
    </xf>
    <xf numFmtId="0" fontId="40" fillId="0" borderId="12" xfId="0" applyFont="1" applyBorder="1" applyAlignment="1">
      <alignment horizontal="center" vertical="center"/>
    </xf>
    <xf numFmtId="0" fontId="40" fillId="0" borderId="54" xfId="0" applyFont="1" applyBorder="1" applyAlignment="1">
      <alignment horizontal="center" vertical="center"/>
    </xf>
    <xf numFmtId="0" fontId="40" fillId="0" borderId="21" xfId="0" applyFont="1" applyBorder="1" applyAlignment="1">
      <alignment horizontal="center" vertical="center"/>
    </xf>
    <xf numFmtId="0" fontId="40" fillId="0" borderId="0" xfId="0" applyFont="1" applyAlignment="1">
      <alignment horizontal="center" vertical="center"/>
    </xf>
    <xf numFmtId="0" fontId="40" fillId="0" borderId="22" xfId="0" applyFont="1" applyBorder="1" applyAlignment="1">
      <alignment horizontal="center" vertical="center"/>
    </xf>
    <xf numFmtId="0" fontId="8" fillId="0" borderId="20"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31" xfId="0" applyFont="1" applyBorder="1" applyAlignment="1">
      <alignment horizontal="center" vertical="center"/>
    </xf>
    <xf numFmtId="0" fontId="8" fillId="0" borderId="23" xfId="0" applyFont="1" applyBorder="1" applyAlignment="1">
      <alignment horizontal="center" vertical="center"/>
    </xf>
    <xf numFmtId="0" fontId="40" fillId="0" borderId="20" xfId="0" applyFont="1" applyBorder="1" applyAlignment="1">
      <alignment horizontal="center" vertical="center"/>
    </xf>
    <xf numFmtId="0" fontId="40" fillId="0" borderId="24" xfId="0" applyFont="1" applyBorder="1" applyAlignment="1">
      <alignment horizontal="center" vertical="center"/>
    </xf>
    <xf numFmtId="0" fontId="40" fillId="0" borderId="25" xfId="0" applyFont="1" applyBorder="1" applyAlignment="1">
      <alignment horizontal="center" vertical="center"/>
    </xf>
    <xf numFmtId="0" fontId="39" fillId="0" borderId="20" xfId="0" applyFont="1" applyBorder="1" applyAlignment="1">
      <alignment horizontal="left" vertical="center"/>
    </xf>
    <xf numFmtId="0" fontId="39" fillId="0" borderId="24" xfId="0" applyFont="1" applyBorder="1" applyAlignment="1">
      <alignment horizontal="left" vertical="center"/>
    </xf>
    <xf numFmtId="0" fontId="39" fillId="0" borderId="25" xfId="0" applyFont="1" applyBorder="1" applyAlignment="1">
      <alignment horizontal="left" vertical="center"/>
    </xf>
    <xf numFmtId="0" fontId="39" fillId="0" borderId="31" xfId="0" applyFont="1" applyBorder="1" applyAlignment="1">
      <alignment horizontal="left" vertical="center"/>
    </xf>
    <xf numFmtId="0" fontId="39" fillId="0" borderId="19" xfId="0" applyFont="1" applyBorder="1" applyAlignment="1">
      <alignment horizontal="left" vertical="center"/>
    </xf>
    <xf numFmtId="0" fontId="39" fillId="0" borderId="23" xfId="0" applyFont="1" applyBorder="1" applyAlignment="1">
      <alignment horizontal="left" vertical="center"/>
    </xf>
    <xf numFmtId="0" fontId="8" fillId="0" borderId="20" xfId="0" applyFont="1" applyBorder="1" applyAlignment="1">
      <alignment horizontal="center"/>
    </xf>
    <xf numFmtId="0" fontId="8" fillId="0" borderId="25" xfId="0" applyFont="1" applyBorder="1" applyAlignment="1">
      <alignment horizontal="center"/>
    </xf>
    <xf numFmtId="0" fontId="8" fillId="0" borderId="31" xfId="0" applyFont="1" applyBorder="1" applyAlignment="1">
      <alignment horizontal="center"/>
    </xf>
    <xf numFmtId="0" fontId="8" fillId="0" borderId="23" xfId="0" applyFont="1" applyBorder="1" applyAlignment="1">
      <alignment horizontal="center"/>
    </xf>
    <xf numFmtId="0" fontId="8" fillId="0" borderId="39" xfId="0" applyFont="1" applyBorder="1" applyAlignment="1">
      <alignment horizontal="left" vertical="center"/>
    </xf>
    <xf numFmtId="0" fontId="8" fillId="0" borderId="41" xfId="0" applyFont="1" applyBorder="1" applyAlignment="1">
      <alignment horizontal="left" vertical="center"/>
    </xf>
    <xf numFmtId="0" fontId="8" fillId="0" borderId="40" xfId="0" applyFont="1" applyBorder="1" applyAlignment="1">
      <alignment horizontal="left" vertical="center"/>
    </xf>
    <xf numFmtId="0" fontId="11" fillId="0" borderId="39" xfId="0" applyFont="1" applyBorder="1" applyAlignment="1">
      <alignment horizontal="center" vertical="center" wrapText="1"/>
    </xf>
    <xf numFmtId="0" fontId="11" fillId="0" borderId="41" xfId="0" applyFont="1" applyBorder="1" applyAlignment="1">
      <alignment horizontal="center" vertical="center" wrapText="1"/>
    </xf>
    <xf numFmtId="0" fontId="11" fillId="0" borderId="40" xfId="0" applyFont="1" applyBorder="1" applyAlignment="1">
      <alignment horizontal="center" vertical="center" wrapText="1"/>
    </xf>
    <xf numFmtId="0" fontId="44" fillId="0" borderId="0" xfId="0" applyFont="1" applyAlignment="1">
      <alignment horizontal="center" vertical="center"/>
    </xf>
    <xf numFmtId="0" fontId="12" fillId="0" borderId="18" xfId="0" applyFont="1" applyBorder="1" applyAlignment="1">
      <alignment horizontal="left" vertical="center" wrapText="1"/>
    </xf>
    <xf numFmtId="0" fontId="54" fillId="0" borderId="12" xfId="0" applyFont="1" applyBorder="1" applyAlignment="1">
      <alignment horizontal="left" vertical="top" wrapText="1" shrinkToFit="1"/>
    </xf>
    <xf numFmtId="0" fontId="54" fillId="0" borderId="13" xfId="0" applyFont="1" applyBorder="1" applyAlignment="1">
      <alignment horizontal="left" vertical="top" wrapText="1" shrinkToFit="1"/>
    </xf>
    <xf numFmtId="0" fontId="54" fillId="0" borderId="15" xfId="0" applyFont="1" applyBorder="1" applyAlignment="1">
      <alignment horizontal="left" vertical="top" wrapText="1"/>
    </xf>
    <xf numFmtId="0" fontId="54" fillId="0" borderId="16" xfId="0" applyFont="1" applyBorder="1" applyAlignment="1">
      <alignment horizontal="left" vertical="top" wrapText="1"/>
    </xf>
    <xf numFmtId="0" fontId="71" fillId="0" borderId="42" xfId="0" applyFont="1" applyBorder="1" applyAlignment="1">
      <alignment horizontal="center" vertical="center"/>
    </xf>
    <xf numFmtId="0" fontId="71" fillId="0" borderId="43" xfId="0" applyFont="1" applyBorder="1"/>
    <xf numFmtId="0" fontId="71" fillId="0" borderId="44" xfId="0" applyFont="1" applyBorder="1"/>
    <xf numFmtId="0" fontId="44" fillId="0" borderId="0" xfId="0" applyFont="1" applyAlignment="1">
      <alignment horizontal="left" vertical="top" wrapText="1"/>
    </xf>
    <xf numFmtId="0" fontId="44" fillId="0" borderId="0" xfId="0" applyFont="1"/>
    <xf numFmtId="0" fontId="44" fillId="0" borderId="34" xfId="0" applyFont="1" applyBorder="1"/>
    <xf numFmtId="0" fontId="72" fillId="0" borderId="33" xfId="0" applyFont="1" applyBorder="1" applyAlignment="1">
      <alignment horizontal="center"/>
    </xf>
    <xf numFmtId="0" fontId="72" fillId="0" borderId="0" xfId="0" applyFont="1"/>
    <xf numFmtId="0" fontId="72" fillId="0" borderId="34" xfId="0" applyFont="1" applyBorder="1"/>
    <xf numFmtId="0" fontId="54" fillId="0" borderId="20" xfId="0" applyFont="1" applyBorder="1" applyAlignment="1">
      <alignment horizontal="left" vertical="center"/>
    </xf>
    <xf numFmtId="0" fontId="54" fillId="0" borderId="24" xfId="0" applyFont="1" applyBorder="1" applyAlignment="1">
      <alignment horizontal="left" vertical="center"/>
    </xf>
    <xf numFmtId="0" fontId="54" fillId="0" borderId="25" xfId="0" applyFont="1" applyBorder="1" applyAlignment="1">
      <alignment horizontal="left" vertical="center"/>
    </xf>
    <xf numFmtId="0" fontId="54" fillId="0" borderId="21" xfId="0" applyFont="1" applyBorder="1" applyAlignment="1">
      <alignment horizontal="left" vertical="center"/>
    </xf>
    <xf numFmtId="0" fontId="54" fillId="0" borderId="0" xfId="0" applyFont="1" applyAlignment="1">
      <alignment horizontal="left" vertical="center"/>
    </xf>
    <xf numFmtId="0" fontId="54" fillId="0" borderId="22" xfId="0" applyFont="1" applyBorder="1" applyAlignment="1">
      <alignment horizontal="left" vertical="center"/>
    </xf>
    <xf numFmtId="0" fontId="54" fillId="0" borderId="31" xfId="0" applyFont="1" applyBorder="1" applyAlignment="1">
      <alignment horizontal="left" vertical="center"/>
    </xf>
    <xf numFmtId="0" fontId="54" fillId="0" borderId="19" xfId="0" applyFont="1" applyBorder="1" applyAlignment="1">
      <alignment horizontal="left" vertical="center"/>
    </xf>
    <xf numFmtId="0" fontId="54" fillId="0" borderId="23" xfId="0" applyFont="1" applyBorder="1" applyAlignment="1">
      <alignment horizontal="left" vertical="center"/>
    </xf>
    <xf numFmtId="0" fontId="14" fillId="0" borderId="0" xfId="0" applyFont="1" applyAlignment="1">
      <alignment horizontal="left" vertical="center"/>
    </xf>
    <xf numFmtId="0" fontId="18" fillId="0" borderId="20" xfId="0" applyFont="1" applyBorder="1" applyAlignment="1">
      <alignment horizontal="center" vertical="center"/>
    </xf>
    <xf numFmtId="0" fontId="18" fillId="0" borderId="25" xfId="0" applyFont="1" applyBorder="1" applyAlignment="1">
      <alignment horizontal="center" vertical="center"/>
    </xf>
    <xf numFmtId="0" fontId="18" fillId="0" borderId="23" xfId="0" applyFont="1" applyBorder="1" applyAlignment="1">
      <alignment horizontal="center" vertical="center"/>
    </xf>
    <xf numFmtId="0" fontId="65" fillId="0" borderId="39" xfId="0" applyFont="1" applyBorder="1" applyAlignment="1">
      <alignment horizontal="center" vertical="center" wrapText="1"/>
    </xf>
    <xf numFmtId="0" fontId="65" fillId="0" borderId="40" xfId="0" applyFont="1" applyBorder="1" applyAlignment="1">
      <alignment horizontal="center" vertical="center" wrapText="1"/>
    </xf>
    <xf numFmtId="0" fontId="44" fillId="0" borderId="4" xfId="0" applyFont="1" applyBorder="1" applyAlignment="1">
      <alignment horizontal="center" vertical="center"/>
    </xf>
    <xf numFmtId="0" fontId="44" fillId="0" borderId="9" xfId="0" applyFont="1" applyBorder="1" applyAlignment="1">
      <alignment horizontal="center" vertical="center"/>
    </xf>
    <xf numFmtId="0" fontId="54" fillId="0" borderId="24" xfId="0" applyFont="1" applyBorder="1" applyAlignment="1">
      <alignment horizontal="left" vertical="top" wrapText="1"/>
    </xf>
    <xf numFmtId="0" fontId="54" fillId="0" borderId="25" xfId="0" applyFont="1" applyBorder="1" applyAlignment="1">
      <alignment horizontal="left" vertical="top" wrapText="1"/>
    </xf>
    <xf numFmtId="0" fontId="58" fillId="0" borderId="27" xfId="0" applyFont="1" applyBorder="1" applyAlignment="1">
      <alignment horizontal="left" vertical="center" wrapText="1"/>
    </xf>
    <xf numFmtId="0" fontId="58" fillId="0" borderId="45" xfId="0" applyFont="1" applyBorder="1" applyAlignment="1">
      <alignment horizontal="left" vertical="center" wrapText="1"/>
    </xf>
    <xf numFmtId="0" fontId="58" fillId="0" borderId="0" xfId="0" applyFont="1" applyAlignment="1">
      <alignment horizontal="left" vertical="center" wrapText="1"/>
    </xf>
    <xf numFmtId="0" fontId="58" fillId="0" borderId="46" xfId="0" applyFont="1" applyBorder="1" applyAlignment="1">
      <alignment horizontal="left" vertical="center" wrapText="1"/>
    </xf>
    <xf numFmtId="0" fontId="58" fillId="0" borderId="30" xfId="0" applyFont="1" applyBorder="1" applyAlignment="1">
      <alignment horizontal="left" vertical="center" wrapText="1"/>
    </xf>
    <xf numFmtId="0" fontId="58" fillId="0" borderId="47" xfId="0" applyFont="1" applyBorder="1" applyAlignment="1">
      <alignment horizontal="left" vertical="center" wrapText="1"/>
    </xf>
    <xf numFmtId="0" fontId="61" fillId="0" borderId="20" xfId="0" applyFont="1" applyBorder="1" applyAlignment="1">
      <alignment horizontal="center" vertical="center"/>
    </xf>
    <xf numFmtId="0" fontId="61" fillId="0" borderId="25" xfId="0" applyFont="1" applyBorder="1" applyAlignment="1">
      <alignment horizontal="center" vertical="center"/>
    </xf>
    <xf numFmtId="0" fontId="61" fillId="0" borderId="31" xfId="0" applyFont="1" applyBorder="1" applyAlignment="1">
      <alignment horizontal="center" vertical="center"/>
    </xf>
    <xf numFmtId="0" fontId="61" fillId="0" borderId="23" xfId="0" applyFont="1" applyBorder="1" applyAlignment="1">
      <alignment horizontal="center" vertical="center"/>
    </xf>
    <xf numFmtId="0" fontId="11" fillId="0" borderId="20" xfId="0" applyFont="1" applyBorder="1" applyAlignment="1">
      <alignment horizontal="center" vertical="center"/>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21" xfId="0" applyFont="1" applyBorder="1" applyAlignment="1">
      <alignment horizontal="center" vertical="center"/>
    </xf>
    <xf numFmtId="0" fontId="11" fillId="0" borderId="0" xfId="0" applyFont="1" applyAlignment="1">
      <alignment horizontal="center" vertical="center"/>
    </xf>
    <xf numFmtId="0" fontId="11" fillId="0" borderId="22" xfId="0" applyFont="1" applyBorder="1" applyAlignment="1">
      <alignment horizontal="center" vertical="center"/>
    </xf>
    <xf numFmtId="0" fontId="11" fillId="0" borderId="31" xfId="0" applyFont="1" applyBorder="1" applyAlignment="1">
      <alignment horizontal="center" vertical="center"/>
    </xf>
    <xf numFmtId="0" fontId="11" fillId="0" borderId="19" xfId="0" applyFont="1" applyBorder="1" applyAlignment="1">
      <alignment horizontal="center" vertical="center"/>
    </xf>
    <xf numFmtId="0" fontId="11" fillId="0" borderId="23" xfId="0" applyFont="1" applyBorder="1" applyAlignment="1">
      <alignment horizontal="center" vertical="center"/>
    </xf>
    <xf numFmtId="0" fontId="40" fillId="0" borderId="32" xfId="0" applyFont="1" applyBorder="1" applyAlignment="1">
      <alignment horizontal="center" vertical="center"/>
    </xf>
    <xf numFmtId="0" fontId="40" fillId="0" borderId="9" xfId="0" applyFont="1" applyBorder="1" applyAlignment="1">
      <alignment horizontal="center" vertical="center"/>
    </xf>
    <xf numFmtId="0" fontId="8" fillId="0" borderId="41" xfId="0" applyFont="1" applyBorder="1" applyAlignment="1">
      <alignment horizontal="center" vertical="center"/>
    </xf>
    <xf numFmtId="0" fontId="8" fillId="0" borderId="40" xfId="0" applyFont="1" applyBorder="1" applyAlignment="1">
      <alignment horizontal="center" vertical="center"/>
    </xf>
    <xf numFmtId="0" fontId="11" fillId="0" borderId="39" xfId="0" applyFont="1" applyBorder="1" applyAlignment="1">
      <alignment horizontal="center" vertical="center" wrapText="1" shrinkToFit="1"/>
    </xf>
    <xf numFmtId="0" fontId="11" fillId="0" borderId="41" xfId="0" applyFont="1" applyBorder="1" applyAlignment="1">
      <alignment horizontal="center" vertical="center" shrinkToFit="1"/>
    </xf>
    <xf numFmtId="0" fontId="11" fillId="0" borderId="40" xfId="0" applyFont="1" applyBorder="1" applyAlignment="1">
      <alignment horizontal="center" vertical="center" shrinkToFit="1"/>
    </xf>
    <xf numFmtId="0" fontId="44" fillId="0" borderId="39" xfId="0" applyFont="1" applyBorder="1" applyAlignment="1">
      <alignment horizontal="center" vertical="center" wrapText="1"/>
    </xf>
    <xf numFmtId="0" fontId="44" fillId="0" borderId="41" xfId="0" applyFont="1" applyBorder="1" applyAlignment="1">
      <alignment horizontal="center" vertical="center" wrapText="1"/>
    </xf>
    <xf numFmtId="0" fontId="44" fillId="0" borderId="40" xfId="0" applyFont="1" applyBorder="1" applyAlignment="1">
      <alignment horizontal="center" vertical="center" wrapText="1"/>
    </xf>
    <xf numFmtId="0" fontId="33" fillId="0" borderId="20" xfId="0" applyFont="1" applyBorder="1" applyAlignment="1">
      <alignment horizontal="center" vertical="center" wrapText="1"/>
    </xf>
    <xf numFmtId="0" fontId="33" fillId="0" borderId="24" xfId="0" applyFont="1" applyBorder="1" applyAlignment="1">
      <alignment horizontal="center" vertical="center" wrapText="1"/>
    </xf>
    <xf numFmtId="0" fontId="33" fillId="0" borderId="25"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0" xfId="0" applyFont="1" applyAlignment="1">
      <alignment horizontal="center" vertical="center" wrapText="1"/>
    </xf>
    <xf numFmtId="0" fontId="33" fillId="0" borderId="22" xfId="0" applyFont="1" applyBorder="1" applyAlignment="1">
      <alignment horizontal="center" vertical="center" wrapText="1"/>
    </xf>
    <xf numFmtId="0" fontId="33" fillId="0" borderId="31" xfId="0" applyFont="1" applyBorder="1" applyAlignment="1">
      <alignment horizontal="center" vertical="center" wrapText="1"/>
    </xf>
    <xf numFmtId="0" fontId="33" fillId="0" borderId="19" xfId="0" applyFont="1" applyBorder="1" applyAlignment="1">
      <alignment horizontal="center" vertical="center" wrapText="1"/>
    </xf>
    <xf numFmtId="0" fontId="33" fillId="0" borderId="23" xfId="0" applyFont="1" applyBorder="1" applyAlignment="1">
      <alignment horizontal="center" vertical="center" wrapText="1"/>
    </xf>
    <xf numFmtId="0" fontId="54" fillId="0" borderId="4" xfId="0" applyFont="1" applyBorder="1" applyAlignment="1">
      <alignment horizontal="center" vertical="center"/>
    </xf>
    <xf numFmtId="0" fontId="54" fillId="0" borderId="0" xfId="0" applyFont="1" applyAlignment="1">
      <alignment horizontal="left" vertical="top" wrapText="1"/>
    </xf>
    <xf numFmtId="0" fontId="54" fillId="0" borderId="19" xfId="0" applyFont="1" applyBorder="1" applyAlignment="1">
      <alignment horizontal="left" vertical="top" wrapText="1"/>
    </xf>
    <xf numFmtId="0" fontId="14" fillId="0" borderId="0" xfId="0" applyFont="1" applyAlignment="1">
      <alignment horizontal="center" vertical="center"/>
    </xf>
    <xf numFmtId="0" fontId="11" fillId="0" borderId="32" xfId="0" applyFont="1" applyBorder="1" applyAlignment="1">
      <alignment vertical="center"/>
    </xf>
    <xf numFmtId="0" fontId="11" fillId="0" borderId="9" xfId="0" applyFont="1" applyBorder="1" applyAlignment="1">
      <alignment vertical="center"/>
    </xf>
    <xf numFmtId="0" fontId="8" fillId="0" borderId="20" xfId="0" applyFont="1" applyBorder="1" applyAlignment="1">
      <alignment horizontal="left" vertical="center" wrapText="1"/>
    </xf>
    <xf numFmtId="0" fontId="8" fillId="0" borderId="24" xfId="0" applyFont="1" applyBorder="1" applyAlignment="1">
      <alignment horizontal="left" vertical="center" wrapText="1"/>
    </xf>
    <xf numFmtId="0" fontId="8" fillId="0" borderId="31" xfId="0" applyFont="1" applyBorder="1" applyAlignment="1">
      <alignment horizontal="left" vertical="center" wrapText="1"/>
    </xf>
    <xf numFmtId="0" fontId="8" fillId="0" borderId="19" xfId="0" applyFont="1" applyBorder="1" applyAlignment="1">
      <alignment horizontal="left" vertical="center" wrapText="1"/>
    </xf>
    <xf numFmtId="0" fontId="19" fillId="0" borderId="64" xfId="4" applyFont="1" applyBorder="1" applyAlignment="1">
      <alignment horizontal="center" vertical="center"/>
    </xf>
    <xf numFmtId="0" fontId="19" fillId="0" borderId="72" xfId="4" applyFont="1" applyBorder="1" applyAlignment="1">
      <alignment horizontal="center" vertical="center"/>
    </xf>
    <xf numFmtId="0" fontId="19" fillId="0" borderId="77" xfId="4" applyFont="1" applyBorder="1" applyAlignment="1">
      <alignment horizontal="center" vertical="center"/>
    </xf>
    <xf numFmtId="0" fontId="19" fillId="0" borderId="65" xfId="4" applyFont="1" applyBorder="1" applyAlignment="1">
      <alignment horizontal="center" vertical="center" wrapText="1"/>
    </xf>
    <xf numFmtId="0" fontId="19" fillId="0" borderId="66" xfId="4" applyFont="1" applyBorder="1" applyAlignment="1">
      <alignment horizontal="center" vertical="center" wrapText="1"/>
    </xf>
    <xf numFmtId="0" fontId="19" fillId="0" borderId="0" xfId="4" applyFont="1" applyAlignment="1">
      <alignment horizontal="center" vertical="center" wrapText="1"/>
    </xf>
    <xf numFmtId="0" fontId="19" fillId="0" borderId="22" xfId="4" applyFont="1" applyBorder="1" applyAlignment="1">
      <alignment horizontal="center" vertical="center" wrapText="1"/>
    </xf>
    <xf numFmtId="0" fontId="19" fillId="0" borderId="78" xfId="4" applyFont="1" applyBorder="1" applyAlignment="1">
      <alignment horizontal="center" vertical="center" wrapText="1"/>
    </xf>
    <xf numFmtId="0" fontId="19" fillId="0" borderId="79" xfId="4" applyFont="1" applyBorder="1" applyAlignment="1">
      <alignment horizontal="center" vertical="center" wrapText="1"/>
    </xf>
    <xf numFmtId="0" fontId="19" fillId="0" borderId="67" xfId="4" applyFont="1" applyBorder="1" applyAlignment="1">
      <alignment horizontal="center" vertical="center" wrapText="1"/>
    </xf>
    <xf numFmtId="0" fontId="19" fillId="0" borderId="21" xfId="4" applyFont="1" applyBorder="1" applyAlignment="1">
      <alignment horizontal="center" vertical="center" wrapText="1"/>
    </xf>
    <xf numFmtId="0" fontId="19" fillId="0" borderId="80" xfId="4" applyFont="1" applyBorder="1" applyAlignment="1">
      <alignment horizontal="center" vertical="center" wrapText="1"/>
    </xf>
    <xf numFmtId="0" fontId="19" fillId="0" borderId="68" xfId="4" applyFont="1" applyBorder="1" applyAlignment="1">
      <alignment horizontal="center" vertical="center" wrapText="1"/>
    </xf>
    <xf numFmtId="0" fontId="19" fillId="0" borderId="1" xfId="4" applyFont="1" applyBorder="1" applyAlignment="1">
      <alignment horizontal="center" vertical="center" wrapText="1"/>
    </xf>
    <xf numFmtId="0" fontId="19" fillId="0" borderId="81" xfId="4" applyFont="1" applyBorder="1" applyAlignment="1">
      <alignment horizontal="center" vertical="center" wrapText="1"/>
    </xf>
    <xf numFmtId="0" fontId="19" fillId="0" borderId="69" xfId="4" quotePrefix="1" applyFont="1" applyBorder="1" applyAlignment="1">
      <alignment horizontal="center" vertical="center"/>
    </xf>
    <xf numFmtId="0" fontId="19" fillId="0" borderId="65" xfId="4" applyFont="1" applyBorder="1" applyAlignment="1">
      <alignment horizontal="center" vertical="center"/>
    </xf>
    <xf numFmtId="0" fontId="20" fillId="4" borderId="0" xfId="4" applyFont="1" applyFill="1" applyAlignment="1" applyProtection="1">
      <alignment horizontal="center" vertical="center"/>
      <protection locked="0"/>
    </xf>
    <xf numFmtId="0" fontId="20" fillId="5" borderId="0" xfId="4" applyFont="1" applyFill="1" applyAlignment="1" applyProtection="1">
      <alignment horizontal="center" vertical="center"/>
      <protection locked="0"/>
    </xf>
    <xf numFmtId="0" fontId="20" fillId="0" borderId="0" xfId="4" applyFont="1" applyAlignment="1">
      <alignment horizontal="center" vertical="center"/>
    </xf>
    <xf numFmtId="0" fontId="19" fillId="4" borderId="18" xfId="4" applyFont="1" applyFill="1" applyBorder="1" applyAlignment="1" applyProtection="1">
      <alignment horizontal="center" vertical="center"/>
      <protection locked="0"/>
    </xf>
    <xf numFmtId="0" fontId="25" fillId="0" borderId="2" xfId="4" applyFont="1" applyBorder="1" applyAlignment="1">
      <alignment horizontal="center" vertical="center" wrapText="1"/>
    </xf>
    <xf numFmtId="0" fontId="25" fillId="0" borderId="70" xfId="4" applyFont="1" applyBorder="1" applyAlignment="1">
      <alignment horizontal="center" vertical="center" wrapText="1"/>
    </xf>
    <xf numFmtId="0" fontId="25" fillId="0" borderId="8" xfId="4" applyFont="1" applyBorder="1" applyAlignment="1">
      <alignment horizontal="center" vertical="center" wrapText="1"/>
    </xf>
    <xf numFmtId="0" fontId="25" fillId="0" borderId="74" xfId="4" applyFont="1" applyBorder="1" applyAlignment="1">
      <alignment horizontal="center" vertical="center" wrapText="1"/>
    </xf>
    <xf numFmtId="0" fontId="25" fillId="0" borderId="75" xfId="4" applyFont="1" applyBorder="1" applyAlignment="1">
      <alignment horizontal="center" vertical="center" wrapText="1"/>
    </xf>
    <xf numFmtId="0" fontId="25" fillId="0" borderId="76" xfId="4" applyFont="1" applyBorder="1" applyAlignment="1">
      <alignment horizontal="center" vertical="center" wrapText="1"/>
    </xf>
    <xf numFmtId="0" fontId="25" fillId="0" borderId="5" xfId="4" applyFont="1" applyBorder="1" applyAlignment="1">
      <alignment horizontal="center" vertical="center" wrapText="1"/>
    </xf>
    <xf numFmtId="0" fontId="25" fillId="0" borderId="10" xfId="4" applyFont="1" applyBorder="1" applyAlignment="1">
      <alignment horizontal="center" vertical="center" wrapText="1"/>
    </xf>
    <xf numFmtId="0" fontId="19" fillId="0" borderId="71" xfId="4" applyFont="1" applyBorder="1" applyAlignment="1">
      <alignment horizontal="center" vertical="center" wrapText="1"/>
    </xf>
    <xf numFmtId="0" fontId="19" fillId="0" borderId="64" xfId="4" applyFont="1" applyBorder="1" applyAlignment="1">
      <alignment horizontal="center" vertical="center" wrapText="1"/>
    </xf>
    <xf numFmtId="0" fontId="19" fillId="0" borderId="17" xfId="4" applyFont="1" applyBorder="1" applyAlignment="1">
      <alignment horizontal="center" vertical="center"/>
    </xf>
    <xf numFmtId="0" fontId="19" fillId="0" borderId="41" xfId="4" applyFont="1" applyBorder="1" applyAlignment="1">
      <alignment horizontal="center" vertical="center"/>
    </xf>
    <xf numFmtId="0" fontId="19" fillId="0" borderId="73" xfId="4" applyFont="1" applyBorder="1" applyAlignment="1">
      <alignment horizontal="center" vertical="center"/>
    </xf>
    <xf numFmtId="0" fontId="19" fillId="5" borderId="39" xfId="4" applyFont="1" applyFill="1" applyBorder="1" applyAlignment="1" applyProtection="1">
      <alignment horizontal="center" vertical="center"/>
      <protection locked="0"/>
    </xf>
    <xf numFmtId="0" fontId="19" fillId="5" borderId="40" xfId="4" applyFont="1" applyFill="1" applyBorder="1" applyAlignment="1" applyProtection="1">
      <alignment horizontal="center" vertical="center"/>
      <protection locked="0"/>
    </xf>
    <xf numFmtId="0" fontId="19" fillId="3" borderId="39" xfId="4" applyFont="1" applyFill="1" applyBorder="1" applyAlignment="1">
      <alignment horizontal="center" vertical="center"/>
    </xf>
    <xf numFmtId="0" fontId="19" fillId="3" borderId="40" xfId="4" applyFont="1" applyFill="1" applyBorder="1" applyAlignment="1">
      <alignment horizontal="center" vertical="center"/>
    </xf>
    <xf numFmtId="0" fontId="19" fillId="5" borderId="83" xfId="4" applyFont="1" applyFill="1" applyBorder="1" applyAlignment="1" applyProtection="1">
      <alignment horizontal="left" vertical="center" wrapText="1"/>
      <protection locked="0"/>
    </xf>
    <xf numFmtId="0" fontId="19" fillId="5" borderId="101" xfId="4" applyFont="1" applyFill="1" applyBorder="1" applyAlignment="1" applyProtection="1">
      <alignment horizontal="left" vertical="center" wrapText="1"/>
      <protection locked="0"/>
    </xf>
    <xf numFmtId="0" fontId="19" fillId="5" borderId="88" xfId="4" applyFont="1" applyFill="1" applyBorder="1" applyAlignment="1" applyProtection="1">
      <alignment horizontal="left" vertical="center" wrapText="1"/>
      <protection locked="0"/>
    </xf>
    <xf numFmtId="0" fontId="25" fillId="4" borderId="17" xfId="4" applyFont="1" applyFill="1" applyBorder="1" applyAlignment="1" applyProtection="1">
      <alignment horizontal="center" vertical="center" wrapText="1"/>
      <protection locked="0"/>
    </xf>
    <xf numFmtId="0" fontId="25" fillId="4" borderId="40" xfId="4" applyFont="1" applyFill="1" applyBorder="1" applyAlignment="1" applyProtection="1">
      <alignment horizontal="center" vertical="center" wrapText="1"/>
      <protection locked="0"/>
    </xf>
    <xf numFmtId="0" fontId="19" fillId="4" borderId="39" xfId="4" applyFont="1" applyFill="1" applyBorder="1" applyAlignment="1" applyProtection="1">
      <alignment horizontal="center" vertical="center" wrapText="1"/>
      <protection locked="0"/>
    </xf>
    <xf numFmtId="0" fontId="19" fillId="4" borderId="40" xfId="4" applyFont="1" applyFill="1" applyBorder="1" applyAlignment="1" applyProtection="1">
      <alignment horizontal="center" vertical="center" wrapText="1"/>
      <protection locked="0"/>
    </xf>
    <xf numFmtId="0" fontId="19" fillId="4" borderId="39" xfId="4" applyFont="1" applyFill="1" applyBorder="1" applyAlignment="1" applyProtection="1">
      <alignment horizontal="center" vertical="center" shrinkToFit="1"/>
      <protection locked="0"/>
    </xf>
    <xf numFmtId="0" fontId="19" fillId="4" borderId="41" xfId="4" applyFont="1" applyFill="1" applyBorder="1" applyAlignment="1" applyProtection="1">
      <alignment horizontal="center" vertical="center" shrinkToFit="1"/>
      <protection locked="0"/>
    </xf>
    <xf numFmtId="0" fontId="19" fillId="4" borderId="40" xfId="4" applyFont="1" applyFill="1" applyBorder="1" applyAlignment="1" applyProtection="1">
      <alignment horizontal="center" vertical="center" shrinkToFit="1"/>
      <protection locked="0"/>
    </xf>
    <xf numFmtId="0" fontId="19" fillId="5" borderId="39" xfId="4" applyFont="1" applyFill="1" applyBorder="1" applyAlignment="1" applyProtection="1">
      <alignment horizontal="center" vertical="center" wrapText="1"/>
      <protection locked="0"/>
    </xf>
    <xf numFmtId="0" fontId="19" fillId="5" borderId="41" xfId="4" applyFont="1" applyFill="1" applyBorder="1" applyAlignment="1" applyProtection="1">
      <alignment horizontal="center" vertical="center" wrapText="1"/>
      <protection locked="0"/>
    </xf>
    <xf numFmtId="0" fontId="19" fillId="5" borderId="73" xfId="4" applyFont="1" applyFill="1" applyBorder="1" applyAlignment="1" applyProtection="1">
      <alignment horizontal="center" vertical="center" wrapText="1"/>
      <protection locked="0"/>
    </xf>
    <xf numFmtId="177" fontId="20" fillId="3" borderId="17" xfId="4" applyNumberFormat="1" applyFont="1" applyFill="1" applyBorder="1" applyAlignment="1">
      <alignment horizontal="center" vertical="center" wrapText="1"/>
    </xf>
    <xf numFmtId="177" fontId="20" fillId="3" borderId="73" xfId="4" applyNumberFormat="1" applyFont="1" applyFill="1" applyBorder="1" applyAlignment="1">
      <alignment horizontal="center" vertical="center" wrapText="1"/>
    </xf>
    <xf numFmtId="177" fontId="20" fillId="3" borderId="17" xfId="5" applyNumberFormat="1" applyFont="1" applyFill="1" applyBorder="1" applyAlignment="1" applyProtection="1">
      <alignment horizontal="center" vertical="center" wrapText="1"/>
    </xf>
    <xf numFmtId="177" fontId="20" fillId="3" borderId="73" xfId="5" applyNumberFormat="1" applyFont="1" applyFill="1" applyBorder="1" applyAlignment="1" applyProtection="1">
      <alignment horizontal="center" vertical="center" wrapText="1"/>
    </xf>
    <xf numFmtId="0" fontId="19" fillId="5" borderId="17" xfId="4" applyFont="1" applyFill="1" applyBorder="1" applyAlignment="1" applyProtection="1">
      <alignment horizontal="left" vertical="center" wrapText="1"/>
      <protection locked="0"/>
    </xf>
    <xf numFmtId="0" fontId="19" fillId="5" borderId="41" xfId="4" applyFont="1" applyFill="1" applyBorder="1" applyAlignment="1" applyProtection="1">
      <alignment horizontal="left" vertical="center" wrapText="1"/>
      <protection locked="0"/>
    </xf>
    <xf numFmtId="0" fontId="19" fillId="5" borderId="73" xfId="4" applyFont="1" applyFill="1" applyBorder="1" applyAlignment="1" applyProtection="1">
      <alignment horizontal="left" vertical="center" wrapText="1"/>
      <protection locked="0"/>
    </xf>
    <xf numFmtId="0" fontId="25" fillId="4" borderId="83" xfId="4" applyFont="1" applyFill="1" applyBorder="1" applyAlignment="1" applyProtection="1">
      <alignment horizontal="center" vertical="center" wrapText="1"/>
      <protection locked="0"/>
    </xf>
    <xf numFmtId="0" fontId="25" fillId="4" borderId="84" xfId="4" applyFont="1" applyFill="1" applyBorder="1" applyAlignment="1" applyProtection="1">
      <alignment horizontal="center" vertical="center" wrapText="1"/>
      <protection locked="0"/>
    </xf>
    <xf numFmtId="0" fontId="19" fillId="4" borderId="7" xfId="4" applyFont="1" applyFill="1" applyBorder="1" applyAlignment="1" applyProtection="1">
      <alignment horizontal="center" vertical="center" wrapText="1"/>
      <protection locked="0"/>
    </xf>
    <xf numFmtId="0" fontId="19" fillId="4" borderId="84" xfId="4" applyFont="1" applyFill="1" applyBorder="1" applyAlignment="1" applyProtection="1">
      <alignment horizontal="center" vertical="center" wrapText="1"/>
      <protection locked="0"/>
    </xf>
    <xf numFmtId="0" fontId="19" fillId="4" borderId="7" xfId="4" applyFont="1" applyFill="1" applyBorder="1" applyAlignment="1" applyProtection="1">
      <alignment horizontal="center" vertical="center" shrinkToFit="1"/>
      <protection locked="0"/>
    </xf>
    <xf numFmtId="0" fontId="19" fillId="4" borderId="101" xfId="4" applyFont="1" applyFill="1" applyBorder="1" applyAlignment="1" applyProtection="1">
      <alignment horizontal="center" vertical="center" shrinkToFit="1"/>
      <protection locked="0"/>
    </xf>
    <xf numFmtId="0" fontId="19" fillId="4" borderId="84" xfId="4" applyFont="1" applyFill="1" applyBorder="1" applyAlignment="1" applyProtection="1">
      <alignment horizontal="center" vertical="center" shrinkToFit="1"/>
      <protection locked="0"/>
    </xf>
    <xf numFmtId="0" fontId="19" fillId="5" borderId="7" xfId="4" applyFont="1" applyFill="1" applyBorder="1" applyAlignment="1" applyProtection="1">
      <alignment horizontal="center" vertical="center" wrapText="1"/>
      <protection locked="0"/>
    </xf>
    <xf numFmtId="0" fontId="19" fillId="5" borderId="101" xfId="4" applyFont="1" applyFill="1" applyBorder="1" applyAlignment="1" applyProtection="1">
      <alignment horizontal="center" vertical="center" wrapText="1"/>
      <protection locked="0"/>
    </xf>
    <xf numFmtId="0" fontId="19" fillId="5" borderId="88" xfId="4" applyFont="1" applyFill="1" applyBorder="1" applyAlignment="1" applyProtection="1">
      <alignment horizontal="center" vertical="center" wrapText="1"/>
      <protection locked="0"/>
    </xf>
    <xf numFmtId="177" fontId="20" fillId="3" borderId="83" xfId="4" applyNumberFormat="1" applyFont="1" applyFill="1" applyBorder="1" applyAlignment="1">
      <alignment horizontal="center" vertical="center" wrapText="1"/>
    </xf>
    <xf numFmtId="177" fontId="20" fillId="3" borderId="88" xfId="4" applyNumberFormat="1" applyFont="1" applyFill="1" applyBorder="1" applyAlignment="1">
      <alignment horizontal="center" vertical="center" wrapText="1"/>
    </xf>
    <xf numFmtId="177" fontId="20" fillId="3" borderId="83" xfId="5" applyNumberFormat="1" applyFont="1" applyFill="1" applyBorder="1" applyAlignment="1" applyProtection="1">
      <alignment horizontal="center" vertical="center" wrapText="1"/>
    </xf>
    <xf numFmtId="177" fontId="20" fillId="3" borderId="88" xfId="5" applyNumberFormat="1" applyFont="1" applyFill="1" applyBorder="1" applyAlignment="1" applyProtection="1">
      <alignment horizontal="center" vertical="center" wrapText="1"/>
    </xf>
    <xf numFmtId="0" fontId="25" fillId="4" borderId="93" xfId="4" applyFont="1" applyFill="1" applyBorder="1" applyAlignment="1" applyProtection="1">
      <alignment horizontal="center" vertical="center" wrapText="1"/>
      <protection locked="0"/>
    </xf>
    <xf numFmtId="0" fontId="25" fillId="4" borderId="94" xfId="4" applyFont="1" applyFill="1" applyBorder="1" applyAlignment="1" applyProtection="1">
      <alignment horizontal="center" vertical="center" wrapText="1"/>
      <protection locked="0"/>
    </xf>
    <xf numFmtId="0" fontId="19" fillId="4" borderId="103" xfId="4" applyFont="1" applyFill="1" applyBorder="1" applyAlignment="1" applyProtection="1">
      <alignment horizontal="center" vertical="center" wrapText="1"/>
      <protection locked="0"/>
    </xf>
    <xf numFmtId="0" fontId="19" fillId="4" borderId="94" xfId="4" applyFont="1" applyFill="1" applyBorder="1" applyAlignment="1" applyProtection="1">
      <alignment horizontal="center" vertical="center" wrapText="1"/>
      <protection locked="0"/>
    </xf>
    <xf numFmtId="0" fontId="19" fillId="4" borderId="103" xfId="4" applyFont="1" applyFill="1" applyBorder="1" applyAlignment="1" applyProtection="1">
      <alignment horizontal="center" vertical="center" shrinkToFit="1"/>
      <protection locked="0"/>
    </xf>
    <xf numFmtId="0" fontId="19" fillId="4" borderId="99" xfId="4" applyFont="1" applyFill="1" applyBorder="1" applyAlignment="1" applyProtection="1">
      <alignment horizontal="center" vertical="center" shrinkToFit="1"/>
      <protection locked="0"/>
    </xf>
    <xf numFmtId="0" fontId="19" fillId="4" borderId="94" xfId="4" applyFont="1" applyFill="1" applyBorder="1" applyAlignment="1" applyProtection="1">
      <alignment horizontal="center" vertical="center" shrinkToFit="1"/>
      <protection locked="0"/>
    </xf>
    <xf numFmtId="0" fontId="19" fillId="5" borderId="103" xfId="4" applyFont="1" applyFill="1" applyBorder="1" applyAlignment="1" applyProtection="1">
      <alignment horizontal="center" vertical="center" wrapText="1"/>
      <protection locked="0"/>
    </xf>
    <xf numFmtId="0" fontId="19" fillId="5" borderId="99" xfId="4" applyFont="1" applyFill="1" applyBorder="1" applyAlignment="1" applyProtection="1">
      <alignment horizontal="center" vertical="center" wrapText="1"/>
      <protection locked="0"/>
    </xf>
    <xf numFmtId="0" fontId="19" fillId="5" borderId="104" xfId="4" applyFont="1" applyFill="1" applyBorder="1" applyAlignment="1" applyProtection="1">
      <alignment horizontal="center" vertical="center" wrapText="1"/>
      <protection locked="0"/>
    </xf>
    <xf numFmtId="177" fontId="20" fillId="3" borderId="93" xfId="4" applyNumberFormat="1" applyFont="1" applyFill="1" applyBorder="1" applyAlignment="1">
      <alignment horizontal="center" vertical="center" wrapText="1"/>
    </xf>
    <xf numFmtId="177" fontId="20" fillId="3" borderId="104" xfId="4" applyNumberFormat="1" applyFont="1" applyFill="1" applyBorder="1" applyAlignment="1">
      <alignment horizontal="center" vertical="center" wrapText="1"/>
    </xf>
    <xf numFmtId="177" fontId="20" fillId="3" borderId="93" xfId="5" applyNumberFormat="1" applyFont="1" applyFill="1" applyBorder="1" applyAlignment="1" applyProtection="1">
      <alignment horizontal="center" vertical="center" wrapText="1"/>
    </xf>
    <xf numFmtId="177" fontId="20" fillId="3" borderId="104" xfId="5" applyNumberFormat="1" applyFont="1" applyFill="1" applyBorder="1" applyAlignment="1" applyProtection="1">
      <alignment horizontal="center" vertical="center" wrapText="1"/>
    </xf>
    <xf numFmtId="0" fontId="19" fillId="5" borderId="93" xfId="4" applyFont="1" applyFill="1" applyBorder="1" applyAlignment="1" applyProtection="1">
      <alignment horizontal="left" vertical="center" wrapText="1"/>
      <protection locked="0"/>
    </xf>
    <xf numFmtId="0" fontId="19" fillId="5" borderId="99" xfId="4" applyFont="1" applyFill="1" applyBorder="1" applyAlignment="1" applyProtection="1">
      <alignment horizontal="left" vertical="center" wrapText="1"/>
      <protection locked="0"/>
    </xf>
    <xf numFmtId="0" fontId="19" fillId="5" borderId="104" xfId="4" applyFont="1" applyFill="1" applyBorder="1" applyAlignment="1" applyProtection="1">
      <alignment horizontal="left" vertical="center" wrapText="1"/>
      <protection locked="0"/>
    </xf>
    <xf numFmtId="0" fontId="19" fillId="5" borderId="31" xfId="4" applyFont="1" applyFill="1" applyBorder="1" applyAlignment="1" applyProtection="1">
      <alignment horizontal="center" vertical="center"/>
      <protection locked="0"/>
    </xf>
    <xf numFmtId="0" fontId="19" fillId="5" borderId="23" xfId="4" applyFont="1" applyFill="1" applyBorder="1" applyAlignment="1" applyProtection="1">
      <alignment horizontal="center" vertical="center"/>
      <protection locked="0"/>
    </xf>
    <xf numFmtId="0" fontId="25" fillId="3" borderId="0" xfId="4" applyFont="1" applyFill="1" applyAlignment="1">
      <alignment horizontal="left" vertical="center"/>
    </xf>
    <xf numFmtId="0" fontId="4" fillId="3" borderId="72" xfId="2" applyFill="1" applyBorder="1" applyAlignment="1">
      <alignment horizontal="center" vertical="center"/>
    </xf>
    <xf numFmtId="0" fontId="4" fillId="3" borderId="77" xfId="2" applyFill="1" applyBorder="1" applyAlignment="1">
      <alignment horizontal="center" vertical="center"/>
    </xf>
  </cellXfs>
  <cellStyles count="6">
    <cellStyle name="桁区切り 2" xfId="3" xr:uid="{00000000-0005-0000-0000-000000000000}"/>
    <cellStyle name="桁区切り 3" xfId="5" xr:uid="{00000000-0005-0000-0000-000001000000}"/>
    <cellStyle name="標準" xfId="0" builtinId="0"/>
    <cellStyle name="標準 2" xfId="1" xr:uid="{00000000-0005-0000-0000-000003000000}"/>
    <cellStyle name="標準 3" xfId="2" xr:uid="{00000000-0005-0000-0000-000004000000}"/>
    <cellStyle name="標準 4" xfId="4" xr:uid="{00000000-0005-0000-0000-000005000000}"/>
  </cellStyles>
  <dxfs count="3">
    <dxf>
      <numFmt numFmtId="3" formatCode="#,##0"/>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190500</xdr:colOff>
      <xdr:row>20</xdr:row>
      <xdr:rowOff>390525</xdr:rowOff>
    </xdr:from>
    <xdr:to>
      <xdr:col>24</xdr:col>
      <xdr:colOff>95250</xdr:colOff>
      <xdr:row>23</xdr:row>
      <xdr:rowOff>123825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342900" y="4171950"/>
          <a:ext cx="5381625" cy="904875"/>
        </a:xfrm>
        <a:prstGeom prst="foldedCorner">
          <a:avLst>
            <a:gd name="adj" fmla="val 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400"/>
            </a:lnSpc>
            <a:defRPr sz="1000"/>
          </a:pPr>
          <a:r>
            <a:rPr lang="ja-JP" altLang="en-US" sz="1200" b="0" i="0" u="none" strike="noStrike" baseline="0">
              <a:solidFill>
                <a:srgbClr val="000000"/>
              </a:solidFill>
              <a:latin typeface="ＭＳ Ｐゴシック"/>
              <a:ea typeface="ＭＳ Ｐゴシック"/>
            </a:rPr>
            <a:t>以下の点検項目</a:t>
          </a:r>
          <a:r>
            <a:rPr lang="ja-JP" altLang="en-US" sz="1200" b="0" i="0" u="none" strike="noStrike" baseline="0">
              <a:solidFill>
                <a:sysClr val="windowText" lastClr="000000"/>
              </a:solidFill>
              <a:latin typeface="ＭＳ Ｐゴシック"/>
              <a:ea typeface="ＭＳ Ｐゴシック"/>
            </a:rPr>
            <a:t>ごとに、適合の場合○を、不適合の場合×を記載してください。</a:t>
          </a:r>
        </a:p>
        <a:p>
          <a:pPr algn="ctr" rtl="0">
            <a:lnSpc>
              <a:spcPts val="1400"/>
            </a:lnSpc>
            <a:defRPr sz="1000"/>
          </a:pPr>
          <a:r>
            <a:rPr lang="ja-JP" altLang="en-US" sz="1200" b="0" i="0" u="none" strike="noStrike" baseline="0">
              <a:solidFill>
                <a:sysClr val="windowText" lastClr="000000"/>
              </a:solidFill>
              <a:latin typeface="ＭＳ Ｐゴシック"/>
              <a:ea typeface="ＭＳ Ｐゴシック"/>
            </a:rPr>
            <a:t>（対象となる事例がない場合や該当しない場合は、斜線を引いてください。）</a:t>
          </a:r>
        </a:p>
        <a:p>
          <a:pPr algn="ctr" rtl="0">
            <a:lnSpc>
              <a:spcPts val="1400"/>
            </a:lnSpc>
            <a:defRPr sz="1000"/>
          </a:pPr>
          <a:r>
            <a:rPr lang="ja-JP" altLang="en-US" sz="1200" b="0" i="0" u="none" strike="noStrike" baseline="0">
              <a:solidFill>
                <a:sysClr val="windowText" lastClr="000000"/>
              </a:solidFill>
              <a:latin typeface="ＭＳ Ｐゴシック"/>
              <a:ea typeface="ＭＳ Ｐゴシック"/>
            </a:rPr>
            <a:t>点検した結果×がついたところは基準等の違反となります</a:t>
          </a:r>
          <a:r>
            <a:rPr lang="ja-JP" altLang="en-US" sz="1200" b="0" i="0" u="none" strike="noStrike" baseline="0">
              <a:solidFill>
                <a:srgbClr val="000000"/>
              </a:solidFill>
              <a:latin typeface="ＭＳ Ｐゴシック"/>
              <a:ea typeface="ＭＳ Ｐゴシック"/>
            </a:rPr>
            <a:t>。</a:t>
          </a:r>
        </a:p>
        <a:p>
          <a:pPr algn="ctr" rtl="0">
            <a:lnSpc>
              <a:spcPts val="1400"/>
            </a:lnSpc>
            <a:defRPr sz="1000"/>
          </a:pPr>
          <a:r>
            <a:rPr lang="ja-JP" altLang="en-US" sz="12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0</xdr:col>
      <xdr:colOff>123825</xdr:colOff>
      <xdr:row>553</xdr:row>
      <xdr:rowOff>57150</xdr:rowOff>
    </xdr:from>
    <xdr:to>
      <xdr:col>25</xdr:col>
      <xdr:colOff>209550</xdr:colOff>
      <xdr:row>557</xdr:row>
      <xdr:rowOff>142875</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23825" y="96021525"/>
          <a:ext cx="6276975" cy="733425"/>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b" upright="1"/>
        <a:lstStyle/>
        <a:p>
          <a:pPr algn="ctr" rtl="0">
            <a:lnSpc>
              <a:spcPts val="1400"/>
            </a:lnSpc>
            <a:defRPr sz="1000"/>
          </a:pPr>
          <a:endParaRPr lang="en-US" altLang="ja-JP" sz="1200" b="0" i="0" u="none" strike="noStrike" baseline="0">
            <a:solidFill>
              <a:srgbClr val="000000"/>
            </a:solidFill>
            <a:latin typeface="HG丸ｺﾞｼｯｸM-PRO"/>
            <a:ea typeface="HG丸ｺﾞｼｯｸM-PRO"/>
          </a:endParaRPr>
        </a:p>
        <a:p>
          <a:pPr algn="l" rtl="0">
            <a:lnSpc>
              <a:spcPts val="1400"/>
            </a:lnSpc>
            <a:defRPr sz="1000"/>
          </a:pPr>
          <a:r>
            <a:rPr lang="ja-JP" altLang="en-US" sz="1200" b="0" i="0" u="none" strike="noStrike" baseline="0">
              <a:solidFill>
                <a:srgbClr val="000000"/>
              </a:solidFill>
              <a:latin typeface="HG丸ｺﾞｼｯｸM-PRO"/>
              <a:ea typeface="HG丸ｺﾞｼｯｸM-PRO"/>
            </a:rPr>
            <a:t>加算の算定要件を満たしていない場合、加算の取下げが必要なケースがあります。</a:t>
          </a:r>
        </a:p>
        <a:p>
          <a:pPr algn="l" rtl="0">
            <a:lnSpc>
              <a:spcPts val="1300"/>
            </a:lnSpc>
            <a:defRPr sz="1000"/>
          </a:pPr>
          <a:r>
            <a:rPr lang="ja-JP" altLang="en-US" sz="1200" b="0" i="0" u="none" strike="noStrike" baseline="0">
              <a:solidFill>
                <a:sysClr val="windowText" lastClr="000000"/>
              </a:solidFill>
              <a:latin typeface="HG丸ｺﾞｼｯｸM-PRO"/>
              <a:ea typeface="HG丸ｺﾞｼｯｸM-PRO"/>
            </a:rPr>
            <a:t>運営の手引きでご確認の上、</a:t>
          </a:r>
          <a:r>
            <a:rPr lang="ja-JP" altLang="en-US" sz="1200" b="0" i="0" u="none" strike="noStrike" baseline="0">
              <a:solidFill>
                <a:srgbClr val="000000"/>
              </a:solidFill>
              <a:latin typeface="HG丸ｺﾞｼｯｸM-PRO"/>
              <a:ea typeface="HG丸ｺﾞｼｯｸM-PRO"/>
            </a:rPr>
            <a:t>福祉基盤課へご相談ください。</a:t>
          </a:r>
          <a:endParaRPr lang="ja-JP" altLang="en-US"/>
        </a:p>
      </xdr:txBody>
    </xdr:sp>
    <xdr:clientData/>
  </xdr:twoCellAnchor>
  <xdr:twoCellAnchor editAs="oneCell">
    <xdr:from>
      <xdr:col>1</xdr:col>
      <xdr:colOff>142875</xdr:colOff>
      <xdr:row>150</xdr:row>
      <xdr:rowOff>152400</xdr:rowOff>
    </xdr:from>
    <xdr:to>
      <xdr:col>2</xdr:col>
      <xdr:colOff>200025</xdr:colOff>
      <xdr:row>151</xdr:row>
      <xdr:rowOff>158750</xdr:rowOff>
    </xdr:to>
    <xdr:pic>
      <xdr:nvPicPr>
        <xdr:cNvPr id="1909" name="Picture 25" descr="MCj04113200000[1]">
          <a:extLst>
            <a:ext uri="{FF2B5EF4-FFF2-40B4-BE49-F238E27FC236}">
              <a16:creationId xmlns:a16="http://schemas.microsoft.com/office/drawing/2014/main" id="{00000000-0008-0000-0000-00007507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5275" y="34690050"/>
          <a:ext cx="295275"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123825</xdr:colOff>
      <xdr:row>552</xdr:row>
      <xdr:rowOff>9524</xdr:rowOff>
    </xdr:from>
    <xdr:to>
      <xdr:col>4</xdr:col>
      <xdr:colOff>171450</xdr:colOff>
      <xdr:row>555</xdr:row>
      <xdr:rowOff>9524</xdr:rowOff>
    </xdr:to>
    <xdr:sp macro="" textlink="">
      <xdr:nvSpPr>
        <xdr:cNvPr id="6" name="AutoShape 21">
          <a:extLst>
            <a:ext uri="{FF2B5EF4-FFF2-40B4-BE49-F238E27FC236}">
              <a16:creationId xmlns:a16="http://schemas.microsoft.com/office/drawing/2014/main" id="{00000000-0008-0000-0000-000006000000}"/>
            </a:ext>
          </a:extLst>
        </xdr:cNvPr>
        <xdr:cNvSpPr>
          <a:spLocks noChangeArrowheads="1"/>
        </xdr:cNvSpPr>
      </xdr:nvSpPr>
      <xdr:spPr bwMode="auto">
        <a:xfrm>
          <a:off x="123825" y="88896824"/>
          <a:ext cx="914400" cy="523875"/>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88900</xdr:colOff>
      <xdr:row>1</xdr:row>
      <xdr:rowOff>63500</xdr:rowOff>
    </xdr:from>
    <xdr:to>
      <xdr:col>3</xdr:col>
      <xdr:colOff>368300</xdr:colOff>
      <xdr:row>2</xdr:row>
      <xdr:rowOff>152400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88900" y="3206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2" name="右中かっこ 1">
          <a:extLst>
            <a:ext uri="{FF2B5EF4-FFF2-40B4-BE49-F238E27FC236}">
              <a16:creationId xmlns:a16="http://schemas.microsoft.com/office/drawing/2014/main" id="{00000000-0008-0000-0300-000003000000}"/>
            </a:ext>
          </a:extLst>
        </xdr:cNvPr>
        <xdr:cNvSpPr/>
      </xdr:nvSpPr>
      <xdr:spPr>
        <a:xfrm>
          <a:off x="5095875" y="790575"/>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180975</xdr:colOff>
      <xdr:row>55</xdr:row>
      <xdr:rowOff>76199</xdr:rowOff>
    </xdr:from>
    <xdr:to>
      <xdr:col>14</xdr:col>
      <xdr:colOff>476250</xdr:colOff>
      <xdr:row>63</xdr:row>
      <xdr:rowOff>200024</xdr:rowOff>
    </xdr:to>
    <xdr:sp macro="" textlink="">
      <xdr:nvSpPr>
        <xdr:cNvPr id="3" name="正方形/長方形 2">
          <a:extLst>
            <a:ext uri="{FF2B5EF4-FFF2-40B4-BE49-F238E27FC236}">
              <a16:creationId xmlns:a16="http://schemas.microsoft.com/office/drawing/2014/main" id="{00000000-0008-0000-0300-000002000000}"/>
            </a:ext>
          </a:extLst>
        </xdr:cNvPr>
        <xdr:cNvSpPr/>
      </xdr:nvSpPr>
      <xdr:spPr>
        <a:xfrm>
          <a:off x="180975" y="142017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a:t>
          </a:r>
          <a:r>
            <a:rPr kumimoji="1" lang="ja-JP" altLang="en-US" sz="1100">
              <a:solidFill>
                <a:sysClr val="windowText" lastClr="000000"/>
              </a:solidFill>
              <a:effectLst/>
              <a:latin typeface="+mn-lt"/>
              <a:ea typeface="+mn-ea"/>
              <a:cs typeface="+mn-cs"/>
            </a:rPr>
            <a:t>て代替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autoPageBreaks="0"/>
  </sheetPr>
  <dimension ref="A1:AQ696"/>
  <sheetViews>
    <sheetView tabSelected="1" view="pageBreakPreview" zoomScaleNormal="100" zoomScaleSheetLayoutView="100" workbookViewId="0">
      <selection activeCell="A2" sqref="A2:Z2"/>
    </sheetView>
  </sheetViews>
  <sheetFormatPr defaultColWidth="3.54296875" defaultRowHeight="12.75" customHeight="1"/>
  <cols>
    <col min="1" max="1" width="2.26953125" style="1" customWidth="1"/>
    <col min="2" max="24" width="3.54296875" style="1" customWidth="1"/>
    <col min="25" max="26" width="3.54296875" style="2" customWidth="1"/>
    <col min="27" max="16384" width="3.54296875" style="1"/>
  </cols>
  <sheetData>
    <row r="1" spans="1:26" ht="40.5" customHeight="1">
      <c r="A1" s="369" t="s">
        <v>496</v>
      </c>
      <c r="B1" s="369"/>
      <c r="C1" s="369"/>
      <c r="D1" s="369"/>
      <c r="E1" s="369"/>
      <c r="F1" s="369"/>
      <c r="G1" s="369"/>
      <c r="H1" s="369"/>
      <c r="I1" s="369"/>
      <c r="J1" s="369"/>
      <c r="K1" s="369"/>
      <c r="L1" s="369"/>
      <c r="M1" s="369"/>
      <c r="N1" s="369"/>
      <c r="O1" s="369"/>
      <c r="P1" s="369"/>
      <c r="Q1" s="369"/>
      <c r="R1" s="369"/>
      <c r="S1" s="369"/>
      <c r="T1" s="369"/>
      <c r="U1" s="369"/>
      <c r="V1" s="369"/>
      <c r="W1" s="369"/>
      <c r="X1" s="369"/>
      <c r="Y1" s="369"/>
      <c r="Z1" s="369"/>
    </row>
    <row r="2" spans="1:26" ht="24" customHeight="1">
      <c r="A2" s="370" t="s">
        <v>225</v>
      </c>
      <c r="B2" s="370"/>
      <c r="C2" s="370"/>
      <c r="D2" s="370"/>
      <c r="E2" s="370"/>
      <c r="F2" s="370"/>
      <c r="G2" s="370"/>
      <c r="H2" s="370"/>
      <c r="I2" s="370"/>
      <c r="J2" s="370"/>
      <c r="K2" s="370"/>
      <c r="L2" s="370"/>
      <c r="M2" s="370"/>
      <c r="N2" s="370"/>
      <c r="O2" s="370"/>
      <c r="P2" s="370"/>
      <c r="Q2" s="370"/>
      <c r="R2" s="370"/>
      <c r="S2" s="370"/>
      <c r="T2" s="370"/>
      <c r="U2" s="370"/>
      <c r="V2" s="370"/>
      <c r="W2" s="370"/>
      <c r="X2" s="370"/>
      <c r="Y2" s="370"/>
      <c r="Z2" s="370"/>
    </row>
    <row r="3" spans="1:26" ht="12" customHeight="1">
      <c r="W3" s="127"/>
    </row>
    <row r="4" spans="1:26" ht="12" customHeight="1">
      <c r="A4" s="371" t="s">
        <v>12</v>
      </c>
      <c r="B4" s="372"/>
      <c r="C4" s="372"/>
      <c r="D4" s="372"/>
      <c r="E4" s="372"/>
      <c r="F4" s="372"/>
      <c r="G4" s="372"/>
      <c r="H4" s="3"/>
      <c r="I4" s="3"/>
      <c r="J4" s="4"/>
      <c r="K4" s="125" t="s">
        <v>53</v>
      </c>
      <c r="L4" s="125"/>
      <c r="M4" s="125"/>
      <c r="N4" s="125"/>
      <c r="O4" s="125"/>
      <c r="P4" s="125"/>
      <c r="Q4" s="125"/>
      <c r="R4" s="3"/>
      <c r="S4" s="3"/>
      <c r="T4" s="3"/>
      <c r="U4" s="5"/>
      <c r="V4" s="5"/>
      <c r="W4" s="5"/>
      <c r="X4" s="5"/>
      <c r="Y4" s="6"/>
      <c r="Z4" s="7"/>
    </row>
    <row r="5" spans="1:26" ht="12" customHeight="1">
      <c r="A5" s="373" t="s">
        <v>224</v>
      </c>
      <c r="B5" s="374"/>
      <c r="C5" s="374"/>
      <c r="D5" s="374"/>
      <c r="E5" s="374"/>
      <c r="F5" s="374"/>
      <c r="G5" s="374"/>
      <c r="H5" s="374"/>
      <c r="I5" s="374"/>
      <c r="J5" s="375"/>
      <c r="K5" s="422"/>
      <c r="L5" s="423"/>
      <c r="M5" s="423"/>
      <c r="N5" s="423"/>
      <c r="O5" s="423"/>
      <c r="P5" s="423"/>
      <c r="Q5" s="423"/>
      <c r="R5" s="423"/>
      <c r="S5" s="423"/>
      <c r="T5" s="423"/>
      <c r="U5" s="423"/>
      <c r="V5" s="423"/>
      <c r="W5" s="423"/>
      <c r="X5" s="423"/>
      <c r="Y5" s="423"/>
      <c r="Z5" s="424"/>
    </row>
    <row r="6" spans="1:26" ht="12" customHeight="1">
      <c r="A6" s="376"/>
      <c r="B6" s="377"/>
      <c r="C6" s="377"/>
      <c r="D6" s="377"/>
      <c r="E6" s="377"/>
      <c r="F6" s="377"/>
      <c r="G6" s="377"/>
      <c r="H6" s="377"/>
      <c r="I6" s="377"/>
      <c r="J6" s="378"/>
      <c r="K6" s="425"/>
      <c r="L6" s="426"/>
      <c r="M6" s="426"/>
      <c r="N6" s="426"/>
      <c r="O6" s="426"/>
      <c r="P6" s="426"/>
      <c r="Q6" s="426"/>
      <c r="R6" s="426"/>
      <c r="S6" s="426"/>
      <c r="T6" s="426"/>
      <c r="U6" s="426"/>
      <c r="V6" s="426"/>
      <c r="W6" s="426"/>
      <c r="X6" s="426"/>
      <c r="Y6" s="426"/>
      <c r="Z6" s="427"/>
    </row>
    <row r="7" spans="1:26" ht="12" customHeight="1">
      <c r="A7" s="128" t="s">
        <v>11</v>
      </c>
    </row>
    <row r="8" spans="1:26" ht="12" customHeight="1">
      <c r="A8" s="446" t="s">
        <v>13</v>
      </c>
      <c r="B8" s="447"/>
      <c r="C8" s="452" t="s">
        <v>102</v>
      </c>
      <c r="D8" s="453"/>
      <c r="E8" s="453"/>
      <c r="F8" s="453"/>
      <c r="G8" s="454"/>
      <c r="H8" s="474">
        <v>14</v>
      </c>
      <c r="I8" s="475"/>
      <c r="J8" s="475"/>
      <c r="K8" s="475"/>
      <c r="L8" s="475"/>
      <c r="M8" s="475"/>
      <c r="N8" s="475"/>
      <c r="O8" s="475"/>
      <c r="P8" s="475"/>
      <c r="Q8" s="475"/>
      <c r="R8" s="475"/>
      <c r="S8" s="475"/>
      <c r="T8" s="475"/>
      <c r="U8" s="475"/>
      <c r="V8" s="475"/>
      <c r="W8" s="475"/>
      <c r="X8" s="475"/>
      <c r="Y8" s="475"/>
      <c r="Z8" s="476"/>
    </row>
    <row r="9" spans="1:26" ht="12" customHeight="1">
      <c r="A9" s="448"/>
      <c r="B9" s="449"/>
      <c r="C9" s="455"/>
      <c r="D9" s="456"/>
      <c r="E9" s="456"/>
      <c r="F9" s="456"/>
      <c r="G9" s="457"/>
      <c r="H9" s="477"/>
      <c r="I9" s="478"/>
      <c r="J9" s="478"/>
      <c r="K9" s="478"/>
      <c r="L9" s="478"/>
      <c r="M9" s="478"/>
      <c r="N9" s="478"/>
      <c r="O9" s="478"/>
      <c r="P9" s="478"/>
      <c r="Q9" s="478"/>
      <c r="R9" s="478"/>
      <c r="S9" s="478"/>
      <c r="T9" s="478"/>
      <c r="U9" s="478"/>
      <c r="V9" s="478"/>
      <c r="W9" s="478"/>
      <c r="X9" s="478"/>
      <c r="Y9" s="478"/>
      <c r="Z9" s="479"/>
    </row>
    <row r="10" spans="1:26" ht="13.5" customHeight="1">
      <c r="A10" s="448"/>
      <c r="B10" s="449"/>
      <c r="C10" s="443" t="s">
        <v>14</v>
      </c>
      <c r="D10" s="444"/>
      <c r="E10" s="444"/>
      <c r="F10" s="444"/>
      <c r="G10" s="445"/>
      <c r="H10" s="379"/>
      <c r="I10" s="380"/>
      <c r="J10" s="380"/>
      <c r="K10" s="380"/>
      <c r="L10" s="380"/>
      <c r="M10" s="380"/>
      <c r="N10" s="380"/>
      <c r="O10" s="380"/>
      <c r="P10" s="380"/>
      <c r="Q10" s="380"/>
      <c r="R10" s="380"/>
      <c r="S10" s="380"/>
      <c r="T10" s="380"/>
      <c r="U10" s="380"/>
      <c r="V10" s="380"/>
      <c r="W10" s="380"/>
      <c r="X10" s="380"/>
      <c r="Y10" s="380"/>
      <c r="Z10" s="381"/>
    </row>
    <row r="11" spans="1:26" ht="12" customHeight="1">
      <c r="A11" s="448"/>
      <c r="B11" s="449"/>
      <c r="C11" s="458" t="s">
        <v>15</v>
      </c>
      <c r="D11" s="459"/>
      <c r="E11" s="459"/>
      <c r="F11" s="459"/>
      <c r="G11" s="460"/>
      <c r="H11" s="382"/>
      <c r="I11" s="383"/>
      <c r="J11" s="383"/>
      <c r="K11" s="383"/>
      <c r="L11" s="383"/>
      <c r="M11" s="383"/>
      <c r="N11" s="383"/>
      <c r="O11" s="383"/>
      <c r="P11" s="383"/>
      <c r="Q11" s="383"/>
      <c r="R11" s="383"/>
      <c r="S11" s="383"/>
      <c r="T11" s="383"/>
      <c r="U11" s="383"/>
      <c r="V11" s="383"/>
      <c r="W11" s="383"/>
      <c r="X11" s="383"/>
      <c r="Y11" s="383"/>
      <c r="Z11" s="384"/>
    </row>
    <row r="12" spans="1:26" ht="12" customHeight="1">
      <c r="A12" s="448"/>
      <c r="B12" s="449"/>
      <c r="C12" s="461"/>
      <c r="D12" s="462"/>
      <c r="E12" s="462"/>
      <c r="F12" s="462"/>
      <c r="G12" s="463"/>
      <c r="H12" s="385"/>
      <c r="I12" s="386"/>
      <c r="J12" s="386"/>
      <c r="K12" s="386"/>
      <c r="L12" s="386"/>
      <c r="M12" s="386"/>
      <c r="N12" s="386"/>
      <c r="O12" s="386"/>
      <c r="P12" s="386"/>
      <c r="Q12" s="386"/>
      <c r="R12" s="386"/>
      <c r="S12" s="386"/>
      <c r="T12" s="386"/>
      <c r="U12" s="386"/>
      <c r="V12" s="386"/>
      <c r="W12" s="386"/>
      <c r="X12" s="386"/>
      <c r="Y12" s="386"/>
      <c r="Z12" s="387"/>
    </row>
    <row r="13" spans="1:26" ht="12" customHeight="1">
      <c r="A13" s="448"/>
      <c r="B13" s="449"/>
      <c r="C13" s="440"/>
      <c r="D13" s="441"/>
      <c r="E13" s="441"/>
      <c r="F13" s="441"/>
      <c r="G13" s="442"/>
      <c r="H13" s="388"/>
      <c r="I13" s="389"/>
      <c r="J13" s="389"/>
      <c r="K13" s="389"/>
      <c r="L13" s="389"/>
      <c r="M13" s="389"/>
      <c r="N13" s="389"/>
      <c r="O13" s="389"/>
      <c r="P13" s="389"/>
      <c r="Q13" s="389"/>
      <c r="R13" s="389"/>
      <c r="S13" s="389"/>
      <c r="T13" s="389"/>
      <c r="U13" s="389"/>
      <c r="V13" s="389"/>
      <c r="W13" s="389"/>
      <c r="X13" s="389"/>
      <c r="Y13" s="389"/>
      <c r="Z13" s="390"/>
    </row>
    <row r="14" spans="1:26" ht="12" customHeight="1">
      <c r="A14" s="448"/>
      <c r="B14" s="449"/>
      <c r="C14" s="471" t="s">
        <v>10</v>
      </c>
      <c r="D14" s="472"/>
      <c r="E14" s="472"/>
      <c r="F14" s="472"/>
      <c r="G14" s="473"/>
      <c r="H14" s="130" t="s">
        <v>103</v>
      </c>
      <c r="I14" s="391"/>
      <c r="J14" s="391"/>
      <c r="K14" s="391"/>
      <c r="L14" s="391"/>
      <c r="M14" s="391"/>
      <c r="N14" s="391"/>
      <c r="O14" s="391"/>
      <c r="P14" s="391"/>
      <c r="Q14" s="391"/>
      <c r="R14" s="391"/>
      <c r="S14" s="391"/>
      <c r="T14" s="391"/>
      <c r="U14" s="391"/>
      <c r="V14" s="391"/>
      <c r="W14" s="391"/>
      <c r="X14" s="391"/>
      <c r="Y14" s="391"/>
      <c r="Z14" s="392"/>
    </row>
    <row r="15" spans="1:26" ht="12" customHeight="1">
      <c r="A15" s="448"/>
      <c r="B15" s="449"/>
      <c r="C15" s="461"/>
      <c r="D15" s="462"/>
      <c r="E15" s="462"/>
      <c r="F15" s="462"/>
      <c r="G15" s="463"/>
      <c r="H15" s="393"/>
      <c r="I15" s="394"/>
      <c r="J15" s="394"/>
      <c r="K15" s="394"/>
      <c r="L15" s="394"/>
      <c r="M15" s="394"/>
      <c r="N15" s="394"/>
      <c r="O15" s="394"/>
      <c r="P15" s="394"/>
      <c r="Q15" s="394"/>
      <c r="R15" s="394"/>
      <c r="S15" s="394"/>
      <c r="T15" s="394"/>
      <c r="U15" s="394"/>
      <c r="V15" s="394"/>
      <c r="W15" s="394"/>
      <c r="X15" s="394"/>
      <c r="Y15" s="394"/>
      <c r="Z15" s="395"/>
    </row>
    <row r="16" spans="1:26" ht="12" customHeight="1">
      <c r="A16" s="448"/>
      <c r="B16" s="449"/>
      <c r="C16" s="440"/>
      <c r="D16" s="441"/>
      <c r="E16" s="441"/>
      <c r="F16" s="441"/>
      <c r="G16" s="442"/>
      <c r="H16" s="396"/>
      <c r="I16" s="397"/>
      <c r="J16" s="397"/>
      <c r="K16" s="397"/>
      <c r="L16" s="397"/>
      <c r="M16" s="397"/>
      <c r="N16" s="397"/>
      <c r="O16" s="397"/>
      <c r="P16" s="397"/>
      <c r="Q16" s="397"/>
      <c r="R16" s="397"/>
      <c r="S16" s="397"/>
      <c r="T16" s="397"/>
      <c r="U16" s="397"/>
      <c r="V16" s="397"/>
      <c r="W16" s="397"/>
      <c r="X16" s="397"/>
      <c r="Y16" s="397"/>
      <c r="Z16" s="398"/>
    </row>
    <row r="17" spans="1:26" ht="24" customHeight="1">
      <c r="A17" s="450"/>
      <c r="B17" s="451"/>
      <c r="C17" s="440" t="s">
        <v>104</v>
      </c>
      <c r="D17" s="441"/>
      <c r="E17" s="441"/>
      <c r="F17" s="441"/>
      <c r="G17" s="442"/>
      <c r="H17" s="484"/>
      <c r="I17" s="485"/>
      <c r="J17" s="485"/>
      <c r="K17" s="485"/>
      <c r="L17" s="485"/>
      <c r="M17" s="485"/>
      <c r="N17" s="485"/>
      <c r="O17" s="485"/>
      <c r="P17" s="485"/>
      <c r="Q17" s="485"/>
      <c r="R17" s="485"/>
      <c r="S17" s="485"/>
      <c r="T17" s="485"/>
      <c r="U17" s="485"/>
      <c r="V17" s="485"/>
      <c r="W17" s="485"/>
      <c r="X17" s="485"/>
      <c r="Y17" s="485"/>
      <c r="Z17" s="486"/>
    </row>
    <row r="18" spans="1:26" s="132" customFormat="1" ht="15.75" customHeight="1">
      <c r="A18" s="12"/>
      <c r="U18" s="133"/>
      <c r="V18" s="133"/>
      <c r="W18" s="133"/>
      <c r="X18" s="133"/>
      <c r="Y18" s="133"/>
      <c r="Z18" s="133"/>
    </row>
    <row r="19" spans="1:26" ht="12" customHeight="1">
      <c r="A19" s="434" t="s">
        <v>27</v>
      </c>
      <c r="B19" s="435"/>
      <c r="C19" s="435"/>
      <c r="D19" s="435"/>
      <c r="E19" s="435"/>
      <c r="F19" s="435"/>
      <c r="G19" s="435"/>
      <c r="H19" s="435"/>
      <c r="I19" s="435"/>
      <c r="J19" s="435"/>
      <c r="K19" s="435"/>
      <c r="L19" s="435"/>
      <c r="M19" s="435"/>
      <c r="N19" s="435"/>
      <c r="O19" s="435"/>
      <c r="P19" s="435"/>
      <c r="Q19" s="435"/>
      <c r="R19" s="436"/>
      <c r="S19" s="428" t="s">
        <v>23</v>
      </c>
      <c r="T19" s="429"/>
      <c r="U19" s="429"/>
      <c r="V19" s="429"/>
      <c r="W19" s="429"/>
      <c r="X19" s="429"/>
      <c r="Y19" s="429"/>
      <c r="Z19" s="430"/>
    </row>
    <row r="20" spans="1:26" ht="12" customHeight="1">
      <c r="A20" s="437"/>
      <c r="B20" s="438"/>
      <c r="C20" s="438"/>
      <c r="D20" s="438"/>
      <c r="E20" s="438"/>
      <c r="F20" s="438"/>
      <c r="G20" s="438"/>
      <c r="H20" s="438"/>
      <c r="I20" s="438"/>
      <c r="J20" s="438"/>
      <c r="K20" s="438"/>
      <c r="L20" s="438"/>
      <c r="M20" s="438"/>
      <c r="N20" s="438"/>
      <c r="O20" s="438"/>
      <c r="P20" s="438"/>
      <c r="Q20" s="438"/>
      <c r="R20" s="439"/>
      <c r="S20" s="431"/>
      <c r="T20" s="432"/>
      <c r="U20" s="432"/>
      <c r="V20" s="432"/>
      <c r="W20" s="432"/>
      <c r="X20" s="432"/>
      <c r="Y20" s="432"/>
      <c r="Z20" s="433"/>
    </row>
    <row r="21" spans="1:26" ht="32.25" customHeight="1">
      <c r="A21" s="413" t="s">
        <v>101</v>
      </c>
      <c r="B21" s="413"/>
      <c r="C21" s="413"/>
      <c r="D21" s="413"/>
      <c r="E21" s="413"/>
      <c r="F21" s="413"/>
      <c r="G21" s="413"/>
      <c r="H21" s="413"/>
      <c r="I21" s="413"/>
      <c r="J21" s="413"/>
      <c r="K21" s="413"/>
      <c r="L21" s="413"/>
      <c r="M21" s="413"/>
      <c r="N21" s="413"/>
      <c r="O21" s="413"/>
      <c r="P21" s="413"/>
      <c r="Q21" s="413"/>
      <c r="R21" s="413"/>
      <c r="S21" s="413"/>
      <c r="T21" s="413"/>
      <c r="U21" s="413"/>
      <c r="V21" s="413"/>
      <c r="W21" s="413"/>
      <c r="X21" s="413"/>
      <c r="Y21" s="413"/>
      <c r="Z21" s="413"/>
    </row>
    <row r="22" spans="1:26" ht="30" customHeight="1">
      <c r="A22" s="134"/>
      <c r="B22" s="135"/>
      <c r="C22" s="9"/>
      <c r="D22" s="9"/>
      <c r="E22" s="136"/>
      <c r="F22" s="136"/>
      <c r="G22" s="136"/>
      <c r="H22" s="136"/>
      <c r="I22" s="136"/>
      <c r="J22" s="136"/>
      <c r="K22" s="136"/>
      <c r="L22" s="136"/>
      <c r="M22" s="136"/>
      <c r="N22" s="9"/>
      <c r="O22" s="9"/>
      <c r="P22" s="9"/>
      <c r="Q22" s="137"/>
      <c r="S22" s="138"/>
    </row>
    <row r="23" spans="1:26" ht="30" customHeight="1">
      <c r="A23" s="134"/>
      <c r="B23" s="135"/>
      <c r="C23" s="9"/>
      <c r="D23" s="9"/>
      <c r="E23" s="136"/>
      <c r="F23" s="136"/>
      <c r="G23" s="136"/>
      <c r="H23" s="136"/>
      <c r="I23" s="136"/>
      <c r="J23" s="136"/>
      <c r="K23" s="136"/>
      <c r="L23" s="136"/>
      <c r="M23" s="136"/>
      <c r="N23" s="9"/>
      <c r="O23" s="9"/>
      <c r="P23" s="9"/>
      <c r="Q23" s="137"/>
      <c r="S23" s="138"/>
    </row>
    <row r="24" spans="1:26" ht="18.75" customHeight="1">
      <c r="A24" s="134"/>
      <c r="B24" s="135"/>
      <c r="C24" s="9"/>
      <c r="D24" s="9"/>
      <c r="E24" s="136"/>
      <c r="F24" s="136"/>
      <c r="G24" s="136"/>
      <c r="H24" s="136"/>
      <c r="I24" s="136"/>
      <c r="J24" s="136"/>
      <c r="K24" s="136"/>
      <c r="L24" s="136"/>
      <c r="M24" s="136"/>
      <c r="N24" s="9"/>
      <c r="O24" s="9"/>
      <c r="P24" s="9"/>
      <c r="Q24" s="137"/>
      <c r="S24" s="138"/>
    </row>
    <row r="25" spans="1:26" ht="24.75" customHeight="1">
      <c r="A25" s="139" t="s">
        <v>441</v>
      </c>
      <c r="B25" s="9"/>
      <c r="C25" s="9"/>
      <c r="D25" s="9"/>
      <c r="E25" s="136"/>
      <c r="F25" s="136"/>
      <c r="G25" s="136"/>
      <c r="H25" s="136"/>
      <c r="I25" s="136"/>
      <c r="J25" s="136"/>
      <c r="K25" s="136"/>
      <c r="L25" s="136"/>
      <c r="M25" s="136"/>
      <c r="N25" s="9"/>
      <c r="O25" s="9"/>
      <c r="P25" s="9"/>
      <c r="Q25" s="137"/>
      <c r="S25" s="138"/>
      <c r="V25" s="140"/>
      <c r="W25" s="140"/>
      <c r="X25" s="140"/>
      <c r="Y25" s="140"/>
      <c r="Z25" s="140"/>
    </row>
    <row r="26" spans="1:26" ht="12.75" customHeight="1">
      <c r="A26" s="141"/>
      <c r="B26" s="141"/>
      <c r="C26" s="141"/>
      <c r="D26" s="141"/>
      <c r="E26" s="141"/>
      <c r="F26" s="141"/>
      <c r="G26" s="141"/>
      <c r="H26" s="141"/>
      <c r="I26" s="141"/>
      <c r="V26" s="140"/>
      <c r="W26" s="140"/>
      <c r="X26" s="140"/>
      <c r="Y26" s="140"/>
      <c r="Z26" s="140"/>
    </row>
    <row r="27" spans="1:26" ht="20.149999999999999" customHeight="1">
      <c r="A27" s="12" t="s">
        <v>16</v>
      </c>
      <c r="B27" s="128"/>
      <c r="C27" s="141"/>
      <c r="D27" s="141"/>
      <c r="E27" s="141"/>
      <c r="F27" s="141"/>
      <c r="G27" s="141"/>
      <c r="H27" s="141"/>
      <c r="I27" s="141"/>
      <c r="U27" s="142"/>
      <c r="V27" s="142"/>
      <c r="W27" s="142"/>
      <c r="X27" s="142"/>
      <c r="Y27" s="142"/>
      <c r="Z27" s="142"/>
    </row>
    <row r="28" spans="1:26" ht="22.5" customHeight="1">
      <c r="A28" s="141"/>
      <c r="B28" s="291" t="s">
        <v>17</v>
      </c>
      <c r="C28" s="270" t="s">
        <v>442</v>
      </c>
      <c r="D28" s="271"/>
      <c r="E28" s="271"/>
      <c r="F28" s="271"/>
      <c r="G28" s="271"/>
      <c r="H28" s="271"/>
      <c r="I28" s="271"/>
      <c r="J28" s="271"/>
      <c r="K28" s="271"/>
      <c r="L28" s="271"/>
      <c r="M28" s="271"/>
      <c r="N28" s="271"/>
      <c r="O28" s="271"/>
      <c r="P28" s="271"/>
      <c r="Q28" s="271"/>
      <c r="R28" s="271"/>
      <c r="S28" s="271"/>
      <c r="T28" s="271"/>
      <c r="U28" s="271"/>
      <c r="V28" s="271"/>
      <c r="W28" s="271"/>
      <c r="X28" s="272"/>
      <c r="Y28" s="480"/>
      <c r="Z28" s="481"/>
    </row>
    <row r="29" spans="1:26" ht="22.5" customHeight="1">
      <c r="A29" s="141"/>
      <c r="B29" s="293"/>
      <c r="C29" s="273"/>
      <c r="D29" s="274"/>
      <c r="E29" s="274"/>
      <c r="F29" s="274"/>
      <c r="G29" s="274"/>
      <c r="H29" s="274"/>
      <c r="I29" s="274"/>
      <c r="J29" s="274"/>
      <c r="K29" s="274"/>
      <c r="L29" s="274"/>
      <c r="M29" s="274"/>
      <c r="N29" s="274"/>
      <c r="O29" s="274"/>
      <c r="P29" s="274"/>
      <c r="Q29" s="274"/>
      <c r="R29" s="274"/>
      <c r="S29" s="274"/>
      <c r="T29" s="274"/>
      <c r="U29" s="274"/>
      <c r="V29" s="274"/>
      <c r="W29" s="274"/>
      <c r="X29" s="275"/>
      <c r="Y29" s="482"/>
      <c r="Z29" s="483"/>
    </row>
    <row r="30" spans="1:26" ht="15" customHeight="1">
      <c r="A30" s="141"/>
      <c r="B30" s="291" t="s">
        <v>18</v>
      </c>
      <c r="C30" s="402" t="s">
        <v>443</v>
      </c>
      <c r="D30" s="415"/>
      <c r="E30" s="415"/>
      <c r="F30" s="415"/>
      <c r="G30" s="415"/>
      <c r="H30" s="415"/>
      <c r="I30" s="415"/>
      <c r="J30" s="415"/>
      <c r="K30" s="415"/>
      <c r="L30" s="415"/>
      <c r="M30" s="415"/>
      <c r="N30" s="415"/>
      <c r="O30" s="415"/>
      <c r="P30" s="415"/>
      <c r="Q30" s="415"/>
      <c r="R30" s="415"/>
      <c r="S30" s="415"/>
      <c r="T30" s="415"/>
      <c r="U30" s="415"/>
      <c r="V30" s="415"/>
      <c r="W30" s="415"/>
      <c r="X30" s="416"/>
      <c r="Y30" s="337"/>
      <c r="Z30" s="338"/>
    </row>
    <row r="31" spans="1:26" ht="15" customHeight="1">
      <c r="A31" s="141"/>
      <c r="B31" s="293"/>
      <c r="C31" s="417"/>
      <c r="D31" s="418"/>
      <c r="E31" s="418"/>
      <c r="F31" s="418"/>
      <c r="G31" s="418"/>
      <c r="H31" s="418"/>
      <c r="I31" s="418"/>
      <c r="J31" s="418"/>
      <c r="K31" s="418"/>
      <c r="L31" s="418"/>
      <c r="M31" s="418"/>
      <c r="N31" s="418"/>
      <c r="O31" s="418"/>
      <c r="P31" s="418"/>
      <c r="Q31" s="418"/>
      <c r="R31" s="418"/>
      <c r="S31" s="418"/>
      <c r="T31" s="418"/>
      <c r="U31" s="418"/>
      <c r="V31" s="418"/>
      <c r="W31" s="418"/>
      <c r="X31" s="419"/>
      <c r="Y31" s="339"/>
      <c r="Z31" s="340"/>
    </row>
    <row r="32" spans="1:26" ht="12.75" customHeight="1">
      <c r="A32" s="141"/>
      <c r="B32" s="9"/>
      <c r="C32" s="148"/>
      <c r="D32" s="149"/>
      <c r="E32" s="149"/>
      <c r="F32" s="149"/>
      <c r="G32" s="149"/>
      <c r="H32" s="149"/>
      <c r="I32" s="149"/>
      <c r="J32" s="150"/>
      <c r="K32" s="150"/>
      <c r="L32" s="150"/>
      <c r="M32" s="150"/>
      <c r="N32" s="150"/>
      <c r="O32" s="150"/>
      <c r="P32" s="150"/>
      <c r="Q32" s="150"/>
      <c r="R32" s="150"/>
      <c r="S32" s="150"/>
      <c r="T32" s="150"/>
      <c r="U32" s="150"/>
      <c r="V32" s="150"/>
      <c r="W32" s="150"/>
      <c r="X32" s="150"/>
      <c r="Y32" s="151"/>
      <c r="Z32" s="151"/>
    </row>
    <row r="33" spans="1:26" s="132" customFormat="1" ht="16.5" customHeight="1">
      <c r="A33" s="152" t="s">
        <v>54</v>
      </c>
    </row>
    <row r="34" spans="1:26" s="132" customFormat="1" ht="13.5" customHeight="1">
      <c r="A34" s="153" t="s">
        <v>55</v>
      </c>
    </row>
    <row r="35" spans="1:26" s="132" customFormat="1" ht="13.5" customHeight="1">
      <c r="A35" s="153" t="s">
        <v>56</v>
      </c>
    </row>
    <row r="36" spans="1:26" s="132" customFormat="1" ht="6" customHeight="1">
      <c r="A36" s="153"/>
    </row>
    <row r="37" spans="1:26" s="155" customFormat="1" ht="15" customHeight="1">
      <c r="A37" s="154" t="s">
        <v>33</v>
      </c>
    </row>
    <row r="38" spans="1:26" s="155" customFormat="1" ht="15" customHeight="1">
      <c r="A38" s="154" t="s">
        <v>34</v>
      </c>
    </row>
    <row r="39" spans="1:26" s="155" customFormat="1" ht="15" customHeight="1">
      <c r="A39" s="154" t="s">
        <v>57</v>
      </c>
    </row>
    <row r="40" spans="1:26" s="155" customFormat="1" ht="15" customHeight="1">
      <c r="A40" s="154" t="s">
        <v>58</v>
      </c>
    </row>
    <row r="41" spans="1:26" ht="5.25" customHeight="1">
      <c r="A41" s="347" t="s">
        <v>31</v>
      </c>
      <c r="B41" s="347"/>
      <c r="C41" s="347"/>
      <c r="D41" s="347"/>
      <c r="E41" s="347"/>
      <c r="F41" s="464"/>
      <c r="G41" s="465"/>
      <c r="H41" s="465"/>
      <c r="I41" s="465"/>
      <c r="J41" s="465"/>
      <c r="K41" s="465"/>
      <c r="L41" s="465"/>
      <c r="M41" s="465"/>
      <c r="N41" s="466"/>
      <c r="O41" s="534" t="s">
        <v>32</v>
      </c>
      <c r="P41" s="535"/>
      <c r="Q41" s="536"/>
      <c r="R41" s="5"/>
      <c r="S41" s="5"/>
      <c r="T41" s="5"/>
      <c r="U41" s="5"/>
      <c r="V41" s="5"/>
      <c r="W41" s="5"/>
      <c r="X41" s="5"/>
      <c r="Y41" s="5"/>
      <c r="Z41" s="157"/>
    </row>
    <row r="42" spans="1:26" ht="21" customHeight="1">
      <c r="A42" s="347"/>
      <c r="B42" s="347"/>
      <c r="C42" s="347"/>
      <c r="D42" s="347"/>
      <c r="E42" s="347"/>
      <c r="F42" s="467"/>
      <c r="G42" s="414"/>
      <c r="H42" s="414"/>
      <c r="I42" s="414"/>
      <c r="J42" s="414"/>
      <c r="K42" s="414"/>
      <c r="L42" s="414"/>
      <c r="M42" s="414"/>
      <c r="N42" s="468"/>
      <c r="O42" s="537"/>
      <c r="P42" s="538"/>
      <c r="Q42" s="539"/>
      <c r="R42" s="158"/>
      <c r="S42" s="490" t="s">
        <v>105</v>
      </c>
      <c r="T42" s="490"/>
      <c r="U42" s="132"/>
      <c r="V42" s="159" t="s">
        <v>106</v>
      </c>
      <c r="W42" s="132"/>
      <c r="X42" s="490" t="s">
        <v>107</v>
      </c>
      <c r="Y42" s="490"/>
      <c r="Z42" s="160"/>
    </row>
    <row r="43" spans="1:26" ht="5.25" customHeight="1">
      <c r="A43" s="347"/>
      <c r="B43" s="347"/>
      <c r="C43" s="347"/>
      <c r="D43" s="347"/>
      <c r="E43" s="347"/>
      <c r="F43" s="469"/>
      <c r="G43" s="420"/>
      <c r="H43" s="420"/>
      <c r="I43" s="420"/>
      <c r="J43" s="420"/>
      <c r="K43" s="420"/>
      <c r="L43" s="420"/>
      <c r="M43" s="420"/>
      <c r="N43" s="470"/>
      <c r="O43" s="540"/>
      <c r="P43" s="541"/>
      <c r="Q43" s="542"/>
      <c r="R43" s="161"/>
      <c r="S43" s="161"/>
      <c r="T43" s="161"/>
      <c r="U43" s="161"/>
      <c r="V43" s="161"/>
      <c r="W43" s="161"/>
      <c r="X43" s="161"/>
      <c r="Y43" s="161"/>
      <c r="Z43" s="162"/>
    </row>
    <row r="44" spans="1:26" ht="15" customHeight="1">
      <c r="A44" s="421" t="s">
        <v>108</v>
      </c>
      <c r="B44" s="421"/>
      <c r="C44" s="421"/>
      <c r="D44" s="421"/>
      <c r="E44" s="421"/>
      <c r="F44" s="399"/>
      <c r="G44" s="400"/>
      <c r="H44" s="400"/>
      <c r="I44" s="400"/>
      <c r="J44" s="400"/>
      <c r="K44" s="400"/>
      <c r="L44" s="400"/>
      <c r="M44" s="400"/>
      <c r="N44" s="400"/>
      <c r="O44" s="400"/>
      <c r="P44" s="400"/>
      <c r="Q44" s="400"/>
      <c r="R44" s="400"/>
      <c r="S44" s="400"/>
      <c r="T44" s="400"/>
      <c r="U44" s="400"/>
      <c r="V44" s="400"/>
      <c r="W44" s="400"/>
      <c r="X44" s="400"/>
      <c r="Y44" s="400"/>
      <c r="Z44" s="401"/>
    </row>
    <row r="45" spans="1:26" ht="15" customHeight="1">
      <c r="A45" s="421"/>
      <c r="B45" s="421"/>
      <c r="C45" s="421"/>
      <c r="D45" s="421"/>
      <c r="E45" s="421"/>
      <c r="F45" s="396"/>
      <c r="G45" s="397"/>
      <c r="H45" s="397"/>
      <c r="I45" s="397"/>
      <c r="J45" s="397"/>
      <c r="K45" s="397"/>
      <c r="L45" s="397"/>
      <c r="M45" s="397"/>
      <c r="N45" s="397"/>
      <c r="O45" s="397"/>
      <c r="P45" s="397"/>
      <c r="Q45" s="397"/>
      <c r="R45" s="397"/>
      <c r="S45" s="397"/>
      <c r="T45" s="397"/>
      <c r="U45" s="397"/>
      <c r="V45" s="397"/>
      <c r="W45" s="397"/>
      <c r="X45" s="397"/>
      <c r="Y45" s="397"/>
      <c r="Z45" s="398"/>
    </row>
    <row r="46" spans="1:26" s="137" customFormat="1" ht="30" customHeight="1">
      <c r="A46" s="553" t="s">
        <v>444</v>
      </c>
      <c r="B46" s="554"/>
      <c r="C46" s="554"/>
      <c r="D46" s="554"/>
      <c r="E46" s="555"/>
      <c r="F46" s="487" t="s">
        <v>111</v>
      </c>
      <c r="G46" s="488"/>
      <c r="H46" s="489"/>
      <c r="I46" s="487"/>
      <c r="J46" s="488"/>
      <c r="K46" s="488"/>
      <c r="L46" s="488"/>
      <c r="M46" s="488"/>
      <c r="N46" s="488"/>
      <c r="O46" s="488"/>
      <c r="P46" s="488"/>
      <c r="Q46" s="488"/>
      <c r="R46" s="488"/>
      <c r="S46" s="488"/>
      <c r="T46" s="488"/>
      <c r="U46" s="488"/>
      <c r="V46" s="488"/>
      <c r="W46" s="488"/>
      <c r="X46" s="488"/>
      <c r="Y46" s="488"/>
      <c r="Z46" s="489"/>
    </row>
    <row r="47" spans="1:26" s="137" customFormat="1" ht="30" customHeight="1">
      <c r="A47" s="556"/>
      <c r="B47" s="557"/>
      <c r="C47" s="557"/>
      <c r="D47" s="557"/>
      <c r="E47" s="558"/>
      <c r="F47" s="487" t="s">
        <v>109</v>
      </c>
      <c r="G47" s="488"/>
      <c r="H47" s="489"/>
      <c r="I47" s="487"/>
      <c r="J47" s="488"/>
      <c r="K47" s="488"/>
      <c r="L47" s="488"/>
      <c r="M47" s="488"/>
      <c r="N47" s="488"/>
      <c r="O47" s="488"/>
      <c r="P47" s="488"/>
      <c r="Q47" s="488"/>
      <c r="R47" s="488"/>
      <c r="S47" s="488"/>
      <c r="T47" s="488"/>
      <c r="U47" s="488"/>
      <c r="V47" s="488"/>
      <c r="W47" s="488"/>
      <c r="X47" s="488"/>
      <c r="Y47" s="488"/>
      <c r="Z47" s="489"/>
    </row>
    <row r="48" spans="1:26" s="137" customFormat="1" ht="30" customHeight="1">
      <c r="A48" s="559"/>
      <c r="B48" s="560"/>
      <c r="C48" s="560"/>
      <c r="D48" s="560"/>
      <c r="E48" s="561"/>
      <c r="F48" s="487" t="s">
        <v>110</v>
      </c>
      <c r="G48" s="488"/>
      <c r="H48" s="489"/>
      <c r="I48" s="550"/>
      <c r="J48" s="551"/>
      <c r="K48" s="551"/>
      <c r="L48" s="551"/>
      <c r="M48" s="551"/>
      <c r="N48" s="551"/>
      <c r="O48" s="551"/>
      <c r="P48" s="551"/>
      <c r="Q48" s="552"/>
      <c r="R48" s="547" t="s">
        <v>112</v>
      </c>
      <c r="S48" s="548"/>
      <c r="T48" s="549"/>
      <c r="U48" s="545"/>
      <c r="V48" s="545"/>
      <c r="W48" s="545"/>
      <c r="X48" s="545"/>
      <c r="Y48" s="545"/>
      <c r="Z48" s="546"/>
    </row>
    <row r="49" spans="1:26" ht="7.5" customHeight="1">
      <c r="Y49" s="1"/>
      <c r="Z49" s="1"/>
    </row>
    <row r="50" spans="1:26" ht="20.149999999999999" customHeight="1">
      <c r="A50" s="12" t="s">
        <v>28</v>
      </c>
      <c r="B50" s="9"/>
      <c r="C50" s="141"/>
      <c r="D50" s="141"/>
      <c r="E50" s="141"/>
      <c r="F50" s="141"/>
      <c r="G50" s="141"/>
      <c r="H50" s="141"/>
      <c r="I50" s="141"/>
      <c r="U50" s="420"/>
      <c r="V50" s="420"/>
      <c r="W50" s="420"/>
      <c r="X50" s="420"/>
      <c r="Y50" s="420"/>
      <c r="Z50" s="420"/>
    </row>
    <row r="51" spans="1:26" ht="10.5" customHeight="1">
      <c r="A51" s="141"/>
      <c r="B51" s="347" t="s">
        <v>17</v>
      </c>
      <c r="C51" s="355" t="s">
        <v>9</v>
      </c>
      <c r="D51" s="355"/>
      <c r="E51" s="355"/>
      <c r="F51" s="355"/>
      <c r="G51" s="355"/>
      <c r="H51" s="355"/>
      <c r="I51" s="355"/>
      <c r="J51" s="355"/>
      <c r="K51" s="355"/>
      <c r="L51" s="355"/>
      <c r="M51" s="355"/>
      <c r="N51" s="355"/>
      <c r="O51" s="355"/>
      <c r="P51" s="355"/>
      <c r="Q51" s="355"/>
      <c r="R51" s="355"/>
      <c r="S51" s="355"/>
      <c r="T51" s="355"/>
      <c r="U51" s="355"/>
      <c r="V51" s="355"/>
      <c r="W51" s="355"/>
      <c r="X51" s="355"/>
      <c r="Y51" s="348"/>
      <c r="Z51" s="348"/>
    </row>
    <row r="52" spans="1:26" ht="10.5" customHeight="1">
      <c r="A52" s="141"/>
      <c r="B52" s="347"/>
      <c r="C52" s="355"/>
      <c r="D52" s="355"/>
      <c r="E52" s="355"/>
      <c r="F52" s="355"/>
      <c r="G52" s="355"/>
      <c r="H52" s="355"/>
      <c r="I52" s="355"/>
      <c r="J52" s="355"/>
      <c r="K52" s="355"/>
      <c r="L52" s="355"/>
      <c r="M52" s="355"/>
      <c r="N52" s="355"/>
      <c r="O52" s="355"/>
      <c r="P52" s="355"/>
      <c r="Q52" s="355"/>
      <c r="R52" s="355"/>
      <c r="S52" s="355"/>
      <c r="T52" s="355"/>
      <c r="U52" s="355"/>
      <c r="V52" s="355"/>
      <c r="W52" s="355"/>
      <c r="X52" s="355"/>
      <c r="Y52" s="348"/>
      <c r="Z52" s="348"/>
    </row>
    <row r="53" spans="1:26" ht="10.5" customHeight="1">
      <c r="A53" s="141"/>
      <c r="B53" s="347" t="s">
        <v>18</v>
      </c>
      <c r="C53" s="355" t="s">
        <v>78</v>
      </c>
      <c r="D53" s="355"/>
      <c r="E53" s="355"/>
      <c r="F53" s="355"/>
      <c r="G53" s="355"/>
      <c r="H53" s="355"/>
      <c r="I53" s="355"/>
      <c r="J53" s="355"/>
      <c r="K53" s="355"/>
      <c r="L53" s="355"/>
      <c r="M53" s="355"/>
      <c r="N53" s="355"/>
      <c r="O53" s="355"/>
      <c r="P53" s="355"/>
      <c r="Q53" s="355"/>
      <c r="R53" s="355"/>
      <c r="S53" s="355"/>
      <c r="T53" s="355"/>
      <c r="U53" s="355"/>
      <c r="V53" s="355"/>
      <c r="W53" s="355"/>
      <c r="X53" s="355"/>
      <c r="Y53" s="348"/>
      <c r="Z53" s="348"/>
    </row>
    <row r="54" spans="1:26" ht="10.5" customHeight="1">
      <c r="A54" s="141"/>
      <c r="B54" s="347"/>
      <c r="C54" s="355"/>
      <c r="D54" s="355"/>
      <c r="E54" s="355"/>
      <c r="F54" s="355"/>
      <c r="G54" s="355"/>
      <c r="H54" s="355"/>
      <c r="I54" s="355"/>
      <c r="J54" s="355"/>
      <c r="K54" s="355"/>
      <c r="L54" s="355"/>
      <c r="M54" s="355"/>
      <c r="N54" s="355"/>
      <c r="O54" s="355"/>
      <c r="P54" s="355"/>
      <c r="Q54" s="355"/>
      <c r="R54" s="355"/>
      <c r="S54" s="355"/>
      <c r="T54" s="355"/>
      <c r="U54" s="355"/>
      <c r="V54" s="355"/>
      <c r="W54" s="355"/>
      <c r="X54" s="355"/>
      <c r="Y54" s="348"/>
      <c r="Z54" s="348"/>
    </row>
    <row r="55" spans="1:26" ht="12.75" customHeight="1">
      <c r="A55" s="141"/>
      <c r="B55" s="9"/>
      <c r="C55" s="141"/>
      <c r="D55" s="141"/>
      <c r="E55" s="141"/>
      <c r="F55" s="141"/>
      <c r="G55" s="141"/>
      <c r="H55" s="141"/>
      <c r="I55" s="141"/>
      <c r="Y55" s="163"/>
      <c r="Z55" s="163"/>
    </row>
    <row r="56" spans="1:26" ht="20.149999999999999" customHeight="1">
      <c r="A56" s="12" t="s">
        <v>29</v>
      </c>
      <c r="B56" s="9"/>
      <c r="C56" s="141"/>
      <c r="D56" s="141"/>
      <c r="E56" s="141"/>
      <c r="F56" s="141"/>
      <c r="G56" s="141"/>
      <c r="H56" s="141"/>
      <c r="I56" s="141"/>
      <c r="U56" s="414"/>
      <c r="V56" s="414"/>
      <c r="W56" s="414"/>
      <c r="X56" s="414"/>
      <c r="Y56" s="414"/>
      <c r="Z56" s="414"/>
    </row>
    <row r="57" spans="1:26" ht="14.25" customHeight="1">
      <c r="A57" s="141"/>
      <c r="B57" s="347" t="s">
        <v>17</v>
      </c>
      <c r="C57" s="270" t="s">
        <v>170</v>
      </c>
      <c r="D57" s="271"/>
      <c r="E57" s="271"/>
      <c r="F57" s="271"/>
      <c r="G57" s="271"/>
      <c r="H57" s="271"/>
      <c r="I57" s="271"/>
      <c r="J57" s="271"/>
      <c r="K57" s="271"/>
      <c r="L57" s="271"/>
      <c r="M57" s="271"/>
      <c r="N57" s="271"/>
      <c r="O57" s="271"/>
      <c r="P57" s="271"/>
      <c r="Q57" s="271"/>
      <c r="R57" s="271"/>
      <c r="S57" s="271"/>
      <c r="T57" s="271"/>
      <c r="U57" s="271"/>
      <c r="V57" s="271"/>
      <c r="W57" s="271"/>
      <c r="X57" s="272"/>
      <c r="Y57" s="348"/>
      <c r="Z57" s="348"/>
    </row>
    <row r="58" spans="1:26" ht="16.5" customHeight="1">
      <c r="A58" s="141"/>
      <c r="B58" s="347"/>
      <c r="C58" s="273"/>
      <c r="D58" s="274"/>
      <c r="E58" s="274"/>
      <c r="F58" s="274"/>
      <c r="G58" s="274"/>
      <c r="H58" s="274"/>
      <c r="I58" s="274"/>
      <c r="J58" s="274"/>
      <c r="K58" s="274"/>
      <c r="L58" s="274"/>
      <c r="M58" s="274"/>
      <c r="N58" s="274"/>
      <c r="O58" s="274"/>
      <c r="P58" s="274"/>
      <c r="Q58" s="274"/>
      <c r="R58" s="274"/>
      <c r="S58" s="274"/>
      <c r="T58" s="274"/>
      <c r="U58" s="274"/>
      <c r="V58" s="274"/>
      <c r="W58" s="274"/>
      <c r="X58" s="275"/>
      <c r="Y58" s="348"/>
      <c r="Z58" s="348"/>
    </row>
    <row r="59" spans="1:26" ht="12.75" customHeight="1">
      <c r="A59" s="141"/>
      <c r="B59" s="141"/>
      <c r="C59" s="164"/>
      <c r="D59" s="141"/>
      <c r="E59" s="141"/>
      <c r="F59" s="141"/>
      <c r="G59" s="141"/>
      <c r="H59" s="141"/>
      <c r="I59" s="141"/>
      <c r="Y59" s="140"/>
      <c r="Z59" s="140"/>
    </row>
    <row r="60" spans="1:26" ht="12.75" customHeight="1">
      <c r="A60" s="141"/>
      <c r="B60" s="141"/>
      <c r="C60" s="164"/>
      <c r="D60" s="141"/>
      <c r="E60" s="141"/>
      <c r="F60" s="141"/>
      <c r="G60" s="141"/>
      <c r="H60" s="141"/>
      <c r="I60" s="141"/>
      <c r="Y60" s="140"/>
      <c r="Z60" s="140"/>
    </row>
    <row r="61" spans="1:26" ht="24" customHeight="1">
      <c r="A61" s="139" t="s">
        <v>42</v>
      </c>
      <c r="B61" s="9"/>
      <c r="C61" s="141"/>
      <c r="D61" s="141"/>
      <c r="E61" s="141"/>
      <c r="F61" s="141"/>
      <c r="G61" s="141"/>
      <c r="H61" s="141"/>
      <c r="I61" s="141"/>
      <c r="Y61" s="163"/>
      <c r="Z61" s="163"/>
    </row>
    <row r="62" spans="1:26" ht="15" customHeight="1">
      <c r="A62" s="141"/>
      <c r="B62" s="291" t="s">
        <v>17</v>
      </c>
      <c r="C62" s="270" t="s">
        <v>43</v>
      </c>
      <c r="D62" s="408"/>
      <c r="E62" s="408"/>
      <c r="F62" s="408"/>
      <c r="G62" s="408"/>
      <c r="H62" s="408"/>
      <c r="I62" s="408"/>
      <c r="J62" s="408"/>
      <c r="K62" s="408"/>
      <c r="L62" s="408"/>
      <c r="M62" s="408"/>
      <c r="N62" s="408"/>
      <c r="O62" s="408"/>
      <c r="P62" s="408"/>
      <c r="Q62" s="408"/>
      <c r="R62" s="408"/>
      <c r="S62" s="408"/>
      <c r="T62" s="408"/>
      <c r="U62" s="408"/>
      <c r="V62" s="408"/>
      <c r="W62" s="408"/>
      <c r="X62" s="409"/>
      <c r="Y62" s="348"/>
      <c r="Z62" s="348"/>
    </row>
    <row r="63" spans="1:26" ht="15" customHeight="1">
      <c r="A63" s="141"/>
      <c r="B63" s="293"/>
      <c r="C63" s="410"/>
      <c r="D63" s="411"/>
      <c r="E63" s="411"/>
      <c r="F63" s="411"/>
      <c r="G63" s="411"/>
      <c r="H63" s="411"/>
      <c r="I63" s="411"/>
      <c r="J63" s="411"/>
      <c r="K63" s="411"/>
      <c r="L63" s="411"/>
      <c r="M63" s="411"/>
      <c r="N63" s="411"/>
      <c r="O63" s="411"/>
      <c r="P63" s="411"/>
      <c r="Q63" s="411"/>
      <c r="R63" s="411"/>
      <c r="S63" s="411"/>
      <c r="T63" s="411"/>
      <c r="U63" s="411"/>
      <c r="V63" s="411"/>
      <c r="W63" s="411"/>
      <c r="X63" s="412"/>
      <c r="Y63" s="348"/>
      <c r="Z63" s="348"/>
    </row>
    <row r="64" spans="1:26" ht="10.5" customHeight="1">
      <c r="A64" s="141"/>
      <c r="B64" s="291" t="s">
        <v>18</v>
      </c>
      <c r="C64" s="349" t="s">
        <v>24</v>
      </c>
      <c r="D64" s="350"/>
      <c r="E64" s="350"/>
      <c r="F64" s="350"/>
      <c r="G64" s="350"/>
      <c r="H64" s="350"/>
      <c r="I64" s="350"/>
      <c r="J64" s="350"/>
      <c r="K64" s="350"/>
      <c r="L64" s="350"/>
      <c r="M64" s="350"/>
      <c r="N64" s="350"/>
      <c r="O64" s="350"/>
      <c r="P64" s="350"/>
      <c r="Q64" s="350"/>
      <c r="R64" s="350"/>
      <c r="S64" s="350"/>
      <c r="T64" s="350"/>
      <c r="U64" s="350"/>
      <c r="V64" s="350"/>
      <c r="W64" s="350"/>
      <c r="X64" s="351"/>
      <c r="Y64" s="348"/>
      <c r="Z64" s="348"/>
    </row>
    <row r="65" spans="1:27" ht="10.5" customHeight="1">
      <c r="A65" s="141"/>
      <c r="B65" s="293"/>
      <c r="C65" s="359"/>
      <c r="D65" s="360"/>
      <c r="E65" s="360"/>
      <c r="F65" s="360"/>
      <c r="G65" s="360"/>
      <c r="H65" s="360"/>
      <c r="I65" s="360"/>
      <c r="J65" s="360"/>
      <c r="K65" s="360"/>
      <c r="L65" s="360"/>
      <c r="M65" s="360"/>
      <c r="N65" s="360"/>
      <c r="O65" s="360"/>
      <c r="P65" s="360"/>
      <c r="Q65" s="360"/>
      <c r="R65" s="360"/>
      <c r="S65" s="360"/>
      <c r="T65" s="360"/>
      <c r="U65" s="360"/>
      <c r="V65" s="360"/>
      <c r="W65" s="360"/>
      <c r="X65" s="361"/>
      <c r="Y65" s="348"/>
      <c r="Z65" s="348"/>
    </row>
    <row r="66" spans="1:27" ht="15" customHeight="1">
      <c r="A66" s="141"/>
      <c r="B66" s="291" t="s">
        <v>19</v>
      </c>
      <c r="C66" s="402" t="s">
        <v>44</v>
      </c>
      <c r="D66" s="403"/>
      <c r="E66" s="403"/>
      <c r="F66" s="403"/>
      <c r="G66" s="403"/>
      <c r="H66" s="403"/>
      <c r="I66" s="403"/>
      <c r="J66" s="403"/>
      <c r="K66" s="403"/>
      <c r="L66" s="403"/>
      <c r="M66" s="403"/>
      <c r="N66" s="403"/>
      <c r="O66" s="403"/>
      <c r="P66" s="403"/>
      <c r="Q66" s="403"/>
      <c r="R66" s="403"/>
      <c r="S66" s="403"/>
      <c r="T66" s="403"/>
      <c r="U66" s="403"/>
      <c r="V66" s="403"/>
      <c r="W66" s="403"/>
      <c r="X66" s="404"/>
      <c r="Y66" s="348"/>
      <c r="Z66" s="348"/>
    </row>
    <row r="67" spans="1:27" ht="15" customHeight="1">
      <c r="A67" s="141"/>
      <c r="B67" s="293"/>
      <c r="C67" s="405"/>
      <c r="D67" s="406"/>
      <c r="E67" s="406"/>
      <c r="F67" s="406"/>
      <c r="G67" s="406"/>
      <c r="H67" s="406"/>
      <c r="I67" s="406"/>
      <c r="J67" s="406"/>
      <c r="K67" s="406"/>
      <c r="L67" s="406"/>
      <c r="M67" s="406"/>
      <c r="N67" s="406"/>
      <c r="O67" s="406"/>
      <c r="P67" s="406"/>
      <c r="Q67" s="406"/>
      <c r="R67" s="406"/>
      <c r="S67" s="406"/>
      <c r="T67" s="406"/>
      <c r="U67" s="406"/>
      <c r="V67" s="406"/>
      <c r="W67" s="406"/>
      <c r="X67" s="407"/>
      <c r="Y67" s="348"/>
      <c r="Z67" s="348"/>
    </row>
    <row r="68" spans="1:27" ht="12.75" customHeight="1">
      <c r="A68" s="141"/>
      <c r="B68" s="141"/>
      <c r="C68" s="164"/>
      <c r="D68" s="141"/>
      <c r="E68" s="141"/>
      <c r="F68" s="141"/>
      <c r="G68" s="141"/>
      <c r="H68" s="141"/>
      <c r="I68" s="141"/>
      <c r="Y68" s="140"/>
      <c r="Z68" s="140"/>
    </row>
    <row r="69" spans="1:27" ht="20.25" customHeight="1">
      <c r="A69" s="139" t="s">
        <v>45</v>
      </c>
      <c r="B69" s="141"/>
      <c r="C69" s="164"/>
      <c r="D69" s="141"/>
      <c r="E69" s="141"/>
      <c r="F69" s="141"/>
      <c r="G69" s="141"/>
      <c r="H69" s="141"/>
      <c r="I69" s="141"/>
      <c r="Y69" s="140"/>
      <c r="Z69" s="140"/>
    </row>
    <row r="70" spans="1:27" s="166" customFormat="1" ht="20.149999999999999" customHeight="1">
      <c r="A70" s="12" t="s">
        <v>445</v>
      </c>
      <c r="B70" s="165"/>
      <c r="C70" s="129"/>
      <c r="D70" s="129"/>
      <c r="E70" s="129"/>
      <c r="F70" s="129"/>
      <c r="G70" s="129"/>
      <c r="H70" s="129"/>
      <c r="I70" s="129"/>
      <c r="N70" s="1"/>
      <c r="O70" s="1"/>
      <c r="P70" s="1"/>
      <c r="Q70" s="1"/>
      <c r="R70" s="1"/>
      <c r="S70" s="1"/>
      <c r="T70" s="1"/>
      <c r="U70" s="1"/>
      <c r="Y70" s="163"/>
      <c r="Z70" s="163"/>
    </row>
    <row r="71" spans="1:27" ht="30" customHeight="1">
      <c r="A71" s="141"/>
      <c r="B71" s="291" t="s">
        <v>17</v>
      </c>
      <c r="C71" s="270" t="s">
        <v>46</v>
      </c>
      <c r="D71" s="271"/>
      <c r="E71" s="271"/>
      <c r="F71" s="271"/>
      <c r="G71" s="271"/>
      <c r="H71" s="271"/>
      <c r="I71" s="271"/>
      <c r="J71" s="271"/>
      <c r="K71" s="271"/>
      <c r="L71" s="271"/>
      <c r="M71" s="271"/>
      <c r="N71" s="271"/>
      <c r="O71" s="271"/>
      <c r="P71" s="271"/>
      <c r="Q71" s="271"/>
      <c r="R71" s="271"/>
      <c r="S71" s="271"/>
      <c r="T71" s="271"/>
      <c r="U71" s="271"/>
      <c r="V71" s="271"/>
      <c r="W71" s="271"/>
      <c r="X71" s="272"/>
      <c r="Y71" s="348"/>
      <c r="Z71" s="348"/>
    </row>
    <row r="72" spans="1:27" ht="30" customHeight="1">
      <c r="B72" s="293"/>
      <c r="C72" s="273"/>
      <c r="D72" s="274"/>
      <c r="E72" s="274"/>
      <c r="F72" s="274"/>
      <c r="G72" s="274"/>
      <c r="H72" s="274"/>
      <c r="I72" s="274"/>
      <c r="J72" s="274"/>
      <c r="K72" s="274"/>
      <c r="L72" s="274"/>
      <c r="M72" s="274"/>
      <c r="N72" s="274"/>
      <c r="O72" s="274"/>
      <c r="P72" s="274"/>
      <c r="Q72" s="274"/>
      <c r="R72" s="274"/>
      <c r="S72" s="274"/>
      <c r="T72" s="274"/>
      <c r="U72" s="274"/>
      <c r="V72" s="274"/>
      <c r="W72" s="274"/>
      <c r="X72" s="275"/>
      <c r="Y72" s="348"/>
      <c r="Z72" s="348"/>
    </row>
    <row r="73" spans="1:27" ht="15" customHeight="1">
      <c r="B73" s="291" t="s">
        <v>18</v>
      </c>
      <c r="C73" s="271" t="s">
        <v>175</v>
      </c>
      <c r="D73" s="271"/>
      <c r="E73" s="271"/>
      <c r="F73" s="271"/>
      <c r="G73" s="271"/>
      <c r="H73" s="271"/>
      <c r="I73" s="271"/>
      <c r="J73" s="271"/>
      <c r="K73" s="271"/>
      <c r="L73" s="271"/>
      <c r="M73" s="271"/>
      <c r="N73" s="271"/>
      <c r="O73" s="271"/>
      <c r="P73" s="271"/>
      <c r="Q73" s="271"/>
      <c r="R73" s="271"/>
      <c r="S73" s="271"/>
      <c r="T73" s="271"/>
      <c r="U73" s="271"/>
      <c r="V73" s="271"/>
      <c r="W73" s="271"/>
      <c r="X73" s="272"/>
      <c r="Y73" s="348"/>
      <c r="Z73" s="348"/>
      <c r="AA73" s="163"/>
    </row>
    <row r="74" spans="1:27" ht="15" customHeight="1">
      <c r="B74" s="293"/>
      <c r="C74" s="274"/>
      <c r="D74" s="274"/>
      <c r="E74" s="274"/>
      <c r="F74" s="274"/>
      <c r="G74" s="274"/>
      <c r="H74" s="274"/>
      <c r="I74" s="274"/>
      <c r="J74" s="274"/>
      <c r="K74" s="274"/>
      <c r="L74" s="274"/>
      <c r="M74" s="274"/>
      <c r="N74" s="274"/>
      <c r="O74" s="274"/>
      <c r="P74" s="274"/>
      <c r="Q74" s="274"/>
      <c r="R74" s="274"/>
      <c r="S74" s="274"/>
      <c r="T74" s="274"/>
      <c r="U74" s="274"/>
      <c r="V74" s="274"/>
      <c r="W74" s="274"/>
      <c r="X74" s="275"/>
      <c r="Y74" s="348"/>
      <c r="Z74" s="348"/>
      <c r="AA74" s="163"/>
    </row>
    <row r="75" spans="1:27" ht="14.25" customHeight="1">
      <c r="B75" s="291" t="s">
        <v>176</v>
      </c>
      <c r="C75" s="145"/>
      <c r="D75" s="271" t="s">
        <v>192</v>
      </c>
      <c r="E75" s="271"/>
      <c r="F75" s="271"/>
      <c r="G75" s="271"/>
      <c r="H75" s="271"/>
      <c r="I75" s="271"/>
      <c r="J75" s="271"/>
      <c r="K75" s="271"/>
      <c r="L75" s="271"/>
      <c r="M75" s="271"/>
      <c r="N75" s="271"/>
      <c r="O75" s="271"/>
      <c r="P75" s="271"/>
      <c r="Q75" s="271"/>
      <c r="R75" s="271"/>
      <c r="S75" s="271"/>
      <c r="T75" s="271"/>
      <c r="U75" s="271"/>
      <c r="V75" s="271"/>
      <c r="W75" s="271"/>
      <c r="X75" s="272"/>
      <c r="Y75" s="348"/>
      <c r="Z75" s="348"/>
      <c r="AA75" s="163"/>
    </row>
    <row r="76" spans="1:27" s="167" customFormat="1" ht="13.5" customHeight="1">
      <c r="B76" s="292"/>
      <c r="C76" s="168" t="s">
        <v>191</v>
      </c>
      <c r="D76" s="169" t="s">
        <v>177</v>
      </c>
      <c r="E76" s="170"/>
      <c r="F76" s="170"/>
      <c r="G76" s="170"/>
      <c r="H76" s="170"/>
      <c r="I76" s="170"/>
      <c r="J76" s="170"/>
      <c r="K76" s="170"/>
      <c r="L76" s="170"/>
      <c r="M76" s="170"/>
      <c r="N76" s="170"/>
      <c r="O76" s="170"/>
      <c r="P76" s="170"/>
      <c r="Q76" s="170"/>
      <c r="R76" s="170"/>
      <c r="S76" s="170"/>
      <c r="T76" s="170"/>
      <c r="U76" s="170"/>
      <c r="V76" s="170"/>
      <c r="W76" s="170"/>
      <c r="X76" s="171"/>
      <c r="Y76" s="348"/>
      <c r="Z76" s="348"/>
      <c r="AA76" s="163"/>
    </row>
    <row r="77" spans="1:27" s="167" customFormat="1" ht="13.5" customHeight="1">
      <c r="B77" s="292"/>
      <c r="C77" s="168" t="s">
        <v>178</v>
      </c>
      <c r="D77" s="169" t="s">
        <v>179</v>
      </c>
      <c r="E77" s="170"/>
      <c r="F77" s="170"/>
      <c r="G77" s="170"/>
      <c r="H77" s="170"/>
      <c r="I77" s="170"/>
      <c r="J77" s="170"/>
      <c r="K77" s="170"/>
      <c r="L77" s="170"/>
      <c r="M77" s="170"/>
      <c r="N77" s="170"/>
      <c r="O77" s="170"/>
      <c r="P77" s="170"/>
      <c r="Q77" s="170"/>
      <c r="R77" s="170"/>
      <c r="S77" s="170"/>
      <c r="T77" s="170"/>
      <c r="U77" s="170"/>
      <c r="V77" s="170"/>
      <c r="W77" s="170"/>
      <c r="X77" s="171"/>
      <c r="Y77" s="348"/>
      <c r="Z77" s="348"/>
      <c r="AA77" s="163"/>
    </row>
    <row r="78" spans="1:27" s="167" customFormat="1" ht="13.5" customHeight="1">
      <c r="B78" s="292"/>
      <c r="C78" s="168" t="s">
        <v>180</v>
      </c>
      <c r="D78" s="169" t="s">
        <v>193</v>
      </c>
      <c r="E78" s="170"/>
      <c r="F78" s="170"/>
      <c r="G78" s="170"/>
      <c r="H78" s="170"/>
      <c r="I78" s="170"/>
      <c r="J78" s="170"/>
      <c r="K78" s="170"/>
      <c r="L78" s="170"/>
      <c r="M78" s="170"/>
      <c r="N78" s="170"/>
      <c r="O78" s="170"/>
      <c r="P78" s="170"/>
      <c r="Q78" s="170"/>
      <c r="R78" s="170"/>
      <c r="S78" s="170"/>
      <c r="T78" s="170"/>
      <c r="U78" s="170"/>
      <c r="V78" s="170"/>
      <c r="W78" s="170"/>
      <c r="X78" s="171"/>
      <c r="Y78" s="348"/>
      <c r="Z78" s="348"/>
      <c r="AA78" s="163"/>
    </row>
    <row r="79" spans="1:27" s="167" customFormat="1" ht="13.5" customHeight="1">
      <c r="B79" s="292"/>
      <c r="C79" s="168" t="s">
        <v>181</v>
      </c>
      <c r="D79" s="169" t="s">
        <v>182</v>
      </c>
      <c r="E79" s="170"/>
      <c r="F79" s="170"/>
      <c r="G79" s="170"/>
      <c r="H79" s="170"/>
      <c r="I79" s="170"/>
      <c r="J79" s="170"/>
      <c r="K79" s="170"/>
      <c r="L79" s="170"/>
      <c r="M79" s="170"/>
      <c r="N79" s="170"/>
      <c r="O79" s="170"/>
      <c r="P79" s="170"/>
      <c r="Q79" s="170"/>
      <c r="R79" s="170"/>
      <c r="S79" s="170"/>
      <c r="T79" s="170"/>
      <c r="U79" s="170"/>
      <c r="V79" s="170"/>
      <c r="W79" s="170"/>
      <c r="X79" s="171"/>
      <c r="Y79" s="348"/>
      <c r="Z79" s="348"/>
      <c r="AA79" s="163"/>
    </row>
    <row r="80" spans="1:27" s="167" customFormat="1" ht="13.5" customHeight="1">
      <c r="B80" s="292"/>
      <c r="C80" s="168" t="s">
        <v>183</v>
      </c>
      <c r="D80" s="169" t="s">
        <v>184</v>
      </c>
      <c r="E80" s="170"/>
      <c r="F80" s="170"/>
      <c r="G80" s="170"/>
      <c r="H80" s="170"/>
      <c r="I80" s="170"/>
      <c r="J80" s="170"/>
      <c r="K80" s="170"/>
      <c r="L80" s="170"/>
      <c r="M80" s="170"/>
      <c r="N80" s="170"/>
      <c r="O80" s="170"/>
      <c r="P80" s="170"/>
      <c r="Q80" s="170"/>
      <c r="R80" s="170"/>
      <c r="S80" s="170"/>
      <c r="T80" s="170"/>
      <c r="U80" s="170"/>
      <c r="V80" s="170"/>
      <c r="W80" s="170"/>
      <c r="X80" s="171"/>
      <c r="Y80" s="348"/>
      <c r="Z80" s="348"/>
      <c r="AA80" s="163"/>
    </row>
    <row r="81" spans="1:27" s="167" customFormat="1" ht="13.5" customHeight="1">
      <c r="B81" s="292"/>
      <c r="C81" s="168" t="s">
        <v>185</v>
      </c>
      <c r="D81" s="169" t="s">
        <v>186</v>
      </c>
      <c r="E81" s="170"/>
      <c r="F81" s="170"/>
      <c r="G81" s="170"/>
      <c r="H81" s="170"/>
      <c r="I81" s="170"/>
      <c r="J81" s="170"/>
      <c r="K81" s="170"/>
      <c r="L81" s="170"/>
      <c r="M81" s="170"/>
      <c r="N81" s="170"/>
      <c r="O81" s="170"/>
      <c r="P81" s="170"/>
      <c r="Q81" s="170"/>
      <c r="R81" s="170"/>
      <c r="S81" s="170"/>
      <c r="T81" s="170"/>
      <c r="U81" s="170"/>
      <c r="V81" s="170"/>
      <c r="W81" s="170"/>
      <c r="X81" s="171"/>
      <c r="Y81" s="348"/>
      <c r="Z81" s="348"/>
      <c r="AA81" s="163"/>
    </row>
    <row r="82" spans="1:27" s="167" customFormat="1" ht="13.5" customHeight="1">
      <c r="B82" s="292"/>
      <c r="C82" s="168" t="s">
        <v>187</v>
      </c>
      <c r="D82" s="169" t="s">
        <v>188</v>
      </c>
      <c r="E82" s="170"/>
      <c r="F82" s="170"/>
      <c r="G82" s="170"/>
      <c r="H82" s="170"/>
      <c r="I82" s="170"/>
      <c r="J82" s="170"/>
      <c r="K82" s="170"/>
      <c r="L82" s="170"/>
      <c r="M82" s="170"/>
      <c r="N82" s="170"/>
      <c r="O82" s="170"/>
      <c r="P82" s="170"/>
      <c r="Q82" s="170"/>
      <c r="R82" s="170"/>
      <c r="S82" s="170"/>
      <c r="T82" s="170"/>
      <c r="U82" s="170"/>
      <c r="V82" s="170"/>
      <c r="W82" s="170"/>
      <c r="X82" s="171"/>
      <c r="Y82" s="348"/>
      <c r="Z82" s="348"/>
      <c r="AA82" s="163"/>
    </row>
    <row r="83" spans="1:27" s="167" customFormat="1" ht="13.5" customHeight="1">
      <c r="B83" s="292"/>
      <c r="C83" s="172" t="s">
        <v>189</v>
      </c>
      <c r="D83" s="169" t="s">
        <v>253</v>
      </c>
      <c r="E83" s="170"/>
      <c r="F83" s="170"/>
      <c r="G83" s="170"/>
      <c r="H83" s="170"/>
      <c r="I83" s="170"/>
      <c r="J83" s="170"/>
      <c r="K83" s="170"/>
      <c r="L83" s="170"/>
      <c r="M83" s="170"/>
      <c r="N83" s="170"/>
      <c r="O83" s="170"/>
      <c r="P83" s="170"/>
      <c r="Q83" s="170"/>
      <c r="R83" s="170"/>
      <c r="S83" s="170"/>
      <c r="T83" s="170"/>
      <c r="U83" s="170"/>
      <c r="V83" s="170"/>
      <c r="W83" s="170"/>
      <c r="X83" s="171"/>
      <c r="Y83" s="348"/>
      <c r="Z83" s="348"/>
      <c r="AA83" s="163"/>
    </row>
    <row r="84" spans="1:27" s="167" customFormat="1" ht="13.5" customHeight="1">
      <c r="B84" s="293"/>
      <c r="C84" s="173" t="s">
        <v>252</v>
      </c>
      <c r="D84" s="174" t="s">
        <v>190</v>
      </c>
      <c r="E84" s="175"/>
      <c r="F84" s="175"/>
      <c r="G84" s="175"/>
      <c r="H84" s="175"/>
      <c r="I84" s="175"/>
      <c r="J84" s="175"/>
      <c r="K84" s="175"/>
      <c r="L84" s="175"/>
      <c r="M84" s="175"/>
      <c r="N84" s="175"/>
      <c r="O84" s="175"/>
      <c r="P84" s="175"/>
      <c r="Q84" s="175"/>
      <c r="R84" s="175"/>
      <c r="S84" s="175"/>
      <c r="T84" s="175"/>
      <c r="U84" s="175"/>
      <c r="V84" s="175"/>
      <c r="W84" s="175"/>
      <c r="X84" s="176"/>
      <c r="Y84" s="348"/>
      <c r="Z84" s="348"/>
      <c r="AA84" s="163"/>
    </row>
    <row r="85" spans="1:27" ht="15" customHeight="1">
      <c r="B85" s="291" t="s">
        <v>20</v>
      </c>
      <c r="C85" s="271" t="s">
        <v>194</v>
      </c>
      <c r="D85" s="271"/>
      <c r="E85" s="271"/>
      <c r="F85" s="271"/>
      <c r="G85" s="271"/>
      <c r="H85" s="271"/>
      <c r="I85" s="271"/>
      <c r="J85" s="271"/>
      <c r="K85" s="271"/>
      <c r="L85" s="271"/>
      <c r="M85" s="271"/>
      <c r="N85" s="271"/>
      <c r="O85" s="271"/>
      <c r="P85" s="271"/>
      <c r="Q85" s="271"/>
      <c r="R85" s="271"/>
      <c r="S85" s="271"/>
      <c r="T85" s="271"/>
      <c r="U85" s="271"/>
      <c r="V85" s="271"/>
      <c r="W85" s="271"/>
      <c r="X85" s="272"/>
      <c r="Y85" s="348"/>
      <c r="Z85" s="348"/>
      <c r="AA85" s="163"/>
    </row>
    <row r="86" spans="1:27" ht="15" customHeight="1">
      <c r="B86" s="293"/>
      <c r="C86" s="274"/>
      <c r="D86" s="274"/>
      <c r="E86" s="274"/>
      <c r="F86" s="274"/>
      <c r="G86" s="274"/>
      <c r="H86" s="274"/>
      <c r="I86" s="274"/>
      <c r="J86" s="274"/>
      <c r="K86" s="274"/>
      <c r="L86" s="274"/>
      <c r="M86" s="274"/>
      <c r="N86" s="274"/>
      <c r="O86" s="274"/>
      <c r="P86" s="274"/>
      <c r="Q86" s="274"/>
      <c r="R86" s="274"/>
      <c r="S86" s="274"/>
      <c r="T86" s="274"/>
      <c r="U86" s="274"/>
      <c r="V86" s="274"/>
      <c r="W86" s="274"/>
      <c r="X86" s="275"/>
      <c r="Y86" s="348"/>
      <c r="Z86" s="348"/>
      <c r="AA86" s="163"/>
    </row>
    <row r="87" spans="1:27" ht="13" customHeight="1">
      <c r="Y87" s="163"/>
      <c r="Z87" s="163"/>
    </row>
    <row r="88" spans="1:27" s="166" customFormat="1" ht="20.149999999999999" customHeight="1">
      <c r="A88" s="12" t="s">
        <v>25</v>
      </c>
      <c r="B88" s="12"/>
      <c r="C88" s="129"/>
      <c r="D88" s="129"/>
      <c r="E88" s="129"/>
      <c r="F88" s="129"/>
      <c r="G88" s="129"/>
      <c r="H88" s="129"/>
      <c r="I88" s="129"/>
      <c r="Y88" s="163"/>
      <c r="Z88" s="163"/>
    </row>
    <row r="89" spans="1:27" ht="10.5" customHeight="1">
      <c r="A89" s="141"/>
      <c r="B89" s="347" t="s">
        <v>17</v>
      </c>
      <c r="C89" s="355" t="s">
        <v>113</v>
      </c>
      <c r="D89" s="355"/>
      <c r="E89" s="355"/>
      <c r="F89" s="355"/>
      <c r="G89" s="355"/>
      <c r="H89" s="355"/>
      <c r="I89" s="355"/>
      <c r="J89" s="355"/>
      <c r="K89" s="355"/>
      <c r="L89" s="355"/>
      <c r="M89" s="355"/>
      <c r="N89" s="355"/>
      <c r="O89" s="355"/>
      <c r="P89" s="355"/>
      <c r="Q89" s="355"/>
      <c r="R89" s="355"/>
      <c r="S89" s="355"/>
      <c r="T89" s="355"/>
      <c r="U89" s="355"/>
      <c r="V89" s="355"/>
      <c r="W89" s="355"/>
      <c r="X89" s="355"/>
      <c r="Y89" s="348"/>
      <c r="Z89" s="348"/>
    </row>
    <row r="90" spans="1:27" ht="10.5" customHeight="1">
      <c r="A90" s="141"/>
      <c r="B90" s="347"/>
      <c r="C90" s="355"/>
      <c r="D90" s="355"/>
      <c r="E90" s="355"/>
      <c r="F90" s="355"/>
      <c r="G90" s="355"/>
      <c r="H90" s="355"/>
      <c r="I90" s="355"/>
      <c r="J90" s="355"/>
      <c r="K90" s="355"/>
      <c r="L90" s="355"/>
      <c r="M90" s="355"/>
      <c r="N90" s="355"/>
      <c r="O90" s="355"/>
      <c r="P90" s="355"/>
      <c r="Q90" s="355"/>
      <c r="R90" s="355"/>
      <c r="S90" s="355"/>
      <c r="T90" s="355"/>
      <c r="U90" s="355"/>
      <c r="V90" s="355"/>
      <c r="W90" s="355"/>
      <c r="X90" s="355"/>
      <c r="Y90" s="348"/>
      <c r="Z90" s="348"/>
    </row>
    <row r="91" spans="1:27" ht="13" customHeight="1">
      <c r="Y91" s="163"/>
      <c r="Z91" s="163"/>
    </row>
    <row r="92" spans="1:27" s="166" customFormat="1" ht="20.149999999999999" customHeight="1">
      <c r="A92" s="12" t="s">
        <v>26</v>
      </c>
      <c r="B92" s="165"/>
      <c r="C92" s="129"/>
      <c r="D92" s="129"/>
      <c r="E92" s="129"/>
      <c r="F92" s="129"/>
      <c r="G92" s="129"/>
      <c r="H92" s="129"/>
      <c r="I92" s="129"/>
      <c r="Y92" s="163"/>
      <c r="Z92" s="163"/>
    </row>
    <row r="93" spans="1:27" ht="30" customHeight="1">
      <c r="A93" s="141"/>
      <c r="B93" s="291" t="s">
        <v>17</v>
      </c>
      <c r="C93" s="270" t="s">
        <v>125</v>
      </c>
      <c r="D93" s="271"/>
      <c r="E93" s="271"/>
      <c r="F93" s="271"/>
      <c r="G93" s="271"/>
      <c r="H93" s="271"/>
      <c r="I93" s="271"/>
      <c r="J93" s="271"/>
      <c r="K93" s="271"/>
      <c r="L93" s="271"/>
      <c r="M93" s="271"/>
      <c r="N93" s="271"/>
      <c r="O93" s="271"/>
      <c r="P93" s="271"/>
      <c r="Q93" s="271"/>
      <c r="R93" s="271"/>
      <c r="S93" s="271"/>
      <c r="T93" s="271"/>
      <c r="U93" s="271"/>
      <c r="V93" s="271"/>
      <c r="W93" s="271"/>
      <c r="X93" s="272"/>
      <c r="Y93" s="337"/>
      <c r="Z93" s="338"/>
    </row>
    <row r="94" spans="1:27" ht="30" customHeight="1">
      <c r="A94" s="141"/>
      <c r="B94" s="293"/>
      <c r="C94" s="273"/>
      <c r="D94" s="274"/>
      <c r="E94" s="274"/>
      <c r="F94" s="274"/>
      <c r="G94" s="274"/>
      <c r="H94" s="274"/>
      <c r="I94" s="274"/>
      <c r="J94" s="274"/>
      <c r="K94" s="274"/>
      <c r="L94" s="274"/>
      <c r="M94" s="274"/>
      <c r="N94" s="274"/>
      <c r="O94" s="274"/>
      <c r="P94" s="274"/>
      <c r="Q94" s="274"/>
      <c r="R94" s="274"/>
      <c r="S94" s="274"/>
      <c r="T94" s="274"/>
      <c r="U94" s="274"/>
      <c r="V94" s="274"/>
      <c r="W94" s="274"/>
      <c r="X94" s="275"/>
      <c r="Y94" s="339"/>
      <c r="Z94" s="340"/>
    </row>
    <row r="95" spans="1:27" ht="12.75" customHeight="1">
      <c r="A95" s="141"/>
      <c r="B95" s="141"/>
      <c r="C95" s="164"/>
      <c r="D95" s="141"/>
      <c r="E95" s="141"/>
      <c r="F95" s="141"/>
      <c r="G95" s="141"/>
      <c r="H95" s="141"/>
      <c r="I95" s="141"/>
      <c r="Y95" s="140"/>
      <c r="Z95" s="140"/>
    </row>
    <row r="96" spans="1:27" s="166" customFormat="1" ht="20.149999999999999" customHeight="1">
      <c r="A96" s="12" t="s">
        <v>446</v>
      </c>
      <c r="B96" s="165"/>
      <c r="C96" s="129"/>
      <c r="D96" s="129"/>
      <c r="E96" s="129"/>
      <c r="F96" s="129"/>
      <c r="G96" s="129"/>
      <c r="H96" s="129"/>
      <c r="I96" s="129"/>
      <c r="Y96" s="163"/>
      <c r="Z96" s="163"/>
    </row>
    <row r="97" spans="1:26" ht="15" customHeight="1">
      <c r="A97" s="141"/>
      <c r="B97" s="291" t="s">
        <v>17</v>
      </c>
      <c r="C97" s="270" t="s">
        <v>114</v>
      </c>
      <c r="D97" s="271"/>
      <c r="E97" s="271"/>
      <c r="F97" s="271"/>
      <c r="G97" s="271"/>
      <c r="H97" s="271"/>
      <c r="I97" s="271"/>
      <c r="J97" s="271"/>
      <c r="K97" s="271"/>
      <c r="L97" s="271"/>
      <c r="M97" s="271"/>
      <c r="N97" s="271"/>
      <c r="O97" s="271"/>
      <c r="P97" s="271"/>
      <c r="Q97" s="271"/>
      <c r="R97" s="271"/>
      <c r="S97" s="271"/>
      <c r="T97" s="271"/>
      <c r="U97" s="271"/>
      <c r="V97" s="271"/>
      <c r="W97" s="271"/>
      <c r="X97" s="272"/>
      <c r="Y97" s="337"/>
      <c r="Z97" s="338"/>
    </row>
    <row r="98" spans="1:26" ht="15" customHeight="1">
      <c r="A98" s="141"/>
      <c r="B98" s="293"/>
      <c r="C98" s="273"/>
      <c r="D98" s="274"/>
      <c r="E98" s="274"/>
      <c r="F98" s="274"/>
      <c r="G98" s="274"/>
      <c r="H98" s="274"/>
      <c r="I98" s="274"/>
      <c r="J98" s="274"/>
      <c r="K98" s="274"/>
      <c r="L98" s="274"/>
      <c r="M98" s="274"/>
      <c r="N98" s="274"/>
      <c r="O98" s="274"/>
      <c r="P98" s="274"/>
      <c r="Q98" s="274"/>
      <c r="R98" s="274"/>
      <c r="S98" s="274"/>
      <c r="T98" s="274"/>
      <c r="U98" s="274"/>
      <c r="V98" s="274"/>
      <c r="W98" s="274"/>
      <c r="X98" s="275"/>
      <c r="Y98" s="339"/>
      <c r="Z98" s="340"/>
    </row>
    <row r="99" spans="1:26" ht="15" customHeight="1">
      <c r="A99" s="141"/>
      <c r="B99" s="291" t="s">
        <v>18</v>
      </c>
      <c r="C99" s="270" t="s">
        <v>126</v>
      </c>
      <c r="D99" s="271"/>
      <c r="E99" s="271"/>
      <c r="F99" s="271"/>
      <c r="G99" s="271"/>
      <c r="H99" s="271"/>
      <c r="I99" s="271"/>
      <c r="J99" s="271"/>
      <c r="K99" s="271"/>
      <c r="L99" s="271"/>
      <c r="M99" s="271"/>
      <c r="N99" s="271"/>
      <c r="O99" s="271"/>
      <c r="P99" s="271"/>
      <c r="Q99" s="271"/>
      <c r="R99" s="271"/>
      <c r="S99" s="271"/>
      <c r="T99" s="271"/>
      <c r="U99" s="271"/>
      <c r="V99" s="271"/>
      <c r="W99" s="271"/>
      <c r="X99" s="272"/>
      <c r="Y99" s="337"/>
      <c r="Z99" s="338"/>
    </row>
    <row r="100" spans="1:26" ht="15" customHeight="1">
      <c r="A100" s="141"/>
      <c r="B100" s="293"/>
      <c r="C100" s="273"/>
      <c r="D100" s="274"/>
      <c r="E100" s="274"/>
      <c r="F100" s="274"/>
      <c r="G100" s="274"/>
      <c r="H100" s="274"/>
      <c r="I100" s="274"/>
      <c r="J100" s="274"/>
      <c r="K100" s="274"/>
      <c r="L100" s="274"/>
      <c r="M100" s="274"/>
      <c r="N100" s="274"/>
      <c r="O100" s="274"/>
      <c r="P100" s="274"/>
      <c r="Q100" s="274"/>
      <c r="R100" s="274"/>
      <c r="S100" s="274"/>
      <c r="T100" s="274"/>
      <c r="U100" s="274"/>
      <c r="V100" s="274"/>
      <c r="W100" s="274"/>
      <c r="X100" s="275"/>
      <c r="Y100" s="339"/>
      <c r="Z100" s="340"/>
    </row>
    <row r="101" spans="1:26" ht="12.75" customHeight="1">
      <c r="A101" s="141"/>
      <c r="B101" s="141"/>
      <c r="C101" s="148"/>
      <c r="D101" s="149"/>
      <c r="E101" s="149"/>
      <c r="F101" s="149"/>
      <c r="G101" s="149"/>
      <c r="H101" s="149"/>
      <c r="I101" s="149"/>
      <c r="J101" s="150"/>
      <c r="K101" s="150"/>
      <c r="L101" s="150"/>
      <c r="M101" s="150"/>
      <c r="N101" s="150"/>
      <c r="O101" s="150"/>
      <c r="P101" s="150"/>
      <c r="Q101" s="150"/>
      <c r="R101" s="150"/>
      <c r="S101" s="150"/>
      <c r="T101" s="150"/>
      <c r="U101" s="150"/>
      <c r="V101" s="150"/>
      <c r="W101" s="150"/>
      <c r="Y101" s="140"/>
      <c r="Z101" s="140"/>
    </row>
    <row r="102" spans="1:26" s="166" customFormat="1" ht="20.149999999999999" customHeight="1">
      <c r="A102" s="12" t="s">
        <v>122</v>
      </c>
      <c r="B102" s="165"/>
      <c r="C102" s="149"/>
      <c r="D102" s="149"/>
      <c r="E102" s="149"/>
      <c r="F102" s="149"/>
      <c r="G102" s="149"/>
      <c r="H102" s="149"/>
      <c r="I102" s="149"/>
      <c r="J102" s="150"/>
      <c r="K102" s="150"/>
      <c r="L102" s="150"/>
      <c r="M102" s="150"/>
      <c r="N102" s="150"/>
      <c r="O102" s="150"/>
      <c r="P102" s="150"/>
      <c r="Q102" s="150"/>
      <c r="R102" s="150"/>
      <c r="S102" s="150"/>
      <c r="T102" s="150"/>
      <c r="U102" s="150"/>
      <c r="V102" s="150"/>
      <c r="W102" s="150"/>
      <c r="Y102" s="163"/>
      <c r="Z102" s="163"/>
    </row>
    <row r="103" spans="1:26" ht="30" customHeight="1">
      <c r="A103" s="141"/>
      <c r="B103" s="291" t="s">
        <v>17</v>
      </c>
      <c r="C103" s="270" t="s">
        <v>123</v>
      </c>
      <c r="D103" s="271"/>
      <c r="E103" s="271"/>
      <c r="F103" s="271"/>
      <c r="G103" s="271"/>
      <c r="H103" s="271"/>
      <c r="I103" s="271"/>
      <c r="J103" s="271"/>
      <c r="K103" s="271"/>
      <c r="L103" s="271"/>
      <c r="M103" s="271"/>
      <c r="N103" s="271"/>
      <c r="O103" s="271"/>
      <c r="P103" s="271"/>
      <c r="Q103" s="271"/>
      <c r="R103" s="271"/>
      <c r="S103" s="271"/>
      <c r="T103" s="271"/>
      <c r="U103" s="271"/>
      <c r="V103" s="271"/>
      <c r="W103" s="271"/>
      <c r="X103" s="272"/>
      <c r="Y103" s="337"/>
      <c r="Z103" s="338"/>
    </row>
    <row r="104" spans="1:26" ht="30" customHeight="1">
      <c r="A104" s="141"/>
      <c r="B104" s="293"/>
      <c r="C104" s="273"/>
      <c r="D104" s="274"/>
      <c r="E104" s="274"/>
      <c r="F104" s="274"/>
      <c r="G104" s="274"/>
      <c r="H104" s="274"/>
      <c r="I104" s="274"/>
      <c r="J104" s="274"/>
      <c r="K104" s="274"/>
      <c r="L104" s="274"/>
      <c r="M104" s="274"/>
      <c r="N104" s="274"/>
      <c r="O104" s="274"/>
      <c r="P104" s="274"/>
      <c r="Q104" s="274"/>
      <c r="R104" s="274"/>
      <c r="S104" s="274"/>
      <c r="T104" s="274"/>
      <c r="U104" s="274"/>
      <c r="V104" s="274"/>
      <c r="W104" s="274"/>
      <c r="X104" s="275"/>
      <c r="Y104" s="339"/>
      <c r="Z104" s="340"/>
    </row>
    <row r="105" spans="1:26" ht="22.5" customHeight="1">
      <c r="A105" s="141"/>
      <c r="B105" s="291" t="s">
        <v>18</v>
      </c>
      <c r="C105" s="270" t="s">
        <v>124</v>
      </c>
      <c r="D105" s="271"/>
      <c r="E105" s="271"/>
      <c r="F105" s="271"/>
      <c r="G105" s="271"/>
      <c r="H105" s="271"/>
      <c r="I105" s="271"/>
      <c r="J105" s="271"/>
      <c r="K105" s="271"/>
      <c r="L105" s="271"/>
      <c r="M105" s="271"/>
      <c r="N105" s="271"/>
      <c r="O105" s="271"/>
      <c r="P105" s="271"/>
      <c r="Q105" s="271"/>
      <c r="R105" s="271"/>
      <c r="S105" s="271"/>
      <c r="T105" s="271"/>
      <c r="U105" s="271"/>
      <c r="V105" s="271"/>
      <c r="W105" s="271"/>
      <c r="X105" s="272"/>
      <c r="Y105" s="337"/>
      <c r="Z105" s="338"/>
    </row>
    <row r="106" spans="1:26" ht="22.5" customHeight="1">
      <c r="A106" s="141"/>
      <c r="B106" s="293"/>
      <c r="C106" s="273"/>
      <c r="D106" s="274"/>
      <c r="E106" s="274"/>
      <c r="F106" s="274"/>
      <c r="G106" s="274"/>
      <c r="H106" s="274"/>
      <c r="I106" s="274"/>
      <c r="J106" s="274"/>
      <c r="K106" s="274"/>
      <c r="L106" s="274"/>
      <c r="M106" s="274"/>
      <c r="N106" s="274"/>
      <c r="O106" s="274"/>
      <c r="P106" s="274"/>
      <c r="Q106" s="274"/>
      <c r="R106" s="274"/>
      <c r="S106" s="274"/>
      <c r="T106" s="274"/>
      <c r="U106" s="274"/>
      <c r="V106" s="274"/>
      <c r="W106" s="274"/>
      <c r="X106" s="275"/>
      <c r="Y106" s="339"/>
      <c r="Z106" s="340"/>
    </row>
    <row r="107" spans="1:26" ht="12.75" customHeight="1">
      <c r="A107" s="141"/>
      <c r="B107" s="141"/>
      <c r="C107" s="177"/>
      <c r="D107" s="149"/>
      <c r="E107" s="149"/>
      <c r="F107" s="149"/>
      <c r="G107" s="149"/>
      <c r="H107" s="149"/>
      <c r="I107" s="149"/>
      <c r="J107" s="150"/>
      <c r="K107" s="150"/>
      <c r="L107" s="150"/>
      <c r="M107" s="150"/>
      <c r="N107" s="150"/>
      <c r="O107" s="150"/>
      <c r="P107" s="150"/>
      <c r="Q107" s="150"/>
      <c r="R107" s="150"/>
      <c r="S107" s="150"/>
      <c r="T107" s="150"/>
      <c r="U107" s="150"/>
      <c r="V107" s="150"/>
      <c r="W107" s="150"/>
      <c r="Y107" s="140"/>
      <c r="Z107" s="140"/>
    </row>
    <row r="108" spans="1:26" s="166" customFormat="1" ht="20.149999999999999" customHeight="1">
      <c r="A108" s="12" t="s">
        <v>447</v>
      </c>
      <c r="B108" s="165"/>
      <c r="C108" s="149"/>
      <c r="D108" s="149"/>
      <c r="E108" s="149"/>
      <c r="F108" s="149"/>
      <c r="G108" s="149"/>
      <c r="H108" s="149"/>
      <c r="I108" s="149"/>
      <c r="J108" s="150"/>
      <c r="K108" s="150"/>
      <c r="L108" s="150"/>
      <c r="M108" s="150"/>
      <c r="N108" s="150"/>
      <c r="O108" s="150"/>
      <c r="P108" s="150"/>
      <c r="Q108" s="150"/>
      <c r="R108" s="150"/>
      <c r="S108" s="150"/>
      <c r="T108" s="150"/>
      <c r="U108" s="150"/>
      <c r="V108" s="150"/>
      <c r="W108" s="150"/>
      <c r="Y108" s="163"/>
      <c r="Z108" s="163"/>
    </row>
    <row r="109" spans="1:26" ht="22.5" customHeight="1">
      <c r="A109" s="141"/>
      <c r="B109" s="291" t="s">
        <v>17</v>
      </c>
      <c r="C109" s="402" t="s">
        <v>121</v>
      </c>
      <c r="D109" s="403"/>
      <c r="E109" s="403"/>
      <c r="F109" s="403"/>
      <c r="G109" s="403"/>
      <c r="H109" s="403"/>
      <c r="I109" s="403"/>
      <c r="J109" s="403"/>
      <c r="K109" s="403"/>
      <c r="L109" s="403"/>
      <c r="M109" s="403"/>
      <c r="N109" s="403"/>
      <c r="O109" s="403"/>
      <c r="P109" s="403"/>
      <c r="Q109" s="403"/>
      <c r="R109" s="403"/>
      <c r="S109" s="403"/>
      <c r="T109" s="403"/>
      <c r="U109" s="403"/>
      <c r="V109" s="403"/>
      <c r="W109" s="403"/>
      <c r="X109" s="404"/>
      <c r="Y109" s="337"/>
      <c r="Z109" s="338"/>
    </row>
    <row r="110" spans="1:26" ht="22.5" customHeight="1">
      <c r="A110" s="141"/>
      <c r="B110" s="293"/>
      <c r="C110" s="405"/>
      <c r="D110" s="406"/>
      <c r="E110" s="406"/>
      <c r="F110" s="406"/>
      <c r="G110" s="406"/>
      <c r="H110" s="406"/>
      <c r="I110" s="406"/>
      <c r="J110" s="406"/>
      <c r="K110" s="406"/>
      <c r="L110" s="406"/>
      <c r="M110" s="406"/>
      <c r="N110" s="406"/>
      <c r="O110" s="406"/>
      <c r="P110" s="406"/>
      <c r="Q110" s="406"/>
      <c r="R110" s="406"/>
      <c r="S110" s="406"/>
      <c r="T110" s="406"/>
      <c r="U110" s="406"/>
      <c r="V110" s="406"/>
      <c r="W110" s="406"/>
      <c r="X110" s="407"/>
      <c r="Y110" s="339"/>
      <c r="Z110" s="340"/>
    </row>
    <row r="111" spans="1:26" ht="13" customHeight="1">
      <c r="C111" s="150"/>
      <c r="D111" s="150"/>
      <c r="E111" s="150"/>
      <c r="F111" s="150"/>
      <c r="G111" s="150"/>
      <c r="H111" s="150"/>
      <c r="I111" s="150"/>
      <c r="J111" s="150"/>
      <c r="K111" s="150"/>
      <c r="L111" s="150"/>
      <c r="M111" s="150"/>
      <c r="N111" s="150"/>
      <c r="O111" s="150"/>
      <c r="P111" s="150"/>
      <c r="Q111" s="150"/>
      <c r="R111" s="150"/>
      <c r="S111" s="150"/>
      <c r="T111" s="150"/>
      <c r="U111" s="150"/>
      <c r="V111" s="150"/>
      <c r="W111" s="150"/>
      <c r="Y111" s="163"/>
      <c r="Z111" s="163"/>
    </row>
    <row r="112" spans="1:26" s="166" customFormat="1" ht="20.149999999999999" customHeight="1">
      <c r="A112" s="12" t="s">
        <v>448</v>
      </c>
      <c r="B112" s="165"/>
      <c r="C112" s="149"/>
      <c r="D112" s="149"/>
      <c r="E112" s="149"/>
      <c r="F112" s="149"/>
      <c r="G112" s="149"/>
      <c r="H112" s="149"/>
      <c r="I112" s="149"/>
      <c r="J112" s="150"/>
      <c r="K112" s="150"/>
      <c r="L112" s="150"/>
      <c r="M112" s="150"/>
      <c r="N112" s="150"/>
      <c r="O112" s="150"/>
      <c r="P112" s="150"/>
      <c r="Q112" s="150"/>
      <c r="R112" s="150"/>
      <c r="S112" s="150"/>
      <c r="T112" s="150"/>
      <c r="U112" s="150"/>
      <c r="V112" s="150"/>
      <c r="W112" s="150"/>
      <c r="Y112" s="163"/>
      <c r="Z112" s="163"/>
    </row>
    <row r="113" spans="1:26" ht="22.5" customHeight="1">
      <c r="A113" s="141"/>
      <c r="B113" s="291" t="s">
        <v>17</v>
      </c>
      <c r="C113" s="402" t="s">
        <v>119</v>
      </c>
      <c r="D113" s="415"/>
      <c r="E113" s="415"/>
      <c r="F113" s="415"/>
      <c r="G113" s="415"/>
      <c r="H113" s="415"/>
      <c r="I113" s="415"/>
      <c r="J113" s="415"/>
      <c r="K113" s="415"/>
      <c r="L113" s="415"/>
      <c r="M113" s="415"/>
      <c r="N113" s="415"/>
      <c r="O113" s="415"/>
      <c r="P113" s="415"/>
      <c r="Q113" s="415"/>
      <c r="R113" s="415"/>
      <c r="S113" s="415"/>
      <c r="T113" s="415"/>
      <c r="U113" s="415"/>
      <c r="V113" s="415"/>
      <c r="W113" s="415"/>
      <c r="X113" s="416"/>
      <c r="Y113" s="337"/>
      <c r="Z113" s="338"/>
    </row>
    <row r="114" spans="1:26" ht="22.5" customHeight="1">
      <c r="A114" s="141"/>
      <c r="B114" s="293"/>
      <c r="C114" s="417"/>
      <c r="D114" s="418"/>
      <c r="E114" s="418"/>
      <c r="F114" s="418"/>
      <c r="G114" s="418"/>
      <c r="H114" s="418"/>
      <c r="I114" s="418"/>
      <c r="J114" s="418"/>
      <c r="K114" s="418"/>
      <c r="L114" s="418"/>
      <c r="M114" s="418"/>
      <c r="N114" s="418"/>
      <c r="O114" s="418"/>
      <c r="P114" s="418"/>
      <c r="Q114" s="418"/>
      <c r="R114" s="418"/>
      <c r="S114" s="418"/>
      <c r="T114" s="418"/>
      <c r="U114" s="418"/>
      <c r="V114" s="418"/>
      <c r="W114" s="418"/>
      <c r="X114" s="419"/>
      <c r="Y114" s="339"/>
      <c r="Z114" s="340"/>
    </row>
    <row r="115" spans="1:26" ht="30" customHeight="1">
      <c r="A115" s="141"/>
      <c r="B115" s="347" t="s">
        <v>18</v>
      </c>
      <c r="C115" s="491" t="s">
        <v>120</v>
      </c>
      <c r="D115" s="491"/>
      <c r="E115" s="491"/>
      <c r="F115" s="491"/>
      <c r="G115" s="491"/>
      <c r="H115" s="491"/>
      <c r="I115" s="491"/>
      <c r="J115" s="491"/>
      <c r="K115" s="491"/>
      <c r="L115" s="491"/>
      <c r="M115" s="491"/>
      <c r="N115" s="491"/>
      <c r="O115" s="491"/>
      <c r="P115" s="491"/>
      <c r="Q115" s="491"/>
      <c r="R115" s="491"/>
      <c r="S115" s="491"/>
      <c r="T115" s="491"/>
      <c r="U115" s="491"/>
      <c r="V115" s="491"/>
      <c r="W115" s="491"/>
      <c r="X115" s="491"/>
      <c r="Y115" s="348"/>
      <c r="Z115" s="348"/>
    </row>
    <row r="116" spans="1:26" ht="30" customHeight="1">
      <c r="A116" s="141"/>
      <c r="B116" s="347"/>
      <c r="C116" s="491"/>
      <c r="D116" s="491"/>
      <c r="E116" s="491"/>
      <c r="F116" s="491"/>
      <c r="G116" s="491"/>
      <c r="H116" s="491"/>
      <c r="I116" s="491"/>
      <c r="J116" s="491"/>
      <c r="K116" s="491"/>
      <c r="L116" s="491"/>
      <c r="M116" s="491"/>
      <c r="N116" s="491"/>
      <c r="O116" s="491"/>
      <c r="P116" s="491"/>
      <c r="Q116" s="491"/>
      <c r="R116" s="491"/>
      <c r="S116" s="491"/>
      <c r="T116" s="491"/>
      <c r="U116" s="491"/>
      <c r="V116" s="491"/>
      <c r="W116" s="491"/>
      <c r="X116" s="491"/>
      <c r="Y116" s="348"/>
      <c r="Z116" s="348"/>
    </row>
    <row r="117" spans="1:26" ht="13" customHeight="1">
      <c r="C117" s="150"/>
      <c r="D117" s="150"/>
      <c r="E117" s="150"/>
      <c r="F117" s="150"/>
      <c r="G117" s="150"/>
      <c r="H117" s="150"/>
      <c r="I117" s="150"/>
      <c r="J117" s="150"/>
      <c r="K117" s="150"/>
      <c r="L117" s="150"/>
      <c r="M117" s="150"/>
      <c r="N117" s="150"/>
      <c r="O117" s="150"/>
      <c r="P117" s="150"/>
      <c r="Q117" s="150"/>
      <c r="R117" s="150"/>
      <c r="S117" s="150"/>
      <c r="T117" s="150"/>
      <c r="U117" s="150"/>
      <c r="V117" s="150"/>
      <c r="W117" s="150"/>
      <c r="Y117" s="163"/>
      <c r="Z117" s="163"/>
    </row>
    <row r="118" spans="1:26" s="166" customFormat="1" ht="20.149999999999999" customHeight="1">
      <c r="A118" s="12" t="s">
        <v>59</v>
      </c>
      <c r="B118" s="165"/>
      <c r="C118" s="149"/>
      <c r="D118" s="149"/>
      <c r="E118" s="149"/>
      <c r="F118" s="149"/>
      <c r="G118" s="149"/>
      <c r="H118" s="149"/>
      <c r="I118" s="149"/>
      <c r="J118" s="150"/>
      <c r="K118" s="150"/>
      <c r="L118" s="150"/>
      <c r="M118" s="150"/>
      <c r="N118" s="150"/>
      <c r="O118" s="150"/>
      <c r="P118" s="150"/>
      <c r="Q118" s="150"/>
      <c r="R118" s="150"/>
      <c r="S118" s="150"/>
      <c r="T118" s="150"/>
      <c r="U118" s="150"/>
      <c r="V118" s="150"/>
      <c r="W118" s="150"/>
      <c r="Y118" s="163"/>
      <c r="Z118" s="163"/>
    </row>
    <row r="119" spans="1:26" ht="54" customHeight="1">
      <c r="A119" s="141"/>
      <c r="B119" s="291" t="s">
        <v>17</v>
      </c>
      <c r="C119" s="402" t="s">
        <v>254</v>
      </c>
      <c r="D119" s="403"/>
      <c r="E119" s="403"/>
      <c r="F119" s="403"/>
      <c r="G119" s="403"/>
      <c r="H119" s="403"/>
      <c r="I119" s="403"/>
      <c r="J119" s="403"/>
      <c r="K119" s="403"/>
      <c r="L119" s="403"/>
      <c r="M119" s="403"/>
      <c r="N119" s="403"/>
      <c r="O119" s="403"/>
      <c r="P119" s="403"/>
      <c r="Q119" s="403"/>
      <c r="R119" s="403"/>
      <c r="S119" s="403"/>
      <c r="T119" s="403"/>
      <c r="U119" s="403"/>
      <c r="V119" s="403"/>
      <c r="W119" s="403"/>
      <c r="X119" s="404"/>
      <c r="Y119" s="337"/>
      <c r="Z119" s="338"/>
    </row>
    <row r="120" spans="1:26" ht="54" customHeight="1">
      <c r="A120" s="141"/>
      <c r="B120" s="293"/>
      <c r="C120" s="405"/>
      <c r="D120" s="406"/>
      <c r="E120" s="406"/>
      <c r="F120" s="406"/>
      <c r="G120" s="406"/>
      <c r="H120" s="406"/>
      <c r="I120" s="406"/>
      <c r="J120" s="406"/>
      <c r="K120" s="406"/>
      <c r="L120" s="406"/>
      <c r="M120" s="406"/>
      <c r="N120" s="406"/>
      <c r="O120" s="406"/>
      <c r="P120" s="406"/>
      <c r="Q120" s="406"/>
      <c r="R120" s="406"/>
      <c r="S120" s="406"/>
      <c r="T120" s="406"/>
      <c r="U120" s="406"/>
      <c r="V120" s="406"/>
      <c r="W120" s="406"/>
      <c r="X120" s="407"/>
      <c r="Y120" s="339"/>
      <c r="Z120" s="340"/>
    </row>
    <row r="121" spans="1:26" ht="6" customHeight="1">
      <c r="C121" s="150"/>
      <c r="D121" s="150"/>
      <c r="E121" s="150"/>
      <c r="F121" s="150"/>
      <c r="G121" s="150"/>
      <c r="H121" s="150"/>
      <c r="I121" s="150"/>
      <c r="J121" s="150"/>
      <c r="K121" s="150"/>
      <c r="L121" s="150"/>
      <c r="M121" s="150"/>
      <c r="N121" s="150"/>
      <c r="O121" s="150"/>
      <c r="P121" s="150"/>
      <c r="Q121" s="150"/>
      <c r="R121" s="150"/>
      <c r="S121" s="150"/>
      <c r="T121" s="150"/>
      <c r="U121" s="150"/>
      <c r="V121" s="150"/>
      <c r="W121" s="150"/>
      <c r="Y121" s="163"/>
      <c r="Z121" s="163"/>
    </row>
    <row r="122" spans="1:26" ht="30" customHeight="1">
      <c r="B122" s="178" t="s">
        <v>116</v>
      </c>
      <c r="C122" s="492" t="s">
        <v>115</v>
      </c>
      <c r="D122" s="492"/>
      <c r="E122" s="492"/>
      <c r="F122" s="492"/>
      <c r="G122" s="492"/>
      <c r="H122" s="492"/>
      <c r="I122" s="492"/>
      <c r="J122" s="492"/>
      <c r="K122" s="492"/>
      <c r="L122" s="492"/>
      <c r="M122" s="492"/>
      <c r="N122" s="492"/>
      <c r="O122" s="492"/>
      <c r="P122" s="492"/>
      <c r="Q122" s="492"/>
      <c r="R122" s="492"/>
      <c r="S122" s="492"/>
      <c r="T122" s="492"/>
      <c r="U122" s="492"/>
      <c r="V122" s="492"/>
      <c r="W122" s="492"/>
      <c r="X122" s="492"/>
      <c r="Y122" s="492"/>
      <c r="Z122" s="493"/>
    </row>
    <row r="123" spans="1:26" ht="54" customHeight="1">
      <c r="B123" s="179" t="s">
        <v>116</v>
      </c>
      <c r="C123" s="494" t="s">
        <v>117</v>
      </c>
      <c r="D123" s="494"/>
      <c r="E123" s="494"/>
      <c r="F123" s="494"/>
      <c r="G123" s="494"/>
      <c r="H123" s="494"/>
      <c r="I123" s="494"/>
      <c r="J123" s="494"/>
      <c r="K123" s="494"/>
      <c r="L123" s="494"/>
      <c r="M123" s="494"/>
      <c r="N123" s="494"/>
      <c r="O123" s="494"/>
      <c r="P123" s="494"/>
      <c r="Q123" s="494"/>
      <c r="R123" s="494"/>
      <c r="S123" s="494"/>
      <c r="T123" s="494"/>
      <c r="U123" s="494"/>
      <c r="V123" s="494"/>
      <c r="W123" s="494"/>
      <c r="X123" s="494"/>
      <c r="Y123" s="494"/>
      <c r="Z123" s="495"/>
    </row>
    <row r="124" spans="1:26" ht="13" customHeight="1">
      <c r="C124" s="150"/>
      <c r="D124" s="150"/>
      <c r="E124" s="150"/>
      <c r="F124" s="150"/>
      <c r="G124" s="150"/>
      <c r="H124" s="150"/>
      <c r="I124" s="150"/>
      <c r="J124" s="150"/>
      <c r="K124" s="150"/>
      <c r="L124" s="150"/>
      <c r="M124" s="150"/>
      <c r="N124" s="150"/>
      <c r="O124" s="150"/>
      <c r="P124" s="150"/>
      <c r="Q124" s="150"/>
      <c r="R124" s="150"/>
      <c r="S124" s="150"/>
      <c r="T124" s="150"/>
      <c r="U124" s="150"/>
      <c r="V124" s="150"/>
      <c r="W124" s="150"/>
      <c r="Y124" s="163"/>
      <c r="Z124" s="163"/>
    </row>
    <row r="125" spans="1:26" s="166" customFormat="1" ht="21" customHeight="1">
      <c r="A125" s="12" t="s">
        <v>449</v>
      </c>
      <c r="B125" s="165"/>
      <c r="C125" s="149"/>
      <c r="D125" s="149"/>
      <c r="E125" s="149"/>
      <c r="F125" s="149"/>
      <c r="G125" s="149"/>
      <c r="H125" s="149"/>
      <c r="I125" s="149"/>
      <c r="J125" s="150"/>
      <c r="K125" s="150"/>
      <c r="L125" s="150"/>
      <c r="M125" s="150"/>
      <c r="N125" s="150"/>
      <c r="O125" s="150"/>
      <c r="P125" s="150"/>
      <c r="Q125" s="150"/>
      <c r="R125" s="150"/>
      <c r="S125" s="150"/>
      <c r="T125" s="150"/>
      <c r="U125" s="150"/>
      <c r="V125" s="150"/>
      <c r="W125" s="150"/>
      <c r="Y125" s="163"/>
      <c r="Z125" s="163"/>
    </row>
    <row r="126" spans="1:26" ht="15" customHeight="1">
      <c r="A126" s="141"/>
      <c r="B126" s="291" t="s">
        <v>17</v>
      </c>
      <c r="C126" s="270" t="s">
        <v>118</v>
      </c>
      <c r="D126" s="271"/>
      <c r="E126" s="271"/>
      <c r="F126" s="271"/>
      <c r="G126" s="271"/>
      <c r="H126" s="271"/>
      <c r="I126" s="271"/>
      <c r="J126" s="271"/>
      <c r="K126" s="271"/>
      <c r="L126" s="271"/>
      <c r="M126" s="271"/>
      <c r="N126" s="271"/>
      <c r="O126" s="271"/>
      <c r="P126" s="271"/>
      <c r="Q126" s="271"/>
      <c r="R126" s="271"/>
      <c r="S126" s="271"/>
      <c r="T126" s="271"/>
      <c r="U126" s="271"/>
      <c r="V126" s="271"/>
      <c r="W126" s="271"/>
      <c r="X126" s="272"/>
      <c r="Y126" s="337"/>
      <c r="Z126" s="338"/>
    </row>
    <row r="127" spans="1:26" ht="15" customHeight="1">
      <c r="A127" s="141"/>
      <c r="B127" s="293"/>
      <c r="C127" s="273"/>
      <c r="D127" s="274"/>
      <c r="E127" s="274"/>
      <c r="F127" s="274"/>
      <c r="G127" s="274"/>
      <c r="H127" s="274"/>
      <c r="I127" s="274"/>
      <c r="J127" s="274"/>
      <c r="K127" s="274"/>
      <c r="L127" s="274"/>
      <c r="M127" s="274"/>
      <c r="N127" s="274"/>
      <c r="O127" s="274"/>
      <c r="P127" s="274"/>
      <c r="Q127" s="274"/>
      <c r="R127" s="274"/>
      <c r="S127" s="274"/>
      <c r="T127" s="274"/>
      <c r="U127" s="274"/>
      <c r="V127" s="274"/>
      <c r="W127" s="274"/>
      <c r="X127" s="275"/>
      <c r="Y127" s="339"/>
      <c r="Z127" s="340"/>
    </row>
    <row r="128" spans="1:26" ht="13" customHeight="1">
      <c r="C128" s="150"/>
      <c r="D128" s="150"/>
      <c r="E128" s="150"/>
      <c r="F128" s="150"/>
      <c r="G128" s="150"/>
      <c r="H128" s="150"/>
      <c r="I128" s="150"/>
      <c r="J128" s="150"/>
      <c r="K128" s="150"/>
      <c r="L128" s="150"/>
      <c r="M128" s="150"/>
      <c r="N128" s="150"/>
      <c r="O128" s="150"/>
      <c r="P128" s="150"/>
      <c r="Q128" s="150"/>
      <c r="R128" s="150"/>
      <c r="S128" s="150"/>
      <c r="T128" s="150"/>
      <c r="U128" s="150"/>
      <c r="V128" s="150"/>
      <c r="W128" s="150"/>
      <c r="Y128" s="163"/>
      <c r="Z128" s="163"/>
    </row>
    <row r="129" spans="1:26" s="166" customFormat="1" ht="20.149999999999999" customHeight="1">
      <c r="A129" s="12" t="s">
        <v>60</v>
      </c>
      <c r="B129" s="165"/>
      <c r="C129" s="149"/>
      <c r="D129" s="149"/>
      <c r="E129" s="149"/>
      <c r="F129" s="149"/>
      <c r="G129" s="149"/>
      <c r="H129" s="149"/>
      <c r="I129" s="149"/>
      <c r="J129" s="150"/>
      <c r="K129" s="150"/>
      <c r="L129" s="150"/>
      <c r="M129" s="150"/>
      <c r="N129" s="150"/>
      <c r="O129" s="150"/>
      <c r="P129" s="150"/>
      <c r="Q129" s="150"/>
      <c r="R129" s="150"/>
      <c r="S129" s="150"/>
      <c r="T129" s="150"/>
      <c r="U129" s="150"/>
      <c r="V129" s="150"/>
      <c r="W129" s="150"/>
      <c r="Y129" s="163"/>
      <c r="Z129" s="163"/>
    </row>
    <row r="130" spans="1:26" ht="15" customHeight="1">
      <c r="A130" s="141"/>
      <c r="B130" s="291" t="s">
        <v>17</v>
      </c>
      <c r="C130" s="270" t="s">
        <v>127</v>
      </c>
      <c r="D130" s="271"/>
      <c r="E130" s="271"/>
      <c r="F130" s="271"/>
      <c r="G130" s="271"/>
      <c r="H130" s="271"/>
      <c r="I130" s="271"/>
      <c r="J130" s="271"/>
      <c r="K130" s="271"/>
      <c r="L130" s="271"/>
      <c r="M130" s="271"/>
      <c r="N130" s="271"/>
      <c r="O130" s="271"/>
      <c r="P130" s="271"/>
      <c r="Q130" s="271"/>
      <c r="R130" s="271"/>
      <c r="S130" s="271"/>
      <c r="T130" s="271"/>
      <c r="U130" s="271"/>
      <c r="V130" s="271"/>
      <c r="W130" s="271"/>
      <c r="X130" s="272"/>
      <c r="Y130" s="337"/>
      <c r="Z130" s="338"/>
    </row>
    <row r="131" spans="1:26" ht="15" customHeight="1">
      <c r="A131" s="141"/>
      <c r="B131" s="293"/>
      <c r="C131" s="273"/>
      <c r="D131" s="274"/>
      <c r="E131" s="274"/>
      <c r="F131" s="274"/>
      <c r="G131" s="274"/>
      <c r="H131" s="274"/>
      <c r="I131" s="274"/>
      <c r="J131" s="274"/>
      <c r="K131" s="274"/>
      <c r="L131" s="274"/>
      <c r="M131" s="274"/>
      <c r="N131" s="274"/>
      <c r="O131" s="274"/>
      <c r="P131" s="274"/>
      <c r="Q131" s="274"/>
      <c r="R131" s="274"/>
      <c r="S131" s="274"/>
      <c r="T131" s="274"/>
      <c r="U131" s="274"/>
      <c r="V131" s="274"/>
      <c r="W131" s="274"/>
      <c r="X131" s="275"/>
      <c r="Y131" s="339"/>
      <c r="Z131" s="340"/>
    </row>
    <row r="132" spans="1:26" ht="13" customHeight="1">
      <c r="C132" s="150"/>
      <c r="D132" s="150"/>
      <c r="E132" s="150"/>
      <c r="F132" s="150"/>
      <c r="G132" s="150"/>
      <c r="H132" s="150"/>
      <c r="I132" s="150"/>
      <c r="J132" s="150"/>
      <c r="K132" s="150"/>
      <c r="L132" s="150"/>
      <c r="M132" s="150"/>
      <c r="N132" s="150"/>
      <c r="O132" s="150"/>
      <c r="P132" s="150"/>
      <c r="Q132" s="150"/>
      <c r="R132" s="150"/>
      <c r="S132" s="150"/>
      <c r="T132" s="150"/>
      <c r="U132" s="150"/>
      <c r="V132" s="150"/>
      <c r="W132" s="150"/>
      <c r="Y132" s="163"/>
      <c r="Z132" s="163"/>
    </row>
    <row r="133" spans="1:26" s="166" customFormat="1" ht="20.149999999999999" customHeight="1">
      <c r="A133" s="12" t="s">
        <v>61</v>
      </c>
      <c r="B133" s="165"/>
      <c r="C133" s="149"/>
      <c r="D133" s="149"/>
      <c r="E133" s="149"/>
      <c r="F133" s="149"/>
      <c r="G133" s="149"/>
      <c r="H133" s="149"/>
      <c r="I133" s="149"/>
      <c r="J133" s="150"/>
      <c r="K133" s="150"/>
      <c r="L133" s="150"/>
      <c r="M133" s="150"/>
      <c r="N133" s="150"/>
      <c r="O133" s="150"/>
      <c r="P133" s="150"/>
      <c r="Q133" s="150"/>
      <c r="R133" s="150"/>
      <c r="S133" s="150"/>
      <c r="T133" s="150"/>
      <c r="U133" s="150"/>
      <c r="V133" s="150"/>
      <c r="W133" s="150"/>
      <c r="Y133" s="163"/>
      <c r="Z133" s="163"/>
    </row>
    <row r="134" spans="1:26" ht="15" customHeight="1">
      <c r="A134" s="141"/>
      <c r="B134" s="291" t="s">
        <v>17</v>
      </c>
      <c r="C134" s="402" t="s">
        <v>48</v>
      </c>
      <c r="D134" s="403"/>
      <c r="E134" s="403"/>
      <c r="F134" s="403"/>
      <c r="G134" s="403"/>
      <c r="H134" s="403"/>
      <c r="I134" s="403"/>
      <c r="J134" s="403"/>
      <c r="K134" s="403"/>
      <c r="L134" s="403"/>
      <c r="M134" s="403"/>
      <c r="N134" s="403"/>
      <c r="O134" s="403"/>
      <c r="P134" s="403"/>
      <c r="Q134" s="403"/>
      <c r="R134" s="403"/>
      <c r="S134" s="403"/>
      <c r="T134" s="403"/>
      <c r="U134" s="403"/>
      <c r="V134" s="403"/>
      <c r="W134" s="403"/>
      <c r="X134" s="404"/>
      <c r="Y134" s="337"/>
      <c r="Z134" s="338"/>
    </row>
    <row r="135" spans="1:26" ht="15" customHeight="1">
      <c r="A135" s="141"/>
      <c r="B135" s="293"/>
      <c r="C135" s="405"/>
      <c r="D135" s="406"/>
      <c r="E135" s="406"/>
      <c r="F135" s="406"/>
      <c r="G135" s="406"/>
      <c r="H135" s="406"/>
      <c r="I135" s="406"/>
      <c r="J135" s="406"/>
      <c r="K135" s="406"/>
      <c r="L135" s="406"/>
      <c r="M135" s="406"/>
      <c r="N135" s="406"/>
      <c r="O135" s="406"/>
      <c r="P135" s="406"/>
      <c r="Q135" s="406"/>
      <c r="R135" s="406"/>
      <c r="S135" s="406"/>
      <c r="T135" s="406"/>
      <c r="U135" s="406"/>
      <c r="V135" s="406"/>
      <c r="W135" s="406"/>
      <c r="X135" s="407"/>
      <c r="Y135" s="339"/>
      <c r="Z135" s="340"/>
    </row>
    <row r="136" spans="1:26" ht="13" customHeight="1">
      <c r="C136" s="150"/>
      <c r="D136" s="150"/>
      <c r="E136" s="150"/>
      <c r="F136" s="150"/>
      <c r="G136" s="150"/>
      <c r="H136" s="150"/>
      <c r="I136" s="150"/>
      <c r="J136" s="150"/>
      <c r="K136" s="150"/>
      <c r="L136" s="150"/>
      <c r="M136" s="150"/>
      <c r="N136" s="150"/>
      <c r="O136" s="150"/>
      <c r="P136" s="150"/>
      <c r="Q136" s="150"/>
      <c r="R136" s="150"/>
      <c r="S136" s="150"/>
      <c r="T136" s="150"/>
      <c r="U136" s="150"/>
      <c r="V136" s="150"/>
      <c r="W136" s="150"/>
      <c r="Y136" s="163"/>
      <c r="Z136" s="163"/>
    </row>
    <row r="137" spans="1:26" s="166" customFormat="1" ht="20.149999999999999" customHeight="1">
      <c r="A137" s="12" t="s">
        <v>450</v>
      </c>
      <c r="B137" s="165"/>
      <c r="C137" s="149"/>
      <c r="D137" s="149"/>
      <c r="E137" s="149"/>
      <c r="F137" s="149"/>
      <c r="G137" s="149"/>
      <c r="H137" s="149"/>
      <c r="I137" s="149"/>
      <c r="J137" s="150"/>
      <c r="K137" s="150"/>
      <c r="L137" s="150"/>
      <c r="M137" s="150"/>
      <c r="N137" s="150"/>
      <c r="O137" s="150"/>
      <c r="P137" s="150"/>
      <c r="Q137" s="150"/>
      <c r="R137" s="150"/>
      <c r="S137" s="150"/>
      <c r="T137" s="150"/>
      <c r="U137" s="150"/>
      <c r="V137" s="150"/>
      <c r="W137" s="150"/>
      <c r="Y137" s="163"/>
      <c r="Z137" s="163"/>
    </row>
    <row r="138" spans="1:26" ht="22.5" customHeight="1">
      <c r="A138" s="141"/>
      <c r="B138" s="291" t="s">
        <v>17</v>
      </c>
      <c r="C138" s="402" t="s">
        <v>128</v>
      </c>
      <c r="D138" s="403"/>
      <c r="E138" s="403"/>
      <c r="F138" s="403"/>
      <c r="G138" s="403"/>
      <c r="H138" s="403"/>
      <c r="I138" s="403"/>
      <c r="J138" s="403"/>
      <c r="K138" s="403"/>
      <c r="L138" s="403"/>
      <c r="M138" s="403"/>
      <c r="N138" s="403"/>
      <c r="O138" s="403"/>
      <c r="P138" s="403"/>
      <c r="Q138" s="403"/>
      <c r="R138" s="403"/>
      <c r="S138" s="403"/>
      <c r="T138" s="403"/>
      <c r="U138" s="403"/>
      <c r="V138" s="403"/>
      <c r="W138" s="403"/>
      <c r="X138" s="404"/>
      <c r="Y138" s="337"/>
      <c r="Z138" s="338"/>
    </row>
    <row r="139" spans="1:26" ht="22.5" customHeight="1">
      <c r="A139" s="141"/>
      <c r="B139" s="293"/>
      <c r="C139" s="405"/>
      <c r="D139" s="406"/>
      <c r="E139" s="406"/>
      <c r="F139" s="406"/>
      <c r="G139" s="406"/>
      <c r="H139" s="406"/>
      <c r="I139" s="406"/>
      <c r="J139" s="406"/>
      <c r="K139" s="406"/>
      <c r="L139" s="406"/>
      <c r="M139" s="406"/>
      <c r="N139" s="406"/>
      <c r="O139" s="406"/>
      <c r="P139" s="406"/>
      <c r="Q139" s="406"/>
      <c r="R139" s="406"/>
      <c r="S139" s="406"/>
      <c r="T139" s="406"/>
      <c r="U139" s="406"/>
      <c r="V139" s="406"/>
      <c r="W139" s="406"/>
      <c r="X139" s="407"/>
      <c r="Y139" s="339"/>
      <c r="Z139" s="340"/>
    </row>
    <row r="140" spans="1:26" ht="22.5" customHeight="1">
      <c r="A140" s="141"/>
      <c r="B140" s="291" t="s">
        <v>18</v>
      </c>
      <c r="C140" s="270" t="s">
        <v>129</v>
      </c>
      <c r="D140" s="271"/>
      <c r="E140" s="271"/>
      <c r="F140" s="271"/>
      <c r="G140" s="271"/>
      <c r="H140" s="271"/>
      <c r="I140" s="271"/>
      <c r="J140" s="271"/>
      <c r="K140" s="271"/>
      <c r="L140" s="271"/>
      <c r="M140" s="271"/>
      <c r="N140" s="271"/>
      <c r="O140" s="271"/>
      <c r="P140" s="271"/>
      <c r="Q140" s="271"/>
      <c r="R140" s="271"/>
      <c r="S140" s="271"/>
      <c r="T140" s="271"/>
      <c r="U140" s="271"/>
      <c r="V140" s="271"/>
      <c r="W140" s="271"/>
      <c r="X140" s="272"/>
      <c r="Y140" s="337"/>
      <c r="Z140" s="338"/>
    </row>
    <row r="141" spans="1:26" ht="22.5" customHeight="1">
      <c r="A141" s="141"/>
      <c r="B141" s="293"/>
      <c r="C141" s="273"/>
      <c r="D141" s="274"/>
      <c r="E141" s="274"/>
      <c r="F141" s="274"/>
      <c r="G141" s="274"/>
      <c r="H141" s="274"/>
      <c r="I141" s="274"/>
      <c r="J141" s="274"/>
      <c r="K141" s="274"/>
      <c r="L141" s="274"/>
      <c r="M141" s="274"/>
      <c r="N141" s="274"/>
      <c r="O141" s="274"/>
      <c r="P141" s="274"/>
      <c r="Q141" s="274"/>
      <c r="R141" s="274"/>
      <c r="S141" s="274"/>
      <c r="T141" s="274"/>
      <c r="U141" s="274"/>
      <c r="V141" s="274"/>
      <c r="W141" s="274"/>
      <c r="X141" s="275"/>
      <c r="Y141" s="339"/>
      <c r="Z141" s="340"/>
    </row>
    <row r="142" spans="1:26" ht="13" customHeight="1">
      <c r="C142" s="150"/>
      <c r="D142" s="150"/>
      <c r="E142" s="150"/>
      <c r="F142" s="150"/>
      <c r="G142" s="150"/>
      <c r="H142" s="150"/>
      <c r="I142" s="150"/>
      <c r="J142" s="150"/>
      <c r="K142" s="150"/>
      <c r="L142" s="150"/>
      <c r="M142" s="150"/>
      <c r="N142" s="150"/>
      <c r="O142" s="150"/>
      <c r="P142" s="150"/>
      <c r="Q142" s="150"/>
      <c r="R142" s="150"/>
      <c r="S142" s="150"/>
      <c r="T142" s="150"/>
      <c r="U142" s="150"/>
      <c r="V142" s="150"/>
      <c r="W142" s="150"/>
      <c r="Y142" s="163"/>
      <c r="Z142" s="163"/>
    </row>
    <row r="143" spans="1:26" s="166" customFormat="1" ht="20.149999999999999" customHeight="1">
      <c r="A143" s="12" t="s">
        <v>451</v>
      </c>
      <c r="B143" s="165"/>
      <c r="C143" s="149"/>
      <c r="D143" s="149"/>
      <c r="E143" s="149"/>
      <c r="F143" s="149"/>
      <c r="G143" s="149"/>
      <c r="H143" s="149"/>
      <c r="I143" s="149"/>
      <c r="J143" s="150"/>
      <c r="K143" s="150"/>
      <c r="L143" s="150"/>
      <c r="M143" s="150"/>
      <c r="N143" s="150"/>
      <c r="O143" s="150"/>
      <c r="P143" s="150"/>
      <c r="Q143" s="150"/>
      <c r="R143" s="150"/>
      <c r="S143" s="150"/>
      <c r="T143" s="150"/>
      <c r="U143" s="150"/>
      <c r="V143" s="150"/>
      <c r="W143" s="150"/>
      <c r="Y143" s="163"/>
      <c r="Z143" s="163"/>
    </row>
    <row r="144" spans="1:26" ht="36" customHeight="1">
      <c r="A144" s="141"/>
      <c r="B144" s="347" t="s">
        <v>17</v>
      </c>
      <c r="C144" s="270" t="s">
        <v>171</v>
      </c>
      <c r="D144" s="271"/>
      <c r="E144" s="271"/>
      <c r="F144" s="271"/>
      <c r="G144" s="271"/>
      <c r="H144" s="271"/>
      <c r="I144" s="271"/>
      <c r="J144" s="271"/>
      <c r="K144" s="271"/>
      <c r="L144" s="271"/>
      <c r="M144" s="271"/>
      <c r="N144" s="271"/>
      <c r="O144" s="271"/>
      <c r="P144" s="271"/>
      <c r="Q144" s="271"/>
      <c r="R144" s="271"/>
      <c r="S144" s="271"/>
      <c r="T144" s="271"/>
      <c r="U144" s="271"/>
      <c r="V144" s="271"/>
      <c r="W144" s="271"/>
      <c r="X144" s="272"/>
      <c r="Y144" s="337"/>
      <c r="Z144" s="338"/>
    </row>
    <row r="145" spans="1:26" ht="36" customHeight="1">
      <c r="A145" s="141"/>
      <c r="B145" s="347"/>
      <c r="C145" s="273"/>
      <c r="D145" s="274"/>
      <c r="E145" s="274"/>
      <c r="F145" s="274"/>
      <c r="G145" s="274"/>
      <c r="H145" s="274"/>
      <c r="I145" s="274"/>
      <c r="J145" s="274"/>
      <c r="K145" s="274"/>
      <c r="L145" s="274"/>
      <c r="M145" s="274"/>
      <c r="N145" s="274"/>
      <c r="O145" s="274"/>
      <c r="P145" s="274"/>
      <c r="Q145" s="274"/>
      <c r="R145" s="274"/>
      <c r="S145" s="274"/>
      <c r="T145" s="274"/>
      <c r="U145" s="274"/>
      <c r="V145" s="274"/>
      <c r="W145" s="274"/>
      <c r="X145" s="275"/>
      <c r="Y145" s="339"/>
      <c r="Z145" s="340"/>
    </row>
    <row r="146" spans="1:26" ht="30" customHeight="1">
      <c r="A146" s="141"/>
      <c r="B146" s="291" t="s">
        <v>18</v>
      </c>
      <c r="C146" s="270" t="s">
        <v>172</v>
      </c>
      <c r="D146" s="271"/>
      <c r="E146" s="271"/>
      <c r="F146" s="271"/>
      <c r="G146" s="271"/>
      <c r="H146" s="271"/>
      <c r="I146" s="271"/>
      <c r="J146" s="271"/>
      <c r="K146" s="271"/>
      <c r="L146" s="271"/>
      <c r="M146" s="271"/>
      <c r="N146" s="271"/>
      <c r="O146" s="271"/>
      <c r="P146" s="271"/>
      <c r="Q146" s="271"/>
      <c r="R146" s="271"/>
      <c r="S146" s="271"/>
      <c r="T146" s="271"/>
      <c r="U146" s="271"/>
      <c r="V146" s="271"/>
      <c r="W146" s="271"/>
      <c r="X146" s="272"/>
      <c r="Y146" s="337"/>
      <c r="Z146" s="338"/>
    </row>
    <row r="147" spans="1:26" ht="30" customHeight="1">
      <c r="A147" s="141"/>
      <c r="B147" s="293"/>
      <c r="C147" s="273"/>
      <c r="D147" s="274"/>
      <c r="E147" s="274"/>
      <c r="F147" s="274"/>
      <c r="G147" s="274"/>
      <c r="H147" s="274"/>
      <c r="I147" s="274"/>
      <c r="J147" s="274"/>
      <c r="K147" s="274"/>
      <c r="L147" s="274"/>
      <c r="M147" s="274"/>
      <c r="N147" s="274"/>
      <c r="O147" s="274"/>
      <c r="P147" s="274"/>
      <c r="Q147" s="274"/>
      <c r="R147" s="274"/>
      <c r="S147" s="274"/>
      <c r="T147" s="274"/>
      <c r="U147" s="274"/>
      <c r="V147" s="274"/>
      <c r="W147" s="274"/>
      <c r="X147" s="275"/>
      <c r="Y147" s="339"/>
      <c r="Z147" s="340"/>
    </row>
    <row r="148" spans="1:26" ht="15" customHeight="1">
      <c r="A148" s="141"/>
      <c r="B148" s="291" t="s">
        <v>19</v>
      </c>
      <c r="C148" s="270" t="s">
        <v>452</v>
      </c>
      <c r="D148" s="271"/>
      <c r="E148" s="271"/>
      <c r="F148" s="271"/>
      <c r="G148" s="271"/>
      <c r="H148" s="271"/>
      <c r="I148" s="271"/>
      <c r="J148" s="271"/>
      <c r="K148" s="271"/>
      <c r="L148" s="271"/>
      <c r="M148" s="271"/>
      <c r="N148" s="271"/>
      <c r="O148" s="271"/>
      <c r="P148" s="271"/>
      <c r="Q148" s="271"/>
      <c r="R148" s="271"/>
      <c r="S148" s="271"/>
      <c r="T148" s="271"/>
      <c r="U148" s="271"/>
      <c r="V148" s="271"/>
      <c r="W148" s="271"/>
      <c r="X148" s="272"/>
      <c r="Y148" s="337"/>
      <c r="Z148" s="338"/>
    </row>
    <row r="149" spans="1:26" ht="15" customHeight="1">
      <c r="A149" s="141"/>
      <c r="B149" s="293"/>
      <c r="C149" s="273"/>
      <c r="D149" s="274"/>
      <c r="E149" s="274"/>
      <c r="F149" s="274"/>
      <c r="G149" s="274"/>
      <c r="H149" s="274"/>
      <c r="I149" s="274"/>
      <c r="J149" s="274"/>
      <c r="K149" s="274"/>
      <c r="L149" s="274"/>
      <c r="M149" s="274"/>
      <c r="N149" s="274"/>
      <c r="O149" s="274"/>
      <c r="P149" s="274"/>
      <c r="Q149" s="274"/>
      <c r="R149" s="274"/>
      <c r="S149" s="274"/>
      <c r="T149" s="274"/>
      <c r="U149" s="274"/>
      <c r="V149" s="274"/>
      <c r="W149" s="274"/>
      <c r="X149" s="275"/>
      <c r="Y149" s="339"/>
      <c r="Z149" s="340"/>
    </row>
    <row r="150" spans="1:26" ht="9.75" customHeight="1" thickBot="1">
      <c r="C150" s="132"/>
      <c r="Y150" s="1"/>
      <c r="Z150" s="1"/>
    </row>
    <row r="151" spans="1:26" ht="17" customHeight="1">
      <c r="B151" s="180"/>
      <c r="C151" s="181"/>
      <c r="D151" s="524" t="s">
        <v>453</v>
      </c>
      <c r="E151" s="524"/>
      <c r="F151" s="524"/>
      <c r="G151" s="524"/>
      <c r="H151" s="524"/>
      <c r="I151" s="524"/>
      <c r="J151" s="524"/>
      <c r="K151" s="524"/>
      <c r="L151" s="524"/>
      <c r="M151" s="524"/>
      <c r="N151" s="524"/>
      <c r="O151" s="524"/>
      <c r="P151" s="524"/>
      <c r="Q151" s="524"/>
      <c r="R151" s="524"/>
      <c r="S151" s="524"/>
      <c r="T151" s="524"/>
      <c r="U151" s="524"/>
      <c r="V151" s="524"/>
      <c r="W151" s="524"/>
      <c r="X151" s="524"/>
      <c r="Y151" s="524"/>
      <c r="Z151" s="525"/>
    </row>
    <row r="152" spans="1:26" ht="17" customHeight="1">
      <c r="B152" s="182"/>
      <c r="D152" s="526"/>
      <c r="E152" s="526"/>
      <c r="F152" s="526"/>
      <c r="G152" s="526"/>
      <c r="H152" s="526"/>
      <c r="I152" s="526"/>
      <c r="J152" s="526"/>
      <c r="K152" s="526"/>
      <c r="L152" s="526"/>
      <c r="M152" s="526"/>
      <c r="N152" s="526"/>
      <c r="O152" s="526"/>
      <c r="P152" s="526"/>
      <c r="Q152" s="526"/>
      <c r="R152" s="526"/>
      <c r="S152" s="526"/>
      <c r="T152" s="526"/>
      <c r="U152" s="526"/>
      <c r="V152" s="526"/>
      <c r="W152" s="526"/>
      <c r="X152" s="526"/>
      <c r="Y152" s="526"/>
      <c r="Z152" s="527"/>
    </row>
    <row r="153" spans="1:26" ht="17" customHeight="1" thickBot="1">
      <c r="B153" s="183"/>
      <c r="C153" s="184"/>
      <c r="D153" s="528"/>
      <c r="E153" s="528"/>
      <c r="F153" s="528"/>
      <c r="G153" s="528"/>
      <c r="H153" s="528"/>
      <c r="I153" s="528"/>
      <c r="J153" s="528"/>
      <c r="K153" s="528"/>
      <c r="L153" s="528"/>
      <c r="M153" s="528"/>
      <c r="N153" s="528"/>
      <c r="O153" s="528"/>
      <c r="P153" s="528"/>
      <c r="Q153" s="528"/>
      <c r="R153" s="528"/>
      <c r="S153" s="528"/>
      <c r="T153" s="528"/>
      <c r="U153" s="528"/>
      <c r="V153" s="528"/>
      <c r="W153" s="528"/>
      <c r="X153" s="528"/>
      <c r="Y153" s="528"/>
      <c r="Z153" s="529"/>
    </row>
    <row r="154" spans="1:26" ht="12.75" customHeight="1">
      <c r="A154" s="141"/>
      <c r="B154" s="9"/>
      <c r="C154" s="164"/>
      <c r="D154" s="141"/>
      <c r="E154" s="141"/>
      <c r="F154" s="141"/>
      <c r="G154" s="141"/>
      <c r="H154" s="141"/>
      <c r="I154" s="141"/>
      <c r="Y154" s="140"/>
      <c r="Z154" s="140"/>
    </row>
    <row r="155" spans="1:26" s="166" customFormat="1" ht="20.149999999999999" customHeight="1">
      <c r="A155" s="12" t="s">
        <v>35</v>
      </c>
      <c r="B155" s="165"/>
      <c r="C155" s="149"/>
      <c r="D155" s="149"/>
      <c r="E155" s="149"/>
      <c r="F155" s="149"/>
      <c r="G155" s="149"/>
      <c r="H155" s="149"/>
      <c r="I155" s="149"/>
      <c r="J155" s="150"/>
      <c r="K155" s="150"/>
      <c r="L155" s="150"/>
      <c r="M155" s="150"/>
      <c r="N155" s="150"/>
      <c r="O155" s="150"/>
      <c r="P155" s="150"/>
      <c r="Q155" s="150"/>
      <c r="R155" s="150"/>
      <c r="S155" s="150"/>
      <c r="T155" s="150"/>
      <c r="U155" s="150"/>
      <c r="V155" s="150"/>
      <c r="W155" s="150"/>
      <c r="Y155" s="163"/>
      <c r="Z155" s="163"/>
    </row>
    <row r="156" spans="1:26" ht="22.5" customHeight="1">
      <c r="A156" s="141"/>
      <c r="B156" s="291" t="s">
        <v>17</v>
      </c>
      <c r="C156" s="270" t="s">
        <v>130</v>
      </c>
      <c r="D156" s="271"/>
      <c r="E156" s="271"/>
      <c r="F156" s="271"/>
      <c r="G156" s="271"/>
      <c r="H156" s="271"/>
      <c r="I156" s="271"/>
      <c r="J156" s="271"/>
      <c r="K156" s="271"/>
      <c r="L156" s="271"/>
      <c r="M156" s="271"/>
      <c r="N156" s="271"/>
      <c r="O156" s="271"/>
      <c r="P156" s="271"/>
      <c r="Q156" s="271"/>
      <c r="R156" s="271"/>
      <c r="S156" s="271"/>
      <c r="T156" s="271"/>
      <c r="U156" s="271"/>
      <c r="V156" s="271"/>
      <c r="W156" s="271"/>
      <c r="X156" s="272"/>
      <c r="Y156" s="337"/>
      <c r="Z156" s="338"/>
    </row>
    <row r="157" spans="1:26" ht="22.5" customHeight="1">
      <c r="A157" s="141"/>
      <c r="B157" s="293"/>
      <c r="C157" s="273"/>
      <c r="D157" s="274"/>
      <c r="E157" s="274"/>
      <c r="F157" s="274"/>
      <c r="G157" s="274"/>
      <c r="H157" s="274"/>
      <c r="I157" s="274"/>
      <c r="J157" s="274"/>
      <c r="K157" s="274"/>
      <c r="L157" s="274"/>
      <c r="M157" s="274"/>
      <c r="N157" s="274"/>
      <c r="O157" s="274"/>
      <c r="P157" s="274"/>
      <c r="Q157" s="274"/>
      <c r="R157" s="274"/>
      <c r="S157" s="274"/>
      <c r="T157" s="274"/>
      <c r="U157" s="274"/>
      <c r="V157" s="274"/>
      <c r="W157" s="274"/>
      <c r="X157" s="275"/>
      <c r="Y157" s="339"/>
      <c r="Z157" s="340"/>
    </row>
    <row r="158" spans="1:26" ht="12.75" customHeight="1">
      <c r="A158" s="141"/>
      <c r="B158" s="9"/>
      <c r="C158" s="150"/>
      <c r="D158" s="149"/>
      <c r="E158" s="149"/>
      <c r="F158" s="149"/>
      <c r="G158" s="149"/>
      <c r="H158" s="149"/>
      <c r="I158" s="149"/>
      <c r="J158" s="150"/>
      <c r="K158" s="150"/>
      <c r="L158" s="150"/>
      <c r="M158" s="150"/>
      <c r="N158" s="150"/>
      <c r="O158" s="150"/>
      <c r="P158" s="150"/>
      <c r="Q158" s="150"/>
      <c r="R158" s="150"/>
      <c r="S158" s="150"/>
      <c r="T158" s="150"/>
      <c r="U158" s="150"/>
      <c r="V158" s="150"/>
      <c r="W158" s="150"/>
      <c r="Y158" s="140"/>
      <c r="Z158" s="140"/>
    </row>
    <row r="159" spans="1:26" s="166" customFormat="1" ht="20.149999999999999" customHeight="1">
      <c r="A159" s="12" t="s">
        <v>132</v>
      </c>
      <c r="B159" s="165"/>
      <c r="C159" s="149"/>
      <c r="D159" s="149"/>
      <c r="E159" s="149"/>
      <c r="F159" s="149"/>
      <c r="G159" s="149"/>
      <c r="H159" s="149"/>
      <c r="I159" s="149"/>
      <c r="J159" s="150"/>
      <c r="K159" s="150"/>
      <c r="L159" s="150"/>
      <c r="M159" s="150"/>
      <c r="N159" s="150"/>
      <c r="O159" s="150"/>
      <c r="P159" s="150"/>
      <c r="Q159" s="150"/>
      <c r="R159" s="150"/>
      <c r="S159" s="150"/>
      <c r="T159" s="150"/>
      <c r="U159" s="150"/>
      <c r="V159" s="150"/>
      <c r="W159" s="150"/>
      <c r="Y159" s="163"/>
      <c r="Z159" s="163"/>
    </row>
    <row r="160" spans="1:26" ht="22.5" customHeight="1">
      <c r="A160" s="141"/>
      <c r="B160" s="291" t="s">
        <v>17</v>
      </c>
      <c r="C160" s="270" t="s">
        <v>131</v>
      </c>
      <c r="D160" s="271"/>
      <c r="E160" s="271"/>
      <c r="F160" s="271"/>
      <c r="G160" s="271"/>
      <c r="H160" s="271"/>
      <c r="I160" s="271"/>
      <c r="J160" s="271"/>
      <c r="K160" s="271"/>
      <c r="L160" s="271"/>
      <c r="M160" s="271"/>
      <c r="N160" s="271"/>
      <c r="O160" s="271"/>
      <c r="P160" s="271"/>
      <c r="Q160" s="271"/>
      <c r="R160" s="271"/>
      <c r="S160" s="271"/>
      <c r="T160" s="271"/>
      <c r="U160" s="271"/>
      <c r="V160" s="271"/>
      <c r="W160" s="271"/>
      <c r="X160" s="272"/>
      <c r="Y160" s="337"/>
      <c r="Z160" s="338"/>
    </row>
    <row r="161" spans="1:26" ht="22.5" customHeight="1">
      <c r="A161" s="141"/>
      <c r="B161" s="292"/>
      <c r="C161" s="332"/>
      <c r="D161" s="333"/>
      <c r="E161" s="333"/>
      <c r="F161" s="333"/>
      <c r="G161" s="333"/>
      <c r="H161" s="333"/>
      <c r="I161" s="333"/>
      <c r="J161" s="333"/>
      <c r="K161" s="333"/>
      <c r="L161" s="333"/>
      <c r="M161" s="333"/>
      <c r="N161" s="333"/>
      <c r="O161" s="333"/>
      <c r="P161" s="333"/>
      <c r="Q161" s="333"/>
      <c r="R161" s="333"/>
      <c r="S161" s="333"/>
      <c r="T161" s="333"/>
      <c r="U161" s="333"/>
      <c r="V161" s="333"/>
      <c r="W161" s="333"/>
      <c r="X161" s="334"/>
      <c r="Y161" s="341"/>
      <c r="Z161" s="342"/>
    </row>
    <row r="162" spans="1:26" ht="15" customHeight="1">
      <c r="A162" s="141"/>
      <c r="B162" s="347" t="s">
        <v>18</v>
      </c>
      <c r="C162" s="491" t="s">
        <v>133</v>
      </c>
      <c r="D162" s="491"/>
      <c r="E162" s="491"/>
      <c r="F162" s="491"/>
      <c r="G162" s="491"/>
      <c r="H162" s="491"/>
      <c r="I162" s="491"/>
      <c r="J162" s="491"/>
      <c r="K162" s="491"/>
      <c r="L162" s="491"/>
      <c r="M162" s="491"/>
      <c r="N162" s="491"/>
      <c r="O162" s="491"/>
      <c r="P162" s="491"/>
      <c r="Q162" s="491"/>
      <c r="R162" s="491"/>
      <c r="S162" s="491"/>
      <c r="T162" s="491"/>
      <c r="U162" s="491"/>
      <c r="V162" s="491"/>
      <c r="W162" s="491"/>
      <c r="X162" s="491"/>
      <c r="Y162" s="348"/>
      <c r="Z162" s="348"/>
    </row>
    <row r="163" spans="1:26" ht="15" customHeight="1">
      <c r="A163" s="141"/>
      <c r="B163" s="347"/>
      <c r="C163" s="491"/>
      <c r="D163" s="491"/>
      <c r="E163" s="491"/>
      <c r="F163" s="491"/>
      <c r="G163" s="491"/>
      <c r="H163" s="491"/>
      <c r="I163" s="491"/>
      <c r="J163" s="491"/>
      <c r="K163" s="491"/>
      <c r="L163" s="491"/>
      <c r="M163" s="491"/>
      <c r="N163" s="491"/>
      <c r="O163" s="491"/>
      <c r="P163" s="491"/>
      <c r="Q163" s="491"/>
      <c r="R163" s="491"/>
      <c r="S163" s="491"/>
      <c r="T163" s="491"/>
      <c r="U163" s="491"/>
      <c r="V163" s="491"/>
      <c r="W163" s="491"/>
      <c r="X163" s="491"/>
      <c r="Y163" s="348"/>
      <c r="Z163" s="348"/>
    </row>
    <row r="164" spans="1:26" s="188" customFormat="1" ht="15" customHeight="1">
      <c r="B164" s="291" t="s">
        <v>19</v>
      </c>
      <c r="C164" s="270" t="s">
        <v>135</v>
      </c>
      <c r="D164" s="271"/>
      <c r="E164" s="271"/>
      <c r="F164" s="271"/>
      <c r="G164" s="271"/>
      <c r="H164" s="271"/>
      <c r="I164" s="271"/>
      <c r="J164" s="271"/>
      <c r="K164" s="271"/>
      <c r="L164" s="271"/>
      <c r="M164" s="271"/>
      <c r="N164" s="271"/>
      <c r="O164" s="271"/>
      <c r="P164" s="271"/>
      <c r="Q164" s="271"/>
      <c r="R164" s="271"/>
      <c r="S164" s="271"/>
      <c r="T164" s="271"/>
      <c r="U164" s="271"/>
      <c r="V164" s="271"/>
      <c r="W164" s="271"/>
      <c r="X164" s="271"/>
      <c r="Y164" s="530"/>
      <c r="Z164" s="531"/>
    </row>
    <row r="165" spans="1:26" s="188" customFormat="1" ht="15" customHeight="1">
      <c r="B165" s="293"/>
      <c r="C165" s="273"/>
      <c r="D165" s="274"/>
      <c r="E165" s="274"/>
      <c r="F165" s="274"/>
      <c r="G165" s="274"/>
      <c r="H165" s="274"/>
      <c r="I165" s="274"/>
      <c r="J165" s="274"/>
      <c r="K165" s="274"/>
      <c r="L165" s="274"/>
      <c r="M165" s="274"/>
      <c r="N165" s="274"/>
      <c r="O165" s="274"/>
      <c r="P165" s="274"/>
      <c r="Q165" s="274"/>
      <c r="R165" s="274"/>
      <c r="S165" s="274"/>
      <c r="T165" s="274"/>
      <c r="U165" s="274"/>
      <c r="V165" s="274"/>
      <c r="W165" s="274"/>
      <c r="X165" s="274"/>
      <c r="Y165" s="532"/>
      <c r="Z165" s="533"/>
    </row>
    <row r="166" spans="1:26" s="188" customFormat="1" ht="15" customHeight="1">
      <c r="B166" s="291" t="s">
        <v>20</v>
      </c>
      <c r="C166" s="270" t="s">
        <v>136</v>
      </c>
      <c r="D166" s="271"/>
      <c r="E166" s="271"/>
      <c r="F166" s="271"/>
      <c r="G166" s="271"/>
      <c r="H166" s="271"/>
      <c r="I166" s="271"/>
      <c r="J166" s="271"/>
      <c r="K166" s="271"/>
      <c r="L166" s="271"/>
      <c r="M166" s="271"/>
      <c r="N166" s="271"/>
      <c r="O166" s="271"/>
      <c r="P166" s="271"/>
      <c r="Q166" s="271"/>
      <c r="R166" s="271"/>
      <c r="S166" s="271"/>
      <c r="T166" s="271"/>
      <c r="U166" s="271"/>
      <c r="V166" s="271"/>
      <c r="W166" s="271"/>
      <c r="X166" s="271"/>
      <c r="Y166" s="530"/>
      <c r="Z166" s="531"/>
    </row>
    <row r="167" spans="1:26" s="188" customFormat="1" ht="15" customHeight="1">
      <c r="B167" s="293"/>
      <c r="C167" s="273"/>
      <c r="D167" s="274"/>
      <c r="E167" s="274"/>
      <c r="F167" s="274"/>
      <c r="G167" s="274"/>
      <c r="H167" s="274"/>
      <c r="I167" s="274"/>
      <c r="J167" s="274"/>
      <c r="K167" s="274"/>
      <c r="L167" s="274"/>
      <c r="M167" s="274"/>
      <c r="N167" s="274"/>
      <c r="O167" s="274"/>
      <c r="P167" s="274"/>
      <c r="Q167" s="274"/>
      <c r="R167" s="274"/>
      <c r="S167" s="274"/>
      <c r="T167" s="274"/>
      <c r="U167" s="274"/>
      <c r="V167" s="274"/>
      <c r="W167" s="274"/>
      <c r="X167" s="274"/>
      <c r="Y167" s="532"/>
      <c r="Z167" s="533"/>
    </row>
    <row r="168" spans="1:26" ht="12.75" customHeight="1">
      <c r="A168" s="141"/>
      <c r="B168" s="9"/>
      <c r="C168" s="150"/>
      <c r="D168" s="149"/>
      <c r="E168" s="149"/>
      <c r="F168" s="149"/>
      <c r="G168" s="149"/>
      <c r="H168" s="149"/>
      <c r="I168" s="149"/>
      <c r="J168" s="150"/>
      <c r="K168" s="150"/>
      <c r="L168" s="150"/>
      <c r="M168" s="150"/>
      <c r="N168" s="150"/>
      <c r="O168" s="150"/>
      <c r="P168" s="150"/>
      <c r="Q168" s="150"/>
      <c r="R168" s="150"/>
      <c r="S168" s="150"/>
      <c r="T168" s="150"/>
      <c r="U168" s="150"/>
      <c r="V168" s="150"/>
      <c r="W168" s="150"/>
      <c r="Y168" s="140"/>
      <c r="Z168" s="140"/>
    </row>
    <row r="169" spans="1:26" s="166" customFormat="1" ht="20.149999999999999" customHeight="1">
      <c r="A169" s="12" t="s">
        <v>134</v>
      </c>
      <c r="B169" s="165"/>
      <c r="C169" s="129"/>
      <c r="D169" s="129"/>
      <c r="E169" s="129"/>
      <c r="F169" s="129"/>
      <c r="G169" s="129"/>
      <c r="H169" s="129"/>
      <c r="I169" s="129"/>
      <c r="Y169" s="163"/>
      <c r="Z169" s="163"/>
    </row>
    <row r="170" spans="1:26" ht="15" customHeight="1">
      <c r="A170" s="141"/>
      <c r="B170" s="291" t="s">
        <v>17</v>
      </c>
      <c r="C170" s="270" t="s">
        <v>138</v>
      </c>
      <c r="D170" s="271"/>
      <c r="E170" s="271"/>
      <c r="F170" s="271"/>
      <c r="G170" s="271"/>
      <c r="H170" s="271"/>
      <c r="I170" s="271"/>
      <c r="J170" s="271"/>
      <c r="K170" s="271"/>
      <c r="L170" s="271"/>
      <c r="M170" s="271"/>
      <c r="N170" s="271"/>
      <c r="O170" s="271"/>
      <c r="P170" s="271"/>
      <c r="Q170" s="271"/>
      <c r="R170" s="271"/>
      <c r="S170" s="271"/>
      <c r="T170" s="271"/>
      <c r="U170" s="271"/>
      <c r="V170" s="271"/>
      <c r="W170" s="271"/>
      <c r="X170" s="272"/>
      <c r="Y170" s="337"/>
      <c r="Z170" s="338"/>
    </row>
    <row r="171" spans="1:26" ht="15" customHeight="1">
      <c r="A171" s="141"/>
      <c r="B171" s="293"/>
      <c r="C171" s="273"/>
      <c r="D171" s="274"/>
      <c r="E171" s="274"/>
      <c r="F171" s="274"/>
      <c r="G171" s="274"/>
      <c r="H171" s="274"/>
      <c r="I171" s="274"/>
      <c r="J171" s="274"/>
      <c r="K171" s="274"/>
      <c r="L171" s="274"/>
      <c r="M171" s="274"/>
      <c r="N171" s="274"/>
      <c r="O171" s="274"/>
      <c r="P171" s="274"/>
      <c r="Q171" s="274"/>
      <c r="R171" s="274"/>
      <c r="S171" s="274"/>
      <c r="T171" s="274"/>
      <c r="U171" s="274"/>
      <c r="V171" s="274"/>
      <c r="W171" s="274"/>
      <c r="X171" s="275"/>
      <c r="Y171" s="339"/>
      <c r="Z171" s="340"/>
    </row>
    <row r="172" spans="1:26" ht="15" customHeight="1">
      <c r="A172" s="141"/>
      <c r="B172" s="291" t="s">
        <v>18</v>
      </c>
      <c r="C172" s="270" t="s">
        <v>137</v>
      </c>
      <c r="D172" s="271"/>
      <c r="E172" s="271"/>
      <c r="F172" s="271"/>
      <c r="G172" s="271"/>
      <c r="H172" s="271"/>
      <c r="I172" s="271"/>
      <c r="J172" s="271"/>
      <c r="K172" s="271"/>
      <c r="L172" s="271"/>
      <c r="M172" s="271"/>
      <c r="N172" s="271"/>
      <c r="O172" s="271"/>
      <c r="P172" s="271"/>
      <c r="Q172" s="271"/>
      <c r="R172" s="271"/>
      <c r="S172" s="271"/>
      <c r="T172" s="271"/>
      <c r="U172" s="271"/>
      <c r="V172" s="271"/>
      <c r="W172" s="271"/>
      <c r="X172" s="272"/>
      <c r="Y172" s="337"/>
      <c r="Z172" s="338"/>
    </row>
    <row r="173" spans="1:26" ht="15" customHeight="1">
      <c r="A173" s="141"/>
      <c r="B173" s="292"/>
      <c r="C173" s="332"/>
      <c r="D173" s="333"/>
      <c r="E173" s="333"/>
      <c r="F173" s="333"/>
      <c r="G173" s="333"/>
      <c r="H173" s="333"/>
      <c r="I173" s="333"/>
      <c r="J173" s="333"/>
      <c r="K173" s="333"/>
      <c r="L173" s="333"/>
      <c r="M173" s="333"/>
      <c r="N173" s="333"/>
      <c r="O173" s="333"/>
      <c r="P173" s="333"/>
      <c r="Q173" s="333"/>
      <c r="R173" s="333"/>
      <c r="S173" s="333"/>
      <c r="T173" s="333"/>
      <c r="U173" s="333"/>
      <c r="V173" s="333"/>
      <c r="W173" s="333"/>
      <c r="X173" s="334"/>
      <c r="Y173" s="341"/>
      <c r="Z173" s="342"/>
    </row>
    <row r="174" spans="1:26" ht="22.5" customHeight="1">
      <c r="A174" s="141"/>
      <c r="B174" s="291" t="s">
        <v>19</v>
      </c>
      <c r="C174" s="270" t="s">
        <v>359</v>
      </c>
      <c r="D174" s="271"/>
      <c r="E174" s="271"/>
      <c r="F174" s="271"/>
      <c r="G174" s="271"/>
      <c r="H174" s="271"/>
      <c r="I174" s="271"/>
      <c r="J174" s="271"/>
      <c r="K174" s="271"/>
      <c r="L174" s="271"/>
      <c r="M174" s="271"/>
      <c r="N174" s="271"/>
      <c r="O174" s="271"/>
      <c r="P174" s="271"/>
      <c r="Q174" s="271"/>
      <c r="R174" s="271"/>
      <c r="S174" s="271"/>
      <c r="T174" s="271"/>
      <c r="U174" s="271"/>
      <c r="V174" s="271"/>
      <c r="W174" s="271"/>
      <c r="X174" s="272"/>
      <c r="Y174" s="337"/>
      <c r="Z174" s="338"/>
    </row>
    <row r="175" spans="1:26" ht="22.5" customHeight="1">
      <c r="A175" s="141"/>
      <c r="B175" s="292"/>
      <c r="C175" s="273"/>
      <c r="D175" s="274"/>
      <c r="E175" s="274"/>
      <c r="F175" s="274"/>
      <c r="G175" s="274"/>
      <c r="H175" s="274"/>
      <c r="I175" s="274"/>
      <c r="J175" s="274"/>
      <c r="K175" s="274"/>
      <c r="L175" s="274"/>
      <c r="M175" s="274"/>
      <c r="N175" s="274"/>
      <c r="O175" s="274"/>
      <c r="P175" s="274"/>
      <c r="Q175" s="274"/>
      <c r="R175" s="274"/>
      <c r="S175" s="274"/>
      <c r="T175" s="274"/>
      <c r="U175" s="274"/>
      <c r="V175" s="274"/>
      <c r="W175" s="274"/>
      <c r="X175" s="275"/>
      <c r="Y175" s="339"/>
      <c r="Z175" s="340"/>
    </row>
    <row r="176" spans="1:26" ht="15" customHeight="1">
      <c r="A176" s="141"/>
      <c r="B176" s="291" t="s">
        <v>20</v>
      </c>
      <c r="C176" s="270" t="s">
        <v>360</v>
      </c>
      <c r="D176" s="271"/>
      <c r="E176" s="271"/>
      <c r="F176" s="271"/>
      <c r="G176" s="271"/>
      <c r="H176" s="271"/>
      <c r="I176" s="271"/>
      <c r="J176" s="271"/>
      <c r="K176" s="271"/>
      <c r="L176" s="271"/>
      <c r="M176" s="271"/>
      <c r="N176" s="271"/>
      <c r="O176" s="271"/>
      <c r="P176" s="271"/>
      <c r="Q176" s="271"/>
      <c r="R176" s="271"/>
      <c r="S176" s="271"/>
      <c r="T176" s="271"/>
      <c r="U176" s="271"/>
      <c r="V176" s="271"/>
      <c r="W176" s="271"/>
      <c r="X176" s="272"/>
      <c r="Y176" s="337"/>
      <c r="Z176" s="338"/>
    </row>
    <row r="177" spans="1:26" ht="15" customHeight="1">
      <c r="A177" s="141"/>
      <c r="B177" s="292"/>
      <c r="C177" s="273"/>
      <c r="D177" s="274"/>
      <c r="E177" s="274"/>
      <c r="F177" s="274"/>
      <c r="G177" s="274"/>
      <c r="H177" s="274"/>
      <c r="I177" s="274"/>
      <c r="J177" s="274"/>
      <c r="K177" s="274"/>
      <c r="L177" s="274"/>
      <c r="M177" s="274"/>
      <c r="N177" s="274"/>
      <c r="O177" s="274"/>
      <c r="P177" s="274"/>
      <c r="Q177" s="274"/>
      <c r="R177" s="274"/>
      <c r="S177" s="274"/>
      <c r="T177" s="274"/>
      <c r="U177" s="274"/>
      <c r="V177" s="274"/>
      <c r="W177" s="274"/>
      <c r="X177" s="275"/>
      <c r="Y177" s="339"/>
      <c r="Z177" s="340"/>
    </row>
    <row r="178" spans="1:26" ht="15" customHeight="1">
      <c r="A178" s="141"/>
      <c r="B178" s="291" t="s">
        <v>21</v>
      </c>
      <c r="C178" s="270" t="s">
        <v>200</v>
      </c>
      <c r="D178" s="271"/>
      <c r="E178" s="271"/>
      <c r="F178" s="271"/>
      <c r="G178" s="271"/>
      <c r="H178" s="271"/>
      <c r="I178" s="271"/>
      <c r="J178" s="271"/>
      <c r="K178" s="271"/>
      <c r="L178" s="271"/>
      <c r="M178" s="271"/>
      <c r="N178" s="271"/>
      <c r="O178" s="271"/>
      <c r="P178" s="271"/>
      <c r="Q178" s="271"/>
      <c r="R178" s="271"/>
      <c r="S178" s="271"/>
      <c r="T178" s="271"/>
      <c r="U178" s="271"/>
      <c r="V178" s="271"/>
      <c r="W178" s="271"/>
      <c r="X178" s="272"/>
      <c r="Y178" s="337"/>
      <c r="Z178" s="338"/>
    </row>
    <row r="179" spans="1:26" ht="15" customHeight="1">
      <c r="A179" s="141"/>
      <c r="B179" s="293"/>
      <c r="C179" s="273"/>
      <c r="D179" s="274"/>
      <c r="E179" s="274"/>
      <c r="F179" s="274"/>
      <c r="G179" s="274"/>
      <c r="H179" s="274"/>
      <c r="I179" s="274"/>
      <c r="J179" s="274"/>
      <c r="K179" s="274"/>
      <c r="L179" s="274"/>
      <c r="M179" s="274"/>
      <c r="N179" s="274"/>
      <c r="O179" s="274"/>
      <c r="P179" s="274"/>
      <c r="Q179" s="274"/>
      <c r="R179" s="274"/>
      <c r="S179" s="274"/>
      <c r="T179" s="274"/>
      <c r="U179" s="274"/>
      <c r="V179" s="274"/>
      <c r="W179" s="274"/>
      <c r="X179" s="275"/>
      <c r="Y179" s="339"/>
      <c r="Z179" s="340"/>
    </row>
    <row r="180" spans="1:26" ht="36" customHeight="1">
      <c r="A180" s="141"/>
      <c r="B180" s="291" t="s">
        <v>454</v>
      </c>
      <c r="C180" s="270" t="s">
        <v>455</v>
      </c>
      <c r="D180" s="271"/>
      <c r="E180" s="271"/>
      <c r="F180" s="271"/>
      <c r="G180" s="271"/>
      <c r="H180" s="271"/>
      <c r="I180" s="271"/>
      <c r="J180" s="271"/>
      <c r="K180" s="271"/>
      <c r="L180" s="271"/>
      <c r="M180" s="271"/>
      <c r="N180" s="271"/>
      <c r="O180" s="271"/>
      <c r="P180" s="271"/>
      <c r="Q180" s="271"/>
      <c r="R180" s="271"/>
      <c r="S180" s="271"/>
      <c r="T180" s="271"/>
      <c r="U180" s="271"/>
      <c r="V180" s="271"/>
      <c r="W180" s="271"/>
      <c r="X180" s="272"/>
      <c r="Y180" s="337"/>
      <c r="Z180" s="338"/>
    </row>
    <row r="181" spans="1:26" ht="36" customHeight="1">
      <c r="A181" s="141"/>
      <c r="B181" s="293"/>
      <c r="C181" s="273"/>
      <c r="D181" s="274"/>
      <c r="E181" s="274"/>
      <c r="F181" s="274"/>
      <c r="G181" s="274"/>
      <c r="H181" s="274"/>
      <c r="I181" s="274"/>
      <c r="J181" s="274"/>
      <c r="K181" s="274"/>
      <c r="L181" s="274"/>
      <c r="M181" s="274"/>
      <c r="N181" s="274"/>
      <c r="O181" s="274"/>
      <c r="P181" s="274"/>
      <c r="Q181" s="274"/>
      <c r="R181" s="274"/>
      <c r="S181" s="274"/>
      <c r="T181" s="274"/>
      <c r="U181" s="274"/>
      <c r="V181" s="274"/>
      <c r="W181" s="274"/>
      <c r="X181" s="275"/>
      <c r="Y181" s="341"/>
      <c r="Z181" s="342"/>
    </row>
    <row r="182" spans="1:26" ht="22.5" customHeight="1">
      <c r="A182" s="141"/>
      <c r="B182" s="291" t="s">
        <v>456</v>
      </c>
      <c r="C182" s="270" t="s">
        <v>139</v>
      </c>
      <c r="D182" s="271"/>
      <c r="E182" s="271"/>
      <c r="F182" s="271"/>
      <c r="G182" s="271"/>
      <c r="H182" s="271"/>
      <c r="I182" s="271"/>
      <c r="J182" s="271"/>
      <c r="K182" s="271"/>
      <c r="L182" s="271"/>
      <c r="M182" s="271"/>
      <c r="N182" s="271"/>
      <c r="O182" s="271"/>
      <c r="P182" s="271"/>
      <c r="Q182" s="271"/>
      <c r="R182" s="271"/>
      <c r="S182" s="271"/>
      <c r="T182" s="271"/>
      <c r="U182" s="271"/>
      <c r="V182" s="271"/>
      <c r="W182" s="271"/>
      <c r="X182" s="272"/>
      <c r="Y182" s="337"/>
      <c r="Z182" s="338"/>
    </row>
    <row r="183" spans="1:26" ht="22.5" customHeight="1">
      <c r="A183" s="141"/>
      <c r="B183" s="293"/>
      <c r="C183" s="273"/>
      <c r="D183" s="274"/>
      <c r="E183" s="274"/>
      <c r="F183" s="274"/>
      <c r="G183" s="274"/>
      <c r="H183" s="274"/>
      <c r="I183" s="274"/>
      <c r="J183" s="274"/>
      <c r="K183" s="274"/>
      <c r="L183" s="274"/>
      <c r="M183" s="274"/>
      <c r="N183" s="274"/>
      <c r="O183" s="274"/>
      <c r="P183" s="274"/>
      <c r="Q183" s="274"/>
      <c r="R183" s="274"/>
      <c r="S183" s="274"/>
      <c r="T183" s="274"/>
      <c r="U183" s="274"/>
      <c r="V183" s="274"/>
      <c r="W183" s="274"/>
      <c r="X183" s="275"/>
      <c r="Y183" s="339"/>
      <c r="Z183" s="340"/>
    </row>
    <row r="184" spans="1:26" ht="13" customHeight="1">
      <c r="C184" s="150"/>
      <c r="D184" s="150"/>
      <c r="E184" s="150"/>
      <c r="F184" s="150"/>
      <c r="G184" s="150"/>
      <c r="H184" s="150"/>
      <c r="I184" s="150"/>
      <c r="J184" s="150"/>
      <c r="K184" s="150"/>
      <c r="L184" s="150"/>
      <c r="M184" s="150"/>
      <c r="N184" s="150"/>
      <c r="O184" s="150"/>
      <c r="P184" s="150"/>
      <c r="Q184" s="150"/>
      <c r="R184" s="150"/>
      <c r="S184" s="150"/>
      <c r="T184" s="150"/>
      <c r="U184" s="150"/>
      <c r="V184" s="150"/>
      <c r="W184" s="150"/>
      <c r="Y184" s="163"/>
      <c r="Z184" s="163"/>
    </row>
    <row r="185" spans="1:26" s="166" customFormat="1" ht="20.149999999999999" customHeight="1">
      <c r="A185" s="12" t="s">
        <v>62</v>
      </c>
      <c r="B185" s="165"/>
      <c r="C185" s="149"/>
      <c r="D185" s="149"/>
      <c r="E185" s="149"/>
      <c r="F185" s="149"/>
      <c r="G185" s="149"/>
      <c r="H185" s="149"/>
      <c r="I185" s="149"/>
      <c r="J185" s="150"/>
      <c r="K185" s="150"/>
      <c r="L185" s="150"/>
      <c r="M185" s="150"/>
      <c r="N185" s="150"/>
      <c r="O185" s="150"/>
      <c r="P185" s="150"/>
      <c r="Q185" s="150"/>
      <c r="R185" s="150"/>
      <c r="S185" s="150"/>
      <c r="T185" s="150"/>
      <c r="U185" s="150"/>
      <c r="V185" s="150"/>
      <c r="W185" s="150"/>
      <c r="Y185" s="163"/>
      <c r="Z185" s="163"/>
    </row>
    <row r="186" spans="1:26" ht="36" customHeight="1">
      <c r="A186" s="141"/>
      <c r="B186" s="291" t="s">
        <v>17</v>
      </c>
      <c r="C186" s="270" t="s">
        <v>140</v>
      </c>
      <c r="D186" s="271"/>
      <c r="E186" s="271"/>
      <c r="F186" s="271"/>
      <c r="G186" s="271"/>
      <c r="H186" s="271"/>
      <c r="I186" s="271"/>
      <c r="J186" s="271"/>
      <c r="K186" s="271"/>
      <c r="L186" s="271"/>
      <c r="M186" s="271"/>
      <c r="N186" s="271"/>
      <c r="O186" s="271"/>
      <c r="P186" s="271"/>
      <c r="Q186" s="271"/>
      <c r="R186" s="271"/>
      <c r="S186" s="271"/>
      <c r="T186" s="271"/>
      <c r="U186" s="271"/>
      <c r="V186" s="271"/>
      <c r="W186" s="271"/>
      <c r="X186" s="272"/>
      <c r="Y186" s="337"/>
      <c r="Z186" s="338"/>
    </row>
    <row r="187" spans="1:26" ht="36" customHeight="1">
      <c r="A187" s="141"/>
      <c r="B187" s="293"/>
      <c r="C187" s="273"/>
      <c r="D187" s="274"/>
      <c r="E187" s="274"/>
      <c r="F187" s="274"/>
      <c r="G187" s="274"/>
      <c r="H187" s="274"/>
      <c r="I187" s="274"/>
      <c r="J187" s="274"/>
      <c r="K187" s="274"/>
      <c r="L187" s="274"/>
      <c r="M187" s="274"/>
      <c r="N187" s="274"/>
      <c r="O187" s="274"/>
      <c r="P187" s="274"/>
      <c r="Q187" s="274"/>
      <c r="R187" s="274"/>
      <c r="S187" s="274"/>
      <c r="T187" s="274"/>
      <c r="U187" s="274"/>
      <c r="V187" s="274"/>
      <c r="W187" s="274"/>
      <c r="X187" s="275"/>
      <c r="Y187" s="339"/>
      <c r="Z187" s="340"/>
    </row>
    <row r="188" spans="1:26" ht="12.75" customHeight="1">
      <c r="A188" s="141"/>
      <c r="B188" s="9"/>
      <c r="C188" s="150"/>
      <c r="D188" s="149"/>
      <c r="E188" s="149"/>
      <c r="F188" s="149"/>
      <c r="G188" s="149"/>
      <c r="H188" s="149"/>
      <c r="I188" s="149"/>
      <c r="J188" s="150"/>
      <c r="K188" s="150"/>
      <c r="L188" s="150"/>
      <c r="M188" s="150"/>
      <c r="N188" s="150"/>
      <c r="O188" s="150"/>
      <c r="P188" s="150"/>
      <c r="Q188" s="150"/>
      <c r="R188" s="150"/>
      <c r="S188" s="150"/>
      <c r="T188" s="150"/>
      <c r="U188" s="150"/>
      <c r="V188" s="150"/>
      <c r="W188" s="150"/>
      <c r="Y188" s="140"/>
      <c r="Z188" s="140"/>
    </row>
    <row r="189" spans="1:26" s="166" customFormat="1" ht="20.149999999999999" customHeight="1">
      <c r="A189" s="12" t="s">
        <v>457</v>
      </c>
      <c r="B189" s="165"/>
      <c r="C189" s="149"/>
      <c r="D189" s="149"/>
      <c r="E189" s="149"/>
      <c r="F189" s="149"/>
      <c r="G189" s="149"/>
      <c r="H189" s="149"/>
      <c r="I189" s="149"/>
      <c r="J189" s="150"/>
      <c r="K189" s="150"/>
      <c r="L189" s="150"/>
      <c r="M189" s="150"/>
      <c r="N189" s="150"/>
      <c r="O189" s="150"/>
      <c r="P189" s="150"/>
      <c r="Q189" s="150"/>
      <c r="R189" s="150"/>
      <c r="S189" s="150"/>
      <c r="T189" s="150"/>
      <c r="U189" s="150"/>
      <c r="V189" s="150"/>
      <c r="W189" s="150"/>
      <c r="Y189" s="163"/>
      <c r="Z189" s="163"/>
    </row>
    <row r="190" spans="1:26" s="166" customFormat="1" ht="15" customHeight="1">
      <c r="A190" s="12"/>
      <c r="B190" s="543" t="s">
        <v>195</v>
      </c>
      <c r="C190" s="270" t="s">
        <v>196</v>
      </c>
      <c r="D190" s="271"/>
      <c r="E190" s="271"/>
      <c r="F190" s="271"/>
      <c r="G190" s="271"/>
      <c r="H190" s="271"/>
      <c r="I190" s="271"/>
      <c r="J190" s="271"/>
      <c r="K190" s="271"/>
      <c r="L190" s="271"/>
      <c r="M190" s="271"/>
      <c r="N190" s="271"/>
      <c r="O190" s="271"/>
      <c r="P190" s="271"/>
      <c r="Q190" s="271"/>
      <c r="R190" s="271"/>
      <c r="S190" s="271"/>
      <c r="T190" s="271"/>
      <c r="U190" s="271"/>
      <c r="V190" s="271"/>
      <c r="W190" s="271"/>
      <c r="X190" s="272"/>
      <c r="Y190" s="337"/>
      <c r="Z190" s="338"/>
    </row>
    <row r="191" spans="1:26" s="166" customFormat="1" ht="15" customHeight="1">
      <c r="A191" s="12"/>
      <c r="B191" s="544"/>
      <c r="C191" s="273"/>
      <c r="D191" s="274"/>
      <c r="E191" s="274"/>
      <c r="F191" s="274"/>
      <c r="G191" s="274"/>
      <c r="H191" s="274"/>
      <c r="I191" s="274"/>
      <c r="J191" s="274"/>
      <c r="K191" s="274"/>
      <c r="L191" s="274"/>
      <c r="M191" s="274"/>
      <c r="N191" s="274"/>
      <c r="O191" s="274"/>
      <c r="P191" s="274"/>
      <c r="Q191" s="274"/>
      <c r="R191" s="274"/>
      <c r="S191" s="274"/>
      <c r="T191" s="274"/>
      <c r="U191" s="274"/>
      <c r="V191" s="274"/>
      <c r="W191" s="274"/>
      <c r="X191" s="275"/>
      <c r="Y191" s="339"/>
      <c r="Z191" s="340"/>
    </row>
    <row r="192" spans="1:26" ht="22.5" customHeight="1">
      <c r="A192" s="141"/>
      <c r="B192" s="291" t="s">
        <v>18</v>
      </c>
      <c r="C192" s="270" t="s">
        <v>141</v>
      </c>
      <c r="D192" s="271"/>
      <c r="E192" s="271"/>
      <c r="F192" s="271"/>
      <c r="G192" s="271"/>
      <c r="H192" s="271"/>
      <c r="I192" s="271"/>
      <c r="J192" s="271"/>
      <c r="K192" s="271"/>
      <c r="L192" s="271"/>
      <c r="M192" s="271"/>
      <c r="N192" s="271"/>
      <c r="O192" s="271"/>
      <c r="P192" s="271"/>
      <c r="Q192" s="271"/>
      <c r="R192" s="271"/>
      <c r="S192" s="271"/>
      <c r="T192" s="271"/>
      <c r="U192" s="271"/>
      <c r="V192" s="271"/>
      <c r="W192" s="271"/>
      <c r="X192" s="272"/>
      <c r="Y192" s="337"/>
      <c r="Z192" s="338"/>
    </row>
    <row r="193" spans="1:43" ht="22.5" customHeight="1">
      <c r="A193" s="141"/>
      <c r="B193" s="293"/>
      <c r="C193" s="273"/>
      <c r="D193" s="274"/>
      <c r="E193" s="274"/>
      <c r="F193" s="274"/>
      <c r="G193" s="274"/>
      <c r="H193" s="274"/>
      <c r="I193" s="274"/>
      <c r="J193" s="274"/>
      <c r="K193" s="274"/>
      <c r="L193" s="274"/>
      <c r="M193" s="274"/>
      <c r="N193" s="274"/>
      <c r="O193" s="274"/>
      <c r="P193" s="274"/>
      <c r="Q193" s="274"/>
      <c r="R193" s="274"/>
      <c r="S193" s="274"/>
      <c r="T193" s="274"/>
      <c r="U193" s="274"/>
      <c r="V193" s="274"/>
      <c r="W193" s="274"/>
      <c r="X193" s="275"/>
      <c r="Y193" s="339"/>
      <c r="Z193" s="340"/>
    </row>
    <row r="194" spans="1:43" ht="13" customHeight="1">
      <c r="C194" s="150"/>
      <c r="D194" s="150"/>
      <c r="E194" s="150"/>
      <c r="F194" s="150"/>
      <c r="G194" s="150"/>
      <c r="H194" s="150"/>
      <c r="I194" s="150"/>
      <c r="J194" s="150"/>
      <c r="K194" s="150"/>
      <c r="L194" s="150"/>
      <c r="M194" s="150"/>
      <c r="N194" s="150"/>
      <c r="O194" s="150"/>
      <c r="P194" s="150"/>
      <c r="Q194" s="150"/>
      <c r="R194" s="150"/>
      <c r="S194" s="150"/>
      <c r="T194" s="150"/>
      <c r="U194" s="150"/>
      <c r="V194" s="150"/>
      <c r="W194" s="150"/>
      <c r="Y194" s="163"/>
      <c r="Z194" s="163"/>
    </row>
    <row r="195" spans="1:43" s="166" customFormat="1" ht="20.149999999999999" customHeight="1">
      <c r="A195" s="12" t="s">
        <v>36</v>
      </c>
      <c r="B195" s="12"/>
      <c r="C195" s="149"/>
      <c r="D195" s="149"/>
      <c r="E195" s="149"/>
      <c r="F195" s="149"/>
      <c r="G195" s="149"/>
      <c r="H195" s="149"/>
      <c r="I195" s="149"/>
      <c r="J195" s="150"/>
      <c r="K195" s="150"/>
      <c r="L195" s="150"/>
      <c r="M195" s="150"/>
      <c r="N195" s="150"/>
      <c r="O195" s="150"/>
      <c r="P195" s="150"/>
      <c r="Q195" s="150"/>
      <c r="R195" s="150"/>
      <c r="S195" s="150"/>
      <c r="T195" s="150"/>
      <c r="U195" s="150"/>
      <c r="V195" s="150"/>
      <c r="W195" s="150"/>
      <c r="Y195" s="163"/>
      <c r="Z195" s="163"/>
    </row>
    <row r="196" spans="1:43" ht="15" customHeight="1">
      <c r="A196" s="141"/>
      <c r="B196" s="291" t="s">
        <v>17</v>
      </c>
      <c r="C196" s="270" t="s">
        <v>173</v>
      </c>
      <c r="D196" s="271"/>
      <c r="E196" s="271"/>
      <c r="F196" s="271"/>
      <c r="G196" s="271"/>
      <c r="H196" s="271"/>
      <c r="I196" s="271"/>
      <c r="J196" s="271"/>
      <c r="K196" s="271"/>
      <c r="L196" s="271"/>
      <c r="M196" s="271"/>
      <c r="N196" s="271"/>
      <c r="O196" s="271"/>
      <c r="P196" s="271"/>
      <c r="Q196" s="271"/>
      <c r="R196" s="271"/>
      <c r="S196" s="271"/>
      <c r="T196" s="271"/>
      <c r="U196" s="271"/>
      <c r="V196" s="271"/>
      <c r="W196" s="271"/>
      <c r="X196" s="272"/>
      <c r="Y196" s="337"/>
      <c r="Z196" s="338"/>
    </row>
    <row r="197" spans="1:43" ht="15" customHeight="1">
      <c r="A197" s="141"/>
      <c r="B197" s="293"/>
      <c r="C197" s="273"/>
      <c r="D197" s="274"/>
      <c r="E197" s="274"/>
      <c r="F197" s="274"/>
      <c r="G197" s="274"/>
      <c r="H197" s="274"/>
      <c r="I197" s="274"/>
      <c r="J197" s="274"/>
      <c r="K197" s="274"/>
      <c r="L197" s="274"/>
      <c r="M197" s="274"/>
      <c r="N197" s="274"/>
      <c r="O197" s="274"/>
      <c r="P197" s="274"/>
      <c r="Q197" s="274"/>
      <c r="R197" s="274"/>
      <c r="S197" s="274"/>
      <c r="T197" s="274"/>
      <c r="U197" s="274"/>
      <c r="V197" s="274"/>
      <c r="W197" s="274"/>
      <c r="X197" s="275"/>
      <c r="Y197" s="341"/>
      <c r="Z197" s="342"/>
    </row>
    <row r="198" spans="1:43" ht="15" customHeight="1">
      <c r="A198" s="141"/>
      <c r="B198" s="291" t="s">
        <v>18</v>
      </c>
      <c r="C198" s="270" t="s">
        <v>142</v>
      </c>
      <c r="D198" s="271"/>
      <c r="E198" s="271"/>
      <c r="F198" s="271"/>
      <c r="G198" s="271"/>
      <c r="H198" s="271"/>
      <c r="I198" s="271"/>
      <c r="J198" s="271"/>
      <c r="K198" s="271"/>
      <c r="L198" s="271"/>
      <c r="M198" s="271"/>
      <c r="N198" s="271"/>
      <c r="O198" s="271"/>
      <c r="P198" s="271"/>
      <c r="Q198" s="271"/>
      <c r="R198" s="271"/>
      <c r="S198" s="271"/>
      <c r="T198" s="271"/>
      <c r="U198" s="271"/>
      <c r="V198" s="271"/>
      <c r="W198" s="271"/>
      <c r="X198" s="272"/>
      <c r="Y198" s="337"/>
      <c r="Z198" s="338"/>
    </row>
    <row r="199" spans="1:43" ht="15" customHeight="1">
      <c r="A199" s="141"/>
      <c r="B199" s="293"/>
      <c r="C199" s="273"/>
      <c r="D199" s="274"/>
      <c r="E199" s="274"/>
      <c r="F199" s="274"/>
      <c r="G199" s="274"/>
      <c r="H199" s="274"/>
      <c r="I199" s="274"/>
      <c r="J199" s="274"/>
      <c r="K199" s="274"/>
      <c r="L199" s="274"/>
      <c r="M199" s="274"/>
      <c r="N199" s="274"/>
      <c r="O199" s="274"/>
      <c r="P199" s="274"/>
      <c r="Q199" s="274"/>
      <c r="R199" s="274"/>
      <c r="S199" s="274"/>
      <c r="T199" s="274"/>
      <c r="U199" s="274"/>
      <c r="V199" s="274"/>
      <c r="W199" s="274"/>
      <c r="X199" s="275"/>
      <c r="Y199" s="341"/>
      <c r="Z199" s="342"/>
      <c r="AD199" s="148"/>
      <c r="AE199" s="148"/>
      <c r="AF199" s="148"/>
      <c r="AG199" s="148"/>
      <c r="AH199" s="148"/>
      <c r="AI199" s="148"/>
      <c r="AJ199" s="150"/>
      <c r="AK199" s="150"/>
      <c r="AL199" s="150"/>
      <c r="AM199" s="150"/>
      <c r="AN199" s="150"/>
      <c r="AO199" s="150"/>
      <c r="AP199" s="150"/>
      <c r="AQ199" s="150"/>
    </row>
    <row r="200" spans="1:43" ht="10.5" customHeight="1">
      <c r="A200" s="141"/>
      <c r="B200" s="291" t="s">
        <v>19</v>
      </c>
      <c r="C200" s="270" t="s">
        <v>75</v>
      </c>
      <c r="D200" s="271"/>
      <c r="E200" s="271"/>
      <c r="F200" s="271"/>
      <c r="G200" s="271"/>
      <c r="H200" s="271"/>
      <c r="I200" s="271"/>
      <c r="J200" s="271"/>
      <c r="K200" s="271"/>
      <c r="L200" s="271"/>
      <c r="M200" s="271"/>
      <c r="N200" s="271"/>
      <c r="O200" s="271"/>
      <c r="P200" s="271"/>
      <c r="Q200" s="271"/>
      <c r="R200" s="271"/>
      <c r="S200" s="271"/>
      <c r="T200" s="271"/>
      <c r="U200" s="271"/>
      <c r="V200" s="271"/>
      <c r="W200" s="271"/>
      <c r="X200" s="272"/>
      <c r="Y200" s="337"/>
      <c r="Z200" s="338"/>
    </row>
    <row r="201" spans="1:43" ht="10.5" customHeight="1">
      <c r="A201" s="141"/>
      <c r="B201" s="293"/>
      <c r="C201" s="332"/>
      <c r="D201" s="333"/>
      <c r="E201" s="333"/>
      <c r="F201" s="333"/>
      <c r="G201" s="333"/>
      <c r="H201" s="333"/>
      <c r="I201" s="333"/>
      <c r="J201" s="333"/>
      <c r="K201" s="333"/>
      <c r="L201" s="333"/>
      <c r="M201" s="333"/>
      <c r="N201" s="333"/>
      <c r="O201" s="333"/>
      <c r="P201" s="333"/>
      <c r="Q201" s="333"/>
      <c r="R201" s="333"/>
      <c r="S201" s="333"/>
      <c r="T201" s="333"/>
      <c r="U201" s="333"/>
      <c r="V201" s="333"/>
      <c r="W201" s="333"/>
      <c r="X201" s="334"/>
      <c r="Y201" s="341"/>
      <c r="Z201" s="342"/>
    </row>
    <row r="202" spans="1:43" ht="15" customHeight="1">
      <c r="A202" s="141"/>
      <c r="B202" s="291" t="s">
        <v>20</v>
      </c>
      <c r="C202" s="270" t="s">
        <v>143</v>
      </c>
      <c r="D202" s="271"/>
      <c r="E202" s="271"/>
      <c r="F202" s="271"/>
      <c r="G202" s="271"/>
      <c r="H202" s="271"/>
      <c r="I202" s="271"/>
      <c r="J202" s="271"/>
      <c r="K202" s="271"/>
      <c r="L202" s="271"/>
      <c r="M202" s="271"/>
      <c r="N202" s="271"/>
      <c r="O202" s="271"/>
      <c r="P202" s="271"/>
      <c r="Q202" s="271"/>
      <c r="R202" s="271"/>
      <c r="S202" s="271"/>
      <c r="T202" s="271"/>
      <c r="U202" s="271"/>
      <c r="V202" s="271"/>
      <c r="W202" s="271"/>
      <c r="X202" s="272"/>
      <c r="Y202" s="337"/>
      <c r="Z202" s="338"/>
      <c r="AD202" s="148"/>
    </row>
    <row r="203" spans="1:43" ht="15" customHeight="1">
      <c r="A203" s="141"/>
      <c r="B203" s="293"/>
      <c r="C203" s="273"/>
      <c r="D203" s="274"/>
      <c r="E203" s="274"/>
      <c r="F203" s="274"/>
      <c r="G203" s="274"/>
      <c r="H203" s="274"/>
      <c r="I203" s="274"/>
      <c r="J203" s="274"/>
      <c r="K203" s="274"/>
      <c r="L203" s="274"/>
      <c r="M203" s="274"/>
      <c r="N203" s="274"/>
      <c r="O203" s="274"/>
      <c r="P203" s="274"/>
      <c r="Q203" s="274"/>
      <c r="R203" s="274"/>
      <c r="S203" s="274"/>
      <c r="T203" s="274"/>
      <c r="U203" s="274"/>
      <c r="V203" s="274"/>
      <c r="W203" s="274"/>
      <c r="X203" s="275"/>
      <c r="Y203" s="341"/>
      <c r="Z203" s="342"/>
      <c r="AD203" s="189"/>
    </row>
    <row r="204" spans="1:43" ht="10.5" customHeight="1">
      <c r="A204" s="141"/>
      <c r="B204" s="291" t="s">
        <v>21</v>
      </c>
      <c r="C204" s="349" t="s">
        <v>144</v>
      </c>
      <c r="D204" s="350"/>
      <c r="E204" s="350"/>
      <c r="F204" s="350"/>
      <c r="G204" s="350"/>
      <c r="H204" s="350"/>
      <c r="I204" s="350"/>
      <c r="J204" s="350"/>
      <c r="K204" s="350"/>
      <c r="L204" s="350"/>
      <c r="M204" s="350"/>
      <c r="N204" s="350"/>
      <c r="O204" s="350"/>
      <c r="P204" s="350"/>
      <c r="Q204" s="350"/>
      <c r="R204" s="350"/>
      <c r="S204" s="350"/>
      <c r="T204" s="350"/>
      <c r="U204" s="350"/>
      <c r="V204" s="350"/>
      <c r="W204" s="350"/>
      <c r="X204" s="351"/>
      <c r="Y204" s="337"/>
      <c r="Z204" s="338"/>
    </row>
    <row r="205" spans="1:43" ht="10.5" customHeight="1">
      <c r="A205" s="141"/>
      <c r="B205" s="293"/>
      <c r="C205" s="359"/>
      <c r="D205" s="360"/>
      <c r="E205" s="360"/>
      <c r="F205" s="360"/>
      <c r="G205" s="360"/>
      <c r="H205" s="360"/>
      <c r="I205" s="360"/>
      <c r="J205" s="360"/>
      <c r="K205" s="360"/>
      <c r="L205" s="360"/>
      <c r="M205" s="360"/>
      <c r="N205" s="360"/>
      <c r="O205" s="360"/>
      <c r="P205" s="360"/>
      <c r="Q205" s="360"/>
      <c r="R205" s="360"/>
      <c r="S205" s="360"/>
      <c r="T205" s="360"/>
      <c r="U205" s="360"/>
      <c r="V205" s="360"/>
      <c r="W205" s="360"/>
      <c r="X205" s="361"/>
      <c r="Y205" s="341"/>
      <c r="Z205" s="342"/>
    </row>
    <row r="206" spans="1:43" ht="10.5" customHeight="1">
      <c r="A206" s="141"/>
      <c r="B206" s="291" t="s">
        <v>22</v>
      </c>
      <c r="C206" s="349" t="s">
        <v>145</v>
      </c>
      <c r="D206" s="350"/>
      <c r="E206" s="350"/>
      <c r="F206" s="350"/>
      <c r="G206" s="350"/>
      <c r="H206" s="350"/>
      <c r="I206" s="350"/>
      <c r="J206" s="350"/>
      <c r="K206" s="350"/>
      <c r="L206" s="350"/>
      <c r="M206" s="350"/>
      <c r="N206" s="350"/>
      <c r="O206" s="350"/>
      <c r="P206" s="350"/>
      <c r="Q206" s="350"/>
      <c r="R206" s="350"/>
      <c r="S206" s="350"/>
      <c r="T206" s="350"/>
      <c r="U206" s="350"/>
      <c r="V206" s="350"/>
      <c r="W206" s="350"/>
      <c r="X206" s="351"/>
      <c r="Y206" s="337"/>
      <c r="Z206" s="338"/>
      <c r="AD206" s="148"/>
    </row>
    <row r="207" spans="1:43" ht="10.5" customHeight="1">
      <c r="A207" s="141"/>
      <c r="B207" s="293"/>
      <c r="C207" s="359"/>
      <c r="D207" s="360"/>
      <c r="E207" s="360"/>
      <c r="F207" s="360"/>
      <c r="G207" s="360"/>
      <c r="H207" s="360"/>
      <c r="I207" s="360"/>
      <c r="J207" s="360"/>
      <c r="K207" s="360"/>
      <c r="L207" s="360"/>
      <c r="M207" s="360"/>
      <c r="N207" s="360"/>
      <c r="O207" s="360"/>
      <c r="P207" s="360"/>
      <c r="Q207" s="360"/>
      <c r="R207" s="360"/>
      <c r="S207" s="360"/>
      <c r="T207" s="360"/>
      <c r="U207" s="360"/>
      <c r="V207" s="360"/>
      <c r="W207" s="360"/>
      <c r="X207" s="361"/>
      <c r="Y207" s="341"/>
      <c r="Z207" s="342"/>
      <c r="AD207" s="189"/>
    </row>
    <row r="208" spans="1:43" ht="12.75" customHeight="1">
      <c r="A208" s="141"/>
      <c r="B208" s="156"/>
      <c r="C208" s="190"/>
      <c r="D208" s="191"/>
      <c r="E208" s="191"/>
      <c r="F208" s="191"/>
      <c r="G208" s="191"/>
      <c r="H208" s="191"/>
      <c r="I208" s="191"/>
      <c r="J208" s="190"/>
      <c r="K208" s="190"/>
      <c r="L208" s="190"/>
      <c r="M208" s="190"/>
      <c r="N208" s="190"/>
      <c r="O208" s="190"/>
      <c r="P208" s="190"/>
      <c r="Q208" s="190"/>
      <c r="R208" s="190"/>
      <c r="S208" s="190"/>
      <c r="T208" s="190"/>
      <c r="U208" s="190"/>
      <c r="V208" s="190"/>
      <c r="W208" s="190"/>
      <c r="X208" s="5"/>
      <c r="Y208" s="192"/>
      <c r="Z208" s="192"/>
      <c r="AD208" s="148"/>
    </row>
    <row r="209" spans="1:30" s="166" customFormat="1" ht="20.149999999999999" customHeight="1">
      <c r="A209" s="12" t="s">
        <v>458</v>
      </c>
      <c r="B209" s="165"/>
      <c r="C209" s="149"/>
      <c r="D209" s="149"/>
      <c r="E209" s="149"/>
      <c r="F209" s="149"/>
      <c r="G209" s="149"/>
      <c r="H209" s="149"/>
      <c r="I209" s="149"/>
      <c r="J209" s="150"/>
      <c r="K209" s="150"/>
      <c r="L209" s="150"/>
      <c r="M209" s="150"/>
      <c r="N209" s="150"/>
      <c r="O209" s="150"/>
      <c r="P209" s="150"/>
      <c r="Q209" s="150"/>
      <c r="R209" s="150"/>
      <c r="S209" s="150"/>
      <c r="T209" s="150"/>
      <c r="U209" s="150"/>
      <c r="V209" s="150"/>
      <c r="W209" s="150"/>
      <c r="Y209" s="163"/>
      <c r="Z209" s="163"/>
      <c r="AD209" s="148"/>
    </row>
    <row r="210" spans="1:30" ht="15" customHeight="1">
      <c r="A210" s="141"/>
      <c r="B210" s="291" t="s">
        <v>17</v>
      </c>
      <c r="C210" s="270" t="s">
        <v>146</v>
      </c>
      <c r="D210" s="271"/>
      <c r="E210" s="271"/>
      <c r="F210" s="271"/>
      <c r="G210" s="271"/>
      <c r="H210" s="271"/>
      <c r="I210" s="271"/>
      <c r="J210" s="271"/>
      <c r="K210" s="271"/>
      <c r="L210" s="271"/>
      <c r="M210" s="271"/>
      <c r="N210" s="271"/>
      <c r="O210" s="271"/>
      <c r="P210" s="271"/>
      <c r="Q210" s="271"/>
      <c r="R210" s="271"/>
      <c r="S210" s="271"/>
      <c r="T210" s="271"/>
      <c r="U210" s="271"/>
      <c r="V210" s="271"/>
      <c r="W210" s="271"/>
      <c r="X210" s="272"/>
      <c r="Y210" s="337"/>
      <c r="Z210" s="338"/>
      <c r="AD210" s="189"/>
    </row>
    <row r="211" spans="1:30" ht="15" customHeight="1">
      <c r="A211" s="141"/>
      <c r="B211" s="292"/>
      <c r="C211" s="332"/>
      <c r="D211" s="333"/>
      <c r="E211" s="333"/>
      <c r="F211" s="333"/>
      <c r="G211" s="333"/>
      <c r="H211" s="333"/>
      <c r="I211" s="333"/>
      <c r="J211" s="333"/>
      <c r="K211" s="333"/>
      <c r="L211" s="333"/>
      <c r="M211" s="333"/>
      <c r="N211" s="333"/>
      <c r="O211" s="333"/>
      <c r="P211" s="333"/>
      <c r="Q211" s="333"/>
      <c r="R211" s="333"/>
      <c r="S211" s="333"/>
      <c r="T211" s="333"/>
      <c r="U211" s="333"/>
      <c r="V211" s="333"/>
      <c r="W211" s="333"/>
      <c r="X211" s="334"/>
      <c r="Y211" s="341"/>
      <c r="Z211" s="342"/>
      <c r="AD211" s="189"/>
    </row>
    <row r="212" spans="1:30" ht="12.75" customHeight="1">
      <c r="A212" s="141"/>
      <c r="B212" s="292"/>
      <c r="C212" s="177" t="s">
        <v>63</v>
      </c>
      <c r="D212" s="148"/>
      <c r="E212" s="148"/>
      <c r="F212" s="148"/>
      <c r="G212" s="148"/>
      <c r="H212" s="148"/>
      <c r="I212" s="148"/>
      <c r="J212" s="177"/>
      <c r="K212" s="177"/>
      <c r="L212" s="177"/>
      <c r="M212" s="177"/>
      <c r="N212" s="177"/>
      <c r="O212" s="177"/>
      <c r="P212" s="177"/>
      <c r="Q212" s="177"/>
      <c r="R212" s="177"/>
      <c r="S212" s="150"/>
      <c r="T212" s="150"/>
      <c r="U212" s="150"/>
      <c r="V212" s="150"/>
      <c r="W212" s="150"/>
      <c r="Y212" s="341"/>
      <c r="Z212" s="342"/>
      <c r="AD212" s="148"/>
    </row>
    <row r="213" spans="1:30" ht="12.75" customHeight="1">
      <c r="A213" s="141"/>
      <c r="B213" s="292"/>
      <c r="C213" s="177" t="s">
        <v>64</v>
      </c>
      <c r="D213" s="148"/>
      <c r="E213" s="148"/>
      <c r="F213" s="148"/>
      <c r="G213" s="148"/>
      <c r="H213" s="148"/>
      <c r="I213" s="148"/>
      <c r="J213" s="177"/>
      <c r="K213" s="177"/>
      <c r="L213" s="177"/>
      <c r="M213" s="177"/>
      <c r="N213" s="177"/>
      <c r="O213" s="177"/>
      <c r="P213" s="177"/>
      <c r="Q213" s="177"/>
      <c r="R213" s="177"/>
      <c r="S213" s="150"/>
      <c r="T213" s="150"/>
      <c r="U213" s="150"/>
      <c r="V213" s="150"/>
      <c r="W213" s="150"/>
      <c r="Y213" s="341"/>
      <c r="Z213" s="342"/>
      <c r="AD213" s="148"/>
    </row>
    <row r="214" spans="1:30" ht="13" customHeight="1">
      <c r="B214" s="292"/>
      <c r="C214" s="177" t="s">
        <v>174</v>
      </c>
      <c r="D214" s="177"/>
      <c r="E214" s="177"/>
      <c r="F214" s="177"/>
      <c r="G214" s="177"/>
      <c r="H214" s="177"/>
      <c r="I214" s="177"/>
      <c r="J214" s="177"/>
      <c r="K214" s="177"/>
      <c r="L214" s="177"/>
      <c r="M214" s="177"/>
      <c r="N214" s="177"/>
      <c r="O214" s="177"/>
      <c r="P214" s="177"/>
      <c r="Q214" s="177"/>
      <c r="R214" s="177"/>
      <c r="S214" s="150"/>
      <c r="T214" s="150"/>
      <c r="U214" s="150"/>
      <c r="V214" s="150"/>
      <c r="W214" s="150"/>
      <c r="Y214" s="341"/>
      <c r="Z214" s="342"/>
      <c r="AD214" s="189"/>
    </row>
    <row r="215" spans="1:30" ht="13" customHeight="1">
      <c r="B215" s="292"/>
      <c r="C215" s="177" t="s">
        <v>49</v>
      </c>
      <c r="D215" s="177"/>
      <c r="E215" s="177"/>
      <c r="F215" s="177"/>
      <c r="G215" s="177"/>
      <c r="H215" s="177"/>
      <c r="I215" s="177"/>
      <c r="J215" s="177"/>
      <c r="K215" s="177"/>
      <c r="L215" s="177"/>
      <c r="M215" s="177"/>
      <c r="N215" s="177"/>
      <c r="O215" s="177"/>
      <c r="P215" s="177"/>
      <c r="Q215" s="177"/>
      <c r="R215" s="177"/>
      <c r="S215" s="150"/>
      <c r="T215" s="150"/>
      <c r="U215" s="150"/>
      <c r="V215" s="150"/>
      <c r="W215" s="150"/>
      <c r="Y215" s="341"/>
      <c r="Z215" s="342"/>
    </row>
    <row r="216" spans="1:30" ht="13" customHeight="1">
      <c r="B216" s="292"/>
      <c r="C216" s="177" t="s">
        <v>65</v>
      </c>
      <c r="D216" s="177"/>
      <c r="E216" s="177"/>
      <c r="F216" s="177"/>
      <c r="G216" s="177"/>
      <c r="H216" s="177"/>
      <c r="I216" s="177"/>
      <c r="J216" s="177"/>
      <c r="K216" s="177"/>
      <c r="L216" s="177"/>
      <c r="M216" s="177"/>
      <c r="N216" s="177"/>
      <c r="O216" s="177"/>
      <c r="P216" s="177"/>
      <c r="Q216" s="177"/>
      <c r="R216" s="177"/>
      <c r="S216" s="150"/>
      <c r="T216" s="150"/>
      <c r="U216" s="150"/>
      <c r="V216" s="150"/>
      <c r="W216" s="150"/>
      <c r="Y216" s="341"/>
      <c r="Z216" s="342"/>
    </row>
    <row r="217" spans="1:30" ht="13" customHeight="1">
      <c r="B217" s="292"/>
      <c r="C217" s="177" t="s">
        <v>50</v>
      </c>
      <c r="D217" s="177"/>
      <c r="E217" s="177"/>
      <c r="F217" s="177"/>
      <c r="G217" s="177"/>
      <c r="H217" s="177"/>
      <c r="I217" s="177"/>
      <c r="J217" s="177"/>
      <c r="K217" s="177"/>
      <c r="L217" s="177"/>
      <c r="M217" s="177"/>
      <c r="N217" s="177"/>
      <c r="O217" s="177"/>
      <c r="P217" s="177"/>
      <c r="Q217" s="177"/>
      <c r="R217" s="177"/>
      <c r="S217" s="150"/>
      <c r="T217" s="150"/>
      <c r="U217" s="150"/>
      <c r="V217" s="150"/>
      <c r="W217" s="150"/>
      <c r="Y217" s="341"/>
      <c r="Z217" s="342"/>
    </row>
    <row r="218" spans="1:30" ht="13" customHeight="1">
      <c r="B218" s="292"/>
      <c r="C218" s="177" t="s">
        <v>66</v>
      </c>
      <c r="D218" s="177"/>
      <c r="E218" s="177"/>
      <c r="F218" s="177"/>
      <c r="G218" s="177"/>
      <c r="H218" s="177"/>
      <c r="I218" s="177"/>
      <c r="J218" s="177"/>
      <c r="K218" s="177"/>
      <c r="L218" s="177"/>
      <c r="M218" s="177"/>
      <c r="N218" s="177"/>
      <c r="O218" s="177"/>
      <c r="P218" s="177"/>
      <c r="Q218" s="177"/>
      <c r="R218" s="177"/>
      <c r="S218" s="150"/>
      <c r="T218" s="150"/>
      <c r="U218" s="150"/>
      <c r="V218" s="150"/>
      <c r="W218" s="150"/>
      <c r="Y218" s="341"/>
      <c r="Z218" s="342"/>
    </row>
    <row r="219" spans="1:30" ht="13" customHeight="1">
      <c r="B219" s="292"/>
      <c r="C219" s="193" t="s">
        <v>226</v>
      </c>
      <c r="D219" s="177"/>
      <c r="E219" s="193"/>
      <c r="F219" s="177"/>
      <c r="G219" s="177"/>
      <c r="H219" s="177"/>
      <c r="I219" s="177"/>
      <c r="J219" s="177"/>
      <c r="K219" s="177"/>
      <c r="L219" s="177"/>
      <c r="M219" s="177"/>
      <c r="N219" s="177"/>
      <c r="O219" s="177"/>
      <c r="P219" s="177"/>
      <c r="Q219" s="177"/>
      <c r="R219" s="177"/>
      <c r="S219" s="150"/>
      <c r="T219" s="150"/>
      <c r="U219" s="150"/>
      <c r="V219" s="150"/>
      <c r="W219" s="150"/>
      <c r="Y219" s="341"/>
      <c r="Z219" s="342"/>
    </row>
    <row r="220" spans="1:30" ht="13" customHeight="1">
      <c r="B220" s="292"/>
      <c r="C220" s="193" t="s">
        <v>227</v>
      </c>
      <c r="D220" s="177"/>
      <c r="E220" s="177"/>
      <c r="F220" s="177"/>
      <c r="G220" s="177"/>
      <c r="H220" s="177"/>
      <c r="I220" s="177"/>
      <c r="J220" s="177"/>
      <c r="K220" s="177"/>
      <c r="L220" s="177"/>
      <c r="M220" s="177"/>
      <c r="N220" s="177"/>
      <c r="O220" s="177"/>
      <c r="P220" s="177"/>
      <c r="Q220" s="177"/>
      <c r="R220" s="177"/>
      <c r="S220" s="150"/>
      <c r="T220" s="150"/>
      <c r="U220" s="150"/>
      <c r="V220" s="150"/>
      <c r="W220" s="150"/>
      <c r="Y220" s="341"/>
      <c r="Z220" s="342"/>
    </row>
    <row r="221" spans="1:30" ht="13" customHeight="1">
      <c r="B221" s="292"/>
      <c r="C221" s="177" t="s">
        <v>228</v>
      </c>
      <c r="D221" s="177"/>
      <c r="E221" s="177"/>
      <c r="F221" s="177"/>
      <c r="G221" s="177"/>
      <c r="H221" s="177"/>
      <c r="I221" s="177"/>
      <c r="J221" s="177"/>
      <c r="K221" s="177"/>
      <c r="L221" s="177"/>
      <c r="M221" s="177"/>
      <c r="N221" s="177"/>
      <c r="O221" s="177"/>
      <c r="P221" s="177"/>
      <c r="Q221" s="177"/>
      <c r="R221" s="177"/>
      <c r="S221" s="150"/>
      <c r="T221" s="150"/>
      <c r="U221" s="150"/>
      <c r="V221" s="150"/>
      <c r="W221" s="150"/>
      <c r="Y221" s="341"/>
      <c r="Z221" s="342"/>
    </row>
    <row r="222" spans="1:30" ht="13" customHeight="1">
      <c r="B222" s="292"/>
      <c r="C222" s="177" t="s">
        <v>229</v>
      </c>
      <c r="D222" s="177"/>
      <c r="E222" s="177"/>
      <c r="F222" s="177"/>
      <c r="G222" s="177"/>
      <c r="H222" s="177"/>
      <c r="I222" s="177"/>
      <c r="J222" s="177"/>
      <c r="K222" s="177"/>
      <c r="L222" s="177"/>
      <c r="M222" s="177"/>
      <c r="N222" s="177"/>
      <c r="O222" s="177"/>
      <c r="P222" s="177"/>
      <c r="Q222" s="177"/>
      <c r="R222" s="177"/>
      <c r="S222" s="150"/>
      <c r="T222" s="150"/>
      <c r="U222" s="150"/>
      <c r="V222" s="150"/>
      <c r="W222" s="150"/>
      <c r="Y222" s="341"/>
      <c r="Z222" s="342"/>
    </row>
    <row r="223" spans="1:30" ht="13" customHeight="1">
      <c r="B223" s="292"/>
      <c r="C223" s="177" t="s">
        <v>230</v>
      </c>
      <c r="D223" s="177"/>
      <c r="E223" s="177"/>
      <c r="F223" s="177"/>
      <c r="G223" s="177"/>
      <c r="H223" s="177"/>
      <c r="I223" s="177"/>
      <c r="J223" s="177"/>
      <c r="K223" s="177"/>
      <c r="L223" s="177"/>
      <c r="M223" s="177"/>
      <c r="N223" s="177"/>
      <c r="O223" s="177"/>
      <c r="P223" s="177"/>
      <c r="Q223" s="177"/>
      <c r="R223" s="177"/>
      <c r="S223" s="150"/>
      <c r="T223" s="150"/>
      <c r="U223" s="150"/>
      <c r="V223" s="150"/>
      <c r="W223" s="150"/>
      <c r="Y223" s="341"/>
      <c r="Z223" s="342"/>
    </row>
    <row r="224" spans="1:30" ht="13" customHeight="1">
      <c r="B224" s="293"/>
      <c r="C224" s="194" t="s">
        <v>231</v>
      </c>
      <c r="D224" s="195"/>
      <c r="E224" s="195"/>
      <c r="F224" s="195"/>
      <c r="G224" s="195"/>
      <c r="H224" s="195"/>
      <c r="I224" s="195"/>
      <c r="J224" s="195"/>
      <c r="K224" s="195"/>
      <c r="L224" s="195"/>
      <c r="M224" s="195"/>
      <c r="N224" s="195"/>
      <c r="O224" s="195"/>
      <c r="P224" s="195"/>
      <c r="Q224" s="195"/>
      <c r="R224" s="195"/>
      <c r="S224" s="196"/>
      <c r="T224" s="196"/>
      <c r="U224" s="196"/>
      <c r="V224" s="196"/>
      <c r="W224" s="196"/>
      <c r="X224" s="162"/>
      <c r="Y224" s="339"/>
      <c r="Z224" s="340"/>
    </row>
    <row r="225" spans="1:26" ht="13" customHeight="1">
      <c r="C225" s="150"/>
      <c r="D225" s="150"/>
      <c r="E225" s="150"/>
      <c r="F225" s="150"/>
      <c r="G225" s="150"/>
      <c r="H225" s="150"/>
      <c r="I225" s="150"/>
      <c r="J225" s="150"/>
      <c r="K225" s="150"/>
      <c r="L225" s="150"/>
      <c r="M225" s="150"/>
      <c r="N225" s="150"/>
      <c r="O225" s="150"/>
      <c r="P225" s="150"/>
      <c r="Q225" s="150"/>
      <c r="R225" s="150"/>
      <c r="S225" s="150"/>
      <c r="T225" s="150"/>
      <c r="U225" s="150"/>
      <c r="V225" s="150"/>
      <c r="W225" s="150"/>
      <c r="Y225" s="163"/>
      <c r="Z225" s="163"/>
    </row>
    <row r="226" spans="1:26" s="166" customFormat="1" ht="20.149999999999999" customHeight="1">
      <c r="A226" s="12" t="s">
        <v>459</v>
      </c>
      <c r="B226" s="165"/>
      <c r="C226" s="149"/>
      <c r="D226" s="149"/>
      <c r="E226" s="149"/>
      <c r="F226" s="149"/>
      <c r="G226" s="149"/>
      <c r="H226" s="149"/>
      <c r="I226" s="149"/>
      <c r="J226" s="150"/>
      <c r="K226" s="150"/>
      <c r="L226" s="150"/>
      <c r="M226" s="150"/>
      <c r="N226" s="150"/>
      <c r="O226" s="150"/>
      <c r="P226" s="150"/>
      <c r="Q226" s="150"/>
      <c r="R226" s="150"/>
      <c r="S226" s="150"/>
      <c r="T226" s="150"/>
      <c r="U226" s="150"/>
      <c r="V226" s="150"/>
      <c r="W226" s="150"/>
      <c r="Y226" s="163"/>
      <c r="Z226" s="163"/>
    </row>
    <row r="227" spans="1:26" ht="15" customHeight="1">
      <c r="A227" s="141"/>
      <c r="B227" s="291" t="s">
        <v>17</v>
      </c>
      <c r="C227" s="270" t="s">
        <v>147</v>
      </c>
      <c r="D227" s="271"/>
      <c r="E227" s="271"/>
      <c r="F227" s="271"/>
      <c r="G227" s="271"/>
      <c r="H227" s="271"/>
      <c r="I227" s="271"/>
      <c r="J227" s="271"/>
      <c r="K227" s="271"/>
      <c r="L227" s="271"/>
      <c r="M227" s="271"/>
      <c r="N227" s="271"/>
      <c r="O227" s="271"/>
      <c r="P227" s="271"/>
      <c r="Q227" s="271"/>
      <c r="R227" s="271"/>
      <c r="S227" s="271"/>
      <c r="T227" s="271"/>
      <c r="U227" s="271"/>
      <c r="V227" s="271"/>
      <c r="W227" s="271"/>
      <c r="X227" s="272"/>
      <c r="Y227" s="146"/>
      <c r="Z227" s="147"/>
    </row>
    <row r="228" spans="1:26" ht="15" customHeight="1">
      <c r="A228" s="141"/>
      <c r="B228" s="293"/>
      <c r="C228" s="273"/>
      <c r="D228" s="274"/>
      <c r="E228" s="274"/>
      <c r="F228" s="274"/>
      <c r="G228" s="274"/>
      <c r="H228" s="274"/>
      <c r="I228" s="274"/>
      <c r="J228" s="274"/>
      <c r="K228" s="274"/>
      <c r="L228" s="274"/>
      <c r="M228" s="274"/>
      <c r="N228" s="274"/>
      <c r="O228" s="274"/>
      <c r="P228" s="274"/>
      <c r="Q228" s="274"/>
      <c r="R228" s="274"/>
      <c r="S228" s="274"/>
      <c r="T228" s="274"/>
      <c r="U228" s="274"/>
      <c r="V228" s="274"/>
      <c r="W228" s="274"/>
      <c r="X228" s="275"/>
      <c r="Y228" s="186"/>
      <c r="Z228" s="187"/>
    </row>
    <row r="229" spans="1:26" ht="10.5" customHeight="1">
      <c r="A229" s="141"/>
      <c r="B229" s="291" t="s">
        <v>18</v>
      </c>
      <c r="C229" s="270" t="s">
        <v>148</v>
      </c>
      <c r="D229" s="271"/>
      <c r="E229" s="271"/>
      <c r="F229" s="271"/>
      <c r="G229" s="271"/>
      <c r="H229" s="271"/>
      <c r="I229" s="271"/>
      <c r="J229" s="271"/>
      <c r="K229" s="271"/>
      <c r="L229" s="271"/>
      <c r="M229" s="271"/>
      <c r="N229" s="271"/>
      <c r="O229" s="271"/>
      <c r="P229" s="271"/>
      <c r="Q229" s="271"/>
      <c r="R229" s="271"/>
      <c r="S229" s="271"/>
      <c r="T229" s="271"/>
      <c r="U229" s="271"/>
      <c r="V229" s="271"/>
      <c r="W229" s="271"/>
      <c r="X229" s="272"/>
      <c r="Y229" s="337"/>
      <c r="Z229" s="338"/>
    </row>
    <row r="230" spans="1:26" ht="10.5" customHeight="1">
      <c r="A230" s="141"/>
      <c r="B230" s="293"/>
      <c r="C230" s="273"/>
      <c r="D230" s="274"/>
      <c r="E230" s="274"/>
      <c r="F230" s="274"/>
      <c r="G230" s="274"/>
      <c r="H230" s="274"/>
      <c r="I230" s="274"/>
      <c r="J230" s="274"/>
      <c r="K230" s="274"/>
      <c r="L230" s="274"/>
      <c r="M230" s="274"/>
      <c r="N230" s="274"/>
      <c r="O230" s="274"/>
      <c r="P230" s="274"/>
      <c r="Q230" s="274"/>
      <c r="R230" s="274"/>
      <c r="S230" s="274"/>
      <c r="T230" s="274"/>
      <c r="U230" s="274"/>
      <c r="V230" s="274"/>
      <c r="W230" s="274"/>
      <c r="X230" s="275"/>
      <c r="Y230" s="341"/>
      <c r="Z230" s="342"/>
    </row>
    <row r="231" spans="1:26" ht="10.5" customHeight="1">
      <c r="A231" s="141"/>
      <c r="B231" s="347" t="s">
        <v>19</v>
      </c>
      <c r="C231" s="491" t="s">
        <v>79</v>
      </c>
      <c r="D231" s="491"/>
      <c r="E231" s="491"/>
      <c r="F231" s="491"/>
      <c r="G231" s="491"/>
      <c r="H231" s="491"/>
      <c r="I231" s="491"/>
      <c r="J231" s="491"/>
      <c r="K231" s="491"/>
      <c r="L231" s="491"/>
      <c r="M231" s="491"/>
      <c r="N231" s="491"/>
      <c r="O231" s="491"/>
      <c r="P231" s="491"/>
      <c r="Q231" s="491"/>
      <c r="R231" s="491"/>
      <c r="S231" s="491"/>
      <c r="T231" s="491"/>
      <c r="U231" s="491"/>
      <c r="V231" s="491"/>
      <c r="W231" s="491"/>
      <c r="X231" s="491"/>
      <c r="Y231" s="348"/>
      <c r="Z231" s="348"/>
    </row>
    <row r="232" spans="1:26" ht="10.5" customHeight="1">
      <c r="A232" s="141"/>
      <c r="B232" s="347"/>
      <c r="C232" s="491"/>
      <c r="D232" s="491"/>
      <c r="E232" s="491"/>
      <c r="F232" s="491"/>
      <c r="G232" s="491"/>
      <c r="H232" s="491"/>
      <c r="I232" s="491"/>
      <c r="J232" s="491"/>
      <c r="K232" s="491"/>
      <c r="L232" s="491"/>
      <c r="M232" s="491"/>
      <c r="N232" s="491"/>
      <c r="O232" s="491"/>
      <c r="P232" s="491"/>
      <c r="Q232" s="491"/>
      <c r="R232" s="491"/>
      <c r="S232" s="491"/>
      <c r="T232" s="491"/>
      <c r="U232" s="491"/>
      <c r="V232" s="491"/>
      <c r="W232" s="491"/>
      <c r="X232" s="491"/>
      <c r="Y232" s="348"/>
      <c r="Z232" s="348"/>
    </row>
    <row r="233" spans="1:26" ht="15" customHeight="1">
      <c r="A233" s="141"/>
      <c r="B233" s="291" t="s">
        <v>219</v>
      </c>
      <c r="C233" s="270" t="s">
        <v>232</v>
      </c>
      <c r="D233" s="271"/>
      <c r="E233" s="271"/>
      <c r="F233" s="271"/>
      <c r="G233" s="271"/>
      <c r="H233" s="271"/>
      <c r="I233" s="271"/>
      <c r="J233" s="271"/>
      <c r="K233" s="271"/>
      <c r="L233" s="271"/>
      <c r="M233" s="271"/>
      <c r="N233" s="271"/>
      <c r="O233" s="271"/>
      <c r="P233" s="271"/>
      <c r="Q233" s="271"/>
      <c r="R233" s="271"/>
      <c r="S233" s="271"/>
      <c r="T233" s="271"/>
      <c r="U233" s="271"/>
      <c r="V233" s="271"/>
      <c r="W233" s="271"/>
      <c r="X233" s="272"/>
      <c r="Y233" s="337"/>
      <c r="Z233" s="338"/>
    </row>
    <row r="234" spans="1:26" ht="15" customHeight="1">
      <c r="A234" s="141"/>
      <c r="B234" s="293"/>
      <c r="C234" s="273"/>
      <c r="D234" s="274"/>
      <c r="E234" s="274"/>
      <c r="F234" s="274"/>
      <c r="G234" s="274"/>
      <c r="H234" s="274"/>
      <c r="I234" s="274"/>
      <c r="J234" s="274"/>
      <c r="K234" s="274"/>
      <c r="L234" s="274"/>
      <c r="M234" s="274"/>
      <c r="N234" s="274"/>
      <c r="O234" s="274"/>
      <c r="P234" s="274"/>
      <c r="Q234" s="274"/>
      <c r="R234" s="274"/>
      <c r="S234" s="274"/>
      <c r="T234" s="274"/>
      <c r="U234" s="274"/>
      <c r="V234" s="274"/>
      <c r="W234" s="274"/>
      <c r="X234" s="275"/>
      <c r="Y234" s="339"/>
      <c r="Z234" s="340"/>
    </row>
    <row r="235" spans="1:26" ht="15" customHeight="1">
      <c r="A235" s="141"/>
      <c r="B235" s="291" t="s">
        <v>220</v>
      </c>
      <c r="C235" s="270" t="s">
        <v>233</v>
      </c>
      <c r="D235" s="271"/>
      <c r="E235" s="271"/>
      <c r="F235" s="271"/>
      <c r="G235" s="271"/>
      <c r="H235" s="271"/>
      <c r="I235" s="271"/>
      <c r="J235" s="271"/>
      <c r="K235" s="271"/>
      <c r="L235" s="271"/>
      <c r="M235" s="271"/>
      <c r="N235" s="271"/>
      <c r="O235" s="271"/>
      <c r="P235" s="271"/>
      <c r="Q235" s="271"/>
      <c r="R235" s="271"/>
      <c r="S235" s="271"/>
      <c r="T235" s="271"/>
      <c r="U235" s="271"/>
      <c r="V235" s="271"/>
      <c r="W235" s="271"/>
      <c r="X235" s="272"/>
      <c r="Y235" s="337"/>
      <c r="Z235" s="338"/>
    </row>
    <row r="236" spans="1:26" ht="15" customHeight="1">
      <c r="A236" s="141"/>
      <c r="B236" s="293"/>
      <c r="C236" s="273"/>
      <c r="D236" s="274"/>
      <c r="E236" s="274"/>
      <c r="F236" s="274"/>
      <c r="G236" s="274"/>
      <c r="H236" s="274"/>
      <c r="I236" s="274"/>
      <c r="J236" s="274"/>
      <c r="K236" s="274"/>
      <c r="L236" s="274"/>
      <c r="M236" s="274"/>
      <c r="N236" s="274"/>
      <c r="O236" s="274"/>
      <c r="P236" s="274"/>
      <c r="Q236" s="274"/>
      <c r="R236" s="274"/>
      <c r="S236" s="274"/>
      <c r="T236" s="274"/>
      <c r="U236" s="274"/>
      <c r="V236" s="274"/>
      <c r="W236" s="274"/>
      <c r="X236" s="275"/>
      <c r="Y236" s="339"/>
      <c r="Z236" s="340"/>
    </row>
    <row r="237" spans="1:26" ht="19.5" customHeight="1">
      <c r="A237" s="197" t="s">
        <v>234</v>
      </c>
      <c r="B237" s="197"/>
      <c r="C237" s="197"/>
      <c r="D237" s="197"/>
      <c r="E237" s="197"/>
      <c r="F237" s="197"/>
      <c r="G237" s="148"/>
      <c r="H237" s="148"/>
      <c r="I237" s="149"/>
      <c r="J237" s="150"/>
      <c r="K237" s="150"/>
      <c r="L237" s="150"/>
      <c r="M237" s="150"/>
      <c r="N237" s="150"/>
      <c r="O237" s="150"/>
      <c r="P237" s="150"/>
      <c r="Q237" s="150"/>
      <c r="R237" s="150"/>
      <c r="S237" s="150"/>
      <c r="T237" s="150"/>
      <c r="U237" s="150"/>
      <c r="V237" s="150"/>
      <c r="W237" s="150"/>
      <c r="Y237" s="140"/>
      <c r="Z237" s="140"/>
    </row>
    <row r="238" spans="1:26" ht="15" customHeight="1">
      <c r="A238" s="197"/>
      <c r="B238" s="291" t="s">
        <v>17</v>
      </c>
      <c r="C238" s="277" t="s">
        <v>235</v>
      </c>
      <c r="D238" s="278"/>
      <c r="E238" s="278"/>
      <c r="F238" s="278"/>
      <c r="G238" s="278"/>
      <c r="H238" s="278"/>
      <c r="I238" s="278"/>
      <c r="J238" s="278"/>
      <c r="K238" s="278"/>
      <c r="L238" s="278"/>
      <c r="M238" s="278"/>
      <c r="N238" s="278"/>
      <c r="O238" s="278"/>
      <c r="P238" s="278"/>
      <c r="Q238" s="278"/>
      <c r="R238" s="278"/>
      <c r="S238" s="278"/>
      <c r="T238" s="278"/>
      <c r="U238" s="278"/>
      <c r="V238" s="278"/>
      <c r="W238" s="278"/>
      <c r="X238" s="279"/>
      <c r="Y238" s="337"/>
      <c r="Z238" s="338"/>
    </row>
    <row r="239" spans="1:26" ht="18.75" customHeight="1">
      <c r="A239" s="197"/>
      <c r="B239" s="293"/>
      <c r="C239" s="280"/>
      <c r="D239" s="281"/>
      <c r="E239" s="281"/>
      <c r="F239" s="281"/>
      <c r="G239" s="281"/>
      <c r="H239" s="281"/>
      <c r="I239" s="281"/>
      <c r="J239" s="281"/>
      <c r="K239" s="281"/>
      <c r="L239" s="281"/>
      <c r="M239" s="281"/>
      <c r="N239" s="281"/>
      <c r="O239" s="281"/>
      <c r="P239" s="281"/>
      <c r="Q239" s="281"/>
      <c r="R239" s="281"/>
      <c r="S239" s="281"/>
      <c r="T239" s="281"/>
      <c r="U239" s="281"/>
      <c r="V239" s="281"/>
      <c r="W239" s="281"/>
      <c r="X239" s="282"/>
      <c r="Y239" s="339"/>
      <c r="Z239" s="340"/>
    </row>
    <row r="240" spans="1:26" ht="15" customHeight="1">
      <c r="A240" s="141"/>
      <c r="B240" s="291" t="s">
        <v>52</v>
      </c>
      <c r="C240" s="270" t="s">
        <v>237</v>
      </c>
      <c r="D240" s="271"/>
      <c r="E240" s="271"/>
      <c r="F240" s="271"/>
      <c r="G240" s="271"/>
      <c r="H240" s="271"/>
      <c r="I240" s="271"/>
      <c r="J240" s="271"/>
      <c r="K240" s="271"/>
      <c r="L240" s="271"/>
      <c r="M240" s="271"/>
      <c r="N240" s="271"/>
      <c r="O240" s="271"/>
      <c r="P240" s="271"/>
      <c r="Q240" s="271"/>
      <c r="R240" s="271"/>
      <c r="S240" s="271"/>
      <c r="T240" s="271"/>
      <c r="U240" s="271"/>
      <c r="V240" s="271"/>
      <c r="W240" s="271"/>
      <c r="X240" s="272"/>
      <c r="Y240" s="337"/>
      <c r="Z240" s="338"/>
    </row>
    <row r="241" spans="1:26" ht="15" customHeight="1">
      <c r="A241" s="141"/>
      <c r="B241" s="293"/>
      <c r="C241" s="273"/>
      <c r="D241" s="274"/>
      <c r="E241" s="274"/>
      <c r="F241" s="274"/>
      <c r="G241" s="274"/>
      <c r="H241" s="274"/>
      <c r="I241" s="274"/>
      <c r="J241" s="274"/>
      <c r="K241" s="274"/>
      <c r="L241" s="274"/>
      <c r="M241" s="274"/>
      <c r="N241" s="274"/>
      <c r="O241" s="274"/>
      <c r="P241" s="274"/>
      <c r="Q241" s="274"/>
      <c r="R241" s="274"/>
      <c r="S241" s="274"/>
      <c r="T241" s="274"/>
      <c r="U241" s="274"/>
      <c r="V241" s="274"/>
      <c r="W241" s="274"/>
      <c r="X241" s="275"/>
      <c r="Y241" s="339"/>
      <c r="Z241" s="340"/>
    </row>
    <row r="242" spans="1:26" ht="15" customHeight="1">
      <c r="A242" s="141"/>
      <c r="B242" s="291" t="s">
        <v>176</v>
      </c>
      <c r="C242" s="270" t="s">
        <v>255</v>
      </c>
      <c r="D242" s="271"/>
      <c r="E242" s="271"/>
      <c r="F242" s="271"/>
      <c r="G242" s="271"/>
      <c r="H242" s="271"/>
      <c r="I242" s="271"/>
      <c r="J242" s="271"/>
      <c r="K242" s="271"/>
      <c r="L242" s="271"/>
      <c r="M242" s="271"/>
      <c r="N242" s="271"/>
      <c r="O242" s="271"/>
      <c r="P242" s="271"/>
      <c r="Q242" s="271"/>
      <c r="R242" s="271"/>
      <c r="S242" s="271"/>
      <c r="T242" s="271"/>
      <c r="U242" s="271"/>
      <c r="V242" s="271"/>
      <c r="W242" s="271"/>
      <c r="X242" s="272"/>
      <c r="Y242" s="337"/>
      <c r="Z242" s="338"/>
    </row>
    <row r="243" spans="1:26" ht="12.75" customHeight="1">
      <c r="A243" s="141"/>
      <c r="B243" s="293"/>
      <c r="C243" s="273"/>
      <c r="D243" s="274"/>
      <c r="E243" s="274"/>
      <c r="F243" s="274"/>
      <c r="G243" s="274"/>
      <c r="H243" s="274"/>
      <c r="I243" s="274"/>
      <c r="J243" s="274"/>
      <c r="K243" s="274"/>
      <c r="L243" s="274"/>
      <c r="M243" s="274"/>
      <c r="N243" s="274"/>
      <c r="O243" s="274"/>
      <c r="P243" s="274"/>
      <c r="Q243" s="274"/>
      <c r="R243" s="274"/>
      <c r="S243" s="274"/>
      <c r="T243" s="274"/>
      <c r="U243" s="274"/>
      <c r="V243" s="274"/>
      <c r="W243" s="274"/>
      <c r="X243" s="275"/>
      <c r="Y243" s="339"/>
      <c r="Z243" s="340"/>
    </row>
    <row r="244" spans="1:26" s="166" customFormat="1" ht="20.149999999999999" customHeight="1">
      <c r="A244" s="12" t="s">
        <v>236</v>
      </c>
      <c r="B244" s="165"/>
      <c r="C244" s="149"/>
      <c r="D244" s="149"/>
      <c r="E244" s="149"/>
      <c r="F244" s="149"/>
      <c r="G244" s="149"/>
      <c r="H244" s="149"/>
      <c r="I244" s="149"/>
      <c r="J244" s="150"/>
      <c r="K244" s="150"/>
      <c r="L244" s="150"/>
      <c r="M244" s="150"/>
      <c r="N244" s="150"/>
      <c r="O244" s="150"/>
      <c r="P244" s="150"/>
      <c r="Q244" s="150"/>
      <c r="R244" s="150"/>
      <c r="S244" s="150"/>
      <c r="T244" s="150"/>
      <c r="U244" s="150"/>
      <c r="V244" s="150"/>
      <c r="W244" s="150"/>
      <c r="Y244" s="163"/>
      <c r="Z244" s="163"/>
    </row>
    <row r="245" spans="1:26" ht="10.5" customHeight="1">
      <c r="A245" s="141"/>
      <c r="B245" s="291" t="s">
        <v>17</v>
      </c>
      <c r="C245" s="270" t="s">
        <v>149</v>
      </c>
      <c r="D245" s="271"/>
      <c r="E245" s="271"/>
      <c r="F245" s="271"/>
      <c r="G245" s="271"/>
      <c r="H245" s="271"/>
      <c r="I245" s="271"/>
      <c r="J245" s="271"/>
      <c r="K245" s="271"/>
      <c r="L245" s="271"/>
      <c r="M245" s="271"/>
      <c r="N245" s="271"/>
      <c r="O245" s="271"/>
      <c r="P245" s="271"/>
      <c r="Q245" s="271"/>
      <c r="R245" s="271"/>
      <c r="S245" s="271"/>
      <c r="T245" s="271"/>
      <c r="U245" s="271"/>
      <c r="V245" s="271"/>
      <c r="W245" s="271"/>
      <c r="X245" s="272"/>
      <c r="Y245" s="337"/>
      <c r="Z245" s="338"/>
    </row>
    <row r="246" spans="1:26" ht="10.5" customHeight="1">
      <c r="A246" s="141"/>
      <c r="B246" s="293"/>
      <c r="C246" s="273"/>
      <c r="D246" s="274"/>
      <c r="E246" s="274"/>
      <c r="F246" s="274"/>
      <c r="G246" s="274"/>
      <c r="H246" s="274"/>
      <c r="I246" s="274"/>
      <c r="J246" s="274"/>
      <c r="K246" s="274"/>
      <c r="L246" s="274"/>
      <c r="M246" s="274"/>
      <c r="N246" s="274"/>
      <c r="O246" s="274"/>
      <c r="P246" s="274"/>
      <c r="Q246" s="274"/>
      <c r="R246" s="274"/>
      <c r="S246" s="274"/>
      <c r="T246" s="274"/>
      <c r="U246" s="274"/>
      <c r="V246" s="274"/>
      <c r="W246" s="274"/>
      <c r="X246" s="275"/>
      <c r="Y246" s="341"/>
      <c r="Z246" s="342"/>
    </row>
    <row r="247" spans="1:26" ht="15" customHeight="1">
      <c r="A247" s="141"/>
      <c r="B247" s="291" t="s">
        <v>18</v>
      </c>
      <c r="C247" s="270" t="s">
        <v>80</v>
      </c>
      <c r="D247" s="271"/>
      <c r="E247" s="271"/>
      <c r="F247" s="271"/>
      <c r="G247" s="271"/>
      <c r="H247" s="271"/>
      <c r="I247" s="271"/>
      <c r="J247" s="271"/>
      <c r="K247" s="271"/>
      <c r="L247" s="271"/>
      <c r="M247" s="271"/>
      <c r="N247" s="271"/>
      <c r="O247" s="271"/>
      <c r="P247" s="271"/>
      <c r="Q247" s="271"/>
      <c r="R247" s="271"/>
      <c r="S247" s="271"/>
      <c r="T247" s="271"/>
      <c r="U247" s="271"/>
      <c r="V247" s="271"/>
      <c r="W247" s="271"/>
      <c r="X247" s="272"/>
      <c r="Y247" s="337"/>
      <c r="Z247" s="338"/>
    </row>
    <row r="248" spans="1:26" ht="15" customHeight="1">
      <c r="A248" s="141"/>
      <c r="B248" s="293"/>
      <c r="C248" s="273"/>
      <c r="D248" s="274"/>
      <c r="E248" s="274"/>
      <c r="F248" s="274"/>
      <c r="G248" s="274"/>
      <c r="H248" s="274"/>
      <c r="I248" s="274"/>
      <c r="J248" s="274"/>
      <c r="K248" s="274"/>
      <c r="L248" s="274"/>
      <c r="M248" s="274"/>
      <c r="N248" s="274"/>
      <c r="O248" s="274"/>
      <c r="P248" s="274"/>
      <c r="Q248" s="274"/>
      <c r="R248" s="274"/>
      <c r="S248" s="274"/>
      <c r="T248" s="274"/>
      <c r="U248" s="274"/>
      <c r="V248" s="274"/>
      <c r="W248" s="274"/>
      <c r="X248" s="275"/>
      <c r="Y248" s="341"/>
      <c r="Z248" s="342"/>
    </row>
    <row r="249" spans="1:26" ht="15" customHeight="1">
      <c r="A249" s="141"/>
      <c r="B249" s="291" t="s">
        <v>19</v>
      </c>
      <c r="C249" s="270" t="s">
        <v>81</v>
      </c>
      <c r="D249" s="271"/>
      <c r="E249" s="271"/>
      <c r="F249" s="271"/>
      <c r="G249" s="271"/>
      <c r="H249" s="271"/>
      <c r="I249" s="271"/>
      <c r="J249" s="271"/>
      <c r="K249" s="271"/>
      <c r="L249" s="271"/>
      <c r="M249" s="271"/>
      <c r="N249" s="271"/>
      <c r="O249" s="271"/>
      <c r="P249" s="271"/>
      <c r="Q249" s="271"/>
      <c r="R249" s="271"/>
      <c r="S249" s="271"/>
      <c r="T249" s="271"/>
      <c r="U249" s="271"/>
      <c r="V249" s="271"/>
      <c r="W249" s="271"/>
      <c r="X249" s="272"/>
      <c r="Y249" s="337"/>
      <c r="Z249" s="338"/>
    </row>
    <row r="250" spans="1:26" ht="15" customHeight="1">
      <c r="A250" s="141"/>
      <c r="B250" s="293"/>
      <c r="C250" s="332"/>
      <c r="D250" s="333"/>
      <c r="E250" s="333"/>
      <c r="F250" s="333"/>
      <c r="G250" s="333"/>
      <c r="H250" s="333"/>
      <c r="I250" s="333"/>
      <c r="J250" s="333"/>
      <c r="K250" s="333"/>
      <c r="L250" s="333"/>
      <c r="M250" s="333"/>
      <c r="N250" s="333"/>
      <c r="O250" s="333"/>
      <c r="P250" s="333"/>
      <c r="Q250" s="333"/>
      <c r="R250" s="333"/>
      <c r="S250" s="333"/>
      <c r="T250" s="333"/>
      <c r="U250" s="333"/>
      <c r="V250" s="333"/>
      <c r="W250" s="333"/>
      <c r="X250" s="334"/>
      <c r="Y250" s="341"/>
      <c r="Z250" s="342"/>
    </row>
    <row r="251" spans="1:26" ht="15" customHeight="1">
      <c r="A251" s="141"/>
      <c r="B251" s="291" t="s">
        <v>20</v>
      </c>
      <c r="C251" s="270" t="s">
        <v>82</v>
      </c>
      <c r="D251" s="271"/>
      <c r="E251" s="271"/>
      <c r="F251" s="271"/>
      <c r="G251" s="271"/>
      <c r="H251" s="271"/>
      <c r="I251" s="271"/>
      <c r="J251" s="271"/>
      <c r="K251" s="271"/>
      <c r="L251" s="271"/>
      <c r="M251" s="271"/>
      <c r="N251" s="271"/>
      <c r="O251" s="271"/>
      <c r="P251" s="271"/>
      <c r="Q251" s="271"/>
      <c r="R251" s="271"/>
      <c r="S251" s="271"/>
      <c r="T251" s="271"/>
      <c r="U251" s="271"/>
      <c r="V251" s="271"/>
      <c r="W251" s="271"/>
      <c r="X251" s="272"/>
      <c r="Y251" s="337"/>
      <c r="Z251" s="338"/>
    </row>
    <row r="252" spans="1:26" ht="15" customHeight="1">
      <c r="A252" s="141"/>
      <c r="B252" s="293"/>
      <c r="C252" s="273"/>
      <c r="D252" s="274"/>
      <c r="E252" s="274"/>
      <c r="F252" s="274"/>
      <c r="G252" s="274"/>
      <c r="H252" s="274"/>
      <c r="I252" s="274"/>
      <c r="J252" s="274"/>
      <c r="K252" s="274"/>
      <c r="L252" s="274"/>
      <c r="M252" s="274"/>
      <c r="N252" s="274"/>
      <c r="O252" s="274"/>
      <c r="P252" s="274"/>
      <c r="Q252" s="274"/>
      <c r="R252" s="274"/>
      <c r="S252" s="274"/>
      <c r="T252" s="274"/>
      <c r="U252" s="274"/>
      <c r="V252" s="274"/>
      <c r="W252" s="274"/>
      <c r="X252" s="275"/>
      <c r="Y252" s="339"/>
      <c r="Z252" s="340"/>
    </row>
    <row r="253" spans="1:26" ht="10.5" customHeight="1">
      <c r="A253" s="141"/>
      <c r="B253" s="291" t="s">
        <v>21</v>
      </c>
      <c r="C253" s="349" t="s">
        <v>41</v>
      </c>
      <c r="D253" s="350"/>
      <c r="E253" s="350"/>
      <c r="F253" s="350"/>
      <c r="G253" s="350"/>
      <c r="H253" s="350"/>
      <c r="I253" s="350"/>
      <c r="J253" s="350"/>
      <c r="K253" s="350"/>
      <c r="L253" s="350"/>
      <c r="M253" s="350"/>
      <c r="N253" s="350"/>
      <c r="O253" s="350"/>
      <c r="P253" s="350"/>
      <c r="Q253" s="350"/>
      <c r="R253" s="350"/>
      <c r="S253" s="350"/>
      <c r="T253" s="350"/>
      <c r="U253" s="350"/>
      <c r="V253" s="350"/>
      <c r="W253" s="350"/>
      <c r="X253" s="351"/>
      <c r="Y253" s="337"/>
      <c r="Z253" s="338"/>
    </row>
    <row r="254" spans="1:26" ht="10.5" customHeight="1">
      <c r="A254" s="141"/>
      <c r="B254" s="293"/>
      <c r="C254" s="352"/>
      <c r="D254" s="353"/>
      <c r="E254" s="353"/>
      <c r="F254" s="353"/>
      <c r="G254" s="353"/>
      <c r="H254" s="353"/>
      <c r="I254" s="353"/>
      <c r="J254" s="353"/>
      <c r="K254" s="353"/>
      <c r="L254" s="353"/>
      <c r="M254" s="353"/>
      <c r="N254" s="353"/>
      <c r="O254" s="353"/>
      <c r="P254" s="353"/>
      <c r="Q254" s="353"/>
      <c r="R254" s="353"/>
      <c r="S254" s="353"/>
      <c r="T254" s="353"/>
      <c r="U254" s="353"/>
      <c r="V254" s="353"/>
      <c r="W254" s="353"/>
      <c r="X254" s="354"/>
      <c r="Y254" s="339"/>
      <c r="Z254" s="340"/>
    </row>
    <row r="255" spans="1:26" ht="20.25" customHeight="1">
      <c r="A255" s="141"/>
      <c r="B255" s="291" t="s">
        <v>221</v>
      </c>
      <c r="C255" s="270" t="s">
        <v>238</v>
      </c>
      <c r="D255" s="271"/>
      <c r="E255" s="271"/>
      <c r="F255" s="271"/>
      <c r="G255" s="271"/>
      <c r="H255" s="271"/>
      <c r="I255" s="271"/>
      <c r="J255" s="271"/>
      <c r="K255" s="271"/>
      <c r="L255" s="271"/>
      <c r="M255" s="271"/>
      <c r="N255" s="271"/>
      <c r="O255" s="271"/>
      <c r="P255" s="271"/>
      <c r="Q255" s="271"/>
      <c r="R255" s="271"/>
      <c r="S255" s="271"/>
      <c r="T255" s="271"/>
      <c r="U255" s="271"/>
      <c r="V255" s="271"/>
      <c r="W255" s="271"/>
      <c r="X255" s="272"/>
      <c r="Y255" s="337"/>
      <c r="Z255" s="338"/>
    </row>
    <row r="256" spans="1:26" ht="20.25" customHeight="1">
      <c r="A256" s="141"/>
      <c r="B256" s="293"/>
      <c r="C256" s="273"/>
      <c r="D256" s="274"/>
      <c r="E256" s="274"/>
      <c r="F256" s="274"/>
      <c r="G256" s="274"/>
      <c r="H256" s="274"/>
      <c r="I256" s="274"/>
      <c r="J256" s="274"/>
      <c r="K256" s="274"/>
      <c r="L256" s="274"/>
      <c r="M256" s="274"/>
      <c r="N256" s="274"/>
      <c r="O256" s="274"/>
      <c r="P256" s="274"/>
      <c r="Q256" s="274"/>
      <c r="R256" s="274"/>
      <c r="S256" s="274"/>
      <c r="T256" s="274"/>
      <c r="U256" s="274"/>
      <c r="V256" s="274"/>
      <c r="W256" s="274"/>
      <c r="X256" s="275"/>
      <c r="Y256" s="339"/>
      <c r="Z256" s="340"/>
    </row>
    <row r="257" spans="1:26" ht="10.5" customHeight="1">
      <c r="A257" s="141"/>
      <c r="B257" s="291" t="s">
        <v>222</v>
      </c>
      <c r="C257" s="349" t="s">
        <v>239</v>
      </c>
      <c r="D257" s="350"/>
      <c r="E257" s="350"/>
      <c r="F257" s="350"/>
      <c r="G257" s="350"/>
      <c r="H257" s="350"/>
      <c r="I257" s="350"/>
      <c r="J257" s="350"/>
      <c r="K257" s="350"/>
      <c r="L257" s="350"/>
      <c r="M257" s="350"/>
      <c r="N257" s="350"/>
      <c r="O257" s="350"/>
      <c r="P257" s="350"/>
      <c r="Q257" s="350"/>
      <c r="R257" s="350"/>
      <c r="S257" s="350"/>
      <c r="T257" s="350"/>
      <c r="U257" s="350"/>
      <c r="V257" s="350"/>
      <c r="W257" s="350"/>
      <c r="X257" s="351"/>
      <c r="Y257" s="337"/>
      <c r="Z257" s="338"/>
    </row>
    <row r="258" spans="1:26" ht="10.5" customHeight="1">
      <c r="A258" s="141"/>
      <c r="B258" s="293"/>
      <c r="C258" s="352"/>
      <c r="D258" s="353"/>
      <c r="E258" s="353"/>
      <c r="F258" s="353"/>
      <c r="G258" s="353"/>
      <c r="H258" s="353"/>
      <c r="I258" s="353"/>
      <c r="J258" s="353"/>
      <c r="K258" s="353"/>
      <c r="L258" s="353"/>
      <c r="M258" s="353"/>
      <c r="N258" s="353"/>
      <c r="O258" s="353"/>
      <c r="P258" s="353"/>
      <c r="Q258" s="353"/>
      <c r="R258" s="353"/>
      <c r="S258" s="353"/>
      <c r="T258" s="353"/>
      <c r="U258" s="353"/>
      <c r="V258" s="353"/>
      <c r="W258" s="353"/>
      <c r="X258" s="354"/>
      <c r="Y258" s="339"/>
      <c r="Z258" s="340"/>
    </row>
    <row r="259" spans="1:26" ht="14.25" customHeight="1">
      <c r="A259" s="141"/>
      <c r="B259" s="291" t="s">
        <v>223</v>
      </c>
      <c r="C259" s="270" t="s">
        <v>240</v>
      </c>
      <c r="D259" s="271"/>
      <c r="E259" s="271"/>
      <c r="F259" s="271"/>
      <c r="G259" s="271"/>
      <c r="H259" s="271"/>
      <c r="I259" s="271"/>
      <c r="J259" s="271"/>
      <c r="K259" s="271"/>
      <c r="L259" s="271"/>
      <c r="M259" s="271"/>
      <c r="N259" s="271"/>
      <c r="O259" s="271"/>
      <c r="P259" s="271"/>
      <c r="Q259" s="271"/>
      <c r="R259" s="271"/>
      <c r="S259" s="271"/>
      <c r="T259" s="271"/>
      <c r="U259" s="271"/>
      <c r="V259" s="271"/>
      <c r="W259" s="271"/>
      <c r="X259" s="272"/>
      <c r="Y259" s="337"/>
      <c r="Z259" s="338"/>
    </row>
    <row r="260" spans="1:26" ht="15" customHeight="1">
      <c r="A260" s="141"/>
      <c r="B260" s="293"/>
      <c r="C260" s="273"/>
      <c r="D260" s="274"/>
      <c r="E260" s="274"/>
      <c r="F260" s="274"/>
      <c r="G260" s="274"/>
      <c r="H260" s="274"/>
      <c r="I260" s="274"/>
      <c r="J260" s="274"/>
      <c r="K260" s="274"/>
      <c r="L260" s="274"/>
      <c r="M260" s="274"/>
      <c r="N260" s="274"/>
      <c r="O260" s="274"/>
      <c r="P260" s="274"/>
      <c r="Q260" s="274"/>
      <c r="R260" s="274"/>
      <c r="S260" s="274"/>
      <c r="T260" s="274"/>
      <c r="U260" s="274"/>
      <c r="V260" s="274"/>
      <c r="W260" s="274"/>
      <c r="X260" s="275"/>
      <c r="Y260" s="339"/>
      <c r="Z260" s="340"/>
    </row>
    <row r="261" spans="1:26" s="166" customFormat="1" ht="20.149999999999999" customHeight="1">
      <c r="A261" s="12" t="s">
        <v>241</v>
      </c>
      <c r="B261" s="165"/>
      <c r="C261" s="149"/>
      <c r="D261" s="149"/>
      <c r="E261" s="149"/>
      <c r="F261" s="149"/>
      <c r="G261" s="149"/>
      <c r="H261" s="149"/>
      <c r="I261" s="149"/>
      <c r="J261" s="150"/>
      <c r="K261" s="150"/>
      <c r="L261" s="150"/>
      <c r="M261" s="150"/>
      <c r="N261" s="150"/>
      <c r="O261" s="150"/>
      <c r="P261" s="150"/>
      <c r="Q261" s="150"/>
      <c r="R261" s="150"/>
      <c r="S261" s="150"/>
      <c r="T261" s="150"/>
      <c r="U261" s="150"/>
      <c r="V261" s="150"/>
      <c r="W261" s="150"/>
      <c r="Y261" s="163"/>
      <c r="Z261" s="163"/>
    </row>
    <row r="262" spans="1:26" ht="15" customHeight="1">
      <c r="A262" s="141"/>
      <c r="B262" s="291" t="s">
        <v>17</v>
      </c>
      <c r="C262" s="270" t="s">
        <v>150</v>
      </c>
      <c r="D262" s="271"/>
      <c r="E262" s="271"/>
      <c r="F262" s="271"/>
      <c r="G262" s="271"/>
      <c r="H262" s="271"/>
      <c r="I262" s="271"/>
      <c r="J262" s="271"/>
      <c r="K262" s="271"/>
      <c r="L262" s="271"/>
      <c r="M262" s="271"/>
      <c r="N262" s="271"/>
      <c r="O262" s="271"/>
      <c r="P262" s="271"/>
      <c r="Q262" s="271"/>
      <c r="R262" s="271"/>
      <c r="S262" s="271"/>
      <c r="T262" s="271"/>
      <c r="U262" s="271"/>
      <c r="V262" s="271"/>
      <c r="W262" s="271"/>
      <c r="X262" s="272"/>
      <c r="Y262" s="337"/>
      <c r="Z262" s="338"/>
    </row>
    <row r="263" spans="1:26" ht="15" customHeight="1">
      <c r="A263" s="141"/>
      <c r="B263" s="293"/>
      <c r="C263" s="273"/>
      <c r="D263" s="274"/>
      <c r="E263" s="274"/>
      <c r="F263" s="274"/>
      <c r="G263" s="274"/>
      <c r="H263" s="274"/>
      <c r="I263" s="274"/>
      <c r="J263" s="274"/>
      <c r="K263" s="274"/>
      <c r="L263" s="274"/>
      <c r="M263" s="274"/>
      <c r="N263" s="274"/>
      <c r="O263" s="274"/>
      <c r="P263" s="274"/>
      <c r="Q263" s="274"/>
      <c r="R263" s="274"/>
      <c r="S263" s="274"/>
      <c r="T263" s="274"/>
      <c r="U263" s="274"/>
      <c r="V263" s="274"/>
      <c r="W263" s="274"/>
      <c r="X263" s="275"/>
      <c r="Y263" s="339"/>
      <c r="Z263" s="340"/>
    </row>
    <row r="264" spans="1:26" ht="22.5" customHeight="1">
      <c r="A264" s="141"/>
      <c r="B264" s="291" t="s">
        <v>18</v>
      </c>
      <c r="C264" s="270" t="s">
        <v>460</v>
      </c>
      <c r="D264" s="271"/>
      <c r="E264" s="271"/>
      <c r="F264" s="271"/>
      <c r="G264" s="271"/>
      <c r="H264" s="271"/>
      <c r="I264" s="271"/>
      <c r="J264" s="271"/>
      <c r="K264" s="271"/>
      <c r="L264" s="271"/>
      <c r="M264" s="271"/>
      <c r="N264" s="271"/>
      <c r="O264" s="271"/>
      <c r="P264" s="271"/>
      <c r="Q264" s="271"/>
      <c r="R264" s="271"/>
      <c r="S264" s="271"/>
      <c r="T264" s="271"/>
      <c r="U264" s="271"/>
      <c r="V264" s="271"/>
      <c r="W264" s="271"/>
      <c r="X264" s="272"/>
      <c r="Y264" s="337"/>
      <c r="Z264" s="338"/>
    </row>
    <row r="265" spans="1:26" ht="22.5" customHeight="1">
      <c r="A265" s="141"/>
      <c r="B265" s="293"/>
      <c r="C265" s="273"/>
      <c r="D265" s="274"/>
      <c r="E265" s="274"/>
      <c r="F265" s="274"/>
      <c r="G265" s="274"/>
      <c r="H265" s="274"/>
      <c r="I265" s="274"/>
      <c r="J265" s="274"/>
      <c r="K265" s="274"/>
      <c r="L265" s="274"/>
      <c r="M265" s="274"/>
      <c r="N265" s="274"/>
      <c r="O265" s="274"/>
      <c r="P265" s="274"/>
      <c r="Q265" s="274"/>
      <c r="R265" s="274"/>
      <c r="S265" s="274"/>
      <c r="T265" s="274"/>
      <c r="U265" s="274"/>
      <c r="V265" s="274"/>
      <c r="W265" s="274"/>
      <c r="X265" s="275"/>
      <c r="Y265" s="339"/>
      <c r="Z265" s="340"/>
    </row>
    <row r="266" spans="1:26" ht="12.75" customHeight="1">
      <c r="A266" s="141"/>
      <c r="B266" s="9"/>
      <c r="C266" s="150"/>
      <c r="D266" s="149"/>
      <c r="E266" s="149"/>
      <c r="F266" s="149"/>
      <c r="G266" s="149"/>
      <c r="H266" s="149"/>
      <c r="I266" s="149"/>
      <c r="J266" s="150"/>
      <c r="K266" s="150"/>
      <c r="L266" s="150"/>
      <c r="M266" s="150"/>
      <c r="N266" s="150"/>
      <c r="O266" s="150"/>
      <c r="P266" s="150"/>
      <c r="Q266" s="150"/>
      <c r="R266" s="150"/>
      <c r="S266" s="150"/>
      <c r="T266" s="150"/>
      <c r="U266" s="150"/>
      <c r="V266" s="150"/>
      <c r="W266" s="150"/>
      <c r="Y266" s="140"/>
      <c r="Z266" s="140"/>
    </row>
    <row r="267" spans="1:26" s="166" customFormat="1" ht="20.149999999999999" customHeight="1">
      <c r="A267" s="12" t="s">
        <v>461</v>
      </c>
      <c r="B267" s="165"/>
      <c r="C267" s="149"/>
      <c r="D267" s="149"/>
      <c r="E267" s="149"/>
      <c r="F267" s="149"/>
      <c r="G267" s="149"/>
      <c r="H267" s="149"/>
      <c r="I267" s="149"/>
      <c r="J267" s="150"/>
      <c r="K267" s="150"/>
      <c r="L267" s="150"/>
      <c r="M267" s="150"/>
      <c r="N267" s="150"/>
      <c r="O267" s="150"/>
      <c r="P267" s="150"/>
      <c r="Q267" s="150"/>
      <c r="R267" s="150"/>
      <c r="S267" s="150"/>
      <c r="T267" s="150"/>
      <c r="U267" s="150"/>
      <c r="V267" s="150"/>
      <c r="W267" s="150"/>
      <c r="Y267" s="163"/>
      <c r="Z267" s="163"/>
    </row>
    <row r="268" spans="1:26" ht="15" customHeight="1">
      <c r="A268" s="141"/>
      <c r="B268" s="291" t="s">
        <v>17</v>
      </c>
      <c r="C268" s="270" t="s">
        <v>151</v>
      </c>
      <c r="D268" s="271"/>
      <c r="E268" s="271"/>
      <c r="F268" s="271"/>
      <c r="G268" s="271"/>
      <c r="H268" s="271"/>
      <c r="I268" s="271"/>
      <c r="J268" s="271"/>
      <c r="K268" s="271"/>
      <c r="L268" s="271"/>
      <c r="M268" s="271"/>
      <c r="N268" s="271"/>
      <c r="O268" s="271"/>
      <c r="P268" s="271"/>
      <c r="Q268" s="271"/>
      <c r="R268" s="271"/>
      <c r="S268" s="271"/>
      <c r="T268" s="271"/>
      <c r="U268" s="271"/>
      <c r="V268" s="271"/>
      <c r="W268" s="271"/>
      <c r="X268" s="272"/>
      <c r="Y268" s="337"/>
      <c r="Z268" s="338"/>
    </row>
    <row r="269" spans="1:26" ht="15" customHeight="1">
      <c r="A269" s="141"/>
      <c r="B269" s="293"/>
      <c r="C269" s="273"/>
      <c r="D269" s="274"/>
      <c r="E269" s="274"/>
      <c r="F269" s="274"/>
      <c r="G269" s="274"/>
      <c r="H269" s="274"/>
      <c r="I269" s="274"/>
      <c r="J269" s="274"/>
      <c r="K269" s="274"/>
      <c r="L269" s="274"/>
      <c r="M269" s="274"/>
      <c r="N269" s="274"/>
      <c r="O269" s="274"/>
      <c r="P269" s="274"/>
      <c r="Q269" s="274"/>
      <c r="R269" s="274"/>
      <c r="S269" s="274"/>
      <c r="T269" s="274"/>
      <c r="U269" s="274"/>
      <c r="V269" s="274"/>
      <c r="W269" s="274"/>
      <c r="X269" s="275"/>
      <c r="Y269" s="341"/>
      <c r="Z269" s="342"/>
    </row>
    <row r="270" spans="1:26" ht="22.5" customHeight="1">
      <c r="A270" s="141"/>
      <c r="B270" s="291" t="s">
        <v>18</v>
      </c>
      <c r="C270" s="270" t="s">
        <v>152</v>
      </c>
      <c r="D270" s="271"/>
      <c r="E270" s="271"/>
      <c r="F270" s="271"/>
      <c r="G270" s="271"/>
      <c r="H270" s="271"/>
      <c r="I270" s="271"/>
      <c r="J270" s="271"/>
      <c r="K270" s="271"/>
      <c r="L270" s="271"/>
      <c r="M270" s="271"/>
      <c r="N270" s="271"/>
      <c r="O270" s="271"/>
      <c r="P270" s="271"/>
      <c r="Q270" s="271"/>
      <c r="R270" s="271"/>
      <c r="S270" s="271"/>
      <c r="T270" s="271"/>
      <c r="U270" s="271"/>
      <c r="V270" s="271"/>
      <c r="W270" s="271"/>
      <c r="X270" s="272"/>
      <c r="Y270" s="337"/>
      <c r="Z270" s="338"/>
    </row>
    <row r="271" spans="1:26" ht="22.5" customHeight="1">
      <c r="A271" s="141"/>
      <c r="B271" s="293"/>
      <c r="C271" s="332"/>
      <c r="D271" s="333"/>
      <c r="E271" s="333"/>
      <c r="F271" s="333"/>
      <c r="G271" s="333"/>
      <c r="H271" s="333"/>
      <c r="I271" s="333"/>
      <c r="J271" s="333"/>
      <c r="K271" s="333"/>
      <c r="L271" s="333"/>
      <c r="M271" s="333"/>
      <c r="N271" s="333"/>
      <c r="O271" s="333"/>
      <c r="P271" s="333"/>
      <c r="Q271" s="333"/>
      <c r="R271" s="333"/>
      <c r="S271" s="333"/>
      <c r="T271" s="333"/>
      <c r="U271" s="333"/>
      <c r="V271" s="333"/>
      <c r="W271" s="333"/>
      <c r="X271" s="334"/>
      <c r="Y271" s="341"/>
      <c r="Z271" s="342"/>
    </row>
    <row r="272" spans="1:26" ht="15" customHeight="1">
      <c r="A272" s="141"/>
      <c r="B272" s="291" t="s">
        <v>19</v>
      </c>
      <c r="C272" s="270" t="s">
        <v>157</v>
      </c>
      <c r="D272" s="271"/>
      <c r="E272" s="271"/>
      <c r="F272" s="271"/>
      <c r="G272" s="271"/>
      <c r="H272" s="271"/>
      <c r="I272" s="271"/>
      <c r="J272" s="271"/>
      <c r="K272" s="271"/>
      <c r="L272" s="271"/>
      <c r="M272" s="271"/>
      <c r="N272" s="271"/>
      <c r="O272" s="271"/>
      <c r="P272" s="271"/>
      <c r="Q272" s="271"/>
      <c r="R272" s="271"/>
      <c r="S272" s="271"/>
      <c r="T272" s="271"/>
      <c r="U272" s="271"/>
      <c r="V272" s="271"/>
      <c r="W272" s="271"/>
      <c r="X272" s="272"/>
      <c r="Y272" s="337"/>
      <c r="Z272" s="338"/>
    </row>
    <row r="273" spans="1:26" ht="15" customHeight="1">
      <c r="A273" s="141"/>
      <c r="B273" s="293"/>
      <c r="C273" s="273"/>
      <c r="D273" s="274"/>
      <c r="E273" s="274"/>
      <c r="F273" s="274"/>
      <c r="G273" s="274"/>
      <c r="H273" s="274"/>
      <c r="I273" s="274"/>
      <c r="J273" s="274"/>
      <c r="K273" s="274"/>
      <c r="L273" s="274"/>
      <c r="M273" s="274"/>
      <c r="N273" s="274"/>
      <c r="O273" s="274"/>
      <c r="P273" s="274"/>
      <c r="Q273" s="274"/>
      <c r="R273" s="274"/>
      <c r="S273" s="274"/>
      <c r="T273" s="274"/>
      <c r="U273" s="274"/>
      <c r="V273" s="274"/>
      <c r="W273" s="274"/>
      <c r="X273" s="275"/>
      <c r="Y273" s="341"/>
      <c r="Z273" s="342"/>
    </row>
    <row r="274" spans="1:26" ht="12.75" customHeight="1">
      <c r="A274" s="141"/>
      <c r="B274" s="156"/>
      <c r="C274" s="190"/>
      <c r="D274" s="191"/>
      <c r="E274" s="191"/>
      <c r="F274" s="191"/>
      <c r="G274" s="191"/>
      <c r="H274" s="191"/>
      <c r="I274" s="191"/>
      <c r="J274" s="190"/>
      <c r="K274" s="190"/>
      <c r="L274" s="190"/>
      <c r="M274" s="190"/>
      <c r="N274" s="190"/>
      <c r="O274" s="190"/>
      <c r="P274" s="190"/>
      <c r="Q274" s="190"/>
      <c r="R274" s="190"/>
      <c r="S274" s="190"/>
      <c r="T274" s="190"/>
      <c r="U274" s="190"/>
      <c r="V274" s="190"/>
      <c r="W274" s="190"/>
      <c r="X274" s="5"/>
      <c r="Y274" s="192"/>
      <c r="Z274" s="192"/>
    </row>
    <row r="275" spans="1:26" s="166" customFormat="1" ht="20.149999999999999" customHeight="1">
      <c r="A275" s="12" t="s">
        <v>462</v>
      </c>
      <c r="B275" s="165"/>
      <c r="C275" s="149"/>
      <c r="D275" s="149"/>
      <c r="E275" s="149"/>
      <c r="F275" s="149"/>
      <c r="G275" s="149"/>
      <c r="H275" s="149"/>
      <c r="I275" s="149"/>
      <c r="J275" s="150"/>
      <c r="K275" s="150"/>
      <c r="L275" s="150"/>
      <c r="M275" s="150"/>
      <c r="N275" s="150"/>
      <c r="O275" s="150"/>
      <c r="P275" s="150"/>
      <c r="Q275" s="150"/>
      <c r="R275" s="150"/>
      <c r="S275" s="150"/>
      <c r="T275" s="150"/>
      <c r="U275" s="150"/>
      <c r="V275" s="150"/>
      <c r="W275" s="150"/>
      <c r="Y275" s="163"/>
      <c r="Z275" s="163"/>
    </row>
    <row r="276" spans="1:26" ht="15" customHeight="1">
      <c r="A276" s="141"/>
      <c r="B276" s="291" t="s">
        <v>17</v>
      </c>
      <c r="C276" s="270" t="s">
        <v>463</v>
      </c>
      <c r="D276" s="271"/>
      <c r="E276" s="271"/>
      <c r="F276" s="271"/>
      <c r="G276" s="271"/>
      <c r="H276" s="271"/>
      <c r="I276" s="271"/>
      <c r="J276" s="271"/>
      <c r="K276" s="271"/>
      <c r="L276" s="271"/>
      <c r="M276" s="271"/>
      <c r="N276" s="271"/>
      <c r="O276" s="271"/>
      <c r="P276" s="271"/>
      <c r="Q276" s="271"/>
      <c r="R276" s="271"/>
      <c r="S276" s="271"/>
      <c r="T276" s="271"/>
      <c r="U276" s="271"/>
      <c r="V276" s="271"/>
      <c r="W276" s="271"/>
      <c r="X276" s="272"/>
      <c r="Y276" s="337"/>
      <c r="Z276" s="338"/>
    </row>
    <row r="277" spans="1:26" ht="15" customHeight="1">
      <c r="A277" s="141"/>
      <c r="B277" s="293"/>
      <c r="C277" s="273"/>
      <c r="D277" s="274"/>
      <c r="E277" s="274"/>
      <c r="F277" s="274"/>
      <c r="G277" s="274"/>
      <c r="H277" s="274"/>
      <c r="I277" s="274"/>
      <c r="J277" s="274"/>
      <c r="K277" s="274"/>
      <c r="L277" s="274"/>
      <c r="M277" s="274"/>
      <c r="N277" s="274"/>
      <c r="O277" s="274"/>
      <c r="P277" s="274"/>
      <c r="Q277" s="274"/>
      <c r="R277" s="274"/>
      <c r="S277" s="274"/>
      <c r="T277" s="274"/>
      <c r="U277" s="274"/>
      <c r="V277" s="274"/>
      <c r="W277" s="274"/>
      <c r="X277" s="275"/>
      <c r="Y277" s="341"/>
      <c r="Z277" s="342"/>
    </row>
    <row r="278" spans="1:26" ht="12.75" customHeight="1">
      <c r="A278" s="141"/>
      <c r="B278" s="156"/>
      <c r="C278" s="190"/>
      <c r="D278" s="191"/>
      <c r="E278" s="191"/>
      <c r="F278" s="191"/>
      <c r="G278" s="191"/>
      <c r="H278" s="191"/>
      <c r="I278" s="191"/>
      <c r="J278" s="190"/>
      <c r="K278" s="190"/>
      <c r="L278" s="190"/>
      <c r="M278" s="190"/>
      <c r="N278" s="190"/>
      <c r="O278" s="190"/>
      <c r="P278" s="190"/>
      <c r="Q278" s="190"/>
      <c r="R278" s="190"/>
      <c r="S278" s="190"/>
      <c r="T278" s="190"/>
      <c r="U278" s="190"/>
      <c r="V278" s="190"/>
      <c r="W278" s="190"/>
      <c r="X278" s="5"/>
      <c r="Y278" s="192"/>
      <c r="Z278" s="192"/>
    </row>
    <row r="279" spans="1:26" s="166" customFormat="1" ht="20.149999999999999" customHeight="1">
      <c r="A279" s="12" t="s">
        <v>242</v>
      </c>
      <c r="B279" s="165"/>
      <c r="C279" s="149"/>
      <c r="D279" s="149"/>
      <c r="E279" s="149"/>
      <c r="F279" s="149"/>
      <c r="G279" s="149"/>
      <c r="H279" s="149"/>
      <c r="I279" s="149"/>
      <c r="J279" s="150"/>
      <c r="K279" s="150"/>
      <c r="L279" s="150"/>
      <c r="M279" s="150"/>
      <c r="N279" s="150"/>
      <c r="O279" s="150"/>
      <c r="P279" s="150"/>
      <c r="Q279" s="150"/>
      <c r="R279" s="150"/>
      <c r="S279" s="150"/>
      <c r="T279" s="150"/>
      <c r="U279" s="150"/>
      <c r="V279" s="150"/>
      <c r="W279" s="150"/>
      <c r="Y279" s="163"/>
      <c r="Z279" s="163"/>
    </row>
    <row r="280" spans="1:26" ht="22.5" customHeight="1">
      <c r="A280" s="141"/>
      <c r="B280" s="347" t="s">
        <v>17</v>
      </c>
      <c r="C280" s="491" t="s">
        <v>464</v>
      </c>
      <c r="D280" s="491"/>
      <c r="E280" s="491"/>
      <c r="F280" s="491"/>
      <c r="G280" s="491"/>
      <c r="H280" s="491"/>
      <c r="I280" s="491"/>
      <c r="J280" s="491"/>
      <c r="K280" s="491"/>
      <c r="L280" s="491"/>
      <c r="M280" s="491"/>
      <c r="N280" s="491"/>
      <c r="O280" s="491"/>
      <c r="P280" s="491"/>
      <c r="Q280" s="491"/>
      <c r="R280" s="491"/>
      <c r="S280" s="491"/>
      <c r="T280" s="491"/>
      <c r="U280" s="491"/>
      <c r="V280" s="491"/>
      <c r="W280" s="491"/>
      <c r="X280" s="491"/>
      <c r="Y280" s="348"/>
      <c r="Z280" s="348"/>
    </row>
    <row r="281" spans="1:26" ht="22.5" customHeight="1">
      <c r="A281" s="141"/>
      <c r="B281" s="347"/>
      <c r="C281" s="491"/>
      <c r="D281" s="491"/>
      <c r="E281" s="491"/>
      <c r="F281" s="491"/>
      <c r="G281" s="491"/>
      <c r="H281" s="491"/>
      <c r="I281" s="491"/>
      <c r="J281" s="491"/>
      <c r="K281" s="491"/>
      <c r="L281" s="491"/>
      <c r="M281" s="491"/>
      <c r="N281" s="491"/>
      <c r="O281" s="491"/>
      <c r="P281" s="491"/>
      <c r="Q281" s="491"/>
      <c r="R281" s="491"/>
      <c r="S281" s="491"/>
      <c r="T281" s="491"/>
      <c r="U281" s="491"/>
      <c r="V281" s="491"/>
      <c r="W281" s="491"/>
      <c r="X281" s="491"/>
      <c r="Y281" s="348"/>
      <c r="Z281" s="348"/>
    </row>
    <row r="282" spans="1:26" ht="12.75" customHeight="1">
      <c r="A282" s="141"/>
      <c r="B282" s="156"/>
      <c r="C282" s="190"/>
      <c r="D282" s="191"/>
      <c r="E282" s="191"/>
      <c r="F282" s="191"/>
      <c r="G282" s="191"/>
      <c r="H282" s="191"/>
      <c r="I282" s="191"/>
      <c r="J282" s="190"/>
      <c r="K282" s="190"/>
      <c r="L282" s="190"/>
      <c r="M282" s="190"/>
      <c r="N282" s="190"/>
      <c r="O282" s="190"/>
      <c r="P282" s="190"/>
      <c r="Q282" s="190"/>
      <c r="R282" s="190"/>
      <c r="S282" s="190"/>
      <c r="T282" s="190"/>
      <c r="U282" s="190"/>
      <c r="V282" s="190"/>
      <c r="W282" s="190"/>
      <c r="X282" s="5"/>
      <c r="Y282" s="192"/>
      <c r="Z282" s="192"/>
    </row>
    <row r="283" spans="1:26" s="166" customFormat="1" ht="20.149999999999999" customHeight="1">
      <c r="A283" s="12" t="s">
        <v>243</v>
      </c>
      <c r="B283" s="165"/>
      <c r="C283" s="149"/>
      <c r="D283" s="149"/>
      <c r="E283" s="149"/>
      <c r="F283" s="149"/>
      <c r="G283" s="149"/>
      <c r="H283" s="149"/>
      <c r="I283" s="149"/>
      <c r="J283" s="150"/>
      <c r="K283" s="150"/>
      <c r="L283" s="150"/>
      <c r="M283" s="150"/>
      <c r="N283" s="150"/>
      <c r="O283" s="150"/>
      <c r="P283" s="150"/>
      <c r="Q283" s="150"/>
      <c r="R283" s="150"/>
      <c r="S283" s="150"/>
      <c r="T283" s="150"/>
      <c r="U283" s="150"/>
      <c r="V283" s="150"/>
      <c r="W283" s="150"/>
      <c r="Y283" s="163"/>
      <c r="Z283" s="163"/>
    </row>
    <row r="284" spans="1:26" ht="15" customHeight="1">
      <c r="A284" s="141"/>
      <c r="B284" s="291" t="s">
        <v>17</v>
      </c>
      <c r="C284" s="491" t="s">
        <v>153</v>
      </c>
      <c r="D284" s="491"/>
      <c r="E284" s="491"/>
      <c r="F284" s="491"/>
      <c r="G284" s="491"/>
      <c r="H284" s="491"/>
      <c r="I284" s="491"/>
      <c r="J284" s="491"/>
      <c r="K284" s="491"/>
      <c r="L284" s="491"/>
      <c r="M284" s="491"/>
      <c r="N284" s="491"/>
      <c r="O284" s="491"/>
      <c r="P284" s="491"/>
      <c r="Q284" s="491"/>
      <c r="R284" s="491"/>
      <c r="S284" s="491"/>
      <c r="T284" s="491"/>
      <c r="U284" s="491"/>
      <c r="V284" s="491"/>
      <c r="W284" s="491"/>
      <c r="X284" s="491"/>
      <c r="Y284" s="348"/>
      <c r="Z284" s="348"/>
    </row>
    <row r="285" spans="1:26" ht="15" customHeight="1">
      <c r="A285" s="141"/>
      <c r="B285" s="293"/>
      <c r="C285" s="491"/>
      <c r="D285" s="491"/>
      <c r="E285" s="491"/>
      <c r="F285" s="491"/>
      <c r="G285" s="491"/>
      <c r="H285" s="491"/>
      <c r="I285" s="491"/>
      <c r="J285" s="491"/>
      <c r="K285" s="491"/>
      <c r="L285" s="491"/>
      <c r="M285" s="491"/>
      <c r="N285" s="491"/>
      <c r="O285" s="491"/>
      <c r="P285" s="491"/>
      <c r="Q285" s="491"/>
      <c r="R285" s="491"/>
      <c r="S285" s="491"/>
      <c r="T285" s="491"/>
      <c r="U285" s="491"/>
      <c r="V285" s="491"/>
      <c r="W285" s="491"/>
      <c r="X285" s="491"/>
      <c r="Y285" s="348"/>
      <c r="Z285" s="348"/>
    </row>
    <row r="286" spans="1:26" ht="12.75" customHeight="1">
      <c r="A286" s="141"/>
      <c r="B286" s="156"/>
      <c r="C286" s="190"/>
      <c r="D286" s="191"/>
      <c r="E286" s="191"/>
      <c r="F286" s="191"/>
      <c r="G286" s="191"/>
      <c r="H286" s="191"/>
      <c r="I286" s="191"/>
      <c r="J286" s="190"/>
      <c r="K286" s="190"/>
      <c r="L286" s="190"/>
      <c r="M286" s="190"/>
      <c r="N286" s="190"/>
      <c r="O286" s="190"/>
      <c r="P286" s="190"/>
      <c r="Q286" s="190"/>
      <c r="R286" s="190"/>
      <c r="S286" s="190"/>
      <c r="T286" s="190"/>
      <c r="U286" s="190"/>
      <c r="V286" s="190"/>
      <c r="W286" s="190"/>
      <c r="X286" s="5"/>
      <c r="Y286" s="192"/>
      <c r="Z286" s="192"/>
    </row>
    <row r="287" spans="1:26" s="166" customFormat="1" ht="20.149999999999999" customHeight="1">
      <c r="A287" s="12" t="s">
        <v>465</v>
      </c>
      <c r="B287" s="165"/>
      <c r="C287" s="149"/>
      <c r="D287" s="149"/>
      <c r="E287" s="149"/>
      <c r="F287" s="149"/>
      <c r="G287" s="149"/>
      <c r="H287" s="149"/>
      <c r="I287" s="149"/>
      <c r="J287" s="150"/>
      <c r="K287" s="150"/>
      <c r="L287" s="150"/>
      <c r="M287" s="150"/>
      <c r="N287" s="150"/>
      <c r="O287" s="150"/>
      <c r="P287" s="150"/>
      <c r="Q287" s="150"/>
      <c r="R287" s="150"/>
      <c r="S287" s="150"/>
      <c r="T287" s="150"/>
      <c r="U287" s="150"/>
      <c r="V287" s="150"/>
      <c r="W287" s="150"/>
      <c r="Y287" s="163"/>
      <c r="Z287" s="163"/>
    </row>
    <row r="288" spans="1:26" ht="17.25" customHeight="1">
      <c r="A288" s="141"/>
      <c r="B288" s="291" t="s">
        <v>17</v>
      </c>
      <c r="C288" s="270" t="s">
        <v>154</v>
      </c>
      <c r="D288" s="271"/>
      <c r="E288" s="271"/>
      <c r="F288" s="271"/>
      <c r="G288" s="271"/>
      <c r="H288" s="271"/>
      <c r="I288" s="271"/>
      <c r="J288" s="271"/>
      <c r="K288" s="271"/>
      <c r="L288" s="271"/>
      <c r="M288" s="271"/>
      <c r="N288" s="271"/>
      <c r="O288" s="271"/>
      <c r="P288" s="271"/>
      <c r="Q288" s="271"/>
      <c r="R288" s="271"/>
      <c r="S288" s="271"/>
      <c r="T288" s="271"/>
      <c r="U288" s="271"/>
      <c r="V288" s="271"/>
      <c r="W288" s="271"/>
      <c r="X288" s="272"/>
      <c r="Y288" s="337"/>
      <c r="Z288" s="338"/>
    </row>
    <row r="289" spans="1:26" ht="15" customHeight="1">
      <c r="A289" s="141"/>
      <c r="B289" s="293"/>
      <c r="C289" s="273"/>
      <c r="D289" s="274"/>
      <c r="E289" s="274"/>
      <c r="F289" s="274"/>
      <c r="G289" s="274"/>
      <c r="H289" s="274"/>
      <c r="I289" s="274"/>
      <c r="J289" s="274"/>
      <c r="K289" s="274"/>
      <c r="L289" s="274"/>
      <c r="M289" s="274"/>
      <c r="N289" s="274"/>
      <c r="O289" s="274"/>
      <c r="P289" s="274"/>
      <c r="Q289" s="274"/>
      <c r="R289" s="274"/>
      <c r="S289" s="274"/>
      <c r="T289" s="274"/>
      <c r="U289" s="274"/>
      <c r="V289" s="274"/>
      <c r="W289" s="274"/>
      <c r="X289" s="275"/>
      <c r="Y289" s="341"/>
      <c r="Z289" s="342"/>
    </row>
    <row r="290" spans="1:26" ht="10.5" customHeight="1">
      <c r="A290" s="141"/>
      <c r="B290" s="291" t="s">
        <v>18</v>
      </c>
      <c r="C290" s="270" t="s">
        <v>95</v>
      </c>
      <c r="D290" s="271"/>
      <c r="E290" s="271"/>
      <c r="F290" s="271"/>
      <c r="G290" s="271"/>
      <c r="H290" s="271"/>
      <c r="I290" s="271"/>
      <c r="J290" s="271"/>
      <c r="K290" s="271"/>
      <c r="L290" s="271"/>
      <c r="M290" s="271"/>
      <c r="N290" s="271"/>
      <c r="O290" s="271"/>
      <c r="P290" s="271"/>
      <c r="Q290" s="271"/>
      <c r="R290" s="271"/>
      <c r="S290" s="271"/>
      <c r="T290" s="271"/>
      <c r="U290" s="271"/>
      <c r="V290" s="271"/>
      <c r="W290" s="271"/>
      <c r="X290" s="272"/>
      <c r="Y290" s="337"/>
      <c r="Z290" s="338"/>
    </row>
    <row r="291" spans="1:26" ht="10.5" customHeight="1">
      <c r="A291" s="141"/>
      <c r="B291" s="293"/>
      <c r="C291" s="273"/>
      <c r="D291" s="274"/>
      <c r="E291" s="274"/>
      <c r="F291" s="274"/>
      <c r="G291" s="274"/>
      <c r="H291" s="274"/>
      <c r="I291" s="274"/>
      <c r="J291" s="274"/>
      <c r="K291" s="274"/>
      <c r="L291" s="274"/>
      <c r="M291" s="274"/>
      <c r="N291" s="274"/>
      <c r="O291" s="274"/>
      <c r="P291" s="274"/>
      <c r="Q291" s="274"/>
      <c r="R291" s="274"/>
      <c r="S291" s="274"/>
      <c r="T291" s="274"/>
      <c r="U291" s="274"/>
      <c r="V291" s="274"/>
      <c r="W291" s="274"/>
      <c r="X291" s="275"/>
      <c r="Y291" s="339"/>
      <c r="Z291" s="340"/>
    </row>
    <row r="292" spans="1:26" ht="36" customHeight="1">
      <c r="A292" s="141"/>
      <c r="B292" s="291" t="s">
        <v>19</v>
      </c>
      <c r="C292" s="332" t="s">
        <v>155</v>
      </c>
      <c r="D292" s="333"/>
      <c r="E292" s="333"/>
      <c r="F292" s="333"/>
      <c r="G292" s="333"/>
      <c r="H292" s="333"/>
      <c r="I292" s="333"/>
      <c r="J292" s="333"/>
      <c r="K292" s="333"/>
      <c r="L292" s="333"/>
      <c r="M292" s="333"/>
      <c r="N292" s="333"/>
      <c r="O292" s="333"/>
      <c r="P292" s="333"/>
      <c r="Q292" s="333"/>
      <c r="R292" s="333"/>
      <c r="S292" s="333"/>
      <c r="T292" s="333"/>
      <c r="U292" s="333"/>
      <c r="V292" s="333"/>
      <c r="W292" s="333"/>
      <c r="X292" s="334"/>
      <c r="Y292" s="341"/>
      <c r="Z292" s="342"/>
    </row>
    <row r="293" spans="1:26" ht="36" customHeight="1">
      <c r="A293" s="141"/>
      <c r="B293" s="293"/>
      <c r="C293" s="273"/>
      <c r="D293" s="274"/>
      <c r="E293" s="274"/>
      <c r="F293" s="274"/>
      <c r="G293" s="274"/>
      <c r="H293" s="274"/>
      <c r="I293" s="274"/>
      <c r="J293" s="274"/>
      <c r="K293" s="274"/>
      <c r="L293" s="274"/>
      <c r="M293" s="274"/>
      <c r="N293" s="274"/>
      <c r="O293" s="274"/>
      <c r="P293" s="274"/>
      <c r="Q293" s="274"/>
      <c r="R293" s="274"/>
      <c r="S293" s="274"/>
      <c r="T293" s="274"/>
      <c r="U293" s="274"/>
      <c r="V293" s="274"/>
      <c r="W293" s="274"/>
      <c r="X293" s="275"/>
      <c r="Y293" s="339"/>
      <c r="Z293" s="340"/>
    </row>
    <row r="294" spans="1:26" ht="36" customHeight="1">
      <c r="A294" s="141"/>
      <c r="B294" s="291" t="s">
        <v>20</v>
      </c>
      <c r="C294" s="270" t="s">
        <v>156</v>
      </c>
      <c r="D294" s="271"/>
      <c r="E294" s="271"/>
      <c r="F294" s="271"/>
      <c r="G294" s="271"/>
      <c r="H294" s="271"/>
      <c r="I294" s="271"/>
      <c r="J294" s="271"/>
      <c r="K294" s="271"/>
      <c r="L294" s="271"/>
      <c r="M294" s="271"/>
      <c r="N294" s="271"/>
      <c r="O294" s="271"/>
      <c r="P294" s="271"/>
      <c r="Q294" s="271"/>
      <c r="R294" s="271"/>
      <c r="S294" s="271"/>
      <c r="T294" s="271"/>
      <c r="U294" s="271"/>
      <c r="V294" s="271"/>
      <c r="W294" s="271"/>
      <c r="X294" s="272"/>
      <c r="Y294" s="337"/>
      <c r="Z294" s="338"/>
    </row>
    <row r="295" spans="1:26" ht="36" customHeight="1">
      <c r="A295" s="141"/>
      <c r="B295" s="293"/>
      <c r="C295" s="273"/>
      <c r="D295" s="274"/>
      <c r="E295" s="274"/>
      <c r="F295" s="274"/>
      <c r="G295" s="274"/>
      <c r="H295" s="274"/>
      <c r="I295" s="274"/>
      <c r="J295" s="274"/>
      <c r="K295" s="274"/>
      <c r="L295" s="274"/>
      <c r="M295" s="274"/>
      <c r="N295" s="274"/>
      <c r="O295" s="274"/>
      <c r="P295" s="274"/>
      <c r="Q295" s="274"/>
      <c r="R295" s="274"/>
      <c r="S295" s="274"/>
      <c r="T295" s="274"/>
      <c r="U295" s="274"/>
      <c r="V295" s="274"/>
      <c r="W295" s="274"/>
      <c r="X295" s="275"/>
      <c r="Y295" s="339"/>
      <c r="Z295" s="340"/>
    </row>
    <row r="296" spans="1:26" ht="12.75" customHeight="1">
      <c r="A296" s="141"/>
      <c r="B296" s="156"/>
      <c r="C296" s="190"/>
      <c r="D296" s="191"/>
      <c r="E296" s="191"/>
      <c r="F296" s="191"/>
      <c r="G296" s="191"/>
      <c r="H296" s="191"/>
      <c r="I296" s="191"/>
      <c r="J296" s="190"/>
      <c r="K296" s="190"/>
      <c r="L296" s="190"/>
      <c r="M296" s="190"/>
      <c r="N296" s="190"/>
      <c r="O296" s="190"/>
      <c r="P296" s="190"/>
      <c r="Q296" s="190"/>
      <c r="R296" s="190"/>
      <c r="S296" s="190"/>
      <c r="T296" s="190"/>
      <c r="U296" s="190"/>
      <c r="V296" s="190"/>
      <c r="W296" s="190"/>
      <c r="X296" s="5"/>
      <c r="Y296" s="192"/>
      <c r="Z296" s="192"/>
    </row>
    <row r="297" spans="1:26" s="166" customFormat="1" ht="20.149999999999999" customHeight="1">
      <c r="A297" s="12" t="s">
        <v>466</v>
      </c>
      <c r="B297" s="165"/>
      <c r="C297" s="149"/>
      <c r="D297" s="149"/>
      <c r="E297" s="149"/>
      <c r="F297" s="149"/>
      <c r="G297" s="149"/>
      <c r="H297" s="149"/>
      <c r="I297" s="149"/>
      <c r="J297" s="150"/>
      <c r="K297" s="150"/>
      <c r="L297" s="150"/>
      <c r="M297" s="150"/>
      <c r="N297" s="150"/>
      <c r="O297" s="150"/>
      <c r="P297" s="150"/>
      <c r="Q297" s="150"/>
      <c r="R297" s="150"/>
      <c r="S297" s="150"/>
      <c r="T297" s="150"/>
      <c r="U297" s="150"/>
      <c r="V297" s="150"/>
      <c r="W297" s="150"/>
      <c r="Y297" s="163"/>
      <c r="Z297" s="163"/>
    </row>
    <row r="298" spans="1:26" s="167" customFormat="1" ht="22.5" customHeight="1">
      <c r="B298" s="347" t="s">
        <v>17</v>
      </c>
      <c r="C298" s="491" t="s">
        <v>357</v>
      </c>
      <c r="D298" s="491"/>
      <c r="E298" s="491"/>
      <c r="F298" s="491"/>
      <c r="G298" s="491"/>
      <c r="H298" s="491"/>
      <c r="I298" s="491"/>
      <c r="J298" s="491"/>
      <c r="K298" s="491"/>
      <c r="L298" s="491"/>
      <c r="M298" s="491"/>
      <c r="N298" s="491"/>
      <c r="O298" s="491"/>
      <c r="P298" s="491"/>
      <c r="Q298" s="491"/>
      <c r="R298" s="491"/>
      <c r="S298" s="491"/>
      <c r="T298" s="491"/>
      <c r="U298" s="491"/>
      <c r="V298" s="491"/>
      <c r="W298" s="491"/>
      <c r="X298" s="491"/>
      <c r="Y298" s="348"/>
      <c r="Z298" s="348"/>
    </row>
    <row r="299" spans="1:26" s="167" customFormat="1" ht="22.5" customHeight="1">
      <c r="B299" s="347"/>
      <c r="C299" s="491"/>
      <c r="D299" s="491"/>
      <c r="E299" s="491"/>
      <c r="F299" s="491"/>
      <c r="G299" s="491"/>
      <c r="H299" s="491"/>
      <c r="I299" s="491"/>
      <c r="J299" s="491"/>
      <c r="K299" s="491"/>
      <c r="L299" s="491"/>
      <c r="M299" s="491"/>
      <c r="N299" s="491"/>
      <c r="O299" s="491"/>
      <c r="P299" s="491"/>
      <c r="Q299" s="491"/>
      <c r="R299" s="491"/>
      <c r="S299" s="491"/>
      <c r="T299" s="491"/>
      <c r="U299" s="491"/>
      <c r="V299" s="491"/>
      <c r="W299" s="491"/>
      <c r="X299" s="491"/>
      <c r="Y299" s="348"/>
      <c r="Z299" s="348"/>
    </row>
    <row r="300" spans="1:26" s="167" customFormat="1" ht="10.5" customHeight="1">
      <c r="B300" s="347" t="s">
        <v>18</v>
      </c>
      <c r="C300" s="355" t="s">
        <v>67</v>
      </c>
      <c r="D300" s="355"/>
      <c r="E300" s="355"/>
      <c r="F300" s="355"/>
      <c r="G300" s="355"/>
      <c r="H300" s="355"/>
      <c r="I300" s="355"/>
      <c r="J300" s="355"/>
      <c r="K300" s="355"/>
      <c r="L300" s="355"/>
      <c r="M300" s="355"/>
      <c r="N300" s="355"/>
      <c r="O300" s="355"/>
      <c r="P300" s="355"/>
      <c r="Q300" s="355"/>
      <c r="R300" s="355"/>
      <c r="S300" s="355"/>
      <c r="T300" s="355"/>
      <c r="U300" s="355"/>
      <c r="V300" s="355"/>
      <c r="W300" s="355"/>
      <c r="X300" s="355"/>
      <c r="Y300" s="348"/>
      <c r="Z300" s="348"/>
    </row>
    <row r="301" spans="1:26" s="167" customFormat="1" ht="10.5" customHeight="1">
      <c r="B301" s="347"/>
      <c r="C301" s="355"/>
      <c r="D301" s="355"/>
      <c r="E301" s="355"/>
      <c r="F301" s="355"/>
      <c r="G301" s="355"/>
      <c r="H301" s="355"/>
      <c r="I301" s="355"/>
      <c r="J301" s="355"/>
      <c r="K301" s="355"/>
      <c r="L301" s="355"/>
      <c r="M301" s="355"/>
      <c r="N301" s="355"/>
      <c r="O301" s="355"/>
      <c r="P301" s="355"/>
      <c r="Q301" s="355"/>
      <c r="R301" s="355"/>
      <c r="S301" s="355"/>
      <c r="T301" s="355"/>
      <c r="U301" s="355"/>
      <c r="V301" s="355"/>
      <c r="W301" s="355"/>
      <c r="X301" s="355"/>
      <c r="Y301" s="348"/>
      <c r="Z301" s="348"/>
    </row>
    <row r="302" spans="1:26" s="167" customFormat="1" ht="15" customHeight="1">
      <c r="B302" s="292" t="s">
        <v>19</v>
      </c>
      <c r="C302" s="332" t="s">
        <v>358</v>
      </c>
      <c r="D302" s="333"/>
      <c r="E302" s="333"/>
      <c r="F302" s="333"/>
      <c r="G302" s="333"/>
      <c r="H302" s="333"/>
      <c r="I302" s="333"/>
      <c r="J302" s="333"/>
      <c r="K302" s="333"/>
      <c r="L302" s="333"/>
      <c r="M302" s="333"/>
      <c r="N302" s="333"/>
      <c r="O302" s="333"/>
      <c r="P302" s="333"/>
      <c r="Q302" s="333"/>
      <c r="R302" s="333"/>
      <c r="S302" s="333"/>
      <c r="T302" s="333"/>
      <c r="U302" s="333"/>
      <c r="V302" s="333"/>
      <c r="W302" s="333"/>
      <c r="X302" s="334"/>
      <c r="Y302" s="341"/>
      <c r="Z302" s="342"/>
    </row>
    <row r="303" spans="1:26" s="167" customFormat="1" ht="15" customHeight="1">
      <c r="B303" s="293"/>
      <c r="C303" s="273"/>
      <c r="D303" s="274"/>
      <c r="E303" s="274"/>
      <c r="F303" s="274"/>
      <c r="G303" s="274"/>
      <c r="H303" s="274"/>
      <c r="I303" s="274"/>
      <c r="J303" s="274"/>
      <c r="K303" s="274"/>
      <c r="L303" s="274"/>
      <c r="M303" s="274"/>
      <c r="N303" s="274"/>
      <c r="O303" s="274"/>
      <c r="P303" s="274"/>
      <c r="Q303" s="274"/>
      <c r="R303" s="274"/>
      <c r="S303" s="274"/>
      <c r="T303" s="274"/>
      <c r="U303" s="274"/>
      <c r="V303" s="274"/>
      <c r="W303" s="274"/>
      <c r="X303" s="275"/>
      <c r="Y303" s="339"/>
      <c r="Z303" s="340"/>
    </row>
    <row r="304" spans="1:26" s="167" customFormat="1" ht="15" customHeight="1">
      <c r="B304" s="292" t="s">
        <v>20</v>
      </c>
      <c r="C304" s="332" t="s">
        <v>197</v>
      </c>
      <c r="D304" s="333"/>
      <c r="E304" s="333"/>
      <c r="F304" s="333"/>
      <c r="G304" s="333"/>
      <c r="H304" s="333"/>
      <c r="I304" s="333"/>
      <c r="J304" s="333"/>
      <c r="K304" s="333"/>
      <c r="L304" s="333"/>
      <c r="M304" s="333"/>
      <c r="N304" s="333"/>
      <c r="O304" s="333"/>
      <c r="P304" s="333"/>
      <c r="Q304" s="333"/>
      <c r="R304" s="333"/>
      <c r="S304" s="333"/>
      <c r="T304" s="333"/>
      <c r="U304" s="333"/>
      <c r="V304" s="333"/>
      <c r="W304" s="333"/>
      <c r="X304" s="334"/>
      <c r="Y304" s="341"/>
      <c r="Z304" s="342"/>
    </row>
    <row r="305" spans="1:26" s="167" customFormat="1" ht="27" customHeight="1">
      <c r="B305" s="293"/>
      <c r="C305" s="273"/>
      <c r="D305" s="274"/>
      <c r="E305" s="274"/>
      <c r="F305" s="274"/>
      <c r="G305" s="274"/>
      <c r="H305" s="274"/>
      <c r="I305" s="274"/>
      <c r="J305" s="274"/>
      <c r="K305" s="274"/>
      <c r="L305" s="274"/>
      <c r="M305" s="274"/>
      <c r="N305" s="274"/>
      <c r="O305" s="274"/>
      <c r="P305" s="274"/>
      <c r="Q305" s="274"/>
      <c r="R305" s="274"/>
      <c r="S305" s="274"/>
      <c r="T305" s="274"/>
      <c r="U305" s="274"/>
      <c r="V305" s="274"/>
      <c r="W305" s="274"/>
      <c r="X305" s="275"/>
      <c r="Y305" s="339"/>
      <c r="Z305" s="340"/>
    </row>
    <row r="306" spans="1:26" s="167" customFormat="1" ht="12.75" customHeight="1">
      <c r="B306" s="9"/>
      <c r="C306" s="185"/>
      <c r="D306" s="185"/>
      <c r="E306" s="185"/>
      <c r="F306" s="185"/>
      <c r="G306" s="185"/>
      <c r="H306" s="185"/>
      <c r="I306" s="185"/>
      <c r="J306" s="185"/>
      <c r="K306" s="185"/>
      <c r="L306" s="185"/>
      <c r="M306" s="185"/>
      <c r="N306" s="185"/>
      <c r="O306" s="185"/>
      <c r="P306" s="185"/>
      <c r="Q306" s="185"/>
      <c r="R306" s="185"/>
      <c r="S306" s="185"/>
      <c r="T306" s="185"/>
      <c r="U306" s="185"/>
      <c r="V306" s="185"/>
      <c r="W306" s="185"/>
      <c r="X306" s="185"/>
      <c r="Y306" s="140"/>
      <c r="Z306" s="140"/>
    </row>
    <row r="307" spans="1:26" s="167" customFormat="1" ht="19.5" customHeight="1">
      <c r="A307" s="198" t="s">
        <v>244</v>
      </c>
      <c r="B307" s="9"/>
      <c r="C307" s="185"/>
      <c r="D307" s="185"/>
      <c r="E307" s="185"/>
      <c r="F307" s="185"/>
      <c r="G307" s="185"/>
      <c r="H307" s="185"/>
      <c r="I307" s="185"/>
      <c r="J307" s="185"/>
      <c r="K307" s="185"/>
      <c r="L307" s="185"/>
      <c r="M307" s="185"/>
      <c r="N307" s="185"/>
      <c r="O307" s="185"/>
      <c r="P307" s="185"/>
      <c r="Q307" s="185"/>
      <c r="R307" s="185"/>
      <c r="S307" s="185"/>
      <c r="T307" s="185"/>
      <c r="U307" s="185"/>
      <c r="V307" s="185"/>
      <c r="W307" s="185"/>
      <c r="X307" s="185"/>
      <c r="Y307" s="140"/>
      <c r="Z307" s="140"/>
    </row>
    <row r="308" spans="1:26" s="167" customFormat="1" ht="21" customHeight="1">
      <c r="A308" s="198"/>
      <c r="B308" s="291" t="s">
        <v>195</v>
      </c>
      <c r="C308" s="270" t="s">
        <v>245</v>
      </c>
      <c r="D308" s="271"/>
      <c r="E308" s="271"/>
      <c r="F308" s="271"/>
      <c r="G308" s="271"/>
      <c r="H308" s="271"/>
      <c r="I308" s="271"/>
      <c r="J308" s="271"/>
      <c r="K308" s="271"/>
      <c r="L308" s="271"/>
      <c r="M308" s="271"/>
      <c r="N308" s="271"/>
      <c r="O308" s="271"/>
      <c r="P308" s="271"/>
      <c r="Q308" s="271"/>
      <c r="R308" s="271"/>
      <c r="S308" s="271"/>
      <c r="T308" s="271"/>
      <c r="U308" s="271"/>
      <c r="V308" s="271"/>
      <c r="W308" s="271"/>
      <c r="X308" s="272"/>
      <c r="Y308" s="337"/>
      <c r="Z308" s="338"/>
    </row>
    <row r="309" spans="1:26" s="167" customFormat="1" ht="21.75" customHeight="1">
      <c r="A309" s="198"/>
      <c r="B309" s="293"/>
      <c r="C309" s="273"/>
      <c r="D309" s="274"/>
      <c r="E309" s="274"/>
      <c r="F309" s="274"/>
      <c r="G309" s="274"/>
      <c r="H309" s="274"/>
      <c r="I309" s="274"/>
      <c r="J309" s="274"/>
      <c r="K309" s="274"/>
      <c r="L309" s="274"/>
      <c r="M309" s="274"/>
      <c r="N309" s="274"/>
      <c r="O309" s="274"/>
      <c r="P309" s="274"/>
      <c r="Q309" s="274"/>
      <c r="R309" s="274"/>
      <c r="S309" s="274"/>
      <c r="T309" s="274"/>
      <c r="U309" s="274"/>
      <c r="V309" s="274"/>
      <c r="W309" s="274"/>
      <c r="X309" s="275"/>
      <c r="Y309" s="339"/>
      <c r="Z309" s="340"/>
    </row>
    <row r="310" spans="1:26" s="167" customFormat="1" ht="10.5" customHeight="1">
      <c r="A310" s="198"/>
      <c r="B310" s="291" t="s">
        <v>52</v>
      </c>
      <c r="C310" s="270" t="s">
        <v>246</v>
      </c>
      <c r="D310" s="271"/>
      <c r="E310" s="271"/>
      <c r="F310" s="271"/>
      <c r="G310" s="271"/>
      <c r="H310" s="271"/>
      <c r="I310" s="271"/>
      <c r="J310" s="271"/>
      <c r="K310" s="271"/>
      <c r="L310" s="271"/>
      <c r="M310" s="271"/>
      <c r="N310" s="271"/>
      <c r="O310" s="271"/>
      <c r="P310" s="271"/>
      <c r="Q310" s="271"/>
      <c r="R310" s="271"/>
      <c r="S310" s="271"/>
      <c r="T310" s="271"/>
      <c r="U310" s="271"/>
      <c r="V310" s="271"/>
      <c r="W310" s="271"/>
      <c r="X310" s="272"/>
      <c r="Y310" s="337"/>
      <c r="Z310" s="338"/>
    </row>
    <row r="311" spans="1:26" s="167" customFormat="1" ht="10.5" customHeight="1">
      <c r="A311" s="198"/>
      <c r="B311" s="293"/>
      <c r="C311" s="273"/>
      <c r="D311" s="274"/>
      <c r="E311" s="274"/>
      <c r="F311" s="274"/>
      <c r="G311" s="274"/>
      <c r="H311" s="274"/>
      <c r="I311" s="274"/>
      <c r="J311" s="274"/>
      <c r="K311" s="274"/>
      <c r="L311" s="274"/>
      <c r="M311" s="274"/>
      <c r="N311" s="274"/>
      <c r="O311" s="274"/>
      <c r="P311" s="274"/>
      <c r="Q311" s="274"/>
      <c r="R311" s="274"/>
      <c r="S311" s="274"/>
      <c r="T311" s="274"/>
      <c r="U311" s="274"/>
      <c r="V311" s="274"/>
      <c r="W311" s="274"/>
      <c r="X311" s="275"/>
      <c r="Y311" s="339"/>
      <c r="Z311" s="340"/>
    </row>
    <row r="312" spans="1:26" s="167" customFormat="1" ht="10.5" customHeight="1">
      <c r="A312" s="198"/>
      <c r="B312" s="291" t="s">
        <v>176</v>
      </c>
      <c r="C312" s="270" t="s">
        <v>248</v>
      </c>
      <c r="D312" s="271"/>
      <c r="E312" s="271"/>
      <c r="F312" s="271"/>
      <c r="G312" s="271"/>
      <c r="H312" s="271"/>
      <c r="I312" s="271"/>
      <c r="J312" s="271"/>
      <c r="K312" s="271"/>
      <c r="L312" s="271"/>
      <c r="M312" s="271"/>
      <c r="N312" s="271"/>
      <c r="O312" s="271"/>
      <c r="P312" s="271"/>
      <c r="Q312" s="271"/>
      <c r="R312" s="271"/>
      <c r="S312" s="271"/>
      <c r="T312" s="271"/>
      <c r="U312" s="271"/>
      <c r="V312" s="271"/>
      <c r="W312" s="271"/>
      <c r="X312" s="272"/>
      <c r="Y312" s="337"/>
      <c r="Z312" s="338"/>
    </row>
    <row r="313" spans="1:26" s="167" customFormat="1" ht="10.5" customHeight="1">
      <c r="A313" s="198"/>
      <c r="B313" s="293"/>
      <c r="C313" s="273"/>
      <c r="D313" s="274"/>
      <c r="E313" s="274"/>
      <c r="F313" s="274"/>
      <c r="G313" s="274"/>
      <c r="H313" s="274"/>
      <c r="I313" s="274"/>
      <c r="J313" s="274"/>
      <c r="K313" s="274"/>
      <c r="L313" s="274"/>
      <c r="M313" s="274"/>
      <c r="N313" s="274"/>
      <c r="O313" s="274"/>
      <c r="P313" s="274"/>
      <c r="Q313" s="274"/>
      <c r="R313" s="274"/>
      <c r="S313" s="274"/>
      <c r="T313" s="274"/>
      <c r="U313" s="274"/>
      <c r="V313" s="274"/>
      <c r="W313" s="274"/>
      <c r="X313" s="275"/>
      <c r="Y313" s="339"/>
      <c r="Z313" s="340"/>
    </row>
    <row r="314" spans="1:26" s="167" customFormat="1" ht="10.5" customHeight="1">
      <c r="A314" s="198"/>
      <c r="B314" s="291" t="s">
        <v>219</v>
      </c>
      <c r="C314" s="270" t="s">
        <v>247</v>
      </c>
      <c r="D314" s="271"/>
      <c r="E314" s="271"/>
      <c r="F314" s="271"/>
      <c r="G314" s="271"/>
      <c r="H314" s="271"/>
      <c r="I314" s="271"/>
      <c r="J314" s="271"/>
      <c r="K314" s="271"/>
      <c r="L314" s="271"/>
      <c r="M314" s="271"/>
      <c r="N314" s="271"/>
      <c r="O314" s="271"/>
      <c r="P314" s="271"/>
      <c r="Q314" s="271"/>
      <c r="R314" s="271"/>
      <c r="S314" s="271"/>
      <c r="T314" s="271"/>
      <c r="U314" s="271"/>
      <c r="V314" s="271"/>
      <c r="W314" s="271"/>
      <c r="X314" s="272"/>
      <c r="Y314" s="337"/>
      <c r="Z314" s="338"/>
    </row>
    <row r="315" spans="1:26" s="167" customFormat="1" ht="10.5" customHeight="1">
      <c r="A315" s="198"/>
      <c r="B315" s="293"/>
      <c r="C315" s="273"/>
      <c r="D315" s="274"/>
      <c r="E315" s="274"/>
      <c r="F315" s="274"/>
      <c r="G315" s="274"/>
      <c r="H315" s="274"/>
      <c r="I315" s="274"/>
      <c r="J315" s="274"/>
      <c r="K315" s="274"/>
      <c r="L315" s="274"/>
      <c r="M315" s="274"/>
      <c r="N315" s="274"/>
      <c r="O315" s="274"/>
      <c r="P315" s="274"/>
      <c r="Q315" s="274"/>
      <c r="R315" s="274"/>
      <c r="S315" s="274"/>
      <c r="T315" s="274"/>
      <c r="U315" s="274"/>
      <c r="V315" s="274"/>
      <c r="W315" s="274"/>
      <c r="X315" s="275"/>
      <c r="Y315" s="339"/>
      <c r="Z315" s="340"/>
    </row>
    <row r="316" spans="1:26" s="167" customFormat="1" ht="12.75" customHeight="1">
      <c r="C316" s="150"/>
      <c r="D316" s="150"/>
      <c r="E316" s="150"/>
      <c r="F316" s="150"/>
      <c r="G316" s="150"/>
      <c r="H316" s="150"/>
      <c r="I316" s="150"/>
      <c r="J316" s="150"/>
      <c r="K316" s="150"/>
      <c r="L316" s="150"/>
      <c r="M316" s="150"/>
      <c r="N316" s="150"/>
      <c r="O316" s="150"/>
      <c r="P316" s="150"/>
      <c r="Q316" s="150"/>
      <c r="R316" s="150"/>
      <c r="S316" s="150"/>
      <c r="T316" s="150"/>
      <c r="U316" s="150"/>
      <c r="V316" s="150"/>
      <c r="W316" s="150"/>
      <c r="Y316" s="140"/>
      <c r="Z316" s="140"/>
    </row>
    <row r="317" spans="1:26" s="166" customFormat="1" ht="20.149999999999999" customHeight="1">
      <c r="A317" s="12" t="s">
        <v>37</v>
      </c>
      <c r="B317" s="165"/>
      <c r="C317" s="149"/>
      <c r="D317" s="149"/>
      <c r="E317" s="149"/>
      <c r="F317" s="149"/>
      <c r="G317" s="149"/>
      <c r="H317" s="149"/>
      <c r="I317" s="149"/>
      <c r="J317" s="150"/>
      <c r="K317" s="150"/>
      <c r="L317" s="150"/>
      <c r="M317" s="150"/>
      <c r="N317" s="150"/>
      <c r="O317" s="150"/>
      <c r="P317" s="150"/>
      <c r="Q317" s="150"/>
      <c r="R317" s="150"/>
      <c r="S317" s="150"/>
      <c r="T317" s="150"/>
      <c r="U317" s="150"/>
      <c r="V317" s="150"/>
      <c r="W317" s="150"/>
      <c r="Y317" s="163"/>
      <c r="Z317" s="163"/>
    </row>
    <row r="318" spans="1:26" ht="10.5" customHeight="1">
      <c r="A318" s="141"/>
      <c r="B318" s="291" t="s">
        <v>17</v>
      </c>
      <c r="C318" s="349" t="s">
        <v>68</v>
      </c>
      <c r="D318" s="350"/>
      <c r="E318" s="350"/>
      <c r="F318" s="350"/>
      <c r="G318" s="350"/>
      <c r="H318" s="350"/>
      <c r="I318" s="350"/>
      <c r="J318" s="350"/>
      <c r="K318" s="350"/>
      <c r="L318" s="350"/>
      <c r="M318" s="350"/>
      <c r="N318" s="350"/>
      <c r="O318" s="350"/>
      <c r="P318" s="350"/>
      <c r="Q318" s="350"/>
      <c r="R318" s="350"/>
      <c r="S318" s="350"/>
      <c r="T318" s="350"/>
      <c r="U318" s="350"/>
      <c r="V318" s="350"/>
      <c r="W318" s="350"/>
      <c r="X318" s="351"/>
      <c r="Y318" s="337"/>
      <c r="Z318" s="338"/>
    </row>
    <row r="319" spans="1:26" ht="10.5" customHeight="1">
      <c r="A319" s="141"/>
      <c r="B319" s="293"/>
      <c r="C319" s="352"/>
      <c r="D319" s="353"/>
      <c r="E319" s="353"/>
      <c r="F319" s="353"/>
      <c r="G319" s="353"/>
      <c r="H319" s="353"/>
      <c r="I319" s="353"/>
      <c r="J319" s="353"/>
      <c r="K319" s="353"/>
      <c r="L319" s="353"/>
      <c r="M319" s="353"/>
      <c r="N319" s="353"/>
      <c r="O319" s="353"/>
      <c r="P319" s="353"/>
      <c r="Q319" s="353"/>
      <c r="R319" s="353"/>
      <c r="S319" s="353"/>
      <c r="T319" s="353"/>
      <c r="U319" s="353"/>
      <c r="V319" s="353"/>
      <c r="W319" s="353"/>
      <c r="X319" s="354"/>
      <c r="Y319" s="339"/>
      <c r="Z319" s="340"/>
    </row>
    <row r="320" spans="1:26" ht="15" customHeight="1">
      <c r="A320" s="141"/>
      <c r="B320" s="520" t="s">
        <v>96</v>
      </c>
      <c r="C320" s="270" t="s">
        <v>158</v>
      </c>
      <c r="D320" s="271"/>
      <c r="E320" s="271"/>
      <c r="F320" s="271"/>
      <c r="G320" s="271"/>
      <c r="H320" s="271"/>
      <c r="I320" s="271"/>
      <c r="J320" s="271"/>
      <c r="K320" s="271"/>
      <c r="L320" s="271"/>
      <c r="M320" s="271"/>
      <c r="N320" s="271"/>
      <c r="O320" s="271"/>
      <c r="P320" s="271"/>
      <c r="Q320" s="271"/>
      <c r="R320" s="271"/>
      <c r="S320" s="271"/>
      <c r="T320" s="271"/>
      <c r="U320" s="271"/>
      <c r="V320" s="271"/>
      <c r="W320" s="271"/>
      <c r="X320" s="272"/>
      <c r="Y320" s="337"/>
      <c r="Z320" s="338"/>
    </row>
    <row r="321" spans="1:26" ht="15" customHeight="1">
      <c r="A321" s="141"/>
      <c r="B321" s="520"/>
      <c r="C321" s="332"/>
      <c r="D321" s="333"/>
      <c r="E321" s="333"/>
      <c r="F321" s="333"/>
      <c r="G321" s="333"/>
      <c r="H321" s="333"/>
      <c r="I321" s="333"/>
      <c r="J321" s="333"/>
      <c r="K321" s="333"/>
      <c r="L321" s="333"/>
      <c r="M321" s="333"/>
      <c r="N321" s="333"/>
      <c r="O321" s="333"/>
      <c r="P321" s="333"/>
      <c r="Q321" s="333"/>
      <c r="R321" s="333"/>
      <c r="S321" s="333"/>
      <c r="T321" s="333"/>
      <c r="U321" s="333"/>
      <c r="V321" s="333"/>
      <c r="W321" s="333"/>
      <c r="X321" s="334"/>
      <c r="Y321" s="341"/>
      <c r="Z321" s="342"/>
    </row>
    <row r="322" spans="1:26" ht="25.5" customHeight="1">
      <c r="A322" s="141"/>
      <c r="B322" s="520"/>
      <c r="C322" s="150"/>
      <c r="D322" s="199" t="s">
        <v>87</v>
      </c>
      <c r="E322" s="522" t="s">
        <v>165</v>
      </c>
      <c r="F322" s="522"/>
      <c r="G322" s="522"/>
      <c r="H322" s="522"/>
      <c r="I322" s="522"/>
      <c r="J322" s="522"/>
      <c r="K322" s="522"/>
      <c r="L322" s="522"/>
      <c r="M322" s="522"/>
      <c r="N322" s="523"/>
      <c r="O322" s="277" t="s">
        <v>166</v>
      </c>
      <c r="P322" s="278"/>
      <c r="Q322" s="278"/>
      <c r="R322" s="278"/>
      <c r="S322" s="278"/>
      <c r="T322" s="278"/>
      <c r="U322" s="278"/>
      <c r="V322" s="278"/>
      <c r="W322" s="278"/>
      <c r="X322" s="279"/>
      <c r="Y322" s="341"/>
      <c r="Z322" s="342"/>
    </row>
    <row r="323" spans="1:26" ht="15" customHeight="1">
      <c r="A323" s="141"/>
      <c r="B323" s="520"/>
      <c r="C323" s="200"/>
      <c r="D323" s="201" t="s">
        <v>88</v>
      </c>
      <c r="E323" s="202" t="s">
        <v>159</v>
      </c>
      <c r="F323" s="203"/>
      <c r="G323" s="203"/>
      <c r="H323" s="203"/>
      <c r="I323" s="203"/>
      <c r="J323" s="203"/>
      <c r="K323" s="203"/>
      <c r="L323" s="203"/>
      <c r="M323" s="203"/>
      <c r="N323" s="204"/>
      <c r="O323" s="280"/>
      <c r="P323" s="281"/>
      <c r="Q323" s="281"/>
      <c r="R323" s="281"/>
      <c r="S323" s="281"/>
      <c r="T323" s="281"/>
      <c r="U323" s="281"/>
      <c r="V323" s="281"/>
      <c r="W323" s="281"/>
      <c r="X323" s="282"/>
      <c r="Y323" s="341"/>
      <c r="Z323" s="342"/>
    </row>
    <row r="324" spans="1:26" ht="37.5" customHeight="1">
      <c r="A324" s="141"/>
      <c r="B324" s="520"/>
      <c r="C324" s="200"/>
      <c r="D324" s="205" t="s">
        <v>160</v>
      </c>
      <c r="E324" s="316" t="s">
        <v>378</v>
      </c>
      <c r="F324" s="316"/>
      <c r="G324" s="316"/>
      <c r="H324" s="316"/>
      <c r="I324" s="316"/>
      <c r="J324" s="316"/>
      <c r="K324" s="316"/>
      <c r="L324" s="316"/>
      <c r="M324" s="316"/>
      <c r="N324" s="317"/>
      <c r="O324" s="307" t="s">
        <v>167</v>
      </c>
      <c r="P324" s="308"/>
      <c r="Q324" s="308"/>
      <c r="R324" s="308"/>
      <c r="S324" s="308"/>
      <c r="T324" s="308"/>
      <c r="U324" s="308"/>
      <c r="V324" s="308"/>
      <c r="W324" s="308"/>
      <c r="X324" s="309"/>
      <c r="Y324" s="341"/>
      <c r="Z324" s="342"/>
    </row>
    <row r="325" spans="1:26" ht="15" customHeight="1">
      <c r="A325" s="141"/>
      <c r="B325" s="520"/>
      <c r="C325" s="206"/>
      <c r="D325" s="205" t="s">
        <v>467</v>
      </c>
      <c r="E325" s="207" t="s">
        <v>377</v>
      </c>
      <c r="F325" s="207"/>
      <c r="G325" s="207"/>
      <c r="H325" s="207"/>
      <c r="I325" s="207"/>
      <c r="J325" s="207"/>
      <c r="K325" s="207"/>
      <c r="L325" s="207"/>
      <c r="M325" s="207"/>
      <c r="N325" s="207"/>
      <c r="O325" s="310"/>
      <c r="P325" s="311"/>
      <c r="Q325" s="311"/>
      <c r="R325" s="311"/>
      <c r="S325" s="311"/>
      <c r="T325" s="311"/>
      <c r="U325" s="311"/>
      <c r="V325" s="311"/>
      <c r="W325" s="311"/>
      <c r="X325" s="312"/>
      <c r="Y325" s="341"/>
      <c r="Z325" s="342"/>
    </row>
    <row r="326" spans="1:26" ht="15" customHeight="1">
      <c r="A326" s="141"/>
      <c r="B326" s="520"/>
      <c r="C326" s="206"/>
      <c r="D326" s="205" t="s">
        <v>468</v>
      </c>
      <c r="E326" s="207" t="s">
        <v>89</v>
      </c>
      <c r="F326" s="207"/>
      <c r="G326" s="207"/>
      <c r="H326" s="207"/>
      <c r="I326" s="207"/>
      <c r="J326" s="207"/>
      <c r="K326" s="207"/>
      <c r="L326" s="207"/>
      <c r="M326" s="207"/>
      <c r="N326" s="207"/>
      <c r="O326" s="310"/>
      <c r="P326" s="311"/>
      <c r="Q326" s="311"/>
      <c r="R326" s="311"/>
      <c r="S326" s="311"/>
      <c r="T326" s="311"/>
      <c r="U326" s="311"/>
      <c r="V326" s="311"/>
      <c r="W326" s="311"/>
      <c r="X326" s="312"/>
      <c r="Y326" s="341"/>
      <c r="Z326" s="342"/>
    </row>
    <row r="327" spans="1:26" ht="12.75" customHeight="1">
      <c r="A327" s="141"/>
      <c r="B327" s="520"/>
      <c r="C327" s="206"/>
      <c r="D327" s="205" t="s">
        <v>469</v>
      </c>
      <c r="E327" s="563" t="s">
        <v>90</v>
      </c>
      <c r="F327" s="563"/>
      <c r="G327" s="563"/>
      <c r="H327" s="563"/>
      <c r="I327" s="563"/>
      <c r="J327" s="563"/>
      <c r="K327" s="563"/>
      <c r="L327" s="563"/>
      <c r="M327" s="563"/>
      <c r="N327" s="563"/>
      <c r="O327" s="310"/>
      <c r="P327" s="311"/>
      <c r="Q327" s="311"/>
      <c r="R327" s="311"/>
      <c r="S327" s="311"/>
      <c r="T327" s="311"/>
      <c r="U327" s="311"/>
      <c r="V327" s="311"/>
      <c r="W327" s="311"/>
      <c r="X327" s="312"/>
      <c r="Y327" s="341"/>
      <c r="Z327" s="342"/>
    </row>
    <row r="328" spans="1:26" ht="12.75" customHeight="1">
      <c r="A328" s="141"/>
      <c r="B328" s="520"/>
      <c r="C328" s="206"/>
      <c r="D328" s="201"/>
      <c r="E328" s="564"/>
      <c r="F328" s="564"/>
      <c r="G328" s="564"/>
      <c r="H328" s="564"/>
      <c r="I328" s="564"/>
      <c r="J328" s="564"/>
      <c r="K328" s="564"/>
      <c r="L328" s="564"/>
      <c r="M328" s="564"/>
      <c r="N328" s="564"/>
      <c r="O328" s="313"/>
      <c r="P328" s="314"/>
      <c r="Q328" s="314"/>
      <c r="R328" s="314"/>
      <c r="S328" s="314"/>
      <c r="T328" s="314"/>
      <c r="U328" s="314"/>
      <c r="V328" s="314"/>
      <c r="W328" s="314"/>
      <c r="X328" s="315"/>
      <c r="Y328" s="341"/>
      <c r="Z328" s="342"/>
    </row>
    <row r="329" spans="1:26" ht="15" customHeight="1">
      <c r="A329" s="141"/>
      <c r="B329" s="520"/>
      <c r="C329" s="206"/>
      <c r="D329" s="208" t="s">
        <v>470</v>
      </c>
      <c r="E329" s="207" t="s">
        <v>91</v>
      </c>
      <c r="F329" s="207"/>
      <c r="G329" s="207"/>
      <c r="H329" s="207"/>
      <c r="I329" s="207"/>
      <c r="J329" s="207"/>
      <c r="K329" s="207"/>
      <c r="L329" s="207"/>
      <c r="M329" s="207"/>
      <c r="N329" s="207"/>
      <c r="O329" s="505" t="s">
        <v>86</v>
      </c>
      <c r="P329" s="506"/>
      <c r="Q329" s="506"/>
      <c r="R329" s="506"/>
      <c r="S329" s="506"/>
      <c r="T329" s="506"/>
      <c r="U329" s="506"/>
      <c r="V329" s="506"/>
      <c r="W329" s="506"/>
      <c r="X329" s="507"/>
      <c r="Y329" s="341"/>
      <c r="Z329" s="342"/>
    </row>
    <row r="330" spans="1:26" ht="12.75" customHeight="1">
      <c r="A330" s="141"/>
      <c r="B330" s="520"/>
      <c r="C330" s="206"/>
      <c r="D330" s="208" t="s">
        <v>471</v>
      </c>
      <c r="E330" s="563" t="s">
        <v>94</v>
      </c>
      <c r="F330" s="563"/>
      <c r="G330" s="563"/>
      <c r="H330" s="563"/>
      <c r="I330" s="563"/>
      <c r="J330" s="563"/>
      <c r="K330" s="563"/>
      <c r="L330" s="563"/>
      <c r="M330" s="563"/>
      <c r="N330" s="563"/>
      <c r="O330" s="508"/>
      <c r="P330" s="509"/>
      <c r="Q330" s="509"/>
      <c r="R330" s="509"/>
      <c r="S330" s="509"/>
      <c r="T330" s="509"/>
      <c r="U330" s="509"/>
      <c r="V330" s="509"/>
      <c r="W330" s="509"/>
      <c r="X330" s="510"/>
      <c r="Y330" s="341"/>
      <c r="Z330" s="342"/>
    </row>
    <row r="331" spans="1:26" ht="12.75" customHeight="1">
      <c r="A331" s="141"/>
      <c r="B331" s="520"/>
      <c r="C331" s="206"/>
      <c r="D331" s="208"/>
      <c r="E331" s="563"/>
      <c r="F331" s="563"/>
      <c r="G331" s="563"/>
      <c r="H331" s="563"/>
      <c r="I331" s="563"/>
      <c r="J331" s="563"/>
      <c r="K331" s="563"/>
      <c r="L331" s="563"/>
      <c r="M331" s="563"/>
      <c r="N331" s="563"/>
      <c r="O331" s="508"/>
      <c r="P331" s="509"/>
      <c r="Q331" s="509"/>
      <c r="R331" s="509"/>
      <c r="S331" s="509"/>
      <c r="T331" s="509"/>
      <c r="U331" s="509"/>
      <c r="V331" s="509"/>
      <c r="W331" s="509"/>
      <c r="X331" s="510"/>
      <c r="Y331" s="341"/>
      <c r="Z331" s="342"/>
    </row>
    <row r="332" spans="1:26" ht="15" customHeight="1">
      <c r="A332" s="141"/>
      <c r="B332" s="520"/>
      <c r="C332" s="206"/>
      <c r="D332" s="208" t="s">
        <v>472</v>
      </c>
      <c r="E332" s="207" t="s">
        <v>92</v>
      </c>
      <c r="F332" s="207"/>
      <c r="G332" s="207"/>
      <c r="H332" s="207"/>
      <c r="I332" s="207"/>
      <c r="J332" s="207"/>
      <c r="K332" s="207"/>
      <c r="L332" s="207"/>
      <c r="M332" s="207"/>
      <c r="N332" s="207"/>
      <c r="O332" s="508"/>
      <c r="P332" s="509"/>
      <c r="Q332" s="509"/>
      <c r="R332" s="509"/>
      <c r="S332" s="509"/>
      <c r="T332" s="509"/>
      <c r="U332" s="509"/>
      <c r="V332" s="509"/>
      <c r="W332" s="509"/>
      <c r="X332" s="510"/>
      <c r="Y332" s="341"/>
      <c r="Z332" s="342"/>
    </row>
    <row r="333" spans="1:26" ht="15" customHeight="1">
      <c r="A333" s="141"/>
      <c r="B333" s="521"/>
      <c r="C333" s="209"/>
      <c r="D333" s="210" t="s">
        <v>473</v>
      </c>
      <c r="E333" s="211" t="s">
        <v>93</v>
      </c>
      <c r="F333" s="211"/>
      <c r="G333" s="211"/>
      <c r="H333" s="211"/>
      <c r="I333" s="211"/>
      <c r="J333" s="211"/>
      <c r="K333" s="211"/>
      <c r="L333" s="211"/>
      <c r="M333" s="211"/>
      <c r="N333" s="211"/>
      <c r="O333" s="511"/>
      <c r="P333" s="512"/>
      <c r="Q333" s="512"/>
      <c r="R333" s="512"/>
      <c r="S333" s="512"/>
      <c r="T333" s="512"/>
      <c r="U333" s="512"/>
      <c r="V333" s="512"/>
      <c r="W333" s="512"/>
      <c r="X333" s="513"/>
      <c r="Y333" s="339"/>
      <c r="Z333" s="340"/>
    </row>
    <row r="334" spans="1:26" ht="12.75" customHeight="1">
      <c r="B334" s="5"/>
      <c r="C334" s="5"/>
      <c r="D334" s="5"/>
      <c r="E334" s="5"/>
      <c r="F334" s="5"/>
      <c r="G334" s="5"/>
      <c r="H334" s="5"/>
      <c r="I334" s="5"/>
      <c r="J334" s="5"/>
      <c r="K334" s="5"/>
      <c r="L334" s="5"/>
      <c r="M334" s="5"/>
      <c r="N334" s="5"/>
      <c r="O334" s="5"/>
      <c r="P334" s="5"/>
      <c r="Q334" s="5"/>
      <c r="R334" s="5"/>
      <c r="S334" s="5"/>
      <c r="T334" s="5"/>
      <c r="U334" s="5"/>
      <c r="V334" s="5"/>
      <c r="W334" s="5"/>
      <c r="X334" s="5"/>
      <c r="Y334" s="212"/>
      <c r="Z334" s="212"/>
    </row>
    <row r="335" spans="1:26" s="166" customFormat="1" ht="20.149999999999999" customHeight="1">
      <c r="A335" s="12" t="s">
        <v>76</v>
      </c>
      <c r="B335" s="165"/>
      <c r="C335" s="149"/>
      <c r="D335" s="149"/>
      <c r="E335" s="149"/>
      <c r="F335" s="149"/>
      <c r="G335" s="149"/>
      <c r="H335" s="149"/>
      <c r="I335" s="149"/>
      <c r="J335" s="150"/>
      <c r="K335" s="150"/>
      <c r="L335" s="150"/>
      <c r="M335" s="150"/>
      <c r="N335" s="150"/>
      <c r="O335" s="150"/>
      <c r="P335" s="150"/>
      <c r="Q335" s="150"/>
      <c r="R335" s="150"/>
      <c r="S335" s="150"/>
      <c r="T335" s="150"/>
      <c r="U335" s="150"/>
      <c r="V335" s="150"/>
      <c r="W335" s="150"/>
      <c r="Y335" s="163"/>
      <c r="Z335" s="163"/>
    </row>
    <row r="336" spans="1:26" s="166" customFormat="1" ht="10.5" customHeight="1">
      <c r="A336" s="141"/>
      <c r="B336" s="291" t="s">
        <v>17</v>
      </c>
      <c r="C336" s="402" t="s">
        <v>474</v>
      </c>
      <c r="D336" s="415"/>
      <c r="E336" s="415"/>
      <c r="F336" s="415"/>
      <c r="G336" s="415"/>
      <c r="H336" s="415"/>
      <c r="I336" s="415"/>
      <c r="J336" s="415"/>
      <c r="K336" s="415"/>
      <c r="L336" s="415"/>
      <c r="M336" s="415"/>
      <c r="N336" s="415"/>
      <c r="O336" s="415"/>
      <c r="P336" s="415"/>
      <c r="Q336" s="415"/>
      <c r="R336" s="415"/>
      <c r="S336" s="415"/>
      <c r="T336" s="415"/>
      <c r="U336" s="415"/>
      <c r="V336" s="415"/>
      <c r="W336" s="415"/>
      <c r="X336" s="416"/>
      <c r="Y336" s="337"/>
      <c r="Z336" s="338"/>
    </row>
    <row r="337" spans="1:26" s="166" customFormat="1" ht="10.5" customHeight="1">
      <c r="A337" s="141"/>
      <c r="B337" s="293"/>
      <c r="C337" s="417"/>
      <c r="D337" s="418"/>
      <c r="E337" s="418"/>
      <c r="F337" s="418"/>
      <c r="G337" s="418"/>
      <c r="H337" s="418"/>
      <c r="I337" s="418"/>
      <c r="J337" s="418"/>
      <c r="K337" s="418"/>
      <c r="L337" s="418"/>
      <c r="M337" s="418"/>
      <c r="N337" s="418"/>
      <c r="O337" s="418"/>
      <c r="P337" s="418"/>
      <c r="Q337" s="418"/>
      <c r="R337" s="418"/>
      <c r="S337" s="418"/>
      <c r="T337" s="418"/>
      <c r="U337" s="418"/>
      <c r="V337" s="418"/>
      <c r="W337" s="418"/>
      <c r="X337" s="419"/>
      <c r="Y337" s="339"/>
      <c r="Z337" s="340"/>
    </row>
    <row r="338" spans="1:26" s="166" customFormat="1" ht="13" customHeight="1">
      <c r="A338" s="189"/>
      <c r="B338" s="189"/>
      <c r="C338" s="149"/>
      <c r="D338" s="149"/>
      <c r="E338" s="149"/>
      <c r="F338" s="149"/>
      <c r="G338" s="149"/>
      <c r="H338" s="149"/>
      <c r="I338" s="149"/>
      <c r="J338" s="150"/>
      <c r="K338" s="150"/>
      <c r="L338" s="150"/>
      <c r="M338" s="150"/>
      <c r="N338" s="150"/>
      <c r="O338" s="150"/>
      <c r="P338" s="150"/>
      <c r="Q338" s="150"/>
      <c r="R338" s="150"/>
      <c r="S338" s="150"/>
      <c r="T338" s="150"/>
      <c r="U338" s="150"/>
      <c r="V338" s="150"/>
      <c r="W338" s="150"/>
      <c r="X338" s="150"/>
      <c r="Y338" s="189"/>
      <c r="Z338" s="189"/>
    </row>
    <row r="339" spans="1:26" s="166" customFormat="1" ht="13" customHeight="1">
      <c r="A339" s="189"/>
      <c r="B339" s="189"/>
      <c r="C339" s="149"/>
      <c r="D339" s="149"/>
      <c r="E339" s="149"/>
      <c r="F339" s="149"/>
      <c r="G339" s="149"/>
      <c r="H339" s="149"/>
      <c r="I339" s="149"/>
      <c r="J339" s="150"/>
      <c r="K339" s="150"/>
      <c r="L339" s="150"/>
      <c r="M339" s="150"/>
      <c r="N339" s="150"/>
      <c r="O339" s="150"/>
      <c r="P339" s="150"/>
      <c r="Q339" s="150"/>
      <c r="R339" s="150"/>
      <c r="S339" s="150"/>
      <c r="T339" s="150"/>
      <c r="U339" s="150"/>
      <c r="V339" s="150"/>
      <c r="W339" s="150"/>
      <c r="X339" s="150"/>
      <c r="Y339" s="189"/>
      <c r="Z339" s="189"/>
    </row>
    <row r="340" spans="1:26" s="167" customFormat="1" ht="25.5" customHeight="1">
      <c r="A340" s="139" t="s">
        <v>69</v>
      </c>
      <c r="B340" s="150"/>
      <c r="C340" s="150"/>
      <c r="D340" s="150"/>
      <c r="E340" s="150"/>
      <c r="F340" s="150"/>
      <c r="G340" s="150"/>
      <c r="H340" s="150"/>
      <c r="I340" s="150"/>
      <c r="J340" s="150"/>
      <c r="K340" s="150"/>
      <c r="L340" s="150"/>
      <c r="M340" s="150"/>
      <c r="N340" s="150"/>
      <c r="O340" s="150"/>
      <c r="P340" s="150"/>
      <c r="Q340" s="150"/>
      <c r="R340" s="150"/>
      <c r="S340" s="150"/>
      <c r="T340" s="150"/>
      <c r="U340" s="150"/>
      <c r="V340" s="150"/>
      <c r="W340" s="150"/>
      <c r="X340" s="150"/>
      <c r="Y340" s="189"/>
      <c r="Z340" s="189"/>
    </row>
    <row r="341" spans="1:26" s="214" customFormat="1" ht="12" customHeight="1">
      <c r="A341" s="213"/>
      <c r="B341" s="213"/>
      <c r="C341" s="213"/>
      <c r="D341" s="213"/>
    </row>
    <row r="342" spans="1:26" s="166" customFormat="1" ht="20.149999999999999" customHeight="1">
      <c r="A342" s="12" t="s">
        <v>38</v>
      </c>
      <c r="C342" s="129"/>
      <c r="D342" s="129"/>
      <c r="E342" s="129"/>
      <c r="F342" s="129"/>
      <c r="G342" s="129"/>
      <c r="H342" s="129"/>
      <c r="I342" s="129"/>
      <c r="Y342" s="163"/>
      <c r="Z342" s="163"/>
    </row>
    <row r="343" spans="1:26" ht="22.5" customHeight="1">
      <c r="A343" s="149"/>
      <c r="B343" s="335" t="s">
        <v>17</v>
      </c>
      <c r="C343" s="270" t="s">
        <v>208</v>
      </c>
      <c r="D343" s="271"/>
      <c r="E343" s="271"/>
      <c r="F343" s="271"/>
      <c r="G343" s="271"/>
      <c r="H343" s="271"/>
      <c r="I343" s="271"/>
      <c r="J343" s="271"/>
      <c r="K343" s="271"/>
      <c r="L343" s="271"/>
      <c r="M343" s="271"/>
      <c r="N343" s="271"/>
      <c r="O343" s="271"/>
      <c r="P343" s="271"/>
      <c r="Q343" s="271"/>
      <c r="R343" s="271"/>
      <c r="S343" s="271"/>
      <c r="T343" s="271"/>
      <c r="U343" s="271"/>
      <c r="V343" s="271"/>
      <c r="W343" s="271"/>
      <c r="X343" s="272"/>
      <c r="Y343" s="326"/>
      <c r="Z343" s="327"/>
    </row>
    <row r="344" spans="1:26" ht="33" customHeight="1">
      <c r="A344" s="149"/>
      <c r="B344" s="336"/>
      <c r="C344" s="332"/>
      <c r="D344" s="333"/>
      <c r="E344" s="333"/>
      <c r="F344" s="333"/>
      <c r="G344" s="333"/>
      <c r="H344" s="333"/>
      <c r="I344" s="333"/>
      <c r="J344" s="333"/>
      <c r="K344" s="333"/>
      <c r="L344" s="333"/>
      <c r="M344" s="333"/>
      <c r="N344" s="333"/>
      <c r="O344" s="333"/>
      <c r="P344" s="333"/>
      <c r="Q344" s="333"/>
      <c r="R344" s="333"/>
      <c r="S344" s="333"/>
      <c r="T344" s="333"/>
      <c r="U344" s="333"/>
      <c r="V344" s="333"/>
      <c r="W344" s="333"/>
      <c r="X344" s="334"/>
      <c r="Y344" s="330"/>
      <c r="Z344" s="331"/>
    </row>
    <row r="345" spans="1:26" ht="19.5" customHeight="1">
      <c r="A345" s="149"/>
      <c r="B345" s="335" t="s">
        <v>18</v>
      </c>
      <c r="C345" s="270" t="s">
        <v>209</v>
      </c>
      <c r="D345" s="271"/>
      <c r="E345" s="271"/>
      <c r="F345" s="271"/>
      <c r="G345" s="271"/>
      <c r="H345" s="271"/>
      <c r="I345" s="271"/>
      <c r="J345" s="271"/>
      <c r="K345" s="271"/>
      <c r="L345" s="271"/>
      <c r="M345" s="271"/>
      <c r="N345" s="271"/>
      <c r="O345" s="271"/>
      <c r="P345" s="271"/>
      <c r="Q345" s="271"/>
      <c r="R345" s="271"/>
      <c r="S345" s="271"/>
      <c r="T345" s="271"/>
      <c r="U345" s="271"/>
      <c r="V345" s="271"/>
      <c r="W345" s="271"/>
      <c r="X345" s="272"/>
      <c r="Y345" s="326"/>
      <c r="Z345" s="327"/>
    </row>
    <row r="346" spans="1:26" ht="21.75" customHeight="1">
      <c r="A346" s="149"/>
      <c r="B346" s="336"/>
      <c r="C346" s="332"/>
      <c r="D346" s="333"/>
      <c r="E346" s="333"/>
      <c r="F346" s="333"/>
      <c r="G346" s="333"/>
      <c r="H346" s="333"/>
      <c r="I346" s="333"/>
      <c r="J346" s="333"/>
      <c r="K346" s="333"/>
      <c r="L346" s="333"/>
      <c r="M346" s="333"/>
      <c r="N346" s="333"/>
      <c r="O346" s="333"/>
      <c r="P346" s="333"/>
      <c r="Q346" s="333"/>
      <c r="R346" s="333"/>
      <c r="S346" s="333"/>
      <c r="T346" s="333"/>
      <c r="U346" s="333"/>
      <c r="V346" s="333"/>
      <c r="W346" s="333"/>
      <c r="X346" s="334"/>
      <c r="Y346" s="330"/>
      <c r="Z346" s="331"/>
    </row>
    <row r="347" spans="1:26" ht="18" customHeight="1">
      <c r="A347" s="149"/>
      <c r="B347" s="362" t="s">
        <v>19</v>
      </c>
      <c r="C347" s="270" t="s">
        <v>210</v>
      </c>
      <c r="D347" s="271"/>
      <c r="E347" s="271"/>
      <c r="F347" s="271"/>
      <c r="G347" s="271"/>
      <c r="H347" s="271"/>
      <c r="I347" s="271"/>
      <c r="J347" s="271"/>
      <c r="K347" s="271"/>
      <c r="L347" s="271"/>
      <c r="M347" s="271"/>
      <c r="N347" s="271"/>
      <c r="O347" s="271"/>
      <c r="P347" s="271"/>
      <c r="Q347" s="271"/>
      <c r="R347" s="271"/>
      <c r="S347" s="271"/>
      <c r="T347" s="271"/>
      <c r="U347" s="271"/>
      <c r="V347" s="271"/>
      <c r="W347" s="271"/>
      <c r="X347" s="272"/>
      <c r="Y347" s="362"/>
      <c r="Z347" s="362"/>
    </row>
    <row r="348" spans="1:26" ht="18" customHeight="1">
      <c r="A348" s="149"/>
      <c r="B348" s="362"/>
      <c r="C348" s="273"/>
      <c r="D348" s="274"/>
      <c r="E348" s="274"/>
      <c r="F348" s="274"/>
      <c r="G348" s="274"/>
      <c r="H348" s="274"/>
      <c r="I348" s="274"/>
      <c r="J348" s="274"/>
      <c r="K348" s="274"/>
      <c r="L348" s="274"/>
      <c r="M348" s="274"/>
      <c r="N348" s="274"/>
      <c r="O348" s="274"/>
      <c r="P348" s="274"/>
      <c r="Q348" s="274"/>
      <c r="R348" s="274"/>
      <c r="S348" s="274"/>
      <c r="T348" s="274"/>
      <c r="U348" s="274"/>
      <c r="V348" s="274"/>
      <c r="W348" s="274"/>
      <c r="X348" s="275"/>
      <c r="Y348" s="362"/>
      <c r="Z348" s="362"/>
    </row>
    <row r="349" spans="1:26" s="167" customFormat="1" ht="13" customHeight="1">
      <c r="A349" s="150"/>
      <c r="B349" s="150"/>
      <c r="C349" s="150"/>
      <c r="D349" s="150"/>
      <c r="E349" s="150"/>
      <c r="F349" s="150"/>
      <c r="G349" s="150"/>
      <c r="H349" s="150"/>
      <c r="I349" s="150"/>
      <c r="J349" s="150"/>
      <c r="K349" s="150"/>
      <c r="L349" s="150"/>
      <c r="M349" s="150"/>
      <c r="N349" s="150"/>
      <c r="O349" s="150"/>
      <c r="P349" s="150"/>
      <c r="Q349" s="150"/>
      <c r="R349" s="150"/>
      <c r="S349" s="150"/>
      <c r="T349" s="150"/>
      <c r="U349" s="150"/>
      <c r="V349" s="150"/>
      <c r="W349" s="150"/>
      <c r="X349" s="150"/>
      <c r="Y349" s="189"/>
      <c r="Z349" s="189"/>
    </row>
    <row r="350" spans="1:26" s="166" customFormat="1" ht="20.149999999999999" customHeight="1">
      <c r="A350" s="12" t="s">
        <v>30</v>
      </c>
      <c r="C350" s="129"/>
      <c r="D350" s="129"/>
      <c r="E350" s="129"/>
      <c r="F350" s="129"/>
      <c r="G350" s="129"/>
      <c r="H350" s="129"/>
      <c r="I350" s="129"/>
      <c r="Y350" s="163"/>
      <c r="Z350" s="163"/>
    </row>
    <row r="351" spans="1:26" ht="22.5" customHeight="1">
      <c r="A351" s="149"/>
      <c r="B351" s="335" t="s">
        <v>17</v>
      </c>
      <c r="C351" s="270" t="s">
        <v>256</v>
      </c>
      <c r="D351" s="271"/>
      <c r="E351" s="271"/>
      <c r="F351" s="271"/>
      <c r="G351" s="271"/>
      <c r="H351" s="271"/>
      <c r="I351" s="271"/>
      <c r="J351" s="271"/>
      <c r="K351" s="271"/>
      <c r="L351" s="271"/>
      <c r="M351" s="271"/>
      <c r="N351" s="271"/>
      <c r="O351" s="271"/>
      <c r="P351" s="271"/>
      <c r="Q351" s="271"/>
      <c r="R351" s="271"/>
      <c r="S351" s="271"/>
      <c r="T351" s="271"/>
      <c r="U351" s="271"/>
      <c r="V351" s="271"/>
      <c r="W351" s="271"/>
      <c r="X351" s="272"/>
      <c r="Y351" s="326"/>
      <c r="Z351" s="327"/>
    </row>
    <row r="352" spans="1:26" ht="22.5" customHeight="1">
      <c r="A352" s="149"/>
      <c r="B352" s="336"/>
      <c r="C352" s="273"/>
      <c r="D352" s="274"/>
      <c r="E352" s="274"/>
      <c r="F352" s="274"/>
      <c r="G352" s="274"/>
      <c r="H352" s="274"/>
      <c r="I352" s="274"/>
      <c r="J352" s="274"/>
      <c r="K352" s="274"/>
      <c r="L352" s="274"/>
      <c r="M352" s="274"/>
      <c r="N352" s="274"/>
      <c r="O352" s="274"/>
      <c r="P352" s="274"/>
      <c r="Q352" s="274"/>
      <c r="R352" s="274"/>
      <c r="S352" s="274"/>
      <c r="T352" s="274"/>
      <c r="U352" s="274"/>
      <c r="V352" s="274"/>
      <c r="W352" s="274"/>
      <c r="X352" s="275"/>
      <c r="Y352" s="328"/>
      <c r="Z352" s="329"/>
    </row>
    <row r="353" spans="1:26" ht="12.75" customHeight="1">
      <c r="A353" s="149"/>
      <c r="B353" s="149"/>
      <c r="C353" s="150"/>
      <c r="D353" s="149"/>
      <c r="E353" s="149"/>
      <c r="F353" s="149"/>
      <c r="G353" s="149"/>
      <c r="H353" s="149"/>
      <c r="I353" s="149"/>
      <c r="J353" s="150"/>
      <c r="K353" s="150"/>
      <c r="L353" s="150"/>
      <c r="M353" s="150"/>
      <c r="N353" s="150"/>
      <c r="O353" s="150"/>
      <c r="P353" s="150"/>
      <c r="Q353" s="150"/>
      <c r="R353" s="150"/>
      <c r="S353" s="150"/>
      <c r="T353" s="150"/>
      <c r="U353" s="150"/>
      <c r="V353" s="150"/>
      <c r="W353" s="150"/>
      <c r="X353" s="150"/>
      <c r="Y353" s="149"/>
      <c r="Z353" s="149"/>
    </row>
    <row r="354" spans="1:26" s="166" customFormat="1" ht="20.149999999999999" customHeight="1">
      <c r="A354" s="12" t="s">
        <v>39</v>
      </c>
      <c r="C354" s="129"/>
      <c r="D354" s="129"/>
      <c r="E354" s="129"/>
      <c r="F354" s="129"/>
      <c r="G354" s="129"/>
      <c r="H354" s="129"/>
      <c r="I354" s="129"/>
      <c r="Y354" s="163"/>
      <c r="Z354" s="163"/>
    </row>
    <row r="355" spans="1:26" ht="35.25" customHeight="1">
      <c r="A355" s="149"/>
      <c r="B355" s="335" t="s">
        <v>17</v>
      </c>
      <c r="C355" s="270" t="s">
        <v>201</v>
      </c>
      <c r="D355" s="271"/>
      <c r="E355" s="271"/>
      <c r="F355" s="271"/>
      <c r="G355" s="271"/>
      <c r="H355" s="271"/>
      <c r="I355" s="271"/>
      <c r="J355" s="271"/>
      <c r="K355" s="271"/>
      <c r="L355" s="271"/>
      <c r="M355" s="271"/>
      <c r="N355" s="271"/>
      <c r="O355" s="271"/>
      <c r="P355" s="271"/>
      <c r="Q355" s="271"/>
      <c r="R355" s="271"/>
      <c r="S355" s="271"/>
      <c r="T355" s="271"/>
      <c r="U355" s="271"/>
      <c r="V355" s="271"/>
      <c r="W355" s="271"/>
      <c r="X355" s="272"/>
      <c r="Y355" s="326"/>
      <c r="Z355" s="327"/>
    </row>
    <row r="356" spans="1:26" ht="35.25" customHeight="1">
      <c r="A356" s="149"/>
      <c r="B356" s="336"/>
      <c r="C356" s="273"/>
      <c r="D356" s="274"/>
      <c r="E356" s="274"/>
      <c r="F356" s="274"/>
      <c r="G356" s="274"/>
      <c r="H356" s="274"/>
      <c r="I356" s="274"/>
      <c r="J356" s="274"/>
      <c r="K356" s="274"/>
      <c r="L356" s="274"/>
      <c r="M356" s="274"/>
      <c r="N356" s="274"/>
      <c r="O356" s="274"/>
      <c r="P356" s="274"/>
      <c r="Q356" s="274"/>
      <c r="R356" s="274"/>
      <c r="S356" s="274"/>
      <c r="T356" s="274"/>
      <c r="U356" s="274"/>
      <c r="V356" s="274"/>
      <c r="W356" s="274"/>
      <c r="X356" s="275"/>
      <c r="Y356" s="328"/>
      <c r="Z356" s="329"/>
    </row>
    <row r="357" spans="1:26" ht="12.75" customHeight="1">
      <c r="A357" s="149"/>
      <c r="B357" s="149"/>
      <c r="C357" s="150"/>
      <c r="D357" s="149"/>
      <c r="E357" s="149"/>
      <c r="F357" s="149"/>
      <c r="G357" s="149"/>
      <c r="H357" s="149"/>
      <c r="I357" s="149"/>
      <c r="J357" s="150"/>
      <c r="K357" s="150"/>
      <c r="L357" s="150"/>
      <c r="M357" s="150"/>
      <c r="N357" s="150"/>
      <c r="O357" s="150"/>
      <c r="P357" s="150"/>
      <c r="Q357" s="150"/>
      <c r="R357" s="150"/>
      <c r="S357" s="150"/>
      <c r="T357" s="150"/>
      <c r="U357" s="150"/>
      <c r="V357" s="150"/>
      <c r="W357" s="150"/>
      <c r="X357" s="150"/>
      <c r="Y357" s="149"/>
      <c r="Z357" s="149"/>
    </row>
    <row r="358" spans="1:26" s="166" customFormat="1" ht="20.149999999999999" customHeight="1">
      <c r="A358" s="12" t="s">
        <v>40</v>
      </c>
      <c r="C358" s="149"/>
      <c r="D358" s="149"/>
      <c r="E358" s="149"/>
      <c r="F358" s="149"/>
      <c r="G358" s="149"/>
      <c r="H358" s="149"/>
      <c r="I358" s="149"/>
      <c r="J358" s="150"/>
      <c r="K358" s="150"/>
      <c r="L358" s="150"/>
      <c r="M358" s="150"/>
      <c r="N358" s="150"/>
      <c r="O358" s="150"/>
      <c r="P358" s="150"/>
      <c r="Q358" s="150"/>
      <c r="R358" s="150"/>
      <c r="S358" s="150"/>
      <c r="T358" s="150"/>
      <c r="U358" s="150"/>
      <c r="V358" s="150"/>
      <c r="W358" s="150"/>
      <c r="Y358" s="163"/>
      <c r="Z358" s="163"/>
    </row>
    <row r="359" spans="1:26" ht="10.5" customHeight="1">
      <c r="A359" s="149"/>
      <c r="B359" s="335" t="s">
        <v>17</v>
      </c>
      <c r="C359" s="349" t="s">
        <v>2</v>
      </c>
      <c r="D359" s="350"/>
      <c r="E359" s="350"/>
      <c r="F359" s="350"/>
      <c r="G359" s="350"/>
      <c r="H359" s="350"/>
      <c r="I359" s="350"/>
      <c r="J359" s="350"/>
      <c r="K359" s="350"/>
      <c r="L359" s="350"/>
      <c r="M359" s="350"/>
      <c r="N359" s="350"/>
      <c r="O359" s="350"/>
      <c r="P359" s="350"/>
      <c r="Q359" s="350"/>
      <c r="R359" s="350"/>
      <c r="S359" s="350"/>
      <c r="T359" s="350"/>
      <c r="U359" s="350"/>
      <c r="V359" s="350"/>
      <c r="W359" s="350"/>
      <c r="X359" s="351"/>
      <c r="Y359" s="326"/>
      <c r="Z359" s="327"/>
    </row>
    <row r="360" spans="1:26" ht="10.5" customHeight="1">
      <c r="A360" s="149"/>
      <c r="B360" s="336"/>
      <c r="C360" s="359"/>
      <c r="D360" s="360"/>
      <c r="E360" s="360"/>
      <c r="F360" s="360"/>
      <c r="G360" s="360"/>
      <c r="H360" s="360"/>
      <c r="I360" s="360"/>
      <c r="J360" s="360"/>
      <c r="K360" s="360"/>
      <c r="L360" s="360"/>
      <c r="M360" s="360"/>
      <c r="N360" s="360"/>
      <c r="O360" s="360"/>
      <c r="P360" s="360"/>
      <c r="Q360" s="360"/>
      <c r="R360" s="360"/>
      <c r="S360" s="360"/>
      <c r="T360" s="360"/>
      <c r="U360" s="360"/>
      <c r="V360" s="360"/>
      <c r="W360" s="360"/>
      <c r="X360" s="361"/>
      <c r="Y360" s="330"/>
      <c r="Z360" s="331"/>
    </row>
    <row r="361" spans="1:26" ht="10.5" customHeight="1">
      <c r="A361" s="149"/>
      <c r="B361" s="335" t="s">
        <v>18</v>
      </c>
      <c r="C361" s="349" t="s">
        <v>3</v>
      </c>
      <c r="D361" s="350"/>
      <c r="E361" s="350"/>
      <c r="F361" s="350"/>
      <c r="G361" s="350"/>
      <c r="H361" s="350"/>
      <c r="I361" s="350"/>
      <c r="J361" s="350"/>
      <c r="K361" s="350"/>
      <c r="L361" s="350"/>
      <c r="M361" s="350"/>
      <c r="N361" s="350"/>
      <c r="O361" s="350"/>
      <c r="P361" s="350"/>
      <c r="Q361" s="350"/>
      <c r="R361" s="350"/>
      <c r="S361" s="350"/>
      <c r="T361" s="350"/>
      <c r="U361" s="350"/>
      <c r="V361" s="350"/>
      <c r="W361" s="350"/>
      <c r="X361" s="351"/>
      <c r="Y361" s="326"/>
      <c r="Z361" s="327"/>
    </row>
    <row r="362" spans="1:26" ht="10.5" customHeight="1">
      <c r="A362" s="149"/>
      <c r="B362" s="336"/>
      <c r="C362" s="359"/>
      <c r="D362" s="360"/>
      <c r="E362" s="360"/>
      <c r="F362" s="360"/>
      <c r="G362" s="360"/>
      <c r="H362" s="360"/>
      <c r="I362" s="360"/>
      <c r="J362" s="360"/>
      <c r="K362" s="360"/>
      <c r="L362" s="360"/>
      <c r="M362" s="360"/>
      <c r="N362" s="360"/>
      <c r="O362" s="360"/>
      <c r="P362" s="360"/>
      <c r="Q362" s="360"/>
      <c r="R362" s="360"/>
      <c r="S362" s="360"/>
      <c r="T362" s="360"/>
      <c r="U362" s="360"/>
      <c r="V362" s="360"/>
      <c r="W362" s="360"/>
      <c r="X362" s="361"/>
      <c r="Y362" s="330"/>
      <c r="Z362" s="331"/>
    </row>
    <row r="363" spans="1:26" ht="15" customHeight="1">
      <c r="A363" s="149"/>
      <c r="B363" s="335" t="s">
        <v>19</v>
      </c>
      <c r="C363" s="270" t="s">
        <v>85</v>
      </c>
      <c r="D363" s="271"/>
      <c r="E363" s="271"/>
      <c r="F363" s="271"/>
      <c r="G363" s="271"/>
      <c r="H363" s="271"/>
      <c r="I363" s="271"/>
      <c r="J363" s="271"/>
      <c r="K363" s="271"/>
      <c r="L363" s="271"/>
      <c r="M363" s="271"/>
      <c r="N363" s="271"/>
      <c r="O363" s="271"/>
      <c r="P363" s="271"/>
      <c r="Q363" s="271"/>
      <c r="R363" s="271"/>
      <c r="S363" s="271"/>
      <c r="T363" s="271"/>
      <c r="U363" s="271"/>
      <c r="V363" s="271"/>
      <c r="W363" s="271"/>
      <c r="X363" s="272"/>
      <c r="Y363" s="326"/>
      <c r="Z363" s="327"/>
    </row>
    <row r="364" spans="1:26" ht="15" customHeight="1">
      <c r="A364" s="149"/>
      <c r="B364" s="336"/>
      <c r="C364" s="273"/>
      <c r="D364" s="274"/>
      <c r="E364" s="274"/>
      <c r="F364" s="274"/>
      <c r="G364" s="274"/>
      <c r="H364" s="274"/>
      <c r="I364" s="274"/>
      <c r="J364" s="274"/>
      <c r="K364" s="274"/>
      <c r="L364" s="274"/>
      <c r="M364" s="274"/>
      <c r="N364" s="274"/>
      <c r="O364" s="274"/>
      <c r="P364" s="274"/>
      <c r="Q364" s="274"/>
      <c r="R364" s="274"/>
      <c r="S364" s="274"/>
      <c r="T364" s="274"/>
      <c r="U364" s="274"/>
      <c r="V364" s="274"/>
      <c r="W364" s="274"/>
      <c r="X364" s="275"/>
      <c r="Y364" s="328"/>
      <c r="Z364" s="329"/>
    </row>
    <row r="365" spans="1:26" ht="12.75" customHeight="1">
      <c r="A365" s="149"/>
      <c r="B365" s="149"/>
      <c r="C365" s="150"/>
      <c r="D365" s="149"/>
      <c r="E365" s="149"/>
      <c r="F365" s="149"/>
      <c r="G365" s="149"/>
      <c r="H365" s="149"/>
      <c r="I365" s="149"/>
      <c r="J365" s="150"/>
      <c r="K365" s="150"/>
      <c r="L365" s="150"/>
      <c r="M365" s="150"/>
      <c r="N365" s="150"/>
      <c r="O365" s="150"/>
      <c r="P365" s="150"/>
      <c r="Q365" s="150"/>
      <c r="R365" s="150"/>
      <c r="S365" s="150"/>
      <c r="T365" s="150"/>
      <c r="U365" s="150"/>
      <c r="V365" s="150"/>
      <c r="W365" s="150"/>
      <c r="X365" s="150"/>
      <c r="Y365" s="149"/>
      <c r="Z365" s="149"/>
    </row>
    <row r="366" spans="1:26" s="214" customFormat="1" ht="30" customHeight="1">
      <c r="A366" s="139" t="s">
        <v>475</v>
      </c>
      <c r="B366" s="213"/>
      <c r="C366" s="213"/>
      <c r="D366" s="213"/>
    </row>
    <row r="367" spans="1:26" s="214" customFormat="1" ht="19.5" customHeight="1">
      <c r="A367" s="514" t="s">
        <v>249</v>
      </c>
      <c r="B367" s="514"/>
      <c r="C367" s="514"/>
      <c r="D367" s="514"/>
      <c r="E367" s="514"/>
      <c r="F367" s="514"/>
      <c r="G367" s="514"/>
      <c r="H367" s="514"/>
    </row>
    <row r="368" spans="1:26" s="214" customFormat="1" ht="15" customHeight="1">
      <c r="A368" s="139"/>
      <c r="B368" s="335" t="s">
        <v>17</v>
      </c>
      <c r="C368" s="270" t="s">
        <v>250</v>
      </c>
      <c r="D368" s="271"/>
      <c r="E368" s="271"/>
      <c r="F368" s="271"/>
      <c r="G368" s="271"/>
      <c r="H368" s="271"/>
      <c r="I368" s="271"/>
      <c r="J368" s="271"/>
      <c r="K368" s="271"/>
      <c r="L368" s="271"/>
      <c r="M368" s="271"/>
      <c r="N368" s="271"/>
      <c r="O368" s="271"/>
      <c r="P368" s="271"/>
      <c r="Q368" s="271"/>
      <c r="R368" s="271"/>
      <c r="S368" s="271"/>
      <c r="T368" s="271"/>
      <c r="U368" s="271"/>
      <c r="V368" s="271"/>
      <c r="W368" s="271"/>
      <c r="X368" s="272"/>
      <c r="Y368" s="515"/>
      <c r="Z368" s="516"/>
    </row>
    <row r="369" spans="1:26" s="214" customFormat="1" ht="15" customHeight="1">
      <c r="A369" s="139"/>
      <c r="B369" s="336"/>
      <c r="C369" s="273"/>
      <c r="D369" s="274"/>
      <c r="E369" s="274"/>
      <c r="F369" s="274"/>
      <c r="G369" s="274"/>
      <c r="H369" s="274"/>
      <c r="I369" s="274"/>
      <c r="J369" s="274"/>
      <c r="K369" s="274"/>
      <c r="L369" s="274"/>
      <c r="M369" s="274"/>
      <c r="N369" s="274"/>
      <c r="O369" s="274"/>
      <c r="P369" s="274"/>
      <c r="Q369" s="274"/>
      <c r="R369" s="274"/>
      <c r="S369" s="274"/>
      <c r="T369" s="274"/>
      <c r="U369" s="274"/>
      <c r="V369" s="274"/>
      <c r="W369" s="274"/>
      <c r="X369" s="275"/>
      <c r="Y369" s="376"/>
      <c r="Z369" s="517"/>
    </row>
    <row r="370" spans="1:26" s="214" customFormat="1" ht="10.5" customHeight="1">
      <c r="A370" s="139"/>
      <c r="B370" s="335" t="s">
        <v>18</v>
      </c>
      <c r="C370" s="270" t="s">
        <v>251</v>
      </c>
      <c r="D370" s="271"/>
      <c r="E370" s="271"/>
      <c r="F370" s="271"/>
      <c r="G370" s="271"/>
      <c r="H370" s="271"/>
      <c r="I370" s="271"/>
      <c r="J370" s="271"/>
      <c r="K370" s="271"/>
      <c r="L370" s="271"/>
      <c r="M370" s="271"/>
      <c r="N370" s="271"/>
      <c r="O370" s="271"/>
      <c r="P370" s="271"/>
      <c r="Q370" s="271"/>
      <c r="R370" s="271"/>
      <c r="S370" s="271"/>
      <c r="T370" s="271"/>
      <c r="U370" s="271"/>
      <c r="V370" s="271"/>
      <c r="W370" s="271"/>
      <c r="X370" s="272"/>
      <c r="Y370" s="515"/>
      <c r="Z370" s="516"/>
    </row>
    <row r="371" spans="1:26" s="214" customFormat="1" ht="10.5" customHeight="1">
      <c r="A371" s="139"/>
      <c r="B371" s="336"/>
      <c r="C371" s="273"/>
      <c r="D371" s="274"/>
      <c r="E371" s="274"/>
      <c r="F371" s="274"/>
      <c r="G371" s="274"/>
      <c r="H371" s="274"/>
      <c r="I371" s="274"/>
      <c r="J371" s="274"/>
      <c r="K371" s="274"/>
      <c r="L371" s="274"/>
      <c r="M371" s="274"/>
      <c r="N371" s="274"/>
      <c r="O371" s="274"/>
      <c r="P371" s="274"/>
      <c r="Q371" s="274"/>
      <c r="R371" s="274"/>
      <c r="S371" s="274"/>
      <c r="T371" s="274"/>
      <c r="U371" s="274"/>
      <c r="V371" s="274"/>
      <c r="W371" s="274"/>
      <c r="X371" s="275"/>
      <c r="Y371" s="376"/>
      <c r="Z371" s="517"/>
    </row>
    <row r="372" spans="1:26" s="214" customFormat="1" ht="10.5" customHeight="1">
      <c r="A372" s="139"/>
      <c r="B372" s="149"/>
      <c r="C372" s="185"/>
      <c r="D372" s="185"/>
      <c r="E372" s="185"/>
      <c r="F372" s="185"/>
      <c r="G372" s="185"/>
      <c r="H372" s="185"/>
      <c r="I372" s="185"/>
      <c r="J372" s="185"/>
      <c r="K372" s="185"/>
      <c r="L372" s="185"/>
      <c r="M372" s="185"/>
      <c r="N372" s="185"/>
      <c r="O372" s="185"/>
      <c r="P372" s="185"/>
      <c r="Q372" s="185"/>
      <c r="R372" s="185"/>
      <c r="S372" s="185"/>
      <c r="T372" s="185"/>
      <c r="U372" s="185"/>
      <c r="V372" s="185"/>
      <c r="W372" s="185"/>
      <c r="X372" s="185"/>
      <c r="Y372" s="126"/>
      <c r="Z372" s="126"/>
    </row>
    <row r="373" spans="1:26" s="217" customFormat="1" ht="16.5" customHeight="1">
      <c r="A373" s="565" t="s">
        <v>364</v>
      </c>
      <c r="B373" s="565"/>
      <c r="C373" s="565"/>
      <c r="D373" s="565"/>
      <c r="E373" s="565"/>
      <c r="F373" s="565"/>
      <c r="G373" s="565"/>
      <c r="H373" s="565"/>
      <c r="I373" s="565"/>
      <c r="J373" s="11"/>
      <c r="K373" s="11"/>
      <c r="L373" s="11"/>
      <c r="M373" s="185"/>
      <c r="N373" s="185"/>
      <c r="O373" s="185"/>
      <c r="P373" s="185"/>
      <c r="Q373" s="185"/>
      <c r="R373" s="185"/>
      <c r="S373" s="185"/>
      <c r="T373" s="185"/>
      <c r="U373" s="185"/>
      <c r="V373" s="185"/>
      <c r="W373" s="185"/>
      <c r="X373" s="185"/>
      <c r="Y373" s="126"/>
      <c r="Z373" s="126"/>
    </row>
    <row r="374" spans="1:26" s="217" customFormat="1" ht="16.5" customHeight="1">
      <c r="A374" s="197"/>
      <c r="B374" s="291" t="s">
        <v>268</v>
      </c>
      <c r="C374" s="318" t="s">
        <v>476</v>
      </c>
      <c r="D374" s="319"/>
      <c r="E374" s="319"/>
      <c r="F374" s="319"/>
      <c r="G374" s="319"/>
      <c r="H374" s="319"/>
      <c r="I374" s="319"/>
      <c r="J374" s="319"/>
      <c r="K374" s="319"/>
      <c r="L374" s="319"/>
      <c r="M374" s="319"/>
      <c r="N374" s="319"/>
      <c r="O374" s="319"/>
      <c r="P374" s="319"/>
      <c r="Q374" s="319"/>
      <c r="R374" s="319"/>
      <c r="S374" s="319"/>
      <c r="T374" s="319"/>
      <c r="U374" s="319"/>
      <c r="V374" s="319"/>
      <c r="W374" s="319"/>
      <c r="X374" s="320"/>
      <c r="Y374" s="297"/>
      <c r="Z374" s="298"/>
    </row>
    <row r="375" spans="1:26" s="217" customFormat="1" ht="44.25" customHeight="1">
      <c r="A375" s="197"/>
      <c r="B375" s="293"/>
      <c r="C375" s="321"/>
      <c r="D375" s="322"/>
      <c r="E375" s="322"/>
      <c r="F375" s="322"/>
      <c r="G375" s="322"/>
      <c r="H375" s="322"/>
      <c r="I375" s="322"/>
      <c r="J375" s="322"/>
      <c r="K375" s="322"/>
      <c r="L375" s="322"/>
      <c r="M375" s="322"/>
      <c r="N375" s="322"/>
      <c r="O375" s="322"/>
      <c r="P375" s="322"/>
      <c r="Q375" s="322"/>
      <c r="R375" s="322"/>
      <c r="S375" s="322"/>
      <c r="T375" s="322"/>
      <c r="U375" s="322"/>
      <c r="V375" s="322"/>
      <c r="W375" s="322"/>
      <c r="X375" s="323"/>
      <c r="Y375" s="301"/>
      <c r="Z375" s="302"/>
    </row>
    <row r="376" spans="1:26" s="217" customFormat="1" ht="45" customHeight="1">
      <c r="A376" s="197"/>
      <c r="B376" s="566" t="s">
        <v>269</v>
      </c>
      <c r="C376" s="318" t="s">
        <v>363</v>
      </c>
      <c r="D376" s="319"/>
      <c r="E376" s="319"/>
      <c r="F376" s="319"/>
      <c r="G376" s="319"/>
      <c r="H376" s="319"/>
      <c r="I376" s="319"/>
      <c r="J376" s="319"/>
      <c r="K376" s="319"/>
      <c r="L376" s="319"/>
      <c r="M376" s="319"/>
      <c r="N376" s="319"/>
      <c r="O376" s="319"/>
      <c r="P376" s="319"/>
      <c r="Q376" s="319"/>
      <c r="R376" s="319"/>
      <c r="S376" s="319"/>
      <c r="T376" s="319"/>
      <c r="U376" s="319"/>
      <c r="V376" s="319"/>
      <c r="W376" s="319"/>
      <c r="X376" s="319"/>
      <c r="Y376" s="297"/>
      <c r="Z376" s="298"/>
    </row>
    <row r="377" spans="1:26" s="217" customFormat="1" ht="45" customHeight="1">
      <c r="A377" s="197"/>
      <c r="B377" s="567"/>
      <c r="C377" s="321"/>
      <c r="D377" s="322"/>
      <c r="E377" s="322"/>
      <c r="F377" s="322"/>
      <c r="G377" s="322"/>
      <c r="H377" s="322"/>
      <c r="I377" s="322"/>
      <c r="J377" s="322"/>
      <c r="K377" s="322"/>
      <c r="L377" s="322"/>
      <c r="M377" s="322"/>
      <c r="N377" s="322"/>
      <c r="O377" s="322"/>
      <c r="P377" s="322"/>
      <c r="Q377" s="322"/>
      <c r="R377" s="322"/>
      <c r="S377" s="322"/>
      <c r="T377" s="322"/>
      <c r="U377" s="322"/>
      <c r="V377" s="322"/>
      <c r="W377" s="322"/>
      <c r="X377" s="322"/>
      <c r="Y377" s="301"/>
      <c r="Z377" s="302"/>
    </row>
    <row r="378" spans="1:26" s="217" customFormat="1" ht="36" customHeight="1">
      <c r="A378" s="197"/>
      <c r="B378" s="291" t="s">
        <v>270</v>
      </c>
      <c r="C378" s="568" t="s">
        <v>271</v>
      </c>
      <c r="D378" s="569"/>
      <c r="E378" s="569"/>
      <c r="F378" s="569"/>
      <c r="G378" s="569"/>
      <c r="H378" s="569"/>
      <c r="I378" s="569"/>
      <c r="J378" s="569"/>
      <c r="K378" s="569"/>
      <c r="L378" s="569"/>
      <c r="M378" s="569"/>
      <c r="N378" s="569"/>
      <c r="O378" s="569"/>
      <c r="P378" s="569"/>
      <c r="Q378" s="569"/>
      <c r="R378" s="569"/>
      <c r="S378" s="569"/>
      <c r="T378" s="569"/>
      <c r="U378" s="569"/>
      <c r="V378" s="569"/>
      <c r="W378" s="569"/>
      <c r="X378" s="569"/>
      <c r="Y378" s="297"/>
      <c r="Z378" s="298"/>
    </row>
    <row r="379" spans="1:26" s="217" customFormat="1" ht="33" customHeight="1">
      <c r="A379" s="197"/>
      <c r="B379" s="293"/>
      <c r="C379" s="570"/>
      <c r="D379" s="571"/>
      <c r="E379" s="571"/>
      <c r="F379" s="571"/>
      <c r="G379" s="571"/>
      <c r="H379" s="571"/>
      <c r="I379" s="571"/>
      <c r="J379" s="571"/>
      <c r="K379" s="571"/>
      <c r="L379" s="571"/>
      <c r="M379" s="571"/>
      <c r="N379" s="571"/>
      <c r="O379" s="571"/>
      <c r="P379" s="571"/>
      <c r="Q379" s="571"/>
      <c r="R379" s="571"/>
      <c r="S379" s="571"/>
      <c r="T379" s="571"/>
      <c r="U379" s="571"/>
      <c r="V379" s="571"/>
      <c r="W379" s="571"/>
      <c r="X379" s="571"/>
      <c r="Y379" s="301"/>
      <c r="Z379" s="302"/>
    </row>
    <row r="380" spans="1:26" s="217" customFormat="1" ht="28.5" customHeight="1">
      <c r="A380" s="197"/>
      <c r="B380" s="8" t="s">
        <v>272</v>
      </c>
      <c r="C380" s="367" t="s">
        <v>273</v>
      </c>
      <c r="D380" s="368"/>
      <c r="E380" s="368"/>
      <c r="F380" s="368"/>
      <c r="G380" s="368"/>
      <c r="H380" s="368"/>
      <c r="I380" s="368"/>
      <c r="J380" s="368"/>
      <c r="K380" s="368"/>
      <c r="L380" s="368"/>
      <c r="M380" s="368"/>
      <c r="N380" s="368"/>
      <c r="O380" s="368"/>
      <c r="P380" s="368"/>
      <c r="Q380" s="368"/>
      <c r="R380" s="368"/>
      <c r="S380" s="368"/>
      <c r="T380" s="368"/>
      <c r="U380" s="368"/>
      <c r="V380" s="368"/>
      <c r="W380" s="368"/>
      <c r="X380" s="368"/>
      <c r="Y380" s="518"/>
      <c r="Z380" s="519"/>
    </row>
    <row r="381" spans="1:26" s="217" customFormat="1" ht="16.5" customHeight="1">
      <c r="A381" s="197"/>
      <c r="B381" s="9"/>
      <c r="C381" s="218"/>
      <c r="D381" s="218"/>
      <c r="E381" s="218"/>
      <c r="F381" s="218"/>
      <c r="G381" s="218"/>
      <c r="H381" s="218"/>
      <c r="I381" s="218"/>
      <c r="J381" s="218"/>
      <c r="K381" s="218"/>
      <c r="L381" s="218"/>
      <c r="M381" s="218"/>
      <c r="N381" s="218"/>
      <c r="O381" s="218"/>
      <c r="P381" s="218"/>
      <c r="Q381" s="218"/>
      <c r="R381" s="218"/>
      <c r="S381" s="218"/>
      <c r="T381" s="218"/>
      <c r="U381" s="218"/>
      <c r="V381" s="218"/>
      <c r="W381" s="218"/>
      <c r="X381" s="218"/>
      <c r="Y381" s="218"/>
      <c r="Z381" s="126"/>
    </row>
    <row r="382" spans="1:26" s="217" customFormat="1" ht="16.5" customHeight="1">
      <c r="A382" s="197" t="s">
        <v>365</v>
      </c>
      <c r="B382" s="11"/>
      <c r="C382" s="11"/>
      <c r="D382" s="11"/>
      <c r="E382" s="11"/>
      <c r="F382" s="11"/>
      <c r="G382" s="11"/>
      <c r="H382" s="11"/>
      <c r="I382" s="11"/>
      <c r="J382" s="11"/>
      <c r="K382" s="11"/>
      <c r="L382" s="11"/>
      <c r="M382" s="10"/>
      <c r="N382" s="10"/>
      <c r="O382" s="10"/>
      <c r="P382" s="10"/>
      <c r="Q382" s="10"/>
      <c r="R382" s="10"/>
      <c r="S382" s="10"/>
      <c r="T382" s="10"/>
      <c r="U382" s="10"/>
      <c r="V382" s="10"/>
      <c r="W382" s="10"/>
      <c r="X382" s="10"/>
      <c r="Y382" s="10"/>
      <c r="Z382" s="126"/>
    </row>
    <row r="383" spans="1:26" s="217" customFormat="1" ht="16.5" customHeight="1">
      <c r="A383" s="197"/>
      <c r="B383" s="8" t="s">
        <v>268</v>
      </c>
      <c r="C383" s="365" t="s">
        <v>477</v>
      </c>
      <c r="D383" s="366"/>
      <c r="E383" s="366"/>
      <c r="F383" s="366"/>
      <c r="G383" s="366"/>
      <c r="H383" s="366"/>
      <c r="I383" s="366"/>
      <c r="J383" s="366"/>
      <c r="K383" s="366"/>
      <c r="L383" s="366"/>
      <c r="M383" s="366"/>
      <c r="N383" s="366"/>
      <c r="O383" s="366"/>
      <c r="P383" s="366"/>
      <c r="Q383" s="366"/>
      <c r="R383" s="366"/>
      <c r="S383" s="366"/>
      <c r="T383" s="366"/>
      <c r="U383" s="366"/>
      <c r="V383" s="366"/>
      <c r="W383" s="366"/>
      <c r="X383" s="366"/>
      <c r="Y383" s="363"/>
      <c r="Z383" s="364"/>
    </row>
    <row r="384" spans="1:26" s="217" customFormat="1" ht="22.5" customHeight="1">
      <c r="A384" s="197"/>
      <c r="B384" s="291" t="s">
        <v>274</v>
      </c>
      <c r="C384" s="318" t="s">
        <v>497</v>
      </c>
      <c r="D384" s="319"/>
      <c r="E384" s="319"/>
      <c r="F384" s="319"/>
      <c r="G384" s="319"/>
      <c r="H384" s="319"/>
      <c r="I384" s="319"/>
      <c r="J384" s="319"/>
      <c r="K384" s="319"/>
      <c r="L384" s="319"/>
      <c r="M384" s="319"/>
      <c r="N384" s="319"/>
      <c r="O384" s="319"/>
      <c r="P384" s="319"/>
      <c r="Q384" s="319"/>
      <c r="R384" s="319"/>
      <c r="S384" s="319"/>
      <c r="T384" s="319"/>
      <c r="U384" s="319"/>
      <c r="V384" s="319"/>
      <c r="W384" s="319"/>
      <c r="X384" s="320"/>
      <c r="Y384" s="297"/>
      <c r="Z384" s="298"/>
    </row>
    <row r="385" spans="1:26" s="217" customFormat="1" ht="22.5" customHeight="1">
      <c r="A385" s="197"/>
      <c r="B385" s="293"/>
      <c r="C385" s="321"/>
      <c r="D385" s="322"/>
      <c r="E385" s="322"/>
      <c r="F385" s="322"/>
      <c r="G385" s="322"/>
      <c r="H385" s="322"/>
      <c r="I385" s="322"/>
      <c r="J385" s="322"/>
      <c r="K385" s="322"/>
      <c r="L385" s="322"/>
      <c r="M385" s="322"/>
      <c r="N385" s="322"/>
      <c r="O385" s="322"/>
      <c r="P385" s="322"/>
      <c r="Q385" s="322"/>
      <c r="R385" s="322"/>
      <c r="S385" s="322"/>
      <c r="T385" s="322"/>
      <c r="U385" s="322"/>
      <c r="V385" s="322"/>
      <c r="W385" s="322"/>
      <c r="X385" s="323"/>
      <c r="Y385" s="301"/>
      <c r="Z385" s="302"/>
    </row>
    <row r="386" spans="1:26" s="217" customFormat="1" ht="21.75" customHeight="1">
      <c r="A386" s="197"/>
      <c r="B386" s="291" t="s">
        <v>270</v>
      </c>
      <c r="C386" s="318" t="s">
        <v>362</v>
      </c>
      <c r="D386" s="319"/>
      <c r="E386" s="319"/>
      <c r="F386" s="319"/>
      <c r="G386" s="319"/>
      <c r="H386" s="319"/>
      <c r="I386" s="319"/>
      <c r="J386" s="319"/>
      <c r="K386" s="319"/>
      <c r="L386" s="319"/>
      <c r="M386" s="319"/>
      <c r="N386" s="319"/>
      <c r="O386" s="319"/>
      <c r="P386" s="319"/>
      <c r="Q386" s="319"/>
      <c r="R386" s="319"/>
      <c r="S386" s="319"/>
      <c r="T386" s="319"/>
      <c r="U386" s="319"/>
      <c r="V386" s="319"/>
      <c r="W386" s="319"/>
      <c r="X386" s="319"/>
      <c r="Y386" s="297"/>
      <c r="Z386" s="298"/>
    </row>
    <row r="387" spans="1:26" s="217" customFormat="1" ht="21.75" customHeight="1">
      <c r="A387" s="197"/>
      <c r="B387" s="293"/>
      <c r="C387" s="321"/>
      <c r="D387" s="322"/>
      <c r="E387" s="322"/>
      <c r="F387" s="322"/>
      <c r="G387" s="322"/>
      <c r="H387" s="322"/>
      <c r="I387" s="322"/>
      <c r="J387" s="322"/>
      <c r="K387" s="322"/>
      <c r="L387" s="322"/>
      <c r="M387" s="322"/>
      <c r="N387" s="322"/>
      <c r="O387" s="322"/>
      <c r="P387" s="322"/>
      <c r="Q387" s="322"/>
      <c r="R387" s="322"/>
      <c r="S387" s="322"/>
      <c r="T387" s="322"/>
      <c r="U387" s="322"/>
      <c r="V387" s="322"/>
      <c r="W387" s="322"/>
      <c r="X387" s="322"/>
      <c r="Y387" s="301"/>
      <c r="Z387" s="302"/>
    </row>
    <row r="388" spans="1:26" s="217" customFormat="1" ht="16.5" customHeight="1">
      <c r="A388" s="197"/>
      <c r="B388" s="291" t="s">
        <v>478</v>
      </c>
      <c r="C388" s="318" t="s">
        <v>361</v>
      </c>
      <c r="D388" s="319"/>
      <c r="E388" s="319"/>
      <c r="F388" s="319"/>
      <c r="G388" s="319"/>
      <c r="H388" s="319"/>
      <c r="I388" s="319"/>
      <c r="J388" s="319"/>
      <c r="K388" s="319"/>
      <c r="L388" s="319"/>
      <c r="M388" s="319"/>
      <c r="N388" s="319"/>
      <c r="O388" s="319"/>
      <c r="P388" s="319"/>
      <c r="Q388" s="319"/>
      <c r="R388" s="319"/>
      <c r="S388" s="319"/>
      <c r="T388" s="319"/>
      <c r="U388" s="319"/>
      <c r="V388" s="319"/>
      <c r="W388" s="319"/>
      <c r="X388" s="319"/>
      <c r="Y388" s="297"/>
      <c r="Z388" s="298"/>
    </row>
    <row r="389" spans="1:26" s="217" customFormat="1" ht="16.5" customHeight="1">
      <c r="A389" s="197"/>
      <c r="B389" s="293"/>
      <c r="C389" s="321"/>
      <c r="D389" s="322"/>
      <c r="E389" s="322"/>
      <c r="F389" s="322"/>
      <c r="G389" s="322"/>
      <c r="H389" s="322"/>
      <c r="I389" s="322"/>
      <c r="J389" s="322"/>
      <c r="K389" s="322"/>
      <c r="L389" s="322"/>
      <c r="M389" s="322"/>
      <c r="N389" s="322"/>
      <c r="O389" s="322"/>
      <c r="P389" s="322"/>
      <c r="Q389" s="322"/>
      <c r="R389" s="322"/>
      <c r="S389" s="322"/>
      <c r="T389" s="322"/>
      <c r="U389" s="322"/>
      <c r="V389" s="322"/>
      <c r="W389" s="322"/>
      <c r="X389" s="322"/>
      <c r="Y389" s="301"/>
      <c r="Z389" s="302"/>
    </row>
    <row r="390" spans="1:26" s="214" customFormat="1" ht="12" customHeight="1">
      <c r="A390" s="139"/>
      <c r="B390" s="213"/>
      <c r="C390" s="213"/>
      <c r="D390" s="213"/>
      <c r="R390" s="219"/>
    </row>
    <row r="391" spans="1:26" s="217" customFormat="1" ht="16.5" customHeight="1">
      <c r="A391" s="197" t="s">
        <v>366</v>
      </c>
      <c r="B391" s="11"/>
      <c r="C391" s="11"/>
      <c r="D391" s="11"/>
      <c r="E391" s="11"/>
      <c r="F391" s="11"/>
      <c r="G391" s="11"/>
      <c r="H391" s="11"/>
      <c r="I391" s="11"/>
      <c r="J391" s="11"/>
      <c r="K391" s="11"/>
      <c r="L391" s="11"/>
      <c r="M391" s="10"/>
      <c r="N391" s="10"/>
      <c r="O391" s="10"/>
      <c r="P391" s="10"/>
      <c r="Q391" s="10"/>
      <c r="R391" s="10"/>
      <c r="S391" s="10"/>
      <c r="T391" s="10"/>
      <c r="U391" s="10"/>
      <c r="V391" s="10"/>
      <c r="W391" s="10"/>
      <c r="X391" s="10"/>
      <c r="Y391" s="10"/>
      <c r="Z391" s="126"/>
    </row>
    <row r="392" spans="1:26" s="217" customFormat="1" ht="22.5" customHeight="1">
      <c r="A392" s="197"/>
      <c r="B392" s="291" t="s">
        <v>268</v>
      </c>
      <c r="C392" s="294" t="s">
        <v>370</v>
      </c>
      <c r="D392" s="295"/>
      <c r="E392" s="295"/>
      <c r="F392" s="295"/>
      <c r="G392" s="295"/>
      <c r="H392" s="295"/>
      <c r="I392" s="295"/>
      <c r="J392" s="295"/>
      <c r="K392" s="295"/>
      <c r="L392" s="295"/>
      <c r="M392" s="295"/>
      <c r="N392" s="295"/>
      <c r="O392" s="295"/>
      <c r="P392" s="295"/>
      <c r="Q392" s="295"/>
      <c r="R392" s="295"/>
      <c r="S392" s="295"/>
      <c r="T392" s="295"/>
      <c r="U392" s="295"/>
      <c r="V392" s="295"/>
      <c r="W392" s="295"/>
      <c r="X392" s="296"/>
      <c r="Y392" s="297"/>
      <c r="Z392" s="298"/>
    </row>
    <row r="393" spans="1:26" s="217" customFormat="1" ht="15" customHeight="1">
      <c r="A393" s="197"/>
      <c r="B393" s="292"/>
      <c r="C393" s="220" t="s">
        <v>367</v>
      </c>
      <c r="D393" s="303" t="s">
        <v>371</v>
      </c>
      <c r="E393" s="303"/>
      <c r="F393" s="303"/>
      <c r="G393" s="303"/>
      <c r="H393" s="303"/>
      <c r="I393" s="303"/>
      <c r="J393" s="303"/>
      <c r="K393" s="303"/>
      <c r="L393" s="303"/>
      <c r="M393" s="303"/>
      <c r="N393" s="303"/>
      <c r="O393" s="303"/>
      <c r="P393" s="303"/>
      <c r="Q393" s="303"/>
      <c r="R393" s="303"/>
      <c r="S393" s="303"/>
      <c r="T393" s="303"/>
      <c r="U393" s="303"/>
      <c r="V393" s="303"/>
      <c r="W393" s="303"/>
      <c r="X393" s="304"/>
      <c r="Y393" s="299"/>
      <c r="Z393" s="300"/>
    </row>
    <row r="394" spans="1:26" s="217" customFormat="1" ht="15" customHeight="1">
      <c r="A394" s="197"/>
      <c r="B394" s="292"/>
      <c r="C394" s="220"/>
      <c r="D394" s="303"/>
      <c r="E394" s="303"/>
      <c r="F394" s="303"/>
      <c r="G394" s="303"/>
      <c r="H394" s="303"/>
      <c r="I394" s="303"/>
      <c r="J394" s="303"/>
      <c r="K394" s="303"/>
      <c r="L394" s="303"/>
      <c r="M394" s="303"/>
      <c r="N394" s="303"/>
      <c r="O394" s="303"/>
      <c r="P394" s="303"/>
      <c r="Q394" s="303"/>
      <c r="R394" s="303"/>
      <c r="S394" s="303"/>
      <c r="T394" s="303"/>
      <c r="U394" s="303"/>
      <c r="V394" s="303"/>
      <c r="W394" s="303"/>
      <c r="X394" s="304"/>
      <c r="Y394" s="299"/>
      <c r="Z394" s="300"/>
    </row>
    <row r="395" spans="1:26" s="217" customFormat="1" ht="30" customHeight="1">
      <c r="A395" s="197"/>
      <c r="B395" s="292"/>
      <c r="C395" s="220" t="s">
        <v>368</v>
      </c>
      <c r="D395" s="303" t="s">
        <v>369</v>
      </c>
      <c r="E395" s="303"/>
      <c r="F395" s="303"/>
      <c r="G395" s="303"/>
      <c r="H395" s="303"/>
      <c r="I395" s="303"/>
      <c r="J395" s="303"/>
      <c r="K395" s="303"/>
      <c r="L395" s="303"/>
      <c r="M395" s="303"/>
      <c r="N395" s="303"/>
      <c r="O395" s="303"/>
      <c r="P395" s="303"/>
      <c r="Q395" s="303"/>
      <c r="R395" s="303"/>
      <c r="S395" s="303"/>
      <c r="T395" s="303"/>
      <c r="U395" s="303"/>
      <c r="V395" s="303"/>
      <c r="W395" s="303"/>
      <c r="X395" s="304"/>
      <c r="Y395" s="299"/>
      <c r="Z395" s="300"/>
    </row>
    <row r="396" spans="1:26" s="217" customFormat="1" ht="30" customHeight="1">
      <c r="A396" s="197"/>
      <c r="B396" s="293"/>
      <c r="C396" s="221"/>
      <c r="D396" s="324"/>
      <c r="E396" s="324"/>
      <c r="F396" s="324"/>
      <c r="G396" s="324"/>
      <c r="H396" s="324"/>
      <c r="I396" s="324"/>
      <c r="J396" s="324"/>
      <c r="K396" s="324"/>
      <c r="L396" s="324"/>
      <c r="M396" s="324"/>
      <c r="N396" s="324"/>
      <c r="O396" s="324"/>
      <c r="P396" s="324"/>
      <c r="Q396" s="324"/>
      <c r="R396" s="324"/>
      <c r="S396" s="324"/>
      <c r="T396" s="324"/>
      <c r="U396" s="324"/>
      <c r="V396" s="324"/>
      <c r="W396" s="324"/>
      <c r="X396" s="325"/>
      <c r="Y396" s="301"/>
      <c r="Z396" s="302"/>
    </row>
    <row r="397" spans="1:26" s="214" customFormat="1" ht="22.5" customHeight="1">
      <c r="A397" s="139"/>
      <c r="B397" s="291" t="s">
        <v>274</v>
      </c>
      <c r="C397" s="294" t="s">
        <v>376</v>
      </c>
      <c r="D397" s="295"/>
      <c r="E397" s="295"/>
      <c r="F397" s="295"/>
      <c r="G397" s="295"/>
      <c r="H397" s="295"/>
      <c r="I397" s="295"/>
      <c r="J397" s="295"/>
      <c r="K397" s="295"/>
      <c r="L397" s="295"/>
      <c r="M397" s="295"/>
      <c r="N397" s="295"/>
      <c r="O397" s="295"/>
      <c r="P397" s="295"/>
      <c r="Q397" s="295"/>
      <c r="R397" s="295"/>
      <c r="S397" s="295"/>
      <c r="T397" s="295"/>
      <c r="U397" s="295"/>
      <c r="V397" s="295"/>
      <c r="W397" s="295"/>
      <c r="X397" s="296"/>
      <c r="Y397" s="297"/>
      <c r="Z397" s="298"/>
    </row>
    <row r="398" spans="1:26" s="214" customFormat="1" ht="30" customHeight="1">
      <c r="A398" s="139"/>
      <c r="B398" s="292"/>
      <c r="C398" s="220" t="s">
        <v>367</v>
      </c>
      <c r="D398" s="303" t="s">
        <v>372</v>
      </c>
      <c r="E398" s="303"/>
      <c r="F398" s="303"/>
      <c r="G398" s="303"/>
      <c r="H398" s="303"/>
      <c r="I398" s="303"/>
      <c r="J398" s="303"/>
      <c r="K398" s="303"/>
      <c r="L398" s="303"/>
      <c r="M398" s="303"/>
      <c r="N398" s="303"/>
      <c r="O398" s="303"/>
      <c r="P398" s="303"/>
      <c r="Q398" s="303"/>
      <c r="R398" s="303"/>
      <c r="S398" s="303"/>
      <c r="T398" s="303"/>
      <c r="U398" s="303"/>
      <c r="V398" s="303"/>
      <c r="W398" s="303"/>
      <c r="X398" s="304"/>
      <c r="Y398" s="299"/>
      <c r="Z398" s="300"/>
    </row>
    <row r="399" spans="1:26" s="214" customFormat="1" ht="30" customHeight="1">
      <c r="A399" s="139"/>
      <c r="B399" s="292"/>
      <c r="C399" s="220"/>
      <c r="D399" s="303"/>
      <c r="E399" s="303"/>
      <c r="F399" s="303"/>
      <c r="G399" s="303"/>
      <c r="H399" s="303"/>
      <c r="I399" s="303"/>
      <c r="J399" s="303"/>
      <c r="K399" s="303"/>
      <c r="L399" s="303"/>
      <c r="M399" s="303"/>
      <c r="N399" s="303"/>
      <c r="O399" s="303"/>
      <c r="P399" s="303"/>
      <c r="Q399" s="303"/>
      <c r="R399" s="303"/>
      <c r="S399" s="303"/>
      <c r="T399" s="303"/>
      <c r="U399" s="303"/>
      <c r="V399" s="303"/>
      <c r="W399" s="303"/>
      <c r="X399" s="304"/>
      <c r="Y399" s="299"/>
      <c r="Z399" s="300"/>
    </row>
    <row r="400" spans="1:26" s="214" customFormat="1" ht="15" customHeight="1">
      <c r="A400" s="139"/>
      <c r="B400" s="292"/>
      <c r="C400" s="220" t="s">
        <v>368</v>
      </c>
      <c r="D400" s="303" t="s">
        <v>373</v>
      </c>
      <c r="E400" s="303"/>
      <c r="F400" s="303"/>
      <c r="G400" s="303"/>
      <c r="H400" s="303"/>
      <c r="I400" s="303"/>
      <c r="J400" s="303"/>
      <c r="K400" s="303"/>
      <c r="L400" s="303"/>
      <c r="M400" s="303"/>
      <c r="N400" s="303"/>
      <c r="O400" s="303"/>
      <c r="P400" s="303"/>
      <c r="Q400" s="303"/>
      <c r="R400" s="303"/>
      <c r="S400" s="303"/>
      <c r="T400" s="303"/>
      <c r="U400" s="303"/>
      <c r="V400" s="303"/>
      <c r="W400" s="303"/>
      <c r="X400" s="304"/>
      <c r="Y400" s="299"/>
      <c r="Z400" s="300"/>
    </row>
    <row r="401" spans="1:26" s="214" customFormat="1" ht="15" customHeight="1">
      <c r="A401" s="139"/>
      <c r="B401" s="292"/>
      <c r="C401" s="222"/>
      <c r="D401" s="303"/>
      <c r="E401" s="303"/>
      <c r="F401" s="303"/>
      <c r="G401" s="303"/>
      <c r="H401" s="303"/>
      <c r="I401" s="303"/>
      <c r="J401" s="303"/>
      <c r="K401" s="303"/>
      <c r="L401" s="303"/>
      <c r="M401" s="303"/>
      <c r="N401" s="303"/>
      <c r="O401" s="303"/>
      <c r="P401" s="303"/>
      <c r="Q401" s="303"/>
      <c r="R401" s="303"/>
      <c r="S401" s="303"/>
      <c r="T401" s="303"/>
      <c r="U401" s="303"/>
      <c r="V401" s="303"/>
      <c r="W401" s="303"/>
      <c r="X401" s="304"/>
      <c r="Y401" s="299"/>
      <c r="Z401" s="300"/>
    </row>
    <row r="402" spans="1:26" s="214" customFormat="1" ht="22.5" customHeight="1">
      <c r="A402" s="139"/>
      <c r="B402" s="293"/>
      <c r="C402" s="221" t="s">
        <v>374</v>
      </c>
      <c r="D402" s="305" t="s">
        <v>375</v>
      </c>
      <c r="E402" s="305"/>
      <c r="F402" s="305"/>
      <c r="G402" s="305"/>
      <c r="H402" s="305"/>
      <c r="I402" s="305"/>
      <c r="J402" s="305"/>
      <c r="K402" s="305"/>
      <c r="L402" s="305"/>
      <c r="M402" s="305"/>
      <c r="N402" s="305"/>
      <c r="O402" s="305"/>
      <c r="P402" s="305"/>
      <c r="Q402" s="305"/>
      <c r="R402" s="305"/>
      <c r="S402" s="305"/>
      <c r="T402" s="305"/>
      <c r="U402" s="305"/>
      <c r="V402" s="305"/>
      <c r="W402" s="305"/>
      <c r="X402" s="306"/>
      <c r="Y402" s="301"/>
      <c r="Z402" s="302"/>
    </row>
    <row r="403" spans="1:26" s="214" customFormat="1" ht="12" customHeight="1">
      <c r="A403" s="139"/>
      <c r="B403" s="213"/>
      <c r="C403" s="213"/>
      <c r="D403" s="213"/>
      <c r="R403" s="219"/>
    </row>
    <row r="404" spans="1:26" s="166" customFormat="1" ht="20.149999999999999" customHeight="1">
      <c r="A404" s="12" t="s">
        <v>479</v>
      </c>
      <c r="C404" s="129"/>
      <c r="D404" s="129"/>
      <c r="E404" s="129"/>
      <c r="F404" s="129"/>
      <c r="G404" s="129"/>
      <c r="H404" s="129"/>
      <c r="I404" s="129"/>
      <c r="Y404" s="163"/>
      <c r="Z404" s="163"/>
    </row>
    <row r="405" spans="1:26" ht="15" customHeight="1">
      <c r="A405" s="149"/>
      <c r="B405" s="335" t="s">
        <v>17</v>
      </c>
      <c r="C405" s="270" t="s">
        <v>161</v>
      </c>
      <c r="D405" s="271"/>
      <c r="E405" s="271"/>
      <c r="F405" s="271"/>
      <c r="G405" s="271"/>
      <c r="H405" s="271"/>
      <c r="I405" s="271"/>
      <c r="J405" s="271"/>
      <c r="K405" s="271"/>
      <c r="L405" s="271"/>
      <c r="M405" s="271"/>
      <c r="N405" s="271"/>
      <c r="O405" s="271"/>
      <c r="P405" s="271"/>
      <c r="Q405" s="271"/>
      <c r="R405" s="271"/>
      <c r="S405" s="271"/>
      <c r="T405" s="271"/>
      <c r="U405" s="271"/>
      <c r="V405" s="271"/>
      <c r="W405" s="271"/>
      <c r="X405" s="272"/>
      <c r="Y405" s="326"/>
      <c r="Z405" s="327"/>
    </row>
    <row r="406" spans="1:26" ht="15" customHeight="1">
      <c r="A406" s="149"/>
      <c r="B406" s="336"/>
      <c r="C406" s="273"/>
      <c r="D406" s="274"/>
      <c r="E406" s="274"/>
      <c r="F406" s="274"/>
      <c r="G406" s="274"/>
      <c r="H406" s="274"/>
      <c r="I406" s="274"/>
      <c r="J406" s="274"/>
      <c r="K406" s="274"/>
      <c r="L406" s="274"/>
      <c r="M406" s="274"/>
      <c r="N406" s="274"/>
      <c r="O406" s="274"/>
      <c r="P406" s="274"/>
      <c r="Q406" s="274"/>
      <c r="R406" s="274"/>
      <c r="S406" s="274"/>
      <c r="T406" s="274"/>
      <c r="U406" s="274"/>
      <c r="V406" s="274"/>
      <c r="W406" s="274"/>
      <c r="X406" s="275"/>
      <c r="Y406" s="328"/>
      <c r="Z406" s="329"/>
    </row>
    <row r="407" spans="1:26" ht="30" customHeight="1">
      <c r="A407" s="149"/>
      <c r="B407" s="335" t="s">
        <v>18</v>
      </c>
      <c r="C407" s="332" t="s">
        <v>162</v>
      </c>
      <c r="D407" s="333"/>
      <c r="E407" s="333"/>
      <c r="F407" s="333"/>
      <c r="G407" s="333"/>
      <c r="H407" s="333"/>
      <c r="I407" s="333"/>
      <c r="J407" s="333"/>
      <c r="K407" s="333"/>
      <c r="L407" s="333"/>
      <c r="M407" s="333"/>
      <c r="N407" s="333"/>
      <c r="O407" s="333"/>
      <c r="P407" s="333"/>
      <c r="Q407" s="333"/>
      <c r="R407" s="333"/>
      <c r="S407" s="333"/>
      <c r="T407" s="333"/>
      <c r="U407" s="333"/>
      <c r="V407" s="333"/>
      <c r="W407" s="333"/>
      <c r="X407" s="334"/>
      <c r="Y407" s="330"/>
      <c r="Z407" s="331"/>
    </row>
    <row r="408" spans="1:26" ht="30" customHeight="1">
      <c r="A408" s="149"/>
      <c r="B408" s="336"/>
      <c r="C408" s="273"/>
      <c r="D408" s="274"/>
      <c r="E408" s="274"/>
      <c r="F408" s="274"/>
      <c r="G408" s="274"/>
      <c r="H408" s="274"/>
      <c r="I408" s="274"/>
      <c r="J408" s="274"/>
      <c r="K408" s="274"/>
      <c r="L408" s="274"/>
      <c r="M408" s="274"/>
      <c r="N408" s="274"/>
      <c r="O408" s="274"/>
      <c r="P408" s="274"/>
      <c r="Q408" s="274"/>
      <c r="R408" s="274"/>
      <c r="S408" s="274"/>
      <c r="T408" s="274"/>
      <c r="U408" s="274"/>
      <c r="V408" s="274"/>
      <c r="W408" s="274"/>
      <c r="X408" s="275"/>
      <c r="Y408" s="328"/>
      <c r="Z408" s="329"/>
    </row>
    <row r="409" spans="1:26" ht="30" customHeight="1">
      <c r="A409" s="149"/>
      <c r="B409" s="215" t="s">
        <v>19</v>
      </c>
      <c r="C409" s="332" t="s">
        <v>202</v>
      </c>
      <c r="D409" s="333"/>
      <c r="E409" s="333"/>
      <c r="F409" s="333"/>
      <c r="G409" s="333"/>
      <c r="H409" s="333"/>
      <c r="I409" s="333"/>
      <c r="J409" s="333"/>
      <c r="K409" s="333"/>
      <c r="L409" s="333"/>
      <c r="M409" s="333"/>
      <c r="N409" s="333"/>
      <c r="O409" s="333"/>
      <c r="P409" s="333"/>
      <c r="Q409" s="333"/>
      <c r="R409" s="333"/>
      <c r="S409" s="333"/>
      <c r="T409" s="333"/>
      <c r="U409" s="333"/>
      <c r="V409" s="333"/>
      <c r="W409" s="333"/>
      <c r="X409" s="334"/>
      <c r="Y409" s="330"/>
      <c r="Z409" s="331"/>
    </row>
    <row r="410" spans="1:26" ht="30" customHeight="1">
      <c r="A410" s="149"/>
      <c r="B410" s="216"/>
      <c r="C410" s="273"/>
      <c r="D410" s="274"/>
      <c r="E410" s="274"/>
      <c r="F410" s="274"/>
      <c r="G410" s="274"/>
      <c r="H410" s="274"/>
      <c r="I410" s="274"/>
      <c r="J410" s="274"/>
      <c r="K410" s="274"/>
      <c r="L410" s="274"/>
      <c r="M410" s="274"/>
      <c r="N410" s="274"/>
      <c r="O410" s="274"/>
      <c r="P410" s="274"/>
      <c r="Q410" s="274"/>
      <c r="R410" s="274"/>
      <c r="S410" s="274"/>
      <c r="T410" s="274"/>
      <c r="U410" s="274"/>
      <c r="V410" s="274"/>
      <c r="W410" s="274"/>
      <c r="X410" s="275"/>
      <c r="Y410" s="328"/>
      <c r="Z410" s="329"/>
    </row>
    <row r="411" spans="1:26" ht="15.75" customHeight="1">
      <c r="A411" s="149"/>
      <c r="B411" s="335" t="s">
        <v>20</v>
      </c>
      <c r="C411" s="270" t="s">
        <v>163</v>
      </c>
      <c r="D411" s="271"/>
      <c r="E411" s="271"/>
      <c r="F411" s="271"/>
      <c r="G411" s="271"/>
      <c r="H411" s="271"/>
      <c r="I411" s="271"/>
      <c r="J411" s="271"/>
      <c r="K411" s="271"/>
      <c r="L411" s="271"/>
      <c r="M411" s="271"/>
      <c r="N411" s="271"/>
      <c r="O411" s="271"/>
      <c r="P411" s="271"/>
      <c r="Q411" s="271"/>
      <c r="R411" s="271"/>
      <c r="S411" s="271"/>
      <c r="T411" s="271"/>
      <c r="U411" s="271"/>
      <c r="V411" s="271"/>
      <c r="W411" s="271"/>
      <c r="X411" s="272"/>
      <c r="Y411" s="326"/>
      <c r="Z411" s="327"/>
    </row>
    <row r="412" spans="1:26" ht="15.75" customHeight="1">
      <c r="A412" s="149"/>
      <c r="B412" s="358"/>
      <c r="C412" s="332"/>
      <c r="D412" s="333"/>
      <c r="E412" s="333"/>
      <c r="F412" s="333"/>
      <c r="G412" s="333"/>
      <c r="H412" s="333"/>
      <c r="I412" s="333"/>
      <c r="J412" s="333"/>
      <c r="K412" s="333"/>
      <c r="L412" s="333"/>
      <c r="M412" s="333"/>
      <c r="N412" s="333"/>
      <c r="O412" s="333"/>
      <c r="P412" s="333"/>
      <c r="Q412" s="333"/>
      <c r="R412" s="333"/>
      <c r="S412" s="333"/>
      <c r="T412" s="333"/>
      <c r="U412" s="333"/>
      <c r="V412" s="333"/>
      <c r="W412" s="333"/>
      <c r="X412" s="334"/>
      <c r="Y412" s="330"/>
      <c r="Z412" s="331"/>
    </row>
    <row r="413" spans="1:26" s="225" customFormat="1" ht="15.75" customHeight="1">
      <c r="A413" s="223"/>
      <c r="B413" s="358"/>
      <c r="C413" s="224" t="s">
        <v>4</v>
      </c>
      <c r="D413" s="223"/>
      <c r="E413" s="223"/>
      <c r="F413" s="223"/>
      <c r="G413" s="223"/>
      <c r="H413" s="223"/>
      <c r="I413" s="223"/>
      <c r="J413" s="224"/>
      <c r="K413" s="224"/>
      <c r="L413" s="224"/>
      <c r="M413" s="224"/>
      <c r="N413" s="224"/>
      <c r="O413" s="224"/>
      <c r="P413" s="224"/>
      <c r="Q413" s="224"/>
      <c r="R413" s="224"/>
      <c r="S413" s="224"/>
      <c r="T413" s="224"/>
      <c r="U413" s="224"/>
      <c r="V413" s="224"/>
      <c r="W413" s="224"/>
      <c r="X413" s="224"/>
      <c r="Y413" s="330"/>
      <c r="Z413" s="331"/>
    </row>
    <row r="414" spans="1:26" s="225" customFormat="1" ht="15.75" customHeight="1">
      <c r="A414" s="223"/>
      <c r="B414" s="358"/>
      <c r="C414" s="224" t="s">
        <v>5</v>
      </c>
      <c r="D414" s="223"/>
      <c r="E414" s="223"/>
      <c r="F414" s="223"/>
      <c r="G414" s="223"/>
      <c r="H414" s="223"/>
      <c r="I414" s="223"/>
      <c r="J414" s="224"/>
      <c r="K414" s="224"/>
      <c r="L414" s="224"/>
      <c r="M414" s="224"/>
      <c r="N414" s="224"/>
      <c r="O414" s="224"/>
      <c r="P414" s="224"/>
      <c r="Q414" s="224"/>
      <c r="R414" s="224"/>
      <c r="S414" s="224"/>
      <c r="T414" s="224"/>
      <c r="U414" s="224"/>
      <c r="V414" s="224"/>
      <c r="W414" s="224"/>
      <c r="X414" s="224"/>
      <c r="Y414" s="330"/>
      <c r="Z414" s="331"/>
    </row>
    <row r="415" spans="1:26" s="225" customFormat="1" ht="15.75" customHeight="1">
      <c r="A415" s="223"/>
      <c r="B415" s="358"/>
      <c r="C415" s="224" t="s">
        <v>6</v>
      </c>
      <c r="D415" s="223"/>
      <c r="E415" s="223"/>
      <c r="F415" s="223"/>
      <c r="G415" s="223"/>
      <c r="H415" s="223"/>
      <c r="I415" s="223"/>
      <c r="J415" s="224"/>
      <c r="K415" s="224"/>
      <c r="L415" s="224"/>
      <c r="M415" s="224"/>
      <c r="N415" s="224"/>
      <c r="O415" s="224"/>
      <c r="P415" s="224"/>
      <c r="Q415" s="224"/>
      <c r="R415" s="224"/>
      <c r="S415" s="224"/>
      <c r="T415" s="224"/>
      <c r="U415" s="224"/>
      <c r="V415" s="224"/>
      <c r="W415" s="224"/>
      <c r="X415" s="224"/>
      <c r="Y415" s="330"/>
      <c r="Z415" s="331"/>
    </row>
    <row r="416" spans="1:26" s="225" customFormat="1" ht="15.75" customHeight="1">
      <c r="A416" s="223"/>
      <c r="B416" s="358"/>
      <c r="C416" s="226" t="s">
        <v>7</v>
      </c>
      <c r="D416" s="223"/>
      <c r="E416" s="223"/>
      <c r="F416" s="223"/>
      <c r="G416" s="223"/>
      <c r="H416" s="223"/>
      <c r="I416" s="223"/>
      <c r="J416" s="224"/>
      <c r="K416" s="224"/>
      <c r="L416" s="224"/>
      <c r="M416" s="224"/>
      <c r="N416" s="224"/>
      <c r="O416" s="224"/>
      <c r="P416" s="224"/>
      <c r="Q416" s="224"/>
      <c r="R416" s="224"/>
      <c r="S416" s="224"/>
      <c r="T416" s="224"/>
      <c r="U416" s="224"/>
      <c r="V416" s="224"/>
      <c r="W416" s="224"/>
      <c r="X416" s="224"/>
      <c r="Y416" s="330"/>
      <c r="Z416" s="331"/>
    </row>
    <row r="417" spans="1:26" s="225" customFormat="1" ht="15.75" customHeight="1">
      <c r="A417" s="223"/>
      <c r="B417" s="336"/>
      <c r="C417" s="227" t="s">
        <v>8</v>
      </c>
      <c r="D417" s="228"/>
      <c r="E417" s="228"/>
      <c r="F417" s="228"/>
      <c r="G417" s="228"/>
      <c r="H417" s="228"/>
      <c r="I417" s="228"/>
      <c r="J417" s="227"/>
      <c r="K417" s="227"/>
      <c r="L417" s="227"/>
      <c r="M417" s="227"/>
      <c r="N417" s="227"/>
      <c r="O417" s="227"/>
      <c r="P417" s="227"/>
      <c r="Q417" s="227"/>
      <c r="R417" s="227"/>
      <c r="S417" s="227"/>
      <c r="T417" s="227"/>
      <c r="U417" s="227"/>
      <c r="V417" s="227"/>
      <c r="W417" s="227"/>
      <c r="X417" s="227"/>
      <c r="Y417" s="328"/>
      <c r="Z417" s="329"/>
    </row>
    <row r="418" spans="1:26" ht="15" customHeight="1">
      <c r="A418" s="149"/>
      <c r="B418" s="358" t="s">
        <v>21</v>
      </c>
      <c r="C418" s="332" t="s">
        <v>203</v>
      </c>
      <c r="D418" s="333"/>
      <c r="E418" s="333"/>
      <c r="F418" s="333"/>
      <c r="G418" s="333"/>
      <c r="H418" s="333"/>
      <c r="I418" s="333"/>
      <c r="J418" s="333"/>
      <c r="K418" s="333"/>
      <c r="L418" s="333"/>
      <c r="M418" s="333"/>
      <c r="N418" s="333"/>
      <c r="O418" s="333"/>
      <c r="P418" s="333"/>
      <c r="Q418" s="333"/>
      <c r="R418" s="333"/>
      <c r="S418" s="333"/>
      <c r="T418" s="333"/>
      <c r="U418" s="333"/>
      <c r="V418" s="333"/>
      <c r="W418" s="333"/>
      <c r="X418" s="334"/>
      <c r="Y418" s="330"/>
      <c r="Z418" s="331"/>
    </row>
    <row r="419" spans="1:26" ht="15" customHeight="1">
      <c r="A419" s="149"/>
      <c r="B419" s="336"/>
      <c r="C419" s="273"/>
      <c r="D419" s="274"/>
      <c r="E419" s="274"/>
      <c r="F419" s="274"/>
      <c r="G419" s="274"/>
      <c r="H419" s="274"/>
      <c r="I419" s="274"/>
      <c r="J419" s="274"/>
      <c r="K419" s="274"/>
      <c r="L419" s="274"/>
      <c r="M419" s="274"/>
      <c r="N419" s="274"/>
      <c r="O419" s="274"/>
      <c r="P419" s="274"/>
      <c r="Q419" s="274"/>
      <c r="R419" s="274"/>
      <c r="S419" s="274"/>
      <c r="T419" s="274"/>
      <c r="U419" s="274"/>
      <c r="V419" s="274"/>
      <c r="W419" s="274"/>
      <c r="X419" s="275"/>
      <c r="Y419" s="328"/>
      <c r="Z419" s="329"/>
    </row>
    <row r="420" spans="1:26" ht="15" customHeight="1">
      <c r="A420" s="149"/>
      <c r="B420" s="335" t="s">
        <v>22</v>
      </c>
      <c r="C420" s="270" t="s">
        <v>257</v>
      </c>
      <c r="D420" s="271"/>
      <c r="E420" s="271"/>
      <c r="F420" s="271"/>
      <c r="G420" s="271"/>
      <c r="H420" s="271"/>
      <c r="I420" s="271"/>
      <c r="J420" s="271"/>
      <c r="K420" s="271"/>
      <c r="L420" s="271"/>
      <c r="M420" s="271"/>
      <c r="N420" s="271"/>
      <c r="O420" s="271"/>
      <c r="P420" s="271"/>
      <c r="Q420" s="271"/>
      <c r="R420" s="271"/>
      <c r="S420" s="271"/>
      <c r="T420" s="271"/>
      <c r="U420" s="185"/>
      <c r="V420" s="185"/>
      <c r="W420" s="185"/>
      <c r="X420" s="185"/>
      <c r="Y420" s="326"/>
      <c r="Z420" s="327"/>
    </row>
    <row r="421" spans="1:26" ht="15" customHeight="1">
      <c r="A421" s="149"/>
      <c r="B421" s="358"/>
      <c r="C421" s="148" t="s">
        <v>265</v>
      </c>
      <c r="D421" s="185"/>
      <c r="E421" s="185"/>
      <c r="F421" s="185"/>
      <c r="G421" s="185"/>
      <c r="H421" s="185"/>
      <c r="I421" s="185"/>
      <c r="J421" s="185"/>
      <c r="K421" s="185"/>
      <c r="L421" s="185"/>
      <c r="M421" s="185"/>
      <c r="N421" s="185"/>
      <c r="O421" s="185"/>
      <c r="P421" s="185"/>
      <c r="Q421" s="185"/>
      <c r="R421" s="185"/>
      <c r="S421" s="185"/>
      <c r="T421" s="185"/>
      <c r="U421" s="185"/>
      <c r="V421" s="185"/>
      <c r="W421" s="185"/>
      <c r="X421" s="185"/>
      <c r="Y421" s="330"/>
      <c r="Z421" s="331"/>
    </row>
    <row r="422" spans="1:26" ht="14.25" customHeight="1">
      <c r="A422" s="149"/>
      <c r="B422" s="358"/>
      <c r="C422" s="150" t="s">
        <v>480</v>
      </c>
      <c r="D422" s="149"/>
      <c r="E422" s="149"/>
      <c r="F422" s="149"/>
      <c r="G422" s="149"/>
      <c r="H422" s="149"/>
      <c r="I422" s="149"/>
      <c r="J422" s="150"/>
      <c r="K422" s="150"/>
      <c r="L422" s="150"/>
      <c r="M422" s="150"/>
      <c r="N422" s="150"/>
      <c r="O422" s="150"/>
      <c r="P422" s="150"/>
      <c r="Q422" s="150"/>
      <c r="R422" s="150"/>
      <c r="S422" s="150"/>
      <c r="T422" s="150"/>
      <c r="U422" s="150"/>
      <c r="V422" s="150"/>
      <c r="W422" s="150"/>
      <c r="X422" s="150"/>
      <c r="Y422" s="330"/>
      <c r="Z422" s="331"/>
    </row>
    <row r="423" spans="1:26" ht="14.25" customHeight="1">
      <c r="A423" s="149"/>
      <c r="B423" s="358"/>
      <c r="C423" s="150" t="s">
        <v>481</v>
      </c>
      <c r="D423" s="149"/>
      <c r="E423" s="149"/>
      <c r="F423" s="149"/>
      <c r="G423" s="149"/>
      <c r="H423" s="149"/>
      <c r="I423" s="149"/>
      <c r="J423" s="150"/>
      <c r="K423" s="150"/>
      <c r="L423" s="150"/>
      <c r="M423" s="150"/>
      <c r="N423" s="150"/>
      <c r="O423" s="150"/>
      <c r="P423" s="150"/>
      <c r="Q423" s="150"/>
      <c r="R423" s="150"/>
      <c r="S423" s="150"/>
      <c r="T423" s="150"/>
      <c r="U423" s="150"/>
      <c r="V423" s="150"/>
      <c r="W423" s="150"/>
      <c r="X423" s="150"/>
      <c r="Y423" s="330"/>
      <c r="Z423" s="331"/>
    </row>
    <row r="424" spans="1:26" ht="14.25" customHeight="1">
      <c r="A424" s="149"/>
      <c r="B424" s="358"/>
      <c r="C424" s="150" t="s">
        <v>482</v>
      </c>
      <c r="D424" s="149"/>
      <c r="E424" s="149"/>
      <c r="F424" s="149"/>
      <c r="G424" s="149"/>
      <c r="H424" s="149"/>
      <c r="I424" s="149"/>
      <c r="J424" s="150"/>
      <c r="K424" s="150"/>
      <c r="L424" s="150"/>
      <c r="M424" s="150"/>
      <c r="N424" s="150"/>
      <c r="O424" s="150"/>
      <c r="P424" s="150"/>
      <c r="Q424" s="150"/>
      <c r="R424" s="150"/>
      <c r="S424" s="150"/>
      <c r="T424" s="150"/>
      <c r="U424" s="150"/>
      <c r="V424" s="150"/>
      <c r="W424" s="150"/>
      <c r="X424" s="150"/>
      <c r="Y424" s="330"/>
      <c r="Z424" s="331"/>
    </row>
    <row r="425" spans="1:26" ht="14.25" customHeight="1">
      <c r="A425" s="149"/>
      <c r="B425" s="336"/>
      <c r="C425" s="196" t="s">
        <v>258</v>
      </c>
      <c r="D425" s="229"/>
      <c r="E425" s="229"/>
      <c r="F425" s="229"/>
      <c r="G425" s="229"/>
      <c r="H425" s="229"/>
      <c r="I425" s="229"/>
      <c r="J425" s="196"/>
      <c r="K425" s="196"/>
      <c r="L425" s="196"/>
      <c r="M425" s="196"/>
      <c r="N425" s="196"/>
      <c r="O425" s="196"/>
      <c r="P425" s="196"/>
      <c r="Q425" s="196"/>
      <c r="R425" s="196"/>
      <c r="S425" s="196"/>
      <c r="T425" s="196"/>
      <c r="U425" s="196"/>
      <c r="V425" s="196"/>
      <c r="W425" s="196"/>
      <c r="X425" s="196"/>
      <c r="Y425" s="328"/>
      <c r="Z425" s="329"/>
    </row>
    <row r="426" spans="1:26" ht="15" customHeight="1">
      <c r="A426" s="149"/>
      <c r="B426" s="335" t="s">
        <v>51</v>
      </c>
      <c r="C426" s="270" t="s">
        <v>259</v>
      </c>
      <c r="D426" s="271"/>
      <c r="E426" s="271"/>
      <c r="F426" s="271"/>
      <c r="G426" s="271"/>
      <c r="H426" s="271"/>
      <c r="I426" s="271"/>
      <c r="J426" s="271"/>
      <c r="K426" s="271"/>
      <c r="L426" s="271"/>
      <c r="M426" s="271"/>
      <c r="N426" s="271"/>
      <c r="O426" s="271"/>
      <c r="P426" s="271"/>
      <c r="Q426" s="271"/>
      <c r="R426" s="271"/>
      <c r="S426" s="271"/>
      <c r="T426" s="271"/>
      <c r="U426" s="143"/>
      <c r="V426" s="143"/>
      <c r="W426" s="143"/>
      <c r="X426" s="144"/>
      <c r="Y426" s="326"/>
      <c r="Z426" s="327"/>
    </row>
    <row r="427" spans="1:26" ht="15" customHeight="1">
      <c r="A427" s="149"/>
      <c r="B427" s="358"/>
      <c r="C427" s="148" t="s">
        <v>266</v>
      </c>
      <c r="D427" s="185"/>
      <c r="E427" s="185"/>
      <c r="F427" s="185"/>
      <c r="G427" s="185"/>
      <c r="H427" s="185"/>
      <c r="I427" s="185"/>
      <c r="J427" s="185"/>
      <c r="K427" s="185"/>
      <c r="L427" s="185"/>
      <c r="M427" s="185"/>
      <c r="N427" s="185"/>
      <c r="O427" s="185"/>
      <c r="P427" s="185"/>
      <c r="Q427" s="185"/>
      <c r="R427" s="185"/>
      <c r="S427" s="185"/>
      <c r="T427" s="185"/>
      <c r="U427" s="185"/>
      <c r="V427" s="185"/>
      <c r="W427" s="185"/>
      <c r="X427" s="185"/>
      <c r="Y427" s="330"/>
      <c r="Z427" s="331"/>
    </row>
    <row r="428" spans="1:26" ht="14.25" customHeight="1">
      <c r="A428" s="149"/>
      <c r="B428" s="358"/>
      <c r="C428" s="150" t="s">
        <v>480</v>
      </c>
      <c r="D428" s="149"/>
      <c r="E428" s="149"/>
      <c r="F428" s="149"/>
      <c r="G428" s="149"/>
      <c r="H428" s="149"/>
      <c r="I428" s="149"/>
      <c r="J428" s="150"/>
      <c r="K428" s="150"/>
      <c r="L428" s="150"/>
      <c r="M428" s="150"/>
      <c r="N428" s="150"/>
      <c r="O428" s="150"/>
      <c r="P428" s="150"/>
      <c r="Q428" s="150"/>
      <c r="R428" s="150"/>
      <c r="S428" s="150"/>
      <c r="T428" s="150"/>
      <c r="U428" s="150"/>
      <c r="V428" s="150"/>
      <c r="W428" s="150"/>
      <c r="X428" s="150"/>
      <c r="Y428" s="330"/>
      <c r="Z428" s="331"/>
    </row>
    <row r="429" spans="1:26" ht="14.25" customHeight="1">
      <c r="A429" s="149"/>
      <c r="B429" s="358"/>
      <c r="C429" s="230" t="s">
        <v>483</v>
      </c>
      <c r="D429" s="149"/>
      <c r="E429" s="149"/>
      <c r="F429" s="149"/>
      <c r="G429" s="149"/>
      <c r="H429" s="149"/>
      <c r="I429" s="149"/>
      <c r="J429" s="150"/>
      <c r="K429" s="150"/>
      <c r="L429" s="150"/>
      <c r="M429" s="150"/>
      <c r="N429" s="150"/>
      <c r="O429" s="150"/>
      <c r="P429" s="150"/>
      <c r="Q429" s="150"/>
      <c r="R429" s="150"/>
      <c r="S429" s="150"/>
      <c r="T429" s="150"/>
      <c r="U429" s="150"/>
      <c r="V429" s="150"/>
      <c r="W429" s="150"/>
      <c r="X429" s="231"/>
      <c r="Y429" s="330"/>
      <c r="Z429" s="331"/>
    </row>
    <row r="430" spans="1:26" ht="14.25" customHeight="1">
      <c r="A430" s="149"/>
      <c r="B430" s="358"/>
      <c r="C430" s="230" t="s">
        <v>484</v>
      </c>
      <c r="D430" s="149"/>
      <c r="E430" s="149"/>
      <c r="F430" s="149"/>
      <c r="G430" s="149"/>
      <c r="H430" s="149"/>
      <c r="I430" s="149"/>
      <c r="J430" s="150"/>
      <c r="K430" s="150"/>
      <c r="L430" s="150"/>
      <c r="M430" s="150"/>
      <c r="N430" s="150"/>
      <c r="O430" s="150"/>
      <c r="P430" s="150"/>
      <c r="Q430" s="150"/>
      <c r="R430" s="150"/>
      <c r="S430" s="150"/>
      <c r="T430" s="150"/>
      <c r="U430" s="150"/>
      <c r="V430" s="150"/>
      <c r="W430" s="150"/>
      <c r="X430" s="231"/>
      <c r="Y430" s="330"/>
      <c r="Z430" s="331"/>
    </row>
    <row r="431" spans="1:26" ht="14.25" customHeight="1">
      <c r="A431" s="149"/>
      <c r="B431" s="336"/>
      <c r="C431" s="232" t="s">
        <v>260</v>
      </c>
      <c r="D431" s="229"/>
      <c r="E431" s="229"/>
      <c r="F431" s="229"/>
      <c r="G431" s="229"/>
      <c r="H431" s="229"/>
      <c r="I431" s="229"/>
      <c r="J431" s="196"/>
      <c r="K431" s="196"/>
      <c r="L431" s="196"/>
      <c r="M431" s="196"/>
      <c r="N431" s="196"/>
      <c r="O431" s="196"/>
      <c r="P431" s="196"/>
      <c r="Q431" s="196"/>
      <c r="R431" s="196"/>
      <c r="S431" s="196"/>
      <c r="T431" s="196"/>
      <c r="U431" s="196"/>
      <c r="V431" s="196"/>
      <c r="W431" s="196"/>
      <c r="X431" s="233"/>
      <c r="Y431" s="328"/>
      <c r="Z431" s="329"/>
    </row>
    <row r="432" spans="1:26" ht="14.25" customHeight="1">
      <c r="A432" s="149"/>
      <c r="B432" s="335" t="s">
        <v>261</v>
      </c>
      <c r="C432" s="190" t="s">
        <v>263</v>
      </c>
      <c r="D432" s="191"/>
      <c r="E432" s="191"/>
      <c r="F432" s="191"/>
      <c r="G432" s="191"/>
      <c r="H432" s="191"/>
      <c r="I432" s="191"/>
      <c r="J432" s="190"/>
      <c r="K432" s="190"/>
      <c r="L432" s="190"/>
      <c r="M432" s="190"/>
      <c r="N432" s="190"/>
      <c r="O432" s="190"/>
      <c r="P432" s="190"/>
      <c r="Q432" s="190"/>
      <c r="R432" s="190"/>
      <c r="S432" s="190"/>
      <c r="T432" s="190"/>
      <c r="U432" s="190"/>
      <c r="V432" s="190"/>
      <c r="W432" s="190"/>
      <c r="X432" s="234"/>
      <c r="Y432" s="326"/>
      <c r="Z432" s="327"/>
    </row>
    <row r="433" spans="1:26" ht="14.25" customHeight="1">
      <c r="A433" s="149"/>
      <c r="B433" s="358"/>
      <c r="C433" s="150" t="s">
        <v>264</v>
      </c>
      <c r="D433" s="149"/>
      <c r="E433" s="149"/>
      <c r="F433" s="149"/>
      <c r="G433" s="149"/>
      <c r="H433" s="149"/>
      <c r="I433" s="149"/>
      <c r="J433" s="150"/>
      <c r="K433" s="150"/>
      <c r="L433" s="150"/>
      <c r="M433" s="150"/>
      <c r="N433" s="150"/>
      <c r="O433" s="150"/>
      <c r="P433" s="150"/>
      <c r="Q433" s="150"/>
      <c r="R433" s="150"/>
      <c r="S433" s="150"/>
      <c r="T433" s="150"/>
      <c r="U433" s="150"/>
      <c r="V433" s="150"/>
      <c r="W433" s="150"/>
      <c r="X433" s="231"/>
      <c r="Y433" s="330"/>
      <c r="Z433" s="331"/>
    </row>
    <row r="434" spans="1:26" ht="14.25" customHeight="1">
      <c r="A434" s="149"/>
      <c r="B434" s="358"/>
      <c r="C434" s="150" t="s">
        <v>485</v>
      </c>
      <c r="D434" s="149"/>
      <c r="E434" s="149"/>
      <c r="F434" s="149"/>
      <c r="G434" s="149"/>
      <c r="H434" s="149"/>
      <c r="I434" s="149"/>
      <c r="J434" s="150"/>
      <c r="K434" s="150"/>
      <c r="L434" s="150"/>
      <c r="M434" s="150"/>
      <c r="N434" s="150"/>
      <c r="O434" s="150"/>
      <c r="P434" s="150"/>
      <c r="Q434" s="150"/>
      <c r="R434" s="150"/>
      <c r="S434" s="150"/>
      <c r="T434" s="150"/>
      <c r="U434" s="150"/>
      <c r="V434" s="150"/>
      <c r="W434" s="150"/>
      <c r="X434" s="150"/>
      <c r="Y434" s="330"/>
      <c r="Z434" s="331"/>
    </row>
    <row r="435" spans="1:26" ht="14.25" customHeight="1">
      <c r="A435" s="149"/>
      <c r="B435" s="358"/>
      <c r="C435" s="230" t="s">
        <v>486</v>
      </c>
      <c r="D435" s="149"/>
      <c r="E435" s="149"/>
      <c r="F435" s="149"/>
      <c r="G435" s="149"/>
      <c r="H435" s="149"/>
      <c r="I435" s="149"/>
      <c r="J435" s="150"/>
      <c r="K435" s="150"/>
      <c r="L435" s="150"/>
      <c r="M435" s="150"/>
      <c r="N435" s="150"/>
      <c r="O435" s="150"/>
      <c r="P435" s="150"/>
      <c r="Q435" s="150"/>
      <c r="R435" s="150"/>
      <c r="S435" s="150"/>
      <c r="T435" s="150"/>
      <c r="U435" s="150"/>
      <c r="V435" s="150"/>
      <c r="W435" s="150"/>
      <c r="X435" s="150"/>
      <c r="Y435" s="330"/>
      <c r="Z435" s="331"/>
    </row>
    <row r="436" spans="1:26" ht="14.25" customHeight="1">
      <c r="A436" s="149"/>
      <c r="B436" s="358"/>
      <c r="C436" s="150" t="s">
        <v>484</v>
      </c>
      <c r="D436" s="149"/>
      <c r="E436" s="149"/>
      <c r="F436" s="149"/>
      <c r="G436" s="149"/>
      <c r="H436" s="149"/>
      <c r="I436" s="149"/>
      <c r="J436" s="150"/>
      <c r="K436" s="150"/>
      <c r="L436" s="150"/>
      <c r="M436" s="150"/>
      <c r="N436" s="150"/>
      <c r="O436" s="150"/>
      <c r="P436" s="150"/>
      <c r="Q436" s="150"/>
      <c r="R436" s="150"/>
      <c r="S436" s="150"/>
      <c r="T436" s="150"/>
      <c r="U436" s="150"/>
      <c r="V436" s="150"/>
      <c r="W436" s="150"/>
      <c r="X436" s="231"/>
      <c r="Y436" s="330"/>
      <c r="Z436" s="331"/>
    </row>
    <row r="437" spans="1:26" ht="14.25" customHeight="1">
      <c r="A437" s="149"/>
      <c r="B437" s="358"/>
      <c r="C437" s="150" t="s">
        <v>70</v>
      </c>
      <c r="D437" s="149"/>
      <c r="E437" s="149"/>
      <c r="F437" s="149"/>
      <c r="G437" s="149"/>
      <c r="H437" s="149"/>
      <c r="I437" s="149"/>
      <c r="J437" s="150"/>
      <c r="K437" s="150"/>
      <c r="L437" s="150"/>
      <c r="M437" s="150"/>
      <c r="N437" s="150"/>
      <c r="O437" s="150"/>
      <c r="P437" s="150"/>
      <c r="Q437" s="150"/>
      <c r="R437" s="150"/>
      <c r="S437" s="150"/>
      <c r="T437" s="150"/>
      <c r="U437" s="150"/>
      <c r="V437" s="150"/>
      <c r="W437" s="150"/>
      <c r="X437" s="231"/>
      <c r="Y437" s="330"/>
      <c r="Z437" s="331"/>
    </row>
    <row r="438" spans="1:26" ht="14.25" customHeight="1">
      <c r="A438" s="149"/>
      <c r="B438" s="358"/>
      <c r="C438" s="150" t="s">
        <v>487</v>
      </c>
      <c r="D438" s="149"/>
      <c r="E438" s="149"/>
      <c r="F438" s="149"/>
      <c r="G438" s="149"/>
      <c r="H438" s="149"/>
      <c r="I438" s="149"/>
      <c r="J438" s="150"/>
      <c r="K438" s="150"/>
      <c r="L438" s="150"/>
      <c r="M438" s="150"/>
      <c r="N438" s="150"/>
      <c r="O438" s="150"/>
      <c r="P438" s="150"/>
      <c r="Q438" s="150"/>
      <c r="R438" s="150"/>
      <c r="S438" s="150"/>
      <c r="T438" s="150"/>
      <c r="U438" s="150"/>
      <c r="V438" s="150"/>
      <c r="W438" s="150"/>
      <c r="X438" s="231"/>
      <c r="Y438" s="330"/>
      <c r="Z438" s="331"/>
    </row>
    <row r="439" spans="1:26" ht="13">
      <c r="A439" s="149"/>
      <c r="B439" s="336"/>
      <c r="C439" s="196" t="s">
        <v>267</v>
      </c>
      <c r="D439" s="229"/>
      <c r="E439" s="229"/>
      <c r="F439" s="229"/>
      <c r="G439" s="229"/>
      <c r="H439" s="229"/>
      <c r="I439" s="229"/>
      <c r="J439" s="196"/>
      <c r="K439" s="196"/>
      <c r="L439" s="196"/>
      <c r="M439" s="196"/>
      <c r="N439" s="196"/>
      <c r="O439" s="196"/>
      <c r="P439" s="196"/>
      <c r="Q439" s="196"/>
      <c r="R439" s="196"/>
      <c r="S439" s="196"/>
      <c r="T439" s="196"/>
      <c r="U439" s="196"/>
      <c r="V439" s="196"/>
      <c r="W439" s="196"/>
      <c r="X439" s="233"/>
      <c r="Y439" s="328"/>
      <c r="Z439" s="329"/>
    </row>
    <row r="440" spans="1:26" ht="15" customHeight="1">
      <c r="A440" s="149"/>
      <c r="B440" s="335" t="s">
        <v>262</v>
      </c>
      <c r="C440" s="1" t="s">
        <v>97</v>
      </c>
      <c r="D440" s="343" t="s">
        <v>205</v>
      </c>
      <c r="E440" s="343"/>
      <c r="F440" s="343"/>
      <c r="G440" s="343"/>
      <c r="H440" s="343"/>
      <c r="I440" s="343"/>
      <c r="J440" s="343"/>
      <c r="K440" s="343"/>
      <c r="L440" s="343"/>
      <c r="M440" s="343"/>
      <c r="N440" s="343"/>
      <c r="O440" s="343"/>
      <c r="P440" s="343"/>
      <c r="Q440" s="343"/>
      <c r="R440" s="343"/>
      <c r="S440" s="343"/>
      <c r="T440" s="343"/>
      <c r="U440" s="343"/>
      <c r="V440" s="343"/>
      <c r="W440" s="343"/>
      <c r="X440" s="344"/>
      <c r="Y440" s="330"/>
      <c r="Z440" s="331"/>
    </row>
    <row r="441" spans="1:26" ht="12" customHeight="1">
      <c r="A441" s="149"/>
      <c r="B441" s="358"/>
      <c r="C441" s="230"/>
      <c r="D441" s="343"/>
      <c r="E441" s="343"/>
      <c r="F441" s="343"/>
      <c r="G441" s="343"/>
      <c r="H441" s="343"/>
      <c r="I441" s="343"/>
      <c r="J441" s="343"/>
      <c r="K441" s="343"/>
      <c r="L441" s="343"/>
      <c r="M441" s="343"/>
      <c r="N441" s="343"/>
      <c r="O441" s="343"/>
      <c r="P441" s="343"/>
      <c r="Q441" s="343"/>
      <c r="R441" s="343"/>
      <c r="S441" s="343"/>
      <c r="T441" s="343"/>
      <c r="U441" s="343"/>
      <c r="V441" s="343"/>
      <c r="W441" s="343"/>
      <c r="X441" s="344"/>
      <c r="Y441" s="330"/>
      <c r="Z441" s="331"/>
    </row>
    <row r="442" spans="1:26" ht="20.25" customHeight="1">
      <c r="A442" s="149"/>
      <c r="B442" s="358"/>
      <c r="C442" s="225" t="s">
        <v>98</v>
      </c>
      <c r="D442" s="343" t="s">
        <v>164</v>
      </c>
      <c r="E442" s="343"/>
      <c r="F442" s="343"/>
      <c r="G442" s="343"/>
      <c r="H442" s="343"/>
      <c r="I442" s="343"/>
      <c r="J442" s="343"/>
      <c r="K442" s="343"/>
      <c r="L442" s="343"/>
      <c r="M442" s="343"/>
      <c r="N442" s="343"/>
      <c r="O442" s="343"/>
      <c r="P442" s="343"/>
      <c r="Q442" s="343"/>
      <c r="R442" s="343"/>
      <c r="S442" s="343"/>
      <c r="T442" s="343"/>
      <c r="U442" s="343"/>
      <c r="V442" s="343"/>
      <c r="W442" s="343"/>
      <c r="X442" s="344"/>
      <c r="Y442" s="330"/>
      <c r="Z442" s="331"/>
    </row>
    <row r="443" spans="1:26" ht="21" customHeight="1">
      <c r="A443" s="149"/>
      <c r="B443" s="336"/>
      <c r="C443" s="232"/>
      <c r="D443" s="345"/>
      <c r="E443" s="345"/>
      <c r="F443" s="345"/>
      <c r="G443" s="345"/>
      <c r="H443" s="345"/>
      <c r="I443" s="345"/>
      <c r="J443" s="345"/>
      <c r="K443" s="345"/>
      <c r="L443" s="345"/>
      <c r="M443" s="345"/>
      <c r="N443" s="345"/>
      <c r="O443" s="345"/>
      <c r="P443" s="345"/>
      <c r="Q443" s="345"/>
      <c r="R443" s="345"/>
      <c r="S443" s="345"/>
      <c r="T443" s="345"/>
      <c r="U443" s="345"/>
      <c r="V443" s="345"/>
      <c r="W443" s="345"/>
      <c r="X443" s="346"/>
      <c r="Y443" s="328"/>
      <c r="Z443" s="329"/>
    </row>
    <row r="444" spans="1:26" ht="12.75" customHeight="1">
      <c r="A444" s="149"/>
      <c r="B444" s="191"/>
      <c r="C444" s="190"/>
      <c r="D444" s="191"/>
      <c r="E444" s="191"/>
      <c r="F444" s="191"/>
      <c r="G444" s="191"/>
      <c r="H444" s="191"/>
      <c r="I444" s="191"/>
      <c r="J444" s="190"/>
      <c r="K444" s="190"/>
      <c r="L444" s="190"/>
      <c r="M444" s="190"/>
      <c r="N444" s="190"/>
      <c r="O444" s="190"/>
      <c r="P444" s="190"/>
      <c r="Q444" s="190"/>
      <c r="R444" s="190"/>
      <c r="S444" s="190"/>
      <c r="T444" s="190"/>
      <c r="U444" s="190"/>
      <c r="V444" s="190"/>
      <c r="W444" s="190"/>
      <c r="X444" s="190"/>
      <c r="Y444" s="191"/>
      <c r="Z444" s="191"/>
    </row>
    <row r="445" spans="1:26" s="166" customFormat="1" ht="20.149999999999999" customHeight="1">
      <c r="A445" s="12" t="s">
        <v>488</v>
      </c>
      <c r="C445" s="129"/>
      <c r="D445" s="129"/>
      <c r="E445" s="129"/>
      <c r="F445" s="129"/>
      <c r="G445" s="129"/>
      <c r="H445" s="129"/>
      <c r="I445" s="129"/>
      <c r="Y445" s="163"/>
      <c r="Z445" s="163"/>
    </row>
    <row r="446" spans="1:26" ht="10.5" customHeight="1">
      <c r="A446" s="149"/>
      <c r="B446" s="335" t="s">
        <v>17</v>
      </c>
      <c r="C446" s="349" t="s">
        <v>206</v>
      </c>
      <c r="D446" s="350"/>
      <c r="E446" s="350"/>
      <c r="F446" s="350"/>
      <c r="G446" s="350"/>
      <c r="H446" s="350"/>
      <c r="I446" s="350"/>
      <c r="J446" s="350"/>
      <c r="K446" s="350"/>
      <c r="L446" s="350"/>
      <c r="M446" s="350"/>
      <c r="N446" s="350"/>
      <c r="O446" s="350"/>
      <c r="P446" s="350"/>
      <c r="Q446" s="350"/>
      <c r="R446" s="350"/>
      <c r="S446" s="350"/>
      <c r="T446" s="350"/>
      <c r="U446" s="350"/>
      <c r="V446" s="350"/>
      <c r="W446" s="350"/>
      <c r="X446" s="351"/>
      <c r="Y446" s="326"/>
      <c r="Z446" s="327"/>
    </row>
    <row r="447" spans="1:26" ht="10.5" customHeight="1">
      <c r="A447" s="149"/>
      <c r="B447" s="336"/>
      <c r="C447" s="352"/>
      <c r="D447" s="353"/>
      <c r="E447" s="353"/>
      <c r="F447" s="353"/>
      <c r="G447" s="353"/>
      <c r="H447" s="353"/>
      <c r="I447" s="353"/>
      <c r="J447" s="353"/>
      <c r="K447" s="353"/>
      <c r="L447" s="353"/>
      <c r="M447" s="353"/>
      <c r="N447" s="353"/>
      <c r="O447" s="353"/>
      <c r="P447" s="353"/>
      <c r="Q447" s="353"/>
      <c r="R447" s="353"/>
      <c r="S447" s="353"/>
      <c r="T447" s="353"/>
      <c r="U447" s="353"/>
      <c r="V447" s="353"/>
      <c r="W447" s="353"/>
      <c r="X447" s="354"/>
      <c r="Y447" s="328"/>
      <c r="Z447" s="329"/>
    </row>
    <row r="448" spans="1:26" ht="9" customHeight="1">
      <c r="A448" s="149"/>
      <c r="B448" s="191"/>
      <c r="C448" s="190" t="s">
        <v>71</v>
      </c>
      <c r="D448" s="191"/>
      <c r="E448" s="191"/>
      <c r="F448" s="191"/>
      <c r="G448" s="191"/>
      <c r="H448" s="191"/>
      <c r="I448" s="191"/>
      <c r="J448" s="190"/>
      <c r="K448" s="190"/>
      <c r="L448" s="190"/>
      <c r="M448" s="190"/>
      <c r="N448" s="190"/>
      <c r="O448" s="190"/>
      <c r="P448" s="190"/>
      <c r="Q448" s="190"/>
      <c r="R448" s="190"/>
      <c r="S448" s="190"/>
      <c r="T448" s="190"/>
      <c r="U448" s="190"/>
      <c r="V448" s="190"/>
      <c r="W448" s="190"/>
      <c r="X448" s="190"/>
      <c r="Y448" s="191"/>
      <c r="Z448" s="191"/>
    </row>
    <row r="449" spans="1:29" s="166" customFormat="1" ht="20.149999999999999" customHeight="1">
      <c r="A449" s="12" t="s">
        <v>489</v>
      </c>
      <c r="C449" s="129"/>
      <c r="D449" s="129"/>
      <c r="E449" s="129"/>
      <c r="F449" s="129"/>
      <c r="G449" s="129"/>
      <c r="H449" s="129"/>
      <c r="I449" s="129"/>
      <c r="Y449" s="163"/>
      <c r="Z449" s="163"/>
    </row>
    <row r="450" spans="1:29" ht="15" customHeight="1">
      <c r="A450" s="149"/>
      <c r="B450" s="362" t="s">
        <v>17</v>
      </c>
      <c r="C450" s="491" t="s">
        <v>207</v>
      </c>
      <c r="D450" s="491"/>
      <c r="E450" s="491"/>
      <c r="F450" s="491"/>
      <c r="G450" s="491"/>
      <c r="H450" s="491"/>
      <c r="I450" s="491"/>
      <c r="J450" s="491"/>
      <c r="K450" s="491"/>
      <c r="L450" s="491"/>
      <c r="M450" s="491"/>
      <c r="N450" s="491"/>
      <c r="O450" s="491"/>
      <c r="P450" s="491"/>
      <c r="Q450" s="491"/>
      <c r="R450" s="491"/>
      <c r="S450" s="491"/>
      <c r="T450" s="491"/>
      <c r="U450" s="491"/>
      <c r="V450" s="491"/>
      <c r="W450" s="491"/>
      <c r="X450" s="491"/>
      <c r="Y450" s="362"/>
      <c r="Z450" s="362"/>
    </row>
    <row r="451" spans="1:29" ht="15" customHeight="1">
      <c r="A451" s="149"/>
      <c r="B451" s="362"/>
      <c r="C451" s="491"/>
      <c r="D451" s="491"/>
      <c r="E451" s="491"/>
      <c r="F451" s="491"/>
      <c r="G451" s="491"/>
      <c r="H451" s="491"/>
      <c r="I451" s="491"/>
      <c r="J451" s="491"/>
      <c r="K451" s="491"/>
      <c r="L451" s="491"/>
      <c r="M451" s="491"/>
      <c r="N451" s="491"/>
      <c r="O451" s="491"/>
      <c r="P451" s="491"/>
      <c r="Q451" s="491"/>
      <c r="R451" s="491"/>
      <c r="S451" s="491"/>
      <c r="T451" s="491"/>
      <c r="U451" s="491"/>
      <c r="V451" s="491"/>
      <c r="W451" s="491"/>
      <c r="X451" s="491"/>
      <c r="Y451" s="362"/>
      <c r="Z451" s="362"/>
    </row>
    <row r="452" spans="1:29" ht="10.5" customHeight="1">
      <c r="A452" s="149"/>
      <c r="B452" s="335" t="s">
        <v>18</v>
      </c>
      <c r="C452" s="359" t="s">
        <v>77</v>
      </c>
      <c r="D452" s="360"/>
      <c r="E452" s="360"/>
      <c r="F452" s="360"/>
      <c r="G452" s="360"/>
      <c r="H452" s="360"/>
      <c r="I452" s="360"/>
      <c r="J452" s="360"/>
      <c r="K452" s="360"/>
      <c r="L452" s="360"/>
      <c r="M452" s="360"/>
      <c r="N452" s="360"/>
      <c r="O452" s="360"/>
      <c r="P452" s="360"/>
      <c r="Q452" s="360"/>
      <c r="R452" s="360"/>
      <c r="S452" s="360"/>
      <c r="T452" s="360"/>
      <c r="U452" s="360"/>
      <c r="V452" s="360"/>
      <c r="W452" s="360"/>
      <c r="X452" s="361"/>
      <c r="Y452" s="330"/>
      <c r="Z452" s="331"/>
    </row>
    <row r="453" spans="1:29" ht="10.5" customHeight="1">
      <c r="A453" s="149"/>
      <c r="B453" s="336"/>
      <c r="C453" s="352"/>
      <c r="D453" s="353"/>
      <c r="E453" s="353"/>
      <c r="F453" s="353"/>
      <c r="G453" s="353"/>
      <c r="H453" s="353"/>
      <c r="I453" s="353"/>
      <c r="J453" s="353"/>
      <c r="K453" s="353"/>
      <c r="L453" s="353"/>
      <c r="M453" s="353"/>
      <c r="N453" s="353"/>
      <c r="O453" s="353"/>
      <c r="P453" s="353"/>
      <c r="Q453" s="353"/>
      <c r="R453" s="353"/>
      <c r="S453" s="353"/>
      <c r="T453" s="353"/>
      <c r="U453" s="353"/>
      <c r="V453" s="353"/>
      <c r="W453" s="353"/>
      <c r="X453" s="354"/>
      <c r="Y453" s="328"/>
      <c r="Z453" s="329"/>
    </row>
    <row r="454" spans="1:29" ht="8.25" customHeight="1">
      <c r="A454" s="149"/>
      <c r="B454" s="191"/>
      <c r="C454" s="190"/>
      <c r="D454" s="191"/>
      <c r="E454" s="191"/>
      <c r="F454" s="191"/>
      <c r="G454" s="191"/>
      <c r="H454" s="191"/>
      <c r="I454" s="191"/>
      <c r="J454" s="190"/>
      <c r="K454" s="190"/>
      <c r="L454" s="190"/>
      <c r="M454" s="190"/>
      <c r="N454" s="190"/>
      <c r="O454" s="190"/>
      <c r="P454" s="190"/>
      <c r="Q454" s="190"/>
      <c r="R454" s="190"/>
      <c r="S454" s="190"/>
      <c r="T454" s="190"/>
      <c r="U454" s="190"/>
      <c r="V454" s="190"/>
      <c r="W454" s="190"/>
      <c r="X454" s="190"/>
      <c r="Y454" s="191"/>
      <c r="Z454" s="191"/>
    </row>
    <row r="455" spans="1:29" s="166" customFormat="1" ht="20.149999999999999" customHeight="1">
      <c r="A455" s="12" t="s">
        <v>490</v>
      </c>
      <c r="C455" s="129"/>
      <c r="D455" s="129"/>
      <c r="E455" s="129"/>
      <c r="F455" s="129"/>
      <c r="G455" s="129"/>
      <c r="H455" s="129"/>
      <c r="I455" s="129"/>
      <c r="Y455" s="163"/>
      <c r="Z455" s="163"/>
    </row>
    <row r="456" spans="1:29" s="137" customFormat="1" ht="15" customHeight="1">
      <c r="A456" s="149"/>
      <c r="B456" s="335" t="s">
        <v>17</v>
      </c>
      <c r="C456" s="270" t="s">
        <v>100</v>
      </c>
      <c r="D456" s="271"/>
      <c r="E456" s="271"/>
      <c r="F456" s="271"/>
      <c r="G456" s="271"/>
      <c r="H456" s="271"/>
      <c r="I456" s="271"/>
      <c r="J456" s="271"/>
      <c r="K456" s="271"/>
      <c r="L456" s="271"/>
      <c r="M456" s="271"/>
      <c r="N456" s="271"/>
      <c r="O456" s="271"/>
      <c r="P456" s="271"/>
      <c r="Q456" s="271"/>
      <c r="R456" s="271"/>
      <c r="S456" s="271"/>
      <c r="T456" s="271"/>
      <c r="U456" s="271"/>
      <c r="V456" s="271"/>
      <c r="W456" s="271"/>
      <c r="X456" s="272"/>
      <c r="Y456" s="326"/>
      <c r="Z456" s="327"/>
    </row>
    <row r="457" spans="1:29" s="137" customFormat="1" ht="15" customHeight="1">
      <c r="A457" s="149"/>
      <c r="B457" s="358"/>
      <c r="C457" s="332"/>
      <c r="D457" s="333"/>
      <c r="E457" s="333"/>
      <c r="F457" s="333"/>
      <c r="G457" s="333"/>
      <c r="H457" s="333"/>
      <c r="I457" s="333"/>
      <c r="J457" s="333"/>
      <c r="K457" s="333"/>
      <c r="L457" s="333"/>
      <c r="M457" s="333"/>
      <c r="N457" s="333"/>
      <c r="O457" s="333"/>
      <c r="P457" s="333"/>
      <c r="Q457" s="333"/>
      <c r="R457" s="333"/>
      <c r="S457" s="333"/>
      <c r="T457" s="333"/>
      <c r="U457" s="333"/>
      <c r="V457" s="333"/>
      <c r="W457" s="333"/>
      <c r="X457" s="334"/>
      <c r="Y457" s="330"/>
      <c r="Z457" s="331"/>
    </row>
    <row r="458" spans="1:29" s="137" customFormat="1" ht="15" customHeight="1">
      <c r="A458" s="149"/>
      <c r="B458" s="335" t="s">
        <v>18</v>
      </c>
      <c r="C458" s="270" t="s">
        <v>84</v>
      </c>
      <c r="D458" s="271"/>
      <c r="E458" s="271"/>
      <c r="F458" s="271"/>
      <c r="G458" s="271"/>
      <c r="H458" s="271"/>
      <c r="I458" s="271"/>
      <c r="J458" s="271"/>
      <c r="K458" s="271"/>
      <c r="L458" s="271"/>
      <c r="M458" s="271"/>
      <c r="N458" s="271"/>
      <c r="O458" s="271"/>
      <c r="P458" s="271"/>
      <c r="Q458" s="271"/>
      <c r="R458" s="271"/>
      <c r="S458" s="271"/>
      <c r="T458" s="271"/>
      <c r="U458" s="271"/>
      <c r="V458" s="271"/>
      <c r="W458" s="271"/>
      <c r="X458" s="272"/>
      <c r="Y458" s="326"/>
      <c r="Z458" s="327"/>
    </row>
    <row r="459" spans="1:29" s="137" customFormat="1" ht="15" customHeight="1">
      <c r="A459" s="149"/>
      <c r="B459" s="336"/>
      <c r="C459" s="273"/>
      <c r="D459" s="274"/>
      <c r="E459" s="274"/>
      <c r="F459" s="274"/>
      <c r="G459" s="274"/>
      <c r="H459" s="274"/>
      <c r="I459" s="274"/>
      <c r="J459" s="274"/>
      <c r="K459" s="274"/>
      <c r="L459" s="274"/>
      <c r="M459" s="274"/>
      <c r="N459" s="274"/>
      <c r="O459" s="274"/>
      <c r="P459" s="274"/>
      <c r="Q459" s="274"/>
      <c r="R459" s="274"/>
      <c r="S459" s="274"/>
      <c r="T459" s="274"/>
      <c r="U459" s="274"/>
      <c r="V459" s="274"/>
      <c r="W459" s="274"/>
      <c r="X459" s="275"/>
      <c r="Y459" s="328"/>
      <c r="Z459" s="329"/>
    </row>
    <row r="460" spans="1:29" s="137" customFormat="1" ht="10.5" customHeight="1">
      <c r="A460" s="149"/>
      <c r="B460" s="215" t="s">
        <v>19</v>
      </c>
      <c r="C460" s="349" t="s">
        <v>47</v>
      </c>
      <c r="D460" s="350"/>
      <c r="E460" s="350"/>
      <c r="F460" s="350"/>
      <c r="G460" s="350"/>
      <c r="H460" s="350"/>
      <c r="I460" s="350"/>
      <c r="J460" s="350"/>
      <c r="K460" s="350"/>
      <c r="L460" s="350"/>
      <c r="M460" s="350"/>
      <c r="N460" s="350"/>
      <c r="O460" s="350"/>
      <c r="P460" s="350"/>
      <c r="Q460" s="350"/>
      <c r="R460" s="350"/>
      <c r="S460" s="350"/>
      <c r="T460" s="350"/>
      <c r="U460" s="350"/>
      <c r="V460" s="350"/>
      <c r="W460" s="350"/>
      <c r="X460" s="351"/>
      <c r="Y460" s="326"/>
      <c r="Z460" s="327"/>
    </row>
    <row r="461" spans="1:29" s="137" customFormat="1" ht="10.5" customHeight="1">
      <c r="A461" s="149"/>
      <c r="B461" s="216"/>
      <c r="C461" s="352"/>
      <c r="D461" s="353"/>
      <c r="E461" s="353"/>
      <c r="F461" s="353"/>
      <c r="G461" s="353"/>
      <c r="H461" s="353"/>
      <c r="I461" s="353"/>
      <c r="J461" s="353"/>
      <c r="K461" s="353"/>
      <c r="L461" s="353"/>
      <c r="M461" s="353"/>
      <c r="N461" s="353"/>
      <c r="O461" s="353"/>
      <c r="P461" s="353"/>
      <c r="Q461" s="353"/>
      <c r="R461" s="353"/>
      <c r="S461" s="353"/>
      <c r="T461" s="353"/>
      <c r="U461" s="353"/>
      <c r="V461" s="353"/>
      <c r="W461" s="353"/>
      <c r="X461" s="354"/>
      <c r="Y461" s="328"/>
      <c r="Z461" s="329"/>
    </row>
    <row r="462" spans="1:29" ht="7.5" customHeight="1">
      <c r="A462" s="149"/>
      <c r="B462" s="149"/>
      <c r="C462" s="150"/>
      <c r="D462" s="149"/>
      <c r="E462" s="149"/>
      <c r="F462" s="149"/>
      <c r="G462" s="149"/>
      <c r="H462" s="149"/>
      <c r="I462" s="149"/>
      <c r="J462" s="150"/>
      <c r="K462" s="150"/>
      <c r="L462" s="150"/>
      <c r="M462" s="150"/>
      <c r="N462" s="150"/>
      <c r="O462" s="150"/>
      <c r="P462" s="150"/>
      <c r="Q462" s="150"/>
      <c r="R462" s="150"/>
      <c r="S462" s="150"/>
      <c r="T462" s="150"/>
      <c r="U462" s="150"/>
      <c r="V462" s="150"/>
      <c r="W462" s="150"/>
      <c r="X462" s="150"/>
      <c r="Y462" s="149"/>
      <c r="Z462" s="149"/>
    </row>
    <row r="463" spans="1:29" s="236" customFormat="1" ht="18" customHeight="1">
      <c r="A463" s="12" t="s">
        <v>379</v>
      </c>
      <c r="B463" s="165"/>
      <c r="C463" s="129"/>
      <c r="D463" s="129"/>
      <c r="E463" s="129"/>
      <c r="F463" s="129"/>
      <c r="G463" s="129"/>
      <c r="H463" s="129"/>
      <c r="I463" s="129"/>
      <c r="J463" s="166"/>
      <c r="K463" s="166"/>
      <c r="L463" s="166"/>
      <c r="M463" s="166"/>
      <c r="N463" s="166"/>
      <c r="O463" s="166"/>
      <c r="P463" s="166"/>
      <c r="Q463" s="166"/>
      <c r="R463" s="166"/>
      <c r="S463" s="166"/>
      <c r="T463" s="166"/>
      <c r="U463" s="166"/>
      <c r="V463" s="166"/>
      <c r="W463" s="166"/>
      <c r="X463" s="163"/>
      <c r="Y463" s="163"/>
      <c r="Z463" s="235"/>
      <c r="AA463" s="235"/>
      <c r="AB463" s="235"/>
      <c r="AC463" s="235"/>
    </row>
    <row r="464" spans="1:29" s="236" customFormat="1" ht="18" customHeight="1">
      <c r="A464" s="12"/>
      <c r="B464" s="237" t="s">
        <v>380</v>
      </c>
      <c r="C464" s="129"/>
      <c r="D464" s="129"/>
      <c r="E464" s="129"/>
      <c r="F464" s="129"/>
      <c r="G464" s="129"/>
      <c r="H464" s="129"/>
      <c r="I464" s="129"/>
      <c r="J464" s="166"/>
      <c r="K464" s="166"/>
      <c r="L464" s="166"/>
      <c r="M464" s="166"/>
      <c r="N464" s="166"/>
      <c r="O464" s="166"/>
      <c r="P464" s="166"/>
      <c r="Q464" s="166"/>
      <c r="R464" s="166"/>
      <c r="S464" s="166"/>
      <c r="T464" s="166"/>
      <c r="U464" s="166"/>
      <c r="V464" s="166"/>
      <c r="W464" s="166"/>
      <c r="X464" s="163"/>
      <c r="Y464" s="163"/>
      <c r="Z464" s="235"/>
      <c r="AA464" s="235"/>
      <c r="AB464" s="235"/>
      <c r="AC464" s="235"/>
    </row>
    <row r="465" spans="1:26" s="132" customFormat="1" ht="38" customHeight="1">
      <c r="A465" s="159"/>
      <c r="B465" s="268" t="s">
        <v>211</v>
      </c>
      <c r="C465" s="277" t="s">
        <v>498</v>
      </c>
      <c r="D465" s="278"/>
      <c r="E465" s="278"/>
      <c r="F465" s="278"/>
      <c r="G465" s="278"/>
      <c r="H465" s="278"/>
      <c r="I465" s="278"/>
      <c r="J465" s="278"/>
      <c r="K465" s="278"/>
      <c r="L465" s="278"/>
      <c r="M465" s="278"/>
      <c r="N465" s="278"/>
      <c r="O465" s="278"/>
      <c r="P465" s="278"/>
      <c r="Q465" s="278"/>
      <c r="R465" s="278"/>
      <c r="S465" s="278"/>
      <c r="T465" s="278"/>
      <c r="U465" s="278"/>
      <c r="V465" s="278"/>
      <c r="W465" s="278"/>
      <c r="X465" s="279"/>
      <c r="Y465" s="283"/>
      <c r="Z465" s="284"/>
    </row>
    <row r="466" spans="1:26" s="132" customFormat="1" ht="38.25" customHeight="1">
      <c r="A466" s="159"/>
      <c r="B466" s="269"/>
      <c r="C466" s="280"/>
      <c r="D466" s="281"/>
      <c r="E466" s="281"/>
      <c r="F466" s="281"/>
      <c r="G466" s="281"/>
      <c r="H466" s="281"/>
      <c r="I466" s="281"/>
      <c r="J466" s="281"/>
      <c r="K466" s="281"/>
      <c r="L466" s="281"/>
      <c r="M466" s="281"/>
      <c r="N466" s="281"/>
      <c r="O466" s="281"/>
      <c r="P466" s="281"/>
      <c r="Q466" s="281"/>
      <c r="R466" s="281"/>
      <c r="S466" s="281"/>
      <c r="T466" s="281"/>
      <c r="U466" s="281"/>
      <c r="V466" s="281"/>
      <c r="W466" s="281"/>
      <c r="X466" s="282"/>
      <c r="Y466" s="285"/>
      <c r="Z466" s="286"/>
    </row>
    <row r="467" spans="1:26" s="132" customFormat="1" ht="45.75" customHeight="1">
      <c r="A467" s="159"/>
      <c r="B467" s="268" t="s">
        <v>212</v>
      </c>
      <c r="C467" s="277" t="s">
        <v>491</v>
      </c>
      <c r="D467" s="278"/>
      <c r="E467" s="278"/>
      <c r="F467" s="278"/>
      <c r="G467" s="278"/>
      <c r="H467" s="278"/>
      <c r="I467" s="278"/>
      <c r="J467" s="278"/>
      <c r="K467" s="278"/>
      <c r="L467" s="278"/>
      <c r="M467" s="278"/>
      <c r="N467" s="278"/>
      <c r="O467" s="278"/>
      <c r="P467" s="278"/>
      <c r="Q467" s="278"/>
      <c r="R467" s="278"/>
      <c r="S467" s="278"/>
      <c r="T467" s="278"/>
      <c r="U467" s="278"/>
      <c r="V467" s="278"/>
      <c r="W467" s="278"/>
      <c r="X467" s="279"/>
      <c r="Y467" s="283"/>
      <c r="Z467" s="284"/>
    </row>
    <row r="468" spans="1:26" s="132" customFormat="1" ht="45.75" customHeight="1">
      <c r="A468" s="159"/>
      <c r="B468" s="269"/>
      <c r="C468" s="280"/>
      <c r="D468" s="281"/>
      <c r="E468" s="281"/>
      <c r="F468" s="281"/>
      <c r="G468" s="281"/>
      <c r="H468" s="281"/>
      <c r="I468" s="281"/>
      <c r="J468" s="281"/>
      <c r="K468" s="281"/>
      <c r="L468" s="281"/>
      <c r="M468" s="281"/>
      <c r="N468" s="281"/>
      <c r="O468" s="281"/>
      <c r="P468" s="281"/>
      <c r="Q468" s="281"/>
      <c r="R468" s="281"/>
      <c r="S468" s="281"/>
      <c r="T468" s="281"/>
      <c r="U468" s="281"/>
      <c r="V468" s="281"/>
      <c r="W468" s="281"/>
      <c r="X468" s="282"/>
      <c r="Y468" s="285"/>
      <c r="Z468" s="286"/>
    </row>
    <row r="469" spans="1:26" s="132" customFormat="1" ht="15" customHeight="1">
      <c r="A469" s="159"/>
      <c r="B469" s="268" t="s">
        <v>213</v>
      </c>
      <c r="C469" s="277" t="s">
        <v>381</v>
      </c>
      <c r="D469" s="278"/>
      <c r="E469" s="278"/>
      <c r="F469" s="278"/>
      <c r="G469" s="278"/>
      <c r="H469" s="278"/>
      <c r="I469" s="278"/>
      <c r="J469" s="278"/>
      <c r="K469" s="278"/>
      <c r="L469" s="278"/>
      <c r="M469" s="278"/>
      <c r="N469" s="278"/>
      <c r="O469" s="278"/>
      <c r="P469" s="278"/>
      <c r="Q469" s="278"/>
      <c r="R469" s="278"/>
      <c r="S469" s="278"/>
      <c r="T469" s="278"/>
      <c r="U469" s="278"/>
      <c r="V469" s="278"/>
      <c r="W469" s="278"/>
      <c r="X469" s="279"/>
      <c r="Y469" s="283"/>
      <c r="Z469" s="284"/>
    </row>
    <row r="470" spans="1:26" s="132" customFormat="1" ht="15" customHeight="1">
      <c r="A470" s="159"/>
      <c r="B470" s="269"/>
      <c r="C470" s="280"/>
      <c r="D470" s="281"/>
      <c r="E470" s="281"/>
      <c r="F470" s="281"/>
      <c r="G470" s="281"/>
      <c r="H470" s="281"/>
      <c r="I470" s="281"/>
      <c r="J470" s="281"/>
      <c r="K470" s="281"/>
      <c r="L470" s="281"/>
      <c r="M470" s="281"/>
      <c r="N470" s="281"/>
      <c r="O470" s="281"/>
      <c r="P470" s="281"/>
      <c r="Q470" s="281"/>
      <c r="R470" s="281"/>
      <c r="S470" s="281"/>
      <c r="T470" s="281"/>
      <c r="U470" s="281"/>
      <c r="V470" s="281"/>
      <c r="W470" s="281"/>
      <c r="X470" s="282"/>
      <c r="Y470" s="285"/>
      <c r="Z470" s="286"/>
    </row>
    <row r="471" spans="1:26" s="132" customFormat="1" ht="15" customHeight="1">
      <c r="A471" s="159"/>
      <c r="B471" s="268" t="s">
        <v>214</v>
      </c>
      <c r="C471" s="277" t="s">
        <v>382</v>
      </c>
      <c r="D471" s="278"/>
      <c r="E471" s="278"/>
      <c r="F471" s="278"/>
      <c r="G471" s="278"/>
      <c r="H471" s="278"/>
      <c r="I471" s="278"/>
      <c r="J471" s="278"/>
      <c r="K471" s="278"/>
      <c r="L471" s="278"/>
      <c r="M471" s="278"/>
      <c r="N471" s="278"/>
      <c r="O471" s="278"/>
      <c r="P471" s="278"/>
      <c r="Q471" s="278"/>
      <c r="R471" s="278"/>
      <c r="S471" s="278"/>
      <c r="T471" s="278"/>
      <c r="U471" s="278"/>
      <c r="V471" s="278"/>
      <c r="W471" s="278"/>
      <c r="X471" s="279"/>
      <c r="Y471" s="283"/>
      <c r="Z471" s="284"/>
    </row>
    <row r="472" spans="1:26" s="132" customFormat="1" ht="15" customHeight="1">
      <c r="A472" s="159"/>
      <c r="B472" s="269"/>
      <c r="C472" s="280"/>
      <c r="D472" s="281"/>
      <c r="E472" s="281"/>
      <c r="F472" s="281"/>
      <c r="G472" s="281"/>
      <c r="H472" s="281"/>
      <c r="I472" s="281"/>
      <c r="J472" s="281"/>
      <c r="K472" s="281"/>
      <c r="L472" s="281"/>
      <c r="M472" s="281"/>
      <c r="N472" s="281"/>
      <c r="O472" s="281"/>
      <c r="P472" s="281"/>
      <c r="Q472" s="281"/>
      <c r="R472" s="281"/>
      <c r="S472" s="281"/>
      <c r="T472" s="281"/>
      <c r="U472" s="281"/>
      <c r="V472" s="281"/>
      <c r="W472" s="281"/>
      <c r="X472" s="282"/>
      <c r="Y472" s="285"/>
      <c r="Z472" s="286"/>
    </row>
    <row r="473" spans="1:26" s="132" customFormat="1" ht="15" customHeight="1">
      <c r="A473" s="159"/>
      <c r="B473" s="268" t="s">
        <v>215</v>
      </c>
      <c r="C473" s="277" t="s">
        <v>383</v>
      </c>
      <c r="D473" s="278"/>
      <c r="E473" s="278"/>
      <c r="F473" s="278"/>
      <c r="G473" s="278"/>
      <c r="H473" s="278"/>
      <c r="I473" s="278"/>
      <c r="J473" s="278"/>
      <c r="K473" s="278"/>
      <c r="L473" s="278"/>
      <c r="M473" s="278"/>
      <c r="N473" s="278"/>
      <c r="O473" s="278"/>
      <c r="P473" s="278"/>
      <c r="Q473" s="278"/>
      <c r="R473" s="278"/>
      <c r="S473" s="278"/>
      <c r="T473" s="278"/>
      <c r="U473" s="278"/>
      <c r="V473" s="278"/>
      <c r="W473" s="278"/>
      <c r="X473" s="279"/>
      <c r="Y473" s="283"/>
      <c r="Z473" s="284"/>
    </row>
    <row r="474" spans="1:26" s="132" customFormat="1" ht="15" customHeight="1">
      <c r="A474" s="159"/>
      <c r="B474" s="269"/>
      <c r="C474" s="280"/>
      <c r="D474" s="281"/>
      <c r="E474" s="281"/>
      <c r="F474" s="281"/>
      <c r="G474" s="281"/>
      <c r="H474" s="281"/>
      <c r="I474" s="281"/>
      <c r="J474" s="281"/>
      <c r="K474" s="281"/>
      <c r="L474" s="281"/>
      <c r="M474" s="281"/>
      <c r="N474" s="281"/>
      <c r="O474" s="281"/>
      <c r="P474" s="281"/>
      <c r="Q474" s="281"/>
      <c r="R474" s="281"/>
      <c r="S474" s="281"/>
      <c r="T474" s="281"/>
      <c r="U474" s="281"/>
      <c r="V474" s="281"/>
      <c r="W474" s="281"/>
      <c r="X474" s="282"/>
      <c r="Y474" s="285"/>
      <c r="Z474" s="286"/>
    </row>
    <row r="475" spans="1:26" s="132" customFormat="1" ht="37.5" customHeight="1">
      <c r="A475" s="159"/>
      <c r="B475" s="268" t="s">
        <v>216</v>
      </c>
      <c r="C475" s="277" t="s">
        <v>499</v>
      </c>
      <c r="D475" s="278"/>
      <c r="E475" s="278"/>
      <c r="F475" s="278"/>
      <c r="G475" s="278"/>
      <c r="H475" s="278"/>
      <c r="I475" s="278"/>
      <c r="J475" s="278"/>
      <c r="K475" s="278"/>
      <c r="L475" s="278"/>
      <c r="M475" s="278"/>
      <c r="N475" s="278"/>
      <c r="O475" s="278"/>
      <c r="P475" s="278"/>
      <c r="Q475" s="278"/>
      <c r="R475" s="278"/>
      <c r="S475" s="278"/>
      <c r="T475" s="278"/>
      <c r="U475" s="278"/>
      <c r="V475" s="278"/>
      <c r="W475" s="278"/>
      <c r="X475" s="279"/>
      <c r="Y475" s="283"/>
      <c r="Z475" s="284"/>
    </row>
    <row r="476" spans="1:26" s="132" customFormat="1" ht="27" customHeight="1">
      <c r="A476" s="159"/>
      <c r="B476" s="269"/>
      <c r="C476" s="280"/>
      <c r="D476" s="281"/>
      <c r="E476" s="281"/>
      <c r="F476" s="281"/>
      <c r="G476" s="281"/>
      <c r="H476" s="281"/>
      <c r="I476" s="281"/>
      <c r="J476" s="281"/>
      <c r="K476" s="281"/>
      <c r="L476" s="281"/>
      <c r="M476" s="281"/>
      <c r="N476" s="281"/>
      <c r="O476" s="281"/>
      <c r="P476" s="281"/>
      <c r="Q476" s="281"/>
      <c r="R476" s="281"/>
      <c r="S476" s="281"/>
      <c r="T476" s="281"/>
      <c r="U476" s="281"/>
      <c r="V476" s="281"/>
      <c r="W476" s="281"/>
      <c r="X476" s="282"/>
      <c r="Y476" s="285"/>
      <c r="Z476" s="286"/>
    </row>
    <row r="477" spans="1:26" s="132" customFormat="1" ht="22.5" customHeight="1">
      <c r="A477" s="159"/>
      <c r="B477" s="268" t="s">
        <v>217</v>
      </c>
      <c r="C477" s="277" t="s">
        <v>384</v>
      </c>
      <c r="D477" s="278"/>
      <c r="E477" s="278"/>
      <c r="F477" s="278"/>
      <c r="G477" s="278"/>
      <c r="H477" s="278"/>
      <c r="I477" s="278"/>
      <c r="J477" s="278"/>
      <c r="K477" s="278"/>
      <c r="L477" s="278"/>
      <c r="M477" s="278"/>
      <c r="N477" s="278"/>
      <c r="O477" s="278"/>
      <c r="P477" s="278"/>
      <c r="Q477" s="278"/>
      <c r="R477" s="278"/>
      <c r="S477" s="278"/>
      <c r="T477" s="278"/>
      <c r="U477" s="278"/>
      <c r="V477" s="278"/>
      <c r="W477" s="278"/>
      <c r="X477" s="279"/>
      <c r="Y477" s="283"/>
      <c r="Z477" s="284"/>
    </row>
    <row r="478" spans="1:26" s="132" customFormat="1" ht="22.5" customHeight="1">
      <c r="A478" s="159"/>
      <c r="B478" s="269"/>
      <c r="C478" s="280"/>
      <c r="D478" s="281"/>
      <c r="E478" s="281"/>
      <c r="F478" s="281"/>
      <c r="G478" s="281"/>
      <c r="H478" s="281"/>
      <c r="I478" s="281"/>
      <c r="J478" s="281"/>
      <c r="K478" s="281"/>
      <c r="L478" s="281"/>
      <c r="M478" s="281"/>
      <c r="N478" s="281"/>
      <c r="O478" s="281"/>
      <c r="P478" s="281"/>
      <c r="Q478" s="281"/>
      <c r="R478" s="281"/>
      <c r="S478" s="281"/>
      <c r="T478" s="281"/>
      <c r="U478" s="281"/>
      <c r="V478" s="281"/>
      <c r="W478" s="281"/>
      <c r="X478" s="282"/>
      <c r="Y478" s="285"/>
      <c r="Z478" s="286"/>
    </row>
    <row r="479" spans="1:26" s="132" customFormat="1" ht="22.5" customHeight="1">
      <c r="A479" s="159"/>
      <c r="B479" s="268" t="s">
        <v>218</v>
      </c>
      <c r="C479" s="277" t="s">
        <v>385</v>
      </c>
      <c r="D479" s="278"/>
      <c r="E479" s="278"/>
      <c r="F479" s="278"/>
      <c r="G479" s="278"/>
      <c r="H479" s="278"/>
      <c r="I479" s="278"/>
      <c r="J479" s="278"/>
      <c r="K479" s="278"/>
      <c r="L479" s="278"/>
      <c r="M479" s="278"/>
      <c r="N479" s="278"/>
      <c r="O479" s="278"/>
      <c r="P479" s="278"/>
      <c r="Q479" s="278"/>
      <c r="R479" s="278"/>
      <c r="S479" s="278"/>
      <c r="T479" s="278"/>
      <c r="U479" s="278"/>
      <c r="V479" s="278"/>
      <c r="W479" s="278"/>
      <c r="X479" s="279"/>
      <c r="Y479" s="283"/>
      <c r="Z479" s="284"/>
    </row>
    <row r="480" spans="1:26" s="132" customFormat="1" ht="22.5" customHeight="1">
      <c r="A480" s="159"/>
      <c r="B480" s="269"/>
      <c r="C480" s="280"/>
      <c r="D480" s="281"/>
      <c r="E480" s="281"/>
      <c r="F480" s="281"/>
      <c r="G480" s="281"/>
      <c r="H480" s="281"/>
      <c r="I480" s="281"/>
      <c r="J480" s="281"/>
      <c r="K480" s="281"/>
      <c r="L480" s="281"/>
      <c r="M480" s="281"/>
      <c r="N480" s="281"/>
      <c r="O480" s="281"/>
      <c r="P480" s="281"/>
      <c r="Q480" s="281"/>
      <c r="R480" s="281"/>
      <c r="S480" s="281"/>
      <c r="T480" s="281"/>
      <c r="U480" s="281"/>
      <c r="V480" s="281"/>
      <c r="W480" s="281"/>
      <c r="X480" s="282"/>
      <c r="Y480" s="285"/>
      <c r="Z480" s="286"/>
    </row>
    <row r="481" spans="1:26" s="132" customFormat="1" ht="11.25" customHeight="1">
      <c r="A481" s="159"/>
      <c r="B481" s="238"/>
      <c r="C481" s="239"/>
      <c r="D481" s="239"/>
      <c r="E481" s="239"/>
      <c r="F481" s="239"/>
      <c r="G481" s="239"/>
      <c r="H481" s="239"/>
      <c r="I481" s="239"/>
      <c r="J481" s="239"/>
      <c r="K481" s="239"/>
      <c r="L481" s="239"/>
      <c r="M481" s="239"/>
      <c r="N481" s="239"/>
      <c r="O481" s="239"/>
      <c r="P481" s="239"/>
      <c r="Q481" s="239"/>
      <c r="R481" s="239"/>
      <c r="S481" s="239"/>
      <c r="T481" s="239"/>
      <c r="U481" s="239"/>
      <c r="V481" s="239"/>
      <c r="W481" s="239"/>
      <c r="X481" s="239"/>
      <c r="Y481" s="240"/>
      <c r="Z481" s="240"/>
    </row>
    <row r="482" spans="1:26" s="132" customFormat="1" ht="18" customHeight="1">
      <c r="A482" s="12"/>
      <c r="B482" s="237" t="s">
        <v>386</v>
      </c>
      <c r="C482" s="239"/>
      <c r="D482" s="239"/>
      <c r="E482" s="239"/>
      <c r="F482" s="239"/>
      <c r="G482" s="239"/>
      <c r="H482" s="239"/>
      <c r="I482" s="239"/>
      <c r="J482" s="239"/>
      <c r="K482" s="239"/>
      <c r="L482" s="239"/>
      <c r="M482" s="239"/>
      <c r="N482" s="239"/>
      <c r="O482" s="239"/>
      <c r="P482" s="239"/>
      <c r="Q482" s="239"/>
      <c r="R482" s="239"/>
      <c r="S482" s="239"/>
      <c r="T482" s="239"/>
      <c r="U482" s="239"/>
      <c r="V482" s="239"/>
      <c r="W482" s="239"/>
      <c r="X482" s="239"/>
      <c r="Y482" s="240"/>
      <c r="Z482" s="240"/>
    </row>
    <row r="483" spans="1:26" s="132" customFormat="1" ht="45" customHeight="1">
      <c r="A483" s="159"/>
      <c r="B483" s="268" t="s">
        <v>195</v>
      </c>
      <c r="C483" s="277" t="s">
        <v>498</v>
      </c>
      <c r="D483" s="278"/>
      <c r="E483" s="278"/>
      <c r="F483" s="278"/>
      <c r="G483" s="278"/>
      <c r="H483" s="278"/>
      <c r="I483" s="278"/>
      <c r="J483" s="278"/>
      <c r="K483" s="278"/>
      <c r="L483" s="278"/>
      <c r="M483" s="278"/>
      <c r="N483" s="278"/>
      <c r="O483" s="278"/>
      <c r="P483" s="278"/>
      <c r="Q483" s="278"/>
      <c r="R483" s="278"/>
      <c r="S483" s="278"/>
      <c r="T483" s="278"/>
      <c r="U483" s="278"/>
      <c r="V483" s="278"/>
      <c r="W483" s="278"/>
      <c r="X483" s="279"/>
      <c r="Y483" s="287"/>
      <c r="Z483" s="288"/>
    </row>
    <row r="484" spans="1:26" s="132" customFormat="1" ht="32" customHeight="1">
      <c r="A484" s="159"/>
      <c r="B484" s="269"/>
      <c r="C484" s="280"/>
      <c r="D484" s="281"/>
      <c r="E484" s="281"/>
      <c r="F484" s="281"/>
      <c r="G484" s="281"/>
      <c r="H484" s="281"/>
      <c r="I484" s="281"/>
      <c r="J484" s="281"/>
      <c r="K484" s="281"/>
      <c r="L484" s="281"/>
      <c r="M484" s="281"/>
      <c r="N484" s="281"/>
      <c r="O484" s="281"/>
      <c r="P484" s="281"/>
      <c r="Q484" s="281"/>
      <c r="R484" s="281"/>
      <c r="S484" s="281"/>
      <c r="T484" s="281"/>
      <c r="U484" s="281"/>
      <c r="V484" s="281"/>
      <c r="W484" s="281"/>
      <c r="X484" s="282"/>
      <c r="Y484" s="289"/>
      <c r="Z484" s="290"/>
    </row>
    <row r="485" spans="1:26" s="132" customFormat="1" ht="45.75" customHeight="1">
      <c r="A485" s="159"/>
      <c r="B485" s="268" t="s">
        <v>52</v>
      </c>
      <c r="C485" s="277" t="s">
        <v>492</v>
      </c>
      <c r="D485" s="278"/>
      <c r="E485" s="278"/>
      <c r="F485" s="278"/>
      <c r="G485" s="278"/>
      <c r="H485" s="278"/>
      <c r="I485" s="278"/>
      <c r="J485" s="278"/>
      <c r="K485" s="278"/>
      <c r="L485" s="278"/>
      <c r="M485" s="278"/>
      <c r="N485" s="278"/>
      <c r="O485" s="278"/>
      <c r="P485" s="278"/>
      <c r="Q485" s="278"/>
      <c r="R485" s="278"/>
      <c r="S485" s="278"/>
      <c r="T485" s="278"/>
      <c r="U485" s="278"/>
      <c r="V485" s="278"/>
      <c r="W485" s="278"/>
      <c r="X485" s="279"/>
      <c r="Y485" s="287"/>
      <c r="Z485" s="288"/>
    </row>
    <row r="486" spans="1:26" s="132" customFormat="1" ht="45.75" customHeight="1">
      <c r="A486" s="159"/>
      <c r="B486" s="269"/>
      <c r="C486" s="280"/>
      <c r="D486" s="281"/>
      <c r="E486" s="281"/>
      <c r="F486" s="281"/>
      <c r="G486" s="281"/>
      <c r="H486" s="281"/>
      <c r="I486" s="281"/>
      <c r="J486" s="281"/>
      <c r="K486" s="281"/>
      <c r="L486" s="281"/>
      <c r="M486" s="281"/>
      <c r="N486" s="281"/>
      <c r="O486" s="281"/>
      <c r="P486" s="281"/>
      <c r="Q486" s="281"/>
      <c r="R486" s="281"/>
      <c r="S486" s="281"/>
      <c r="T486" s="281"/>
      <c r="U486" s="281"/>
      <c r="V486" s="281"/>
      <c r="W486" s="281"/>
      <c r="X486" s="282"/>
      <c r="Y486" s="289"/>
      <c r="Z486" s="290"/>
    </row>
    <row r="487" spans="1:26" s="132" customFormat="1" ht="15" customHeight="1">
      <c r="A487" s="159"/>
      <c r="B487" s="268" t="s">
        <v>176</v>
      </c>
      <c r="C487" s="277" t="s">
        <v>381</v>
      </c>
      <c r="D487" s="278"/>
      <c r="E487" s="278"/>
      <c r="F487" s="278"/>
      <c r="G487" s="278"/>
      <c r="H487" s="278"/>
      <c r="I487" s="278"/>
      <c r="J487" s="278"/>
      <c r="K487" s="278"/>
      <c r="L487" s="278"/>
      <c r="M487" s="278"/>
      <c r="N487" s="278"/>
      <c r="O487" s="278"/>
      <c r="P487" s="278"/>
      <c r="Q487" s="278"/>
      <c r="R487" s="278"/>
      <c r="S487" s="278"/>
      <c r="T487" s="278"/>
      <c r="U487" s="278"/>
      <c r="V487" s="278"/>
      <c r="W487" s="278"/>
      <c r="X487" s="279"/>
      <c r="Y487" s="287"/>
      <c r="Z487" s="288"/>
    </row>
    <row r="488" spans="1:26" s="132" customFormat="1" ht="15" customHeight="1">
      <c r="A488" s="159"/>
      <c r="B488" s="269"/>
      <c r="C488" s="280"/>
      <c r="D488" s="281"/>
      <c r="E488" s="281"/>
      <c r="F488" s="281"/>
      <c r="G488" s="281"/>
      <c r="H488" s="281"/>
      <c r="I488" s="281"/>
      <c r="J488" s="281"/>
      <c r="K488" s="281"/>
      <c r="L488" s="281"/>
      <c r="M488" s="281"/>
      <c r="N488" s="281"/>
      <c r="O488" s="281"/>
      <c r="P488" s="281"/>
      <c r="Q488" s="281"/>
      <c r="R488" s="281"/>
      <c r="S488" s="281"/>
      <c r="T488" s="281"/>
      <c r="U488" s="281"/>
      <c r="V488" s="281"/>
      <c r="W488" s="281"/>
      <c r="X488" s="282"/>
      <c r="Y488" s="289"/>
      <c r="Z488" s="290"/>
    </row>
    <row r="489" spans="1:26" s="132" customFormat="1" ht="15" customHeight="1">
      <c r="A489" s="159"/>
      <c r="B489" s="268" t="s">
        <v>219</v>
      </c>
      <c r="C489" s="277" t="s">
        <v>382</v>
      </c>
      <c r="D489" s="278"/>
      <c r="E489" s="278"/>
      <c r="F489" s="278"/>
      <c r="G489" s="278"/>
      <c r="H489" s="278"/>
      <c r="I489" s="278"/>
      <c r="J489" s="278"/>
      <c r="K489" s="278"/>
      <c r="L489" s="278"/>
      <c r="M489" s="278"/>
      <c r="N489" s="278"/>
      <c r="O489" s="278"/>
      <c r="P489" s="278"/>
      <c r="Q489" s="278"/>
      <c r="R489" s="278"/>
      <c r="S489" s="278"/>
      <c r="T489" s="278"/>
      <c r="U489" s="278"/>
      <c r="V489" s="278"/>
      <c r="W489" s="278"/>
      <c r="X489" s="279"/>
      <c r="Y489" s="287"/>
      <c r="Z489" s="288"/>
    </row>
    <row r="490" spans="1:26" s="132" customFormat="1" ht="15" customHeight="1">
      <c r="A490" s="159"/>
      <c r="B490" s="269"/>
      <c r="C490" s="280"/>
      <c r="D490" s="281"/>
      <c r="E490" s="281"/>
      <c r="F490" s="281"/>
      <c r="G490" s="281"/>
      <c r="H490" s="281"/>
      <c r="I490" s="281"/>
      <c r="J490" s="281"/>
      <c r="K490" s="281"/>
      <c r="L490" s="281"/>
      <c r="M490" s="281"/>
      <c r="N490" s="281"/>
      <c r="O490" s="281"/>
      <c r="P490" s="281"/>
      <c r="Q490" s="281"/>
      <c r="R490" s="281"/>
      <c r="S490" s="281"/>
      <c r="T490" s="281"/>
      <c r="U490" s="281"/>
      <c r="V490" s="281"/>
      <c r="W490" s="281"/>
      <c r="X490" s="282"/>
      <c r="Y490" s="289"/>
      <c r="Z490" s="290"/>
    </row>
    <row r="491" spans="1:26" s="132" customFormat="1" ht="15" customHeight="1">
      <c r="A491" s="159"/>
      <c r="B491" s="268" t="s">
        <v>220</v>
      </c>
      <c r="C491" s="277" t="s">
        <v>383</v>
      </c>
      <c r="D491" s="278"/>
      <c r="E491" s="278"/>
      <c r="F491" s="278"/>
      <c r="G491" s="278"/>
      <c r="H491" s="278"/>
      <c r="I491" s="278"/>
      <c r="J491" s="278"/>
      <c r="K491" s="278"/>
      <c r="L491" s="278"/>
      <c r="M491" s="278"/>
      <c r="N491" s="278"/>
      <c r="O491" s="278"/>
      <c r="P491" s="278"/>
      <c r="Q491" s="278"/>
      <c r="R491" s="278"/>
      <c r="S491" s="278"/>
      <c r="T491" s="278"/>
      <c r="U491" s="278"/>
      <c r="V491" s="278"/>
      <c r="W491" s="278"/>
      <c r="X491" s="279"/>
      <c r="Y491" s="287"/>
      <c r="Z491" s="288"/>
    </row>
    <row r="492" spans="1:26" s="132" customFormat="1" ht="15" customHeight="1">
      <c r="A492" s="159"/>
      <c r="B492" s="269"/>
      <c r="C492" s="280"/>
      <c r="D492" s="281"/>
      <c r="E492" s="281"/>
      <c r="F492" s="281"/>
      <c r="G492" s="281"/>
      <c r="H492" s="281"/>
      <c r="I492" s="281"/>
      <c r="J492" s="281"/>
      <c r="K492" s="281"/>
      <c r="L492" s="281"/>
      <c r="M492" s="281"/>
      <c r="N492" s="281"/>
      <c r="O492" s="281"/>
      <c r="P492" s="281"/>
      <c r="Q492" s="281"/>
      <c r="R492" s="281"/>
      <c r="S492" s="281"/>
      <c r="T492" s="281"/>
      <c r="U492" s="281"/>
      <c r="V492" s="281"/>
      <c r="W492" s="281"/>
      <c r="X492" s="282"/>
      <c r="Y492" s="289"/>
      <c r="Z492" s="290"/>
    </row>
    <row r="493" spans="1:26" s="132" customFormat="1" ht="37.5" customHeight="1">
      <c r="A493" s="159"/>
      <c r="B493" s="268" t="s">
        <v>221</v>
      </c>
      <c r="C493" s="277" t="s">
        <v>499</v>
      </c>
      <c r="D493" s="278"/>
      <c r="E493" s="278"/>
      <c r="F493" s="278"/>
      <c r="G493" s="278"/>
      <c r="H493" s="278"/>
      <c r="I493" s="278"/>
      <c r="J493" s="278"/>
      <c r="K493" s="278"/>
      <c r="L493" s="278"/>
      <c r="M493" s="278"/>
      <c r="N493" s="278"/>
      <c r="O493" s="278"/>
      <c r="P493" s="278"/>
      <c r="Q493" s="278"/>
      <c r="R493" s="278"/>
      <c r="S493" s="278"/>
      <c r="T493" s="278"/>
      <c r="U493" s="278"/>
      <c r="V493" s="278"/>
      <c r="W493" s="278"/>
      <c r="X493" s="279"/>
      <c r="Y493" s="287"/>
      <c r="Z493" s="288"/>
    </row>
    <row r="494" spans="1:26" s="132" customFormat="1" ht="30" customHeight="1">
      <c r="A494" s="159"/>
      <c r="B494" s="269"/>
      <c r="C494" s="280"/>
      <c r="D494" s="281"/>
      <c r="E494" s="281"/>
      <c r="F494" s="281"/>
      <c r="G494" s="281"/>
      <c r="H494" s="281"/>
      <c r="I494" s="281"/>
      <c r="J494" s="281"/>
      <c r="K494" s="281"/>
      <c r="L494" s="281"/>
      <c r="M494" s="281"/>
      <c r="N494" s="281"/>
      <c r="O494" s="281"/>
      <c r="P494" s="281"/>
      <c r="Q494" s="281"/>
      <c r="R494" s="281"/>
      <c r="S494" s="281"/>
      <c r="T494" s="281"/>
      <c r="U494" s="281"/>
      <c r="V494" s="281"/>
      <c r="W494" s="281"/>
      <c r="X494" s="282"/>
      <c r="Y494" s="289"/>
      <c r="Z494" s="290"/>
    </row>
    <row r="495" spans="1:26" s="132" customFormat="1" ht="22.5" customHeight="1">
      <c r="A495" s="159"/>
      <c r="B495" s="268" t="s">
        <v>222</v>
      </c>
      <c r="C495" s="277" t="s">
        <v>385</v>
      </c>
      <c r="D495" s="278"/>
      <c r="E495" s="278"/>
      <c r="F495" s="278"/>
      <c r="G495" s="278"/>
      <c r="H495" s="278"/>
      <c r="I495" s="278"/>
      <c r="J495" s="278"/>
      <c r="K495" s="278"/>
      <c r="L495" s="278"/>
      <c r="M495" s="278"/>
      <c r="N495" s="278"/>
      <c r="O495" s="278"/>
      <c r="P495" s="278"/>
      <c r="Q495" s="278"/>
      <c r="R495" s="278"/>
      <c r="S495" s="278"/>
      <c r="T495" s="278"/>
      <c r="U495" s="278"/>
      <c r="V495" s="278"/>
      <c r="W495" s="278"/>
      <c r="X495" s="279"/>
      <c r="Y495" s="287"/>
      <c r="Z495" s="288"/>
    </row>
    <row r="496" spans="1:26" s="132" customFormat="1" ht="22.5" customHeight="1">
      <c r="A496" s="159"/>
      <c r="B496" s="269"/>
      <c r="C496" s="280"/>
      <c r="D496" s="281"/>
      <c r="E496" s="281"/>
      <c r="F496" s="281"/>
      <c r="G496" s="281"/>
      <c r="H496" s="281"/>
      <c r="I496" s="281"/>
      <c r="J496" s="281"/>
      <c r="K496" s="281"/>
      <c r="L496" s="281"/>
      <c r="M496" s="281"/>
      <c r="N496" s="281"/>
      <c r="O496" s="281"/>
      <c r="P496" s="281"/>
      <c r="Q496" s="281"/>
      <c r="R496" s="281"/>
      <c r="S496" s="281"/>
      <c r="T496" s="281"/>
      <c r="U496" s="281"/>
      <c r="V496" s="281"/>
      <c r="W496" s="281"/>
      <c r="X496" s="282"/>
      <c r="Y496" s="289"/>
      <c r="Z496" s="290"/>
    </row>
    <row r="497" spans="1:26" ht="12.75" customHeight="1">
      <c r="A497" s="149"/>
      <c r="C497" s="150"/>
      <c r="D497" s="149"/>
      <c r="E497" s="149"/>
      <c r="F497" s="149"/>
      <c r="G497" s="149"/>
      <c r="H497" s="149"/>
      <c r="I497" s="149"/>
      <c r="J497" s="150"/>
      <c r="K497" s="150"/>
      <c r="L497" s="150"/>
      <c r="M497" s="150"/>
      <c r="N497" s="150"/>
      <c r="O497" s="150"/>
      <c r="P497" s="150"/>
      <c r="Q497" s="150"/>
      <c r="R497" s="150"/>
      <c r="S497" s="150"/>
      <c r="T497" s="150"/>
      <c r="U497" s="150"/>
      <c r="V497" s="150"/>
      <c r="W497" s="150"/>
      <c r="X497" s="150"/>
      <c r="Y497" s="149"/>
      <c r="Z497" s="149"/>
    </row>
    <row r="498" spans="1:26" s="132" customFormat="1" ht="18" customHeight="1">
      <c r="A498" s="12"/>
      <c r="B498" s="237" t="s">
        <v>387</v>
      </c>
      <c r="C498" s="239"/>
      <c r="D498" s="239"/>
      <c r="E498" s="239"/>
      <c r="F498" s="239"/>
      <c r="G498" s="239"/>
      <c r="H498" s="239"/>
      <c r="I498" s="239"/>
      <c r="J498" s="239"/>
      <c r="K498" s="239"/>
      <c r="L498" s="239"/>
      <c r="M498" s="239"/>
      <c r="N498" s="239"/>
      <c r="O498" s="239"/>
      <c r="P498" s="239"/>
      <c r="Q498" s="239"/>
      <c r="R498" s="239"/>
      <c r="S498" s="239"/>
      <c r="T498" s="239"/>
      <c r="U498" s="239"/>
      <c r="V498" s="239"/>
      <c r="W498" s="239"/>
      <c r="X498" s="239"/>
      <c r="Y498" s="240"/>
      <c r="Z498" s="240"/>
    </row>
    <row r="499" spans="1:26" s="132" customFormat="1" ht="45" customHeight="1">
      <c r="A499" s="159"/>
      <c r="B499" s="268" t="s">
        <v>211</v>
      </c>
      <c r="C499" s="277" t="s">
        <v>500</v>
      </c>
      <c r="D499" s="278"/>
      <c r="E499" s="278"/>
      <c r="F499" s="278"/>
      <c r="G499" s="278"/>
      <c r="H499" s="278"/>
      <c r="I499" s="278"/>
      <c r="J499" s="278"/>
      <c r="K499" s="278"/>
      <c r="L499" s="278"/>
      <c r="M499" s="278"/>
      <c r="N499" s="278"/>
      <c r="O499" s="278"/>
      <c r="P499" s="278"/>
      <c r="Q499" s="278"/>
      <c r="R499" s="278"/>
      <c r="S499" s="278"/>
      <c r="T499" s="278"/>
      <c r="U499" s="278"/>
      <c r="V499" s="278"/>
      <c r="W499" s="278"/>
      <c r="X499" s="279"/>
      <c r="Y499" s="283"/>
      <c r="Z499" s="284"/>
    </row>
    <row r="500" spans="1:26" s="132" customFormat="1" ht="38.25" customHeight="1">
      <c r="A500" s="159"/>
      <c r="B500" s="269"/>
      <c r="C500" s="280"/>
      <c r="D500" s="281"/>
      <c r="E500" s="281"/>
      <c r="F500" s="281"/>
      <c r="G500" s="281"/>
      <c r="H500" s="281"/>
      <c r="I500" s="281"/>
      <c r="J500" s="281"/>
      <c r="K500" s="281"/>
      <c r="L500" s="281"/>
      <c r="M500" s="281"/>
      <c r="N500" s="281"/>
      <c r="O500" s="281"/>
      <c r="P500" s="281"/>
      <c r="Q500" s="281"/>
      <c r="R500" s="281"/>
      <c r="S500" s="281"/>
      <c r="T500" s="281"/>
      <c r="U500" s="281"/>
      <c r="V500" s="281"/>
      <c r="W500" s="281"/>
      <c r="X500" s="282"/>
      <c r="Y500" s="285"/>
      <c r="Z500" s="286"/>
    </row>
    <row r="501" spans="1:26" s="132" customFormat="1" ht="45.75" customHeight="1">
      <c r="A501" s="159"/>
      <c r="B501" s="268" t="s">
        <v>212</v>
      </c>
      <c r="C501" s="277" t="s">
        <v>491</v>
      </c>
      <c r="D501" s="278"/>
      <c r="E501" s="278"/>
      <c r="F501" s="278"/>
      <c r="G501" s="278"/>
      <c r="H501" s="278"/>
      <c r="I501" s="278"/>
      <c r="J501" s="278"/>
      <c r="K501" s="278"/>
      <c r="L501" s="278"/>
      <c r="M501" s="278"/>
      <c r="N501" s="278"/>
      <c r="O501" s="278"/>
      <c r="P501" s="278"/>
      <c r="Q501" s="278"/>
      <c r="R501" s="278"/>
      <c r="S501" s="278"/>
      <c r="T501" s="278"/>
      <c r="U501" s="278"/>
      <c r="V501" s="278"/>
      <c r="W501" s="278"/>
      <c r="X501" s="279"/>
      <c r="Y501" s="283"/>
      <c r="Z501" s="284"/>
    </row>
    <row r="502" spans="1:26" s="132" customFormat="1" ht="45.75" customHeight="1">
      <c r="A502" s="159"/>
      <c r="B502" s="269"/>
      <c r="C502" s="280"/>
      <c r="D502" s="281"/>
      <c r="E502" s="281"/>
      <c r="F502" s="281"/>
      <c r="G502" s="281"/>
      <c r="H502" s="281"/>
      <c r="I502" s="281"/>
      <c r="J502" s="281"/>
      <c r="K502" s="281"/>
      <c r="L502" s="281"/>
      <c r="M502" s="281"/>
      <c r="N502" s="281"/>
      <c r="O502" s="281"/>
      <c r="P502" s="281"/>
      <c r="Q502" s="281"/>
      <c r="R502" s="281"/>
      <c r="S502" s="281"/>
      <c r="T502" s="281"/>
      <c r="U502" s="281"/>
      <c r="V502" s="281"/>
      <c r="W502" s="281"/>
      <c r="X502" s="282"/>
      <c r="Y502" s="285"/>
      <c r="Z502" s="286"/>
    </row>
    <row r="503" spans="1:26" s="132" customFormat="1" ht="15" customHeight="1">
      <c r="A503" s="159"/>
      <c r="B503" s="268" t="s">
        <v>213</v>
      </c>
      <c r="C503" s="277" t="s">
        <v>381</v>
      </c>
      <c r="D503" s="278"/>
      <c r="E503" s="278"/>
      <c r="F503" s="278"/>
      <c r="G503" s="278"/>
      <c r="H503" s="278"/>
      <c r="I503" s="278"/>
      <c r="J503" s="278"/>
      <c r="K503" s="278"/>
      <c r="L503" s="278"/>
      <c r="M503" s="278"/>
      <c r="N503" s="278"/>
      <c r="O503" s="278"/>
      <c r="P503" s="278"/>
      <c r="Q503" s="278"/>
      <c r="R503" s="278"/>
      <c r="S503" s="278"/>
      <c r="T503" s="278"/>
      <c r="U503" s="278"/>
      <c r="V503" s="278"/>
      <c r="W503" s="278"/>
      <c r="X503" s="279"/>
      <c r="Y503" s="283"/>
      <c r="Z503" s="284"/>
    </row>
    <row r="504" spans="1:26" s="132" customFormat="1" ht="15" customHeight="1">
      <c r="A504" s="159"/>
      <c r="B504" s="269"/>
      <c r="C504" s="280"/>
      <c r="D504" s="281"/>
      <c r="E504" s="281"/>
      <c r="F504" s="281"/>
      <c r="G504" s="281"/>
      <c r="H504" s="281"/>
      <c r="I504" s="281"/>
      <c r="J504" s="281"/>
      <c r="K504" s="281"/>
      <c r="L504" s="281"/>
      <c r="M504" s="281"/>
      <c r="N504" s="281"/>
      <c r="O504" s="281"/>
      <c r="P504" s="281"/>
      <c r="Q504" s="281"/>
      <c r="R504" s="281"/>
      <c r="S504" s="281"/>
      <c r="T504" s="281"/>
      <c r="U504" s="281"/>
      <c r="V504" s="281"/>
      <c r="W504" s="281"/>
      <c r="X504" s="282"/>
      <c r="Y504" s="285"/>
      <c r="Z504" s="286"/>
    </row>
    <row r="505" spans="1:26" s="132" customFormat="1" ht="15" customHeight="1">
      <c r="A505" s="159"/>
      <c r="B505" s="268" t="s">
        <v>214</v>
      </c>
      <c r="C505" s="277" t="s">
        <v>382</v>
      </c>
      <c r="D505" s="278"/>
      <c r="E505" s="278"/>
      <c r="F505" s="278"/>
      <c r="G505" s="278"/>
      <c r="H505" s="278"/>
      <c r="I505" s="278"/>
      <c r="J505" s="278"/>
      <c r="K505" s="278"/>
      <c r="L505" s="278"/>
      <c r="M505" s="278"/>
      <c r="N505" s="278"/>
      <c r="O505" s="278"/>
      <c r="P505" s="278"/>
      <c r="Q505" s="278"/>
      <c r="R505" s="278"/>
      <c r="S505" s="278"/>
      <c r="T505" s="278"/>
      <c r="U505" s="278"/>
      <c r="V505" s="278"/>
      <c r="W505" s="278"/>
      <c r="X505" s="279"/>
      <c r="Y505" s="283"/>
      <c r="Z505" s="284"/>
    </row>
    <row r="506" spans="1:26" s="132" customFormat="1" ht="15" customHeight="1">
      <c r="A506" s="159"/>
      <c r="B506" s="269"/>
      <c r="C506" s="280"/>
      <c r="D506" s="281"/>
      <c r="E506" s="281"/>
      <c r="F506" s="281"/>
      <c r="G506" s="281"/>
      <c r="H506" s="281"/>
      <c r="I506" s="281"/>
      <c r="J506" s="281"/>
      <c r="K506" s="281"/>
      <c r="L506" s="281"/>
      <c r="M506" s="281"/>
      <c r="N506" s="281"/>
      <c r="O506" s="281"/>
      <c r="P506" s="281"/>
      <c r="Q506" s="281"/>
      <c r="R506" s="281"/>
      <c r="S506" s="281"/>
      <c r="T506" s="281"/>
      <c r="U506" s="281"/>
      <c r="V506" s="281"/>
      <c r="W506" s="281"/>
      <c r="X506" s="282"/>
      <c r="Y506" s="285"/>
      <c r="Z506" s="286"/>
    </row>
    <row r="507" spans="1:26" s="132" customFormat="1" ht="15" customHeight="1">
      <c r="A507" s="159"/>
      <c r="B507" s="268" t="s">
        <v>215</v>
      </c>
      <c r="C507" s="277" t="s">
        <v>383</v>
      </c>
      <c r="D507" s="278"/>
      <c r="E507" s="278"/>
      <c r="F507" s="278"/>
      <c r="G507" s="278"/>
      <c r="H507" s="278"/>
      <c r="I507" s="278"/>
      <c r="J507" s="278"/>
      <c r="K507" s="278"/>
      <c r="L507" s="278"/>
      <c r="M507" s="278"/>
      <c r="N507" s="278"/>
      <c r="O507" s="278"/>
      <c r="P507" s="278"/>
      <c r="Q507" s="278"/>
      <c r="R507" s="278"/>
      <c r="S507" s="278"/>
      <c r="T507" s="278"/>
      <c r="U507" s="278"/>
      <c r="V507" s="278"/>
      <c r="W507" s="278"/>
      <c r="X507" s="279"/>
      <c r="Y507" s="283"/>
      <c r="Z507" s="284"/>
    </row>
    <row r="508" spans="1:26" s="132" customFormat="1" ht="15" customHeight="1">
      <c r="A508" s="159"/>
      <c r="B508" s="269"/>
      <c r="C508" s="280"/>
      <c r="D508" s="281"/>
      <c r="E508" s="281"/>
      <c r="F508" s="281"/>
      <c r="G508" s="281"/>
      <c r="H508" s="281"/>
      <c r="I508" s="281"/>
      <c r="J508" s="281"/>
      <c r="K508" s="281"/>
      <c r="L508" s="281"/>
      <c r="M508" s="281"/>
      <c r="N508" s="281"/>
      <c r="O508" s="281"/>
      <c r="P508" s="281"/>
      <c r="Q508" s="281"/>
      <c r="R508" s="281"/>
      <c r="S508" s="281"/>
      <c r="T508" s="281"/>
      <c r="U508" s="281"/>
      <c r="V508" s="281"/>
      <c r="W508" s="281"/>
      <c r="X508" s="282"/>
      <c r="Y508" s="285"/>
      <c r="Z508" s="286"/>
    </row>
    <row r="509" spans="1:26" s="132" customFormat="1" ht="22.5" customHeight="1">
      <c r="A509" s="159"/>
      <c r="B509" s="268" t="s">
        <v>216</v>
      </c>
      <c r="C509" s="277" t="s">
        <v>385</v>
      </c>
      <c r="D509" s="278"/>
      <c r="E509" s="278"/>
      <c r="F509" s="278"/>
      <c r="G509" s="278"/>
      <c r="H509" s="278"/>
      <c r="I509" s="278"/>
      <c r="J509" s="278"/>
      <c r="K509" s="278"/>
      <c r="L509" s="278"/>
      <c r="M509" s="278"/>
      <c r="N509" s="278"/>
      <c r="O509" s="278"/>
      <c r="P509" s="278"/>
      <c r="Q509" s="278"/>
      <c r="R509" s="278"/>
      <c r="S509" s="278"/>
      <c r="T509" s="278"/>
      <c r="U509" s="278"/>
      <c r="V509" s="278"/>
      <c r="W509" s="278"/>
      <c r="X509" s="279"/>
      <c r="Y509" s="283"/>
      <c r="Z509" s="284"/>
    </row>
    <row r="510" spans="1:26" s="132" customFormat="1" ht="22.5" customHeight="1">
      <c r="A510" s="159"/>
      <c r="B510" s="269"/>
      <c r="C510" s="280"/>
      <c r="D510" s="281"/>
      <c r="E510" s="281"/>
      <c r="F510" s="281"/>
      <c r="G510" s="281"/>
      <c r="H510" s="281"/>
      <c r="I510" s="281"/>
      <c r="J510" s="281"/>
      <c r="K510" s="281"/>
      <c r="L510" s="281"/>
      <c r="M510" s="281"/>
      <c r="N510" s="281"/>
      <c r="O510" s="281"/>
      <c r="P510" s="281"/>
      <c r="Q510" s="281"/>
      <c r="R510" s="281"/>
      <c r="S510" s="281"/>
      <c r="T510" s="281"/>
      <c r="U510" s="281"/>
      <c r="V510" s="281"/>
      <c r="W510" s="281"/>
      <c r="X510" s="282"/>
      <c r="Y510" s="285"/>
      <c r="Z510" s="286"/>
    </row>
    <row r="511" spans="1:26" s="132" customFormat="1" ht="11.25" customHeight="1">
      <c r="A511" s="159"/>
      <c r="B511" s="238"/>
      <c r="C511" s="239"/>
      <c r="D511" s="239"/>
      <c r="E511" s="239"/>
      <c r="F511" s="239"/>
      <c r="G511" s="239"/>
      <c r="H511" s="239"/>
      <c r="I511" s="239"/>
      <c r="J511" s="239"/>
      <c r="K511" s="239"/>
      <c r="L511" s="239"/>
      <c r="M511" s="239"/>
      <c r="N511" s="239"/>
      <c r="O511" s="239"/>
      <c r="P511" s="239"/>
      <c r="Q511" s="239"/>
      <c r="R511" s="239"/>
      <c r="S511" s="239"/>
      <c r="T511" s="239"/>
      <c r="U511" s="239"/>
      <c r="V511" s="239"/>
      <c r="W511" s="239"/>
      <c r="X511" s="239"/>
      <c r="Y511" s="241"/>
      <c r="Z511" s="241"/>
    </row>
    <row r="512" spans="1:26" s="132" customFormat="1" ht="18" customHeight="1">
      <c r="A512" s="12"/>
      <c r="B512" s="237" t="s">
        <v>388</v>
      </c>
      <c r="C512" s="239"/>
      <c r="D512" s="239"/>
      <c r="E512" s="239"/>
      <c r="F512" s="239"/>
      <c r="G512" s="239"/>
      <c r="H512" s="239"/>
      <c r="I512" s="239"/>
      <c r="J512" s="239"/>
      <c r="K512" s="239"/>
      <c r="L512" s="239"/>
      <c r="M512" s="239"/>
      <c r="N512" s="239"/>
      <c r="O512" s="239"/>
      <c r="P512" s="239"/>
      <c r="Q512" s="239"/>
      <c r="R512" s="239"/>
      <c r="S512" s="239"/>
      <c r="T512" s="239"/>
      <c r="U512" s="239"/>
      <c r="V512" s="239"/>
      <c r="W512" s="239"/>
      <c r="X512" s="239"/>
      <c r="Y512" s="240"/>
      <c r="Z512" s="240"/>
    </row>
    <row r="513" spans="1:27" s="132" customFormat="1" ht="45" customHeight="1">
      <c r="A513" s="159"/>
      <c r="B513" s="268" t="s">
        <v>211</v>
      </c>
      <c r="C513" s="277" t="s">
        <v>498</v>
      </c>
      <c r="D513" s="278"/>
      <c r="E513" s="278"/>
      <c r="F513" s="278"/>
      <c r="G513" s="278"/>
      <c r="H513" s="278"/>
      <c r="I513" s="278"/>
      <c r="J513" s="278"/>
      <c r="K513" s="278"/>
      <c r="L513" s="278"/>
      <c r="M513" s="278"/>
      <c r="N513" s="278"/>
      <c r="O513" s="278"/>
      <c r="P513" s="278"/>
      <c r="Q513" s="278"/>
      <c r="R513" s="278"/>
      <c r="S513" s="278"/>
      <c r="T513" s="278"/>
      <c r="U513" s="278"/>
      <c r="V513" s="278"/>
      <c r="W513" s="278"/>
      <c r="X513" s="279"/>
      <c r="Y513" s="283"/>
      <c r="Z513" s="284"/>
    </row>
    <row r="514" spans="1:27" s="132" customFormat="1" ht="38.25" customHeight="1">
      <c r="A514" s="159"/>
      <c r="B514" s="269"/>
      <c r="C514" s="280"/>
      <c r="D514" s="281"/>
      <c r="E514" s="281"/>
      <c r="F514" s="281"/>
      <c r="G514" s="281"/>
      <c r="H514" s="281"/>
      <c r="I514" s="281"/>
      <c r="J514" s="281"/>
      <c r="K514" s="281"/>
      <c r="L514" s="281"/>
      <c r="M514" s="281"/>
      <c r="N514" s="281"/>
      <c r="O514" s="281"/>
      <c r="P514" s="281"/>
      <c r="Q514" s="281"/>
      <c r="R514" s="281"/>
      <c r="S514" s="281"/>
      <c r="T514" s="281"/>
      <c r="U514" s="281"/>
      <c r="V514" s="281"/>
      <c r="W514" s="281"/>
      <c r="X514" s="282"/>
      <c r="Y514" s="285"/>
      <c r="Z514" s="286"/>
    </row>
    <row r="515" spans="1:27" s="132" customFormat="1" ht="45.75" customHeight="1">
      <c r="A515" s="159"/>
      <c r="B515" s="268" t="s">
        <v>212</v>
      </c>
      <c r="C515" s="277" t="s">
        <v>491</v>
      </c>
      <c r="D515" s="278"/>
      <c r="E515" s="278"/>
      <c r="F515" s="278"/>
      <c r="G515" s="278"/>
      <c r="H515" s="278"/>
      <c r="I515" s="278"/>
      <c r="J515" s="278"/>
      <c r="K515" s="278"/>
      <c r="L515" s="278"/>
      <c r="M515" s="278"/>
      <c r="N515" s="278"/>
      <c r="O515" s="278"/>
      <c r="P515" s="278"/>
      <c r="Q515" s="278"/>
      <c r="R515" s="278"/>
      <c r="S515" s="278"/>
      <c r="T515" s="278"/>
      <c r="U515" s="278"/>
      <c r="V515" s="278"/>
      <c r="W515" s="278"/>
      <c r="X515" s="279"/>
      <c r="Y515" s="283"/>
      <c r="Z515" s="284"/>
    </row>
    <row r="516" spans="1:27" s="132" customFormat="1" ht="45.75" customHeight="1">
      <c r="A516" s="159"/>
      <c r="B516" s="269"/>
      <c r="C516" s="280"/>
      <c r="D516" s="281"/>
      <c r="E516" s="281"/>
      <c r="F516" s="281"/>
      <c r="G516" s="281"/>
      <c r="H516" s="281"/>
      <c r="I516" s="281"/>
      <c r="J516" s="281"/>
      <c r="K516" s="281"/>
      <c r="L516" s="281"/>
      <c r="M516" s="281"/>
      <c r="N516" s="281"/>
      <c r="O516" s="281"/>
      <c r="P516" s="281"/>
      <c r="Q516" s="281"/>
      <c r="R516" s="281"/>
      <c r="S516" s="281"/>
      <c r="T516" s="281"/>
      <c r="U516" s="281"/>
      <c r="V516" s="281"/>
      <c r="W516" s="281"/>
      <c r="X516" s="282"/>
      <c r="Y516" s="285"/>
      <c r="Z516" s="286"/>
    </row>
    <row r="517" spans="1:27" s="132" customFormat="1" ht="15" customHeight="1">
      <c r="A517" s="159"/>
      <c r="B517" s="268" t="s">
        <v>213</v>
      </c>
      <c r="C517" s="277" t="s">
        <v>381</v>
      </c>
      <c r="D517" s="278"/>
      <c r="E517" s="278"/>
      <c r="F517" s="278"/>
      <c r="G517" s="278"/>
      <c r="H517" s="278"/>
      <c r="I517" s="278"/>
      <c r="J517" s="278"/>
      <c r="K517" s="278"/>
      <c r="L517" s="278"/>
      <c r="M517" s="278"/>
      <c r="N517" s="278"/>
      <c r="O517" s="278"/>
      <c r="P517" s="278"/>
      <c r="Q517" s="278"/>
      <c r="R517" s="278"/>
      <c r="S517" s="278"/>
      <c r="T517" s="278"/>
      <c r="U517" s="278"/>
      <c r="V517" s="278"/>
      <c r="W517" s="278"/>
      <c r="X517" s="279"/>
      <c r="Y517" s="283"/>
      <c r="Z517" s="284"/>
    </row>
    <row r="518" spans="1:27" s="132" customFormat="1" ht="15" customHeight="1">
      <c r="A518" s="159"/>
      <c r="B518" s="269"/>
      <c r="C518" s="280"/>
      <c r="D518" s="281"/>
      <c r="E518" s="281"/>
      <c r="F518" s="281"/>
      <c r="G518" s="281"/>
      <c r="H518" s="281"/>
      <c r="I518" s="281"/>
      <c r="J518" s="281"/>
      <c r="K518" s="281"/>
      <c r="L518" s="281"/>
      <c r="M518" s="281"/>
      <c r="N518" s="281"/>
      <c r="O518" s="281"/>
      <c r="P518" s="281"/>
      <c r="Q518" s="281"/>
      <c r="R518" s="281"/>
      <c r="S518" s="281"/>
      <c r="T518" s="281"/>
      <c r="U518" s="281"/>
      <c r="V518" s="281"/>
      <c r="W518" s="281"/>
      <c r="X518" s="282"/>
      <c r="Y518" s="285"/>
      <c r="Z518" s="286"/>
    </row>
    <row r="519" spans="1:27" s="132" customFormat="1" ht="15" customHeight="1">
      <c r="A519" s="159"/>
      <c r="B519" s="268" t="s">
        <v>214</v>
      </c>
      <c r="C519" s="277" t="s">
        <v>382</v>
      </c>
      <c r="D519" s="278"/>
      <c r="E519" s="278"/>
      <c r="F519" s="278"/>
      <c r="G519" s="278"/>
      <c r="H519" s="278"/>
      <c r="I519" s="278"/>
      <c r="J519" s="278"/>
      <c r="K519" s="278"/>
      <c r="L519" s="278"/>
      <c r="M519" s="278"/>
      <c r="N519" s="278"/>
      <c r="O519" s="278"/>
      <c r="P519" s="278"/>
      <c r="Q519" s="278"/>
      <c r="R519" s="278"/>
      <c r="S519" s="278"/>
      <c r="T519" s="278"/>
      <c r="U519" s="278"/>
      <c r="V519" s="278"/>
      <c r="W519" s="278"/>
      <c r="X519" s="279"/>
      <c r="Y519" s="283"/>
      <c r="Z519" s="284"/>
    </row>
    <row r="520" spans="1:27" s="132" customFormat="1" ht="15" customHeight="1">
      <c r="A520" s="159"/>
      <c r="B520" s="269"/>
      <c r="C520" s="280"/>
      <c r="D520" s="281"/>
      <c r="E520" s="281"/>
      <c r="F520" s="281"/>
      <c r="G520" s="281"/>
      <c r="H520" s="281"/>
      <c r="I520" s="281"/>
      <c r="J520" s="281"/>
      <c r="K520" s="281"/>
      <c r="L520" s="281"/>
      <c r="M520" s="281"/>
      <c r="N520" s="281"/>
      <c r="O520" s="281"/>
      <c r="P520" s="281"/>
      <c r="Q520" s="281"/>
      <c r="R520" s="281"/>
      <c r="S520" s="281"/>
      <c r="T520" s="281"/>
      <c r="U520" s="281"/>
      <c r="V520" s="281"/>
      <c r="W520" s="281"/>
      <c r="X520" s="282"/>
      <c r="Y520" s="285"/>
      <c r="Z520" s="286"/>
    </row>
    <row r="521" spans="1:27" s="132" customFormat="1" ht="22.5" customHeight="1">
      <c r="A521" s="159"/>
      <c r="B521" s="268" t="s">
        <v>215</v>
      </c>
      <c r="C521" s="277" t="s">
        <v>385</v>
      </c>
      <c r="D521" s="278"/>
      <c r="E521" s="278"/>
      <c r="F521" s="278"/>
      <c r="G521" s="278"/>
      <c r="H521" s="278"/>
      <c r="I521" s="278"/>
      <c r="J521" s="278"/>
      <c r="K521" s="278"/>
      <c r="L521" s="278"/>
      <c r="M521" s="278"/>
      <c r="N521" s="278"/>
      <c r="O521" s="278"/>
      <c r="P521" s="278"/>
      <c r="Q521" s="278"/>
      <c r="R521" s="278"/>
      <c r="S521" s="278"/>
      <c r="T521" s="278"/>
      <c r="U521" s="278"/>
      <c r="V521" s="278"/>
      <c r="W521" s="278"/>
      <c r="X521" s="279"/>
      <c r="Y521" s="283"/>
      <c r="Z521" s="284"/>
    </row>
    <row r="522" spans="1:27" s="132" customFormat="1" ht="22.5" customHeight="1">
      <c r="A522" s="159"/>
      <c r="B522" s="269"/>
      <c r="C522" s="280"/>
      <c r="D522" s="281"/>
      <c r="E522" s="281"/>
      <c r="F522" s="281"/>
      <c r="G522" s="281"/>
      <c r="H522" s="281"/>
      <c r="I522" s="281"/>
      <c r="J522" s="281"/>
      <c r="K522" s="281"/>
      <c r="L522" s="281"/>
      <c r="M522" s="281"/>
      <c r="N522" s="281"/>
      <c r="O522" s="281"/>
      <c r="P522" s="281"/>
      <c r="Q522" s="281"/>
      <c r="R522" s="281"/>
      <c r="S522" s="281"/>
      <c r="T522" s="281"/>
      <c r="U522" s="281"/>
      <c r="V522" s="281"/>
      <c r="W522" s="281"/>
      <c r="X522" s="282"/>
      <c r="Y522" s="285"/>
      <c r="Z522" s="286"/>
    </row>
    <row r="523" spans="1:27" s="132" customFormat="1" ht="15.75" customHeight="1">
      <c r="A523" s="159"/>
      <c r="B523" s="238"/>
      <c r="C523" s="239"/>
      <c r="D523" s="239"/>
      <c r="E523" s="239"/>
      <c r="F523" s="239"/>
      <c r="G523" s="239"/>
      <c r="H523" s="239"/>
      <c r="I523" s="239"/>
      <c r="J523" s="239"/>
      <c r="K523" s="239"/>
      <c r="L523" s="239"/>
      <c r="M523" s="239"/>
      <c r="N523" s="239"/>
      <c r="O523" s="239"/>
      <c r="P523" s="239"/>
      <c r="Q523" s="239"/>
      <c r="R523" s="239"/>
      <c r="S523" s="239"/>
      <c r="T523" s="239"/>
      <c r="U523" s="239"/>
      <c r="V523" s="239"/>
      <c r="W523" s="239"/>
      <c r="X523" s="239"/>
      <c r="Y523" s="241"/>
      <c r="Z523" s="241"/>
    </row>
    <row r="524" spans="1:27" s="214" customFormat="1" ht="30" customHeight="1">
      <c r="A524" s="242" t="s">
        <v>99</v>
      </c>
      <c r="B524" s="213"/>
      <c r="C524" s="213"/>
      <c r="D524" s="213"/>
    </row>
    <row r="525" spans="1:27" s="166" customFormat="1" ht="20.149999999999999" customHeight="1">
      <c r="A525" s="12" t="s">
        <v>204</v>
      </c>
      <c r="C525" s="129"/>
      <c r="D525" s="129"/>
      <c r="E525" s="129"/>
      <c r="F525" s="129"/>
      <c r="G525" s="129"/>
      <c r="H525" s="129"/>
      <c r="I525" s="129"/>
      <c r="Y525" s="163"/>
      <c r="Z525" s="163"/>
    </row>
    <row r="526" spans="1:27" ht="15.75" customHeight="1">
      <c r="A526" s="149"/>
      <c r="B526" s="356" t="s">
        <v>195</v>
      </c>
      <c r="C526" s="270" t="s">
        <v>493</v>
      </c>
      <c r="D526" s="271"/>
      <c r="E526" s="271"/>
      <c r="F526" s="271"/>
      <c r="G526" s="271"/>
      <c r="H526" s="271"/>
      <c r="I526" s="271"/>
      <c r="J526" s="271"/>
      <c r="K526" s="271"/>
      <c r="L526" s="271"/>
      <c r="M526" s="271"/>
      <c r="N526" s="271"/>
      <c r="O526" s="271"/>
      <c r="P526" s="271"/>
      <c r="Q526" s="271"/>
      <c r="R526" s="271"/>
      <c r="S526" s="271"/>
      <c r="T526" s="271"/>
      <c r="U526" s="271"/>
      <c r="V526" s="271"/>
      <c r="W526" s="271"/>
      <c r="X526" s="271"/>
      <c r="Y526" s="276"/>
      <c r="Z526" s="276"/>
      <c r="AA526" s="243"/>
    </row>
    <row r="527" spans="1:27" ht="15.75" customHeight="1">
      <c r="A527" s="149"/>
      <c r="B527" s="562"/>
      <c r="C527" s="332"/>
      <c r="D527" s="333"/>
      <c r="E527" s="333"/>
      <c r="F527" s="333"/>
      <c r="G527" s="333"/>
      <c r="H527" s="333"/>
      <c r="I527" s="333"/>
      <c r="J527" s="333"/>
      <c r="K527" s="333"/>
      <c r="L527" s="333"/>
      <c r="M527" s="333"/>
      <c r="N527" s="333"/>
      <c r="O527" s="333"/>
      <c r="P527" s="333"/>
      <c r="Q527" s="333"/>
      <c r="R527" s="333"/>
      <c r="S527" s="333"/>
      <c r="T527" s="333"/>
      <c r="U527" s="333"/>
      <c r="V527" s="333"/>
      <c r="W527" s="333"/>
      <c r="X527" s="333"/>
      <c r="Y527" s="276"/>
      <c r="Z527" s="276"/>
      <c r="AA527" s="243"/>
    </row>
    <row r="528" spans="1:27" ht="15.75" customHeight="1">
      <c r="A528" s="149"/>
      <c r="B528" s="562"/>
      <c r="C528" s="332"/>
      <c r="D528" s="333"/>
      <c r="E528" s="333"/>
      <c r="F528" s="333"/>
      <c r="G528" s="333"/>
      <c r="H528" s="333"/>
      <c r="I528" s="333"/>
      <c r="J528" s="333"/>
      <c r="K528" s="333"/>
      <c r="L528" s="333"/>
      <c r="M528" s="333"/>
      <c r="N528" s="333"/>
      <c r="O528" s="333"/>
      <c r="P528" s="333"/>
      <c r="Q528" s="333"/>
      <c r="R528" s="333"/>
      <c r="S528" s="333"/>
      <c r="T528" s="333"/>
      <c r="U528" s="333"/>
      <c r="V528" s="333"/>
      <c r="W528" s="333"/>
      <c r="X528" s="333"/>
      <c r="Y528" s="276"/>
      <c r="Z528" s="276"/>
      <c r="AA528" s="243"/>
    </row>
    <row r="529" spans="1:27" ht="27" customHeight="1">
      <c r="A529" s="149"/>
      <c r="B529" s="562"/>
      <c r="C529" s="332"/>
      <c r="D529" s="333"/>
      <c r="E529" s="333"/>
      <c r="F529" s="333"/>
      <c r="G529" s="333"/>
      <c r="H529" s="333"/>
      <c r="I529" s="333"/>
      <c r="J529" s="333"/>
      <c r="K529" s="333"/>
      <c r="L529" s="333"/>
      <c r="M529" s="333"/>
      <c r="N529" s="333"/>
      <c r="O529" s="333"/>
      <c r="P529" s="333"/>
      <c r="Q529" s="333"/>
      <c r="R529" s="333"/>
      <c r="S529" s="333"/>
      <c r="T529" s="333"/>
      <c r="U529" s="333"/>
      <c r="V529" s="333"/>
      <c r="W529" s="333"/>
      <c r="X529" s="333"/>
      <c r="Y529" s="276"/>
      <c r="Z529" s="276"/>
      <c r="AA529" s="243"/>
    </row>
    <row r="530" spans="1:27" ht="26.25" customHeight="1">
      <c r="A530" s="149"/>
      <c r="B530" s="357"/>
      <c r="C530" s="273"/>
      <c r="D530" s="274"/>
      <c r="E530" s="274"/>
      <c r="F530" s="274"/>
      <c r="G530" s="274"/>
      <c r="H530" s="274"/>
      <c r="I530" s="274"/>
      <c r="J530" s="274"/>
      <c r="K530" s="274"/>
      <c r="L530" s="274"/>
      <c r="M530" s="274"/>
      <c r="N530" s="274"/>
      <c r="O530" s="274"/>
      <c r="P530" s="274"/>
      <c r="Q530" s="274"/>
      <c r="R530" s="274"/>
      <c r="S530" s="274"/>
      <c r="T530" s="274"/>
      <c r="U530" s="274"/>
      <c r="V530" s="274"/>
      <c r="W530" s="274"/>
      <c r="X530" s="274"/>
      <c r="Y530" s="276"/>
      <c r="Z530" s="276"/>
      <c r="AA530" s="243"/>
    </row>
    <row r="531" spans="1:27" ht="15" customHeight="1">
      <c r="A531" s="149"/>
      <c r="B531" s="356" t="s">
        <v>52</v>
      </c>
      <c r="C531" s="332" t="s">
        <v>494</v>
      </c>
      <c r="D531" s="333"/>
      <c r="E531" s="333"/>
      <c r="F531" s="333"/>
      <c r="G531" s="333"/>
      <c r="H531" s="333"/>
      <c r="I531" s="333"/>
      <c r="J531" s="333"/>
      <c r="K531" s="333"/>
      <c r="L531" s="333"/>
      <c r="M531" s="333"/>
      <c r="N531" s="333"/>
      <c r="O531" s="333"/>
      <c r="P531" s="333"/>
      <c r="Q531" s="333"/>
      <c r="R531" s="333"/>
      <c r="S531" s="333"/>
      <c r="T531" s="333"/>
      <c r="U531" s="333"/>
      <c r="V531" s="333"/>
      <c r="W531" s="333"/>
      <c r="X531" s="333"/>
      <c r="Y531" s="276"/>
      <c r="Z531" s="276"/>
      <c r="AA531" s="244"/>
    </row>
    <row r="532" spans="1:27" ht="43.5" customHeight="1">
      <c r="A532" s="149"/>
      <c r="B532" s="357"/>
      <c r="C532" s="273"/>
      <c r="D532" s="274"/>
      <c r="E532" s="274"/>
      <c r="F532" s="274"/>
      <c r="G532" s="274"/>
      <c r="H532" s="274"/>
      <c r="I532" s="274"/>
      <c r="J532" s="274"/>
      <c r="K532" s="274"/>
      <c r="L532" s="274"/>
      <c r="M532" s="274"/>
      <c r="N532" s="274"/>
      <c r="O532" s="274"/>
      <c r="P532" s="274"/>
      <c r="Q532" s="274"/>
      <c r="R532" s="274"/>
      <c r="S532" s="274"/>
      <c r="T532" s="274"/>
      <c r="U532" s="274"/>
      <c r="V532" s="274"/>
      <c r="W532" s="274"/>
      <c r="X532" s="274"/>
      <c r="Y532" s="276"/>
      <c r="Z532" s="276"/>
      <c r="AA532" s="244"/>
    </row>
    <row r="533" spans="1:27" ht="22.5" customHeight="1">
      <c r="A533" s="149"/>
      <c r="B533" s="356" t="s">
        <v>176</v>
      </c>
      <c r="C533" s="332" t="s">
        <v>495</v>
      </c>
      <c r="D533" s="333"/>
      <c r="E533" s="333"/>
      <c r="F533" s="333"/>
      <c r="G533" s="333"/>
      <c r="H533" s="333"/>
      <c r="I533" s="333"/>
      <c r="J533" s="333"/>
      <c r="K533" s="333"/>
      <c r="L533" s="333"/>
      <c r="M533" s="333"/>
      <c r="N533" s="333"/>
      <c r="O533" s="333"/>
      <c r="P533" s="333"/>
      <c r="Q533" s="333"/>
      <c r="R533" s="333"/>
      <c r="S533" s="333"/>
      <c r="T533" s="333"/>
      <c r="U533" s="333"/>
      <c r="V533" s="333"/>
      <c r="W533" s="333"/>
      <c r="X533" s="333"/>
      <c r="Y533" s="276"/>
      <c r="Z533" s="276"/>
      <c r="AA533" s="243"/>
    </row>
    <row r="534" spans="1:27" ht="22.5" customHeight="1">
      <c r="A534" s="149"/>
      <c r="B534" s="357"/>
      <c r="C534" s="273"/>
      <c r="D534" s="274"/>
      <c r="E534" s="274"/>
      <c r="F534" s="274"/>
      <c r="G534" s="274"/>
      <c r="H534" s="274"/>
      <c r="I534" s="274"/>
      <c r="J534" s="274"/>
      <c r="K534" s="274"/>
      <c r="L534" s="274"/>
      <c r="M534" s="274"/>
      <c r="N534" s="274"/>
      <c r="O534" s="274"/>
      <c r="P534" s="274"/>
      <c r="Q534" s="274"/>
      <c r="R534" s="274"/>
      <c r="S534" s="274"/>
      <c r="T534" s="274"/>
      <c r="U534" s="274"/>
      <c r="V534" s="274"/>
      <c r="W534" s="274"/>
      <c r="X534" s="274"/>
      <c r="Y534" s="276"/>
      <c r="Z534" s="276"/>
      <c r="AA534" s="243"/>
    </row>
    <row r="535" spans="1:27" ht="15" customHeight="1">
      <c r="A535" s="149"/>
      <c r="B535" s="149"/>
      <c r="C535" s="245" t="s">
        <v>198</v>
      </c>
      <c r="D535" s="177" t="s">
        <v>199</v>
      </c>
      <c r="E535" s="185"/>
      <c r="F535" s="185"/>
      <c r="G535" s="185"/>
      <c r="H535" s="185"/>
      <c r="I535" s="185"/>
      <c r="J535" s="185"/>
      <c r="K535" s="185"/>
      <c r="L535" s="185"/>
      <c r="M535" s="185"/>
      <c r="N535" s="185"/>
      <c r="O535" s="185"/>
      <c r="P535" s="185"/>
      <c r="Q535" s="185"/>
      <c r="R535" s="185"/>
      <c r="S535" s="185"/>
      <c r="T535" s="185"/>
      <c r="U535" s="185"/>
      <c r="V535" s="185"/>
      <c r="W535" s="185"/>
      <c r="X535" s="185"/>
      <c r="Y535" s="149"/>
      <c r="Z535" s="149"/>
    </row>
    <row r="536" spans="1:27" ht="15" customHeight="1">
      <c r="A536" s="149"/>
      <c r="B536" s="149"/>
      <c r="C536" s="185"/>
      <c r="D536" s="185"/>
      <c r="E536" s="185"/>
      <c r="F536" s="185"/>
      <c r="G536" s="185"/>
      <c r="H536" s="185"/>
      <c r="I536" s="185"/>
      <c r="J536" s="185"/>
      <c r="K536" s="185"/>
      <c r="L536" s="185"/>
      <c r="M536" s="185"/>
      <c r="N536" s="185"/>
      <c r="O536" s="185"/>
      <c r="P536" s="185"/>
      <c r="Q536" s="185"/>
      <c r="R536" s="185"/>
      <c r="S536" s="185"/>
      <c r="T536" s="185"/>
      <c r="U536" s="185"/>
      <c r="V536" s="185"/>
      <c r="W536" s="185"/>
      <c r="X536" s="185"/>
      <c r="Y536" s="149"/>
      <c r="Z536" s="149"/>
    </row>
    <row r="537" spans="1:27" s="166" customFormat="1" ht="20.149999999999999" customHeight="1">
      <c r="A537" s="12" t="s">
        <v>389</v>
      </c>
      <c r="C537" s="129"/>
      <c r="D537" s="129"/>
      <c r="E537" s="129"/>
      <c r="F537" s="129"/>
      <c r="G537" s="129"/>
      <c r="H537" s="129"/>
      <c r="I537" s="129"/>
      <c r="Y537" s="163"/>
      <c r="Z537" s="163"/>
    </row>
    <row r="538" spans="1:27" ht="15" customHeight="1">
      <c r="A538" s="149"/>
      <c r="B538" s="268" t="s">
        <v>268</v>
      </c>
      <c r="C538" s="270" t="s">
        <v>390</v>
      </c>
      <c r="D538" s="271"/>
      <c r="E538" s="271"/>
      <c r="F538" s="271"/>
      <c r="G538" s="271"/>
      <c r="H538" s="271"/>
      <c r="I538" s="271"/>
      <c r="J538" s="271"/>
      <c r="K538" s="271"/>
      <c r="L538" s="271"/>
      <c r="M538" s="271"/>
      <c r="N538" s="271"/>
      <c r="O538" s="271"/>
      <c r="P538" s="271"/>
      <c r="Q538" s="271"/>
      <c r="R538" s="271"/>
      <c r="S538" s="271"/>
      <c r="T538" s="271"/>
      <c r="U538" s="271"/>
      <c r="V538" s="271"/>
      <c r="W538" s="271"/>
      <c r="X538" s="272"/>
      <c r="Y538" s="276"/>
      <c r="Z538" s="276"/>
      <c r="AA538" s="244"/>
    </row>
    <row r="539" spans="1:27" ht="15" customHeight="1">
      <c r="A539" s="149"/>
      <c r="B539" s="269"/>
      <c r="C539" s="273"/>
      <c r="D539" s="274"/>
      <c r="E539" s="274"/>
      <c r="F539" s="274"/>
      <c r="G539" s="274"/>
      <c r="H539" s="274"/>
      <c r="I539" s="274"/>
      <c r="J539" s="274"/>
      <c r="K539" s="274"/>
      <c r="L539" s="274"/>
      <c r="M539" s="274"/>
      <c r="N539" s="274"/>
      <c r="O539" s="274"/>
      <c r="P539" s="274"/>
      <c r="Q539" s="274"/>
      <c r="R539" s="274"/>
      <c r="S539" s="274"/>
      <c r="T539" s="274"/>
      <c r="U539" s="274"/>
      <c r="V539" s="274"/>
      <c r="W539" s="274"/>
      <c r="X539" s="275"/>
      <c r="Y539" s="276"/>
      <c r="Z539" s="276"/>
      <c r="AA539" s="244"/>
    </row>
    <row r="540" spans="1:27" ht="15" customHeight="1">
      <c r="A540" s="149"/>
      <c r="B540" s="268" t="s">
        <v>274</v>
      </c>
      <c r="C540" s="270" t="s">
        <v>391</v>
      </c>
      <c r="D540" s="271"/>
      <c r="E540" s="271"/>
      <c r="F540" s="271"/>
      <c r="G540" s="271"/>
      <c r="H540" s="271"/>
      <c r="I540" s="271"/>
      <c r="J540" s="271"/>
      <c r="K540" s="271"/>
      <c r="L540" s="271"/>
      <c r="M540" s="271"/>
      <c r="N540" s="271"/>
      <c r="O540" s="271"/>
      <c r="P540" s="271"/>
      <c r="Q540" s="271"/>
      <c r="R540" s="271"/>
      <c r="S540" s="271"/>
      <c r="T540" s="271"/>
      <c r="U540" s="271"/>
      <c r="V540" s="271"/>
      <c r="W540" s="271"/>
      <c r="X540" s="272"/>
      <c r="Y540" s="276"/>
      <c r="Z540" s="276"/>
      <c r="AA540" s="244"/>
    </row>
    <row r="541" spans="1:27" ht="15" customHeight="1">
      <c r="A541" s="149"/>
      <c r="B541" s="269"/>
      <c r="C541" s="273"/>
      <c r="D541" s="274"/>
      <c r="E541" s="274"/>
      <c r="F541" s="274"/>
      <c r="G541" s="274"/>
      <c r="H541" s="274"/>
      <c r="I541" s="274"/>
      <c r="J541" s="274"/>
      <c r="K541" s="274"/>
      <c r="L541" s="274"/>
      <c r="M541" s="274"/>
      <c r="N541" s="274"/>
      <c r="O541" s="274"/>
      <c r="P541" s="274"/>
      <c r="Q541" s="274"/>
      <c r="R541" s="274"/>
      <c r="S541" s="274"/>
      <c r="T541" s="274"/>
      <c r="U541" s="274"/>
      <c r="V541" s="274"/>
      <c r="W541" s="274"/>
      <c r="X541" s="275"/>
      <c r="Y541" s="276"/>
      <c r="Z541" s="276"/>
      <c r="AA541" s="244"/>
    </row>
    <row r="542" spans="1:27" ht="15" customHeight="1">
      <c r="A542" s="149"/>
      <c r="B542" s="268" t="s">
        <v>270</v>
      </c>
      <c r="C542" s="270" t="s">
        <v>392</v>
      </c>
      <c r="D542" s="271"/>
      <c r="E542" s="271"/>
      <c r="F542" s="271"/>
      <c r="G542" s="271"/>
      <c r="H542" s="271"/>
      <c r="I542" s="271"/>
      <c r="J542" s="271"/>
      <c r="K542" s="271"/>
      <c r="L542" s="271"/>
      <c r="M542" s="271"/>
      <c r="N542" s="271"/>
      <c r="O542" s="271"/>
      <c r="P542" s="271"/>
      <c r="Q542" s="271"/>
      <c r="R542" s="271"/>
      <c r="S542" s="271"/>
      <c r="T542" s="271"/>
      <c r="U542" s="271"/>
      <c r="V542" s="271"/>
      <c r="W542" s="271"/>
      <c r="X542" s="272"/>
      <c r="Y542" s="276"/>
      <c r="Z542" s="276"/>
      <c r="AA542" s="244"/>
    </row>
    <row r="543" spans="1:27" ht="15" customHeight="1">
      <c r="A543" s="149"/>
      <c r="B543" s="269"/>
      <c r="C543" s="273"/>
      <c r="D543" s="274"/>
      <c r="E543" s="274"/>
      <c r="F543" s="274"/>
      <c r="G543" s="274"/>
      <c r="H543" s="274"/>
      <c r="I543" s="274"/>
      <c r="J543" s="274"/>
      <c r="K543" s="274"/>
      <c r="L543" s="274"/>
      <c r="M543" s="274"/>
      <c r="N543" s="274"/>
      <c r="O543" s="274"/>
      <c r="P543" s="274"/>
      <c r="Q543" s="274"/>
      <c r="R543" s="274"/>
      <c r="S543" s="274"/>
      <c r="T543" s="274"/>
      <c r="U543" s="274"/>
      <c r="V543" s="274"/>
      <c r="W543" s="274"/>
      <c r="X543" s="275"/>
      <c r="Y543" s="276"/>
      <c r="Z543" s="276"/>
      <c r="AA543" s="244"/>
    </row>
    <row r="544" spans="1:27" ht="15" customHeight="1">
      <c r="A544" s="149"/>
      <c r="B544" s="268" t="s">
        <v>272</v>
      </c>
      <c r="C544" s="270" t="s">
        <v>393</v>
      </c>
      <c r="D544" s="271"/>
      <c r="E544" s="271"/>
      <c r="F544" s="271"/>
      <c r="G544" s="271"/>
      <c r="H544" s="271"/>
      <c r="I544" s="271"/>
      <c r="J544" s="271"/>
      <c r="K544" s="271"/>
      <c r="L544" s="271"/>
      <c r="M544" s="271"/>
      <c r="N544" s="271"/>
      <c r="O544" s="271"/>
      <c r="P544" s="271"/>
      <c r="Q544" s="271"/>
      <c r="R544" s="271"/>
      <c r="S544" s="271"/>
      <c r="T544" s="271"/>
      <c r="U544" s="271"/>
      <c r="V544" s="271"/>
      <c r="W544" s="271"/>
      <c r="X544" s="272"/>
      <c r="Y544" s="276"/>
      <c r="Z544" s="276"/>
      <c r="AA544" s="244"/>
    </row>
    <row r="545" spans="1:27" ht="15" customHeight="1">
      <c r="A545" s="149"/>
      <c r="B545" s="269"/>
      <c r="C545" s="273"/>
      <c r="D545" s="274"/>
      <c r="E545" s="274"/>
      <c r="F545" s="274"/>
      <c r="G545" s="274"/>
      <c r="H545" s="274"/>
      <c r="I545" s="274"/>
      <c r="J545" s="274"/>
      <c r="K545" s="274"/>
      <c r="L545" s="274"/>
      <c r="M545" s="274"/>
      <c r="N545" s="274"/>
      <c r="O545" s="274"/>
      <c r="P545" s="274"/>
      <c r="Q545" s="274"/>
      <c r="R545" s="274"/>
      <c r="S545" s="274"/>
      <c r="T545" s="274"/>
      <c r="U545" s="274"/>
      <c r="V545" s="274"/>
      <c r="W545" s="274"/>
      <c r="X545" s="275"/>
      <c r="Y545" s="276"/>
      <c r="Z545" s="276"/>
      <c r="AA545" s="244"/>
    </row>
    <row r="546" spans="1:27" ht="15" customHeight="1">
      <c r="A546" s="149"/>
      <c r="B546" s="149"/>
      <c r="C546" s="185"/>
      <c r="D546" s="185"/>
      <c r="E546" s="185"/>
      <c r="F546" s="185"/>
      <c r="G546" s="185"/>
      <c r="H546" s="185"/>
      <c r="I546" s="185"/>
      <c r="J546" s="185"/>
      <c r="K546" s="185"/>
      <c r="L546" s="185"/>
      <c r="M546" s="185"/>
      <c r="N546" s="185"/>
      <c r="O546" s="185"/>
      <c r="P546" s="185"/>
      <c r="Q546" s="185"/>
      <c r="R546" s="185"/>
      <c r="S546" s="185"/>
      <c r="T546" s="185"/>
      <c r="U546" s="185"/>
      <c r="V546" s="185"/>
      <c r="W546" s="185"/>
      <c r="X546" s="185"/>
      <c r="Y546" s="149"/>
      <c r="Z546" s="149"/>
    </row>
    <row r="547" spans="1:27" s="166" customFormat="1" ht="20.149999999999999" customHeight="1">
      <c r="A547" s="12" t="s">
        <v>501</v>
      </c>
      <c r="C547" s="129"/>
      <c r="D547" s="129"/>
      <c r="E547" s="129"/>
      <c r="F547" s="129"/>
      <c r="G547" s="129"/>
      <c r="H547" s="129"/>
      <c r="I547" s="129"/>
      <c r="Y547" s="163"/>
      <c r="Z547" s="163"/>
    </row>
    <row r="548" spans="1:27" ht="22.5" customHeight="1">
      <c r="A548" s="149"/>
      <c r="B548" s="268" t="s">
        <v>268</v>
      </c>
      <c r="C548" s="270" t="s">
        <v>394</v>
      </c>
      <c r="D548" s="271"/>
      <c r="E548" s="271"/>
      <c r="F548" s="271"/>
      <c r="G548" s="271"/>
      <c r="H548" s="271"/>
      <c r="I548" s="271"/>
      <c r="J548" s="271"/>
      <c r="K548" s="271"/>
      <c r="L548" s="271"/>
      <c r="M548" s="271"/>
      <c r="N548" s="271"/>
      <c r="O548" s="271"/>
      <c r="P548" s="271"/>
      <c r="Q548" s="271"/>
      <c r="R548" s="271"/>
      <c r="S548" s="271"/>
      <c r="T548" s="271"/>
      <c r="U548" s="271"/>
      <c r="V548" s="271"/>
      <c r="W548" s="271"/>
      <c r="X548" s="272"/>
      <c r="Y548" s="276"/>
      <c r="Z548" s="276"/>
      <c r="AA548" s="244"/>
    </row>
    <row r="549" spans="1:27" ht="22.5" customHeight="1">
      <c r="A549" s="149"/>
      <c r="B549" s="269"/>
      <c r="C549" s="273"/>
      <c r="D549" s="274"/>
      <c r="E549" s="274"/>
      <c r="F549" s="274"/>
      <c r="G549" s="274"/>
      <c r="H549" s="274"/>
      <c r="I549" s="274"/>
      <c r="J549" s="274"/>
      <c r="K549" s="274"/>
      <c r="L549" s="274"/>
      <c r="M549" s="274"/>
      <c r="N549" s="274"/>
      <c r="O549" s="274"/>
      <c r="P549" s="274"/>
      <c r="Q549" s="274"/>
      <c r="R549" s="274"/>
      <c r="S549" s="274"/>
      <c r="T549" s="274"/>
      <c r="U549" s="274"/>
      <c r="V549" s="274"/>
      <c r="W549" s="274"/>
      <c r="X549" s="275"/>
      <c r="Y549" s="276"/>
      <c r="Z549" s="276"/>
      <c r="AA549" s="244"/>
    </row>
    <row r="550" spans="1:27" ht="15" customHeight="1">
      <c r="A550" s="149"/>
      <c r="B550" s="268" t="s">
        <v>274</v>
      </c>
      <c r="C550" s="270" t="s">
        <v>395</v>
      </c>
      <c r="D550" s="271"/>
      <c r="E550" s="271"/>
      <c r="F550" s="271"/>
      <c r="G550" s="271"/>
      <c r="H550" s="271"/>
      <c r="I550" s="271"/>
      <c r="J550" s="271"/>
      <c r="K550" s="271"/>
      <c r="L550" s="271"/>
      <c r="M550" s="271"/>
      <c r="N550" s="271"/>
      <c r="O550" s="271"/>
      <c r="P550" s="271"/>
      <c r="Q550" s="271"/>
      <c r="R550" s="271"/>
      <c r="S550" s="271"/>
      <c r="T550" s="271"/>
      <c r="U550" s="271"/>
      <c r="V550" s="271"/>
      <c r="W550" s="271"/>
      <c r="X550" s="272"/>
      <c r="Y550" s="276"/>
      <c r="Z550" s="276"/>
      <c r="AA550" s="244"/>
    </row>
    <row r="551" spans="1:27" ht="15" customHeight="1">
      <c r="A551" s="149"/>
      <c r="B551" s="269"/>
      <c r="C551" s="273"/>
      <c r="D551" s="274"/>
      <c r="E551" s="274"/>
      <c r="F551" s="274"/>
      <c r="G551" s="274"/>
      <c r="H551" s="274"/>
      <c r="I551" s="274"/>
      <c r="J551" s="274"/>
      <c r="K551" s="274"/>
      <c r="L551" s="274"/>
      <c r="M551" s="274"/>
      <c r="N551" s="274"/>
      <c r="O551" s="274"/>
      <c r="P551" s="274"/>
      <c r="Q551" s="274"/>
      <c r="R551" s="274"/>
      <c r="S551" s="274"/>
      <c r="T551" s="274"/>
      <c r="U551" s="274"/>
      <c r="V551" s="274"/>
      <c r="W551" s="274"/>
      <c r="X551" s="275"/>
      <c r="Y551" s="276"/>
      <c r="Z551" s="276"/>
      <c r="AA551" s="244"/>
    </row>
    <row r="552" spans="1:27" ht="15" customHeight="1">
      <c r="A552" s="149"/>
      <c r="B552" s="149"/>
      <c r="C552" s="185"/>
      <c r="D552" s="185"/>
      <c r="E552" s="185"/>
      <c r="F552" s="185"/>
      <c r="G552" s="185"/>
      <c r="H552" s="185"/>
      <c r="I552" s="185"/>
      <c r="J552" s="185"/>
      <c r="K552" s="185"/>
      <c r="L552" s="185"/>
      <c r="M552" s="185"/>
      <c r="N552" s="185"/>
      <c r="O552" s="185"/>
      <c r="P552" s="185"/>
      <c r="Q552" s="185"/>
      <c r="R552" s="185"/>
      <c r="S552" s="185"/>
      <c r="T552" s="185"/>
      <c r="U552" s="185"/>
      <c r="V552" s="185"/>
      <c r="W552" s="185"/>
      <c r="X552" s="185"/>
      <c r="Y552" s="149"/>
      <c r="Z552" s="149"/>
    </row>
    <row r="553" spans="1:27" ht="15.75" customHeight="1">
      <c r="A553" s="149"/>
      <c r="B553" s="149"/>
      <c r="C553" s="150"/>
      <c r="D553" s="149"/>
      <c r="E553" s="149"/>
      <c r="F553" s="149"/>
      <c r="G553" s="149"/>
      <c r="H553" s="149"/>
      <c r="I553" s="149"/>
      <c r="J553" s="150"/>
      <c r="K553" s="150"/>
      <c r="L553" s="150"/>
      <c r="M553" s="150"/>
      <c r="N553" s="150"/>
      <c r="O553" s="150"/>
      <c r="P553" s="150"/>
      <c r="Q553" s="150"/>
      <c r="R553" s="150"/>
      <c r="S553" s="150"/>
      <c r="T553" s="150"/>
      <c r="U553" s="150"/>
      <c r="V553" s="150"/>
      <c r="W553" s="150"/>
      <c r="X553" s="150"/>
      <c r="Y553" s="149"/>
      <c r="Z553" s="149"/>
    </row>
    <row r="554" spans="1:27" s="166" customFormat="1" ht="13" customHeight="1">
      <c r="A554" s="189"/>
      <c r="B554" s="189"/>
      <c r="C554" s="149"/>
      <c r="D554" s="149"/>
      <c r="E554" s="149"/>
      <c r="F554" s="149"/>
      <c r="G554" s="149"/>
      <c r="H554" s="149"/>
      <c r="I554" s="149"/>
      <c r="J554" s="150"/>
      <c r="K554" s="150"/>
      <c r="L554" s="150"/>
      <c r="M554" s="150"/>
      <c r="N554" s="150"/>
      <c r="O554" s="150"/>
      <c r="P554" s="150"/>
      <c r="Q554" s="150"/>
      <c r="R554" s="150"/>
      <c r="S554" s="150"/>
      <c r="T554" s="150"/>
      <c r="U554" s="150"/>
      <c r="V554" s="150"/>
      <c r="W554" s="150"/>
      <c r="X554" s="150"/>
      <c r="Y554" s="189"/>
      <c r="Z554" s="189"/>
    </row>
    <row r="555" spans="1:27" s="166" customFormat="1" ht="13" customHeight="1">
      <c r="A555" s="189"/>
      <c r="B555" s="189"/>
      <c r="C555" s="149"/>
      <c r="D555" s="149"/>
      <c r="E555" s="149"/>
      <c r="F555" s="149"/>
      <c r="G555" s="149"/>
      <c r="H555" s="149"/>
      <c r="I555" s="149"/>
      <c r="J555" s="150"/>
      <c r="K555" s="150"/>
      <c r="L555" s="150"/>
      <c r="M555" s="150"/>
      <c r="N555" s="150"/>
      <c r="O555" s="150"/>
      <c r="P555" s="150"/>
      <c r="Q555" s="150"/>
      <c r="R555" s="150"/>
      <c r="S555" s="150"/>
      <c r="T555" s="150"/>
      <c r="U555" s="150"/>
      <c r="V555" s="150"/>
      <c r="W555" s="150"/>
      <c r="X555" s="150"/>
      <c r="Y555" s="189"/>
      <c r="Z555" s="189"/>
    </row>
    <row r="556" spans="1:27" s="166" customFormat="1" ht="13" customHeight="1">
      <c r="A556" s="189"/>
      <c r="B556" s="189"/>
      <c r="C556" s="149"/>
      <c r="D556" s="149"/>
      <c r="E556" s="149"/>
      <c r="F556" s="149"/>
      <c r="G556" s="149"/>
      <c r="H556" s="149"/>
      <c r="I556" s="149"/>
      <c r="J556" s="150"/>
      <c r="K556" s="150"/>
      <c r="L556" s="150"/>
      <c r="M556" s="150"/>
      <c r="N556" s="150"/>
      <c r="O556" s="150"/>
      <c r="P556" s="150"/>
      <c r="Q556" s="150"/>
      <c r="R556" s="150"/>
      <c r="S556" s="150"/>
      <c r="T556" s="150"/>
      <c r="U556" s="150"/>
      <c r="V556" s="150"/>
      <c r="W556" s="150"/>
      <c r="X556" s="150"/>
      <c r="Y556" s="189"/>
      <c r="Z556" s="189"/>
    </row>
    <row r="557" spans="1:27" s="166" customFormat="1" ht="13" customHeight="1">
      <c r="A557" s="189"/>
      <c r="B557" s="189"/>
      <c r="C557" s="149"/>
      <c r="D557" s="149"/>
      <c r="E557" s="149"/>
      <c r="F557" s="149"/>
      <c r="G557" s="149"/>
      <c r="H557" s="149"/>
      <c r="I557" s="149"/>
      <c r="J557" s="150"/>
      <c r="K557" s="150"/>
      <c r="L557" s="150"/>
      <c r="M557" s="150"/>
      <c r="N557" s="150"/>
      <c r="O557" s="150"/>
      <c r="P557" s="150"/>
      <c r="Q557" s="150"/>
      <c r="R557" s="150"/>
      <c r="S557" s="150"/>
      <c r="T557" s="150"/>
      <c r="U557" s="150"/>
      <c r="V557" s="150"/>
      <c r="W557" s="150"/>
      <c r="X557" s="150"/>
      <c r="Y557" s="189"/>
      <c r="Z557" s="189"/>
    </row>
    <row r="558" spans="1:27" s="166" customFormat="1" ht="13" customHeight="1">
      <c r="A558" s="189"/>
      <c r="B558" s="189"/>
      <c r="C558" s="149"/>
      <c r="D558" s="149"/>
      <c r="E558" s="149"/>
      <c r="F558" s="149"/>
      <c r="G558" s="149"/>
      <c r="H558" s="149"/>
      <c r="I558" s="149"/>
      <c r="J558" s="150"/>
      <c r="K558" s="150"/>
      <c r="L558" s="150"/>
      <c r="M558" s="150"/>
      <c r="N558" s="150"/>
      <c r="O558" s="150"/>
      <c r="P558" s="150"/>
      <c r="Q558" s="150"/>
      <c r="R558" s="150"/>
      <c r="S558" s="150"/>
      <c r="T558" s="150"/>
      <c r="U558" s="150"/>
      <c r="V558" s="150"/>
      <c r="W558" s="150"/>
      <c r="X558" s="150"/>
      <c r="Y558" s="189"/>
      <c r="Z558" s="189"/>
    </row>
    <row r="559" spans="1:27" s="166" customFormat="1" ht="13" customHeight="1">
      <c r="A559" s="189"/>
      <c r="B559" s="189"/>
      <c r="C559" s="149"/>
      <c r="D559" s="149"/>
      <c r="E559" s="149"/>
      <c r="F559" s="149"/>
      <c r="G559" s="149"/>
      <c r="H559" s="149"/>
      <c r="I559" s="149"/>
      <c r="J559" s="150"/>
      <c r="K559" s="150"/>
      <c r="L559" s="150"/>
      <c r="M559" s="150"/>
      <c r="N559" s="150"/>
      <c r="O559" s="150"/>
      <c r="P559" s="150"/>
      <c r="Q559" s="150"/>
      <c r="R559" s="150"/>
      <c r="S559" s="150"/>
      <c r="T559" s="150"/>
      <c r="U559" s="150"/>
      <c r="V559" s="150"/>
      <c r="W559" s="150"/>
      <c r="X559" s="150"/>
      <c r="Y559" s="189"/>
      <c r="Z559" s="189"/>
    </row>
    <row r="560" spans="1:27" s="246" customFormat="1" ht="15.65" customHeight="1" thickBot="1">
      <c r="A560" s="150"/>
      <c r="B560" s="150"/>
      <c r="C560" s="150"/>
      <c r="D560" s="150"/>
      <c r="E560" s="150"/>
      <c r="F560" s="150"/>
      <c r="G560" s="150"/>
      <c r="H560" s="150"/>
      <c r="I560" s="150"/>
      <c r="J560" s="150"/>
      <c r="K560" s="150"/>
      <c r="L560" s="150"/>
      <c r="M560" s="150"/>
      <c r="N560" s="150"/>
      <c r="O560" s="150"/>
      <c r="P560" s="150"/>
      <c r="Q560" s="150"/>
      <c r="R560" s="150"/>
      <c r="S560" s="150"/>
      <c r="T560" s="150"/>
      <c r="U560" s="150"/>
      <c r="V560" s="150"/>
      <c r="W560" s="150"/>
      <c r="X560" s="150"/>
      <c r="Y560" s="189"/>
      <c r="Z560" s="189"/>
    </row>
    <row r="561" spans="1:26" s="246" customFormat="1" ht="32.25" customHeight="1" thickTop="1">
      <c r="A561" s="496" t="s">
        <v>0</v>
      </c>
      <c r="B561" s="497"/>
      <c r="C561" s="497"/>
      <c r="D561" s="497"/>
      <c r="E561" s="497"/>
      <c r="F561" s="497"/>
      <c r="G561" s="497"/>
      <c r="H561" s="497"/>
      <c r="I561" s="497"/>
      <c r="J561" s="497"/>
      <c r="K561" s="497"/>
      <c r="L561" s="497"/>
      <c r="M561" s="497"/>
      <c r="N561" s="497"/>
      <c r="O561" s="497"/>
      <c r="P561" s="497"/>
      <c r="Q561" s="497"/>
      <c r="R561" s="497"/>
      <c r="S561" s="497"/>
      <c r="T561" s="497"/>
      <c r="U561" s="497"/>
      <c r="V561" s="497"/>
      <c r="W561" s="497"/>
      <c r="X561" s="497"/>
      <c r="Y561" s="497"/>
      <c r="Z561" s="498"/>
    </row>
    <row r="562" spans="1:26" s="246" customFormat="1" ht="22.5" customHeight="1">
      <c r="A562" s="247" t="s">
        <v>72</v>
      </c>
      <c r="B562" s="499" t="s">
        <v>73</v>
      </c>
      <c r="C562" s="500"/>
      <c r="D562" s="500"/>
      <c r="E562" s="500"/>
      <c r="F562" s="500"/>
      <c r="G562" s="500"/>
      <c r="H562" s="500"/>
      <c r="I562" s="500"/>
      <c r="J562" s="500"/>
      <c r="K562" s="500"/>
      <c r="L562" s="500"/>
      <c r="M562" s="500"/>
      <c r="N562" s="500"/>
      <c r="O562" s="500"/>
      <c r="P562" s="500"/>
      <c r="Q562" s="500"/>
      <c r="R562" s="500"/>
      <c r="S562" s="500"/>
      <c r="T562" s="500"/>
      <c r="U562" s="500"/>
      <c r="V562" s="500"/>
      <c r="W562" s="500"/>
      <c r="X562" s="500"/>
      <c r="Y562" s="500"/>
      <c r="Z562" s="501"/>
    </row>
    <row r="563" spans="1:26" s="246" customFormat="1" ht="22.5" customHeight="1">
      <c r="A563" s="249"/>
      <c r="B563" s="500"/>
      <c r="C563" s="500"/>
      <c r="D563" s="500"/>
      <c r="E563" s="500"/>
      <c r="F563" s="500"/>
      <c r="G563" s="500"/>
      <c r="H563" s="500"/>
      <c r="I563" s="500"/>
      <c r="J563" s="500"/>
      <c r="K563" s="500"/>
      <c r="L563" s="500"/>
      <c r="M563" s="500"/>
      <c r="N563" s="500"/>
      <c r="O563" s="500"/>
      <c r="P563" s="500"/>
      <c r="Q563" s="500"/>
      <c r="R563" s="500"/>
      <c r="S563" s="500"/>
      <c r="T563" s="500"/>
      <c r="U563" s="500"/>
      <c r="V563" s="500"/>
      <c r="W563" s="500"/>
      <c r="X563" s="500"/>
      <c r="Y563" s="500"/>
      <c r="Z563" s="501"/>
    </row>
    <row r="564" spans="1:26" s="246" customFormat="1" ht="15" customHeight="1">
      <c r="A564" s="250" t="s">
        <v>72</v>
      </c>
      <c r="B564" s="159" t="s">
        <v>168</v>
      </c>
      <c r="C564" s="132"/>
      <c r="D564" s="132"/>
      <c r="E564" s="132"/>
      <c r="F564" s="132"/>
      <c r="G564" s="132"/>
      <c r="H564" s="132"/>
      <c r="I564" s="132"/>
      <c r="J564" s="132"/>
      <c r="K564" s="132"/>
      <c r="L564" s="132"/>
      <c r="M564" s="132"/>
      <c r="N564" s="132"/>
      <c r="O564" s="132"/>
      <c r="P564" s="132"/>
      <c r="Q564" s="132"/>
      <c r="R564" s="132"/>
      <c r="S564" s="132"/>
      <c r="T564" s="132"/>
      <c r="U564" s="132"/>
      <c r="V564" s="132"/>
      <c r="W564" s="132"/>
      <c r="X564" s="132"/>
      <c r="Y564" s="132"/>
      <c r="Z564" s="248"/>
    </row>
    <row r="565" spans="1:26" s="246" customFormat="1" ht="15" customHeight="1">
      <c r="A565" s="250" t="s">
        <v>74</v>
      </c>
      <c r="B565" s="159" t="s">
        <v>169</v>
      </c>
      <c r="C565" s="132"/>
      <c r="D565" s="132"/>
      <c r="E565" s="132"/>
      <c r="F565" s="132"/>
      <c r="G565" s="132"/>
      <c r="H565" s="132"/>
      <c r="I565" s="132"/>
      <c r="J565" s="132"/>
      <c r="K565" s="132"/>
      <c r="L565" s="132"/>
      <c r="M565" s="132"/>
      <c r="N565" s="132"/>
      <c r="O565" s="132"/>
      <c r="P565" s="132"/>
      <c r="Q565" s="132"/>
      <c r="R565" s="132"/>
      <c r="S565" s="132"/>
      <c r="T565" s="132"/>
      <c r="U565" s="132"/>
      <c r="V565" s="132"/>
      <c r="W565" s="132"/>
      <c r="X565" s="132"/>
      <c r="Y565" s="132"/>
      <c r="Z565" s="248"/>
    </row>
    <row r="566" spans="1:26" s="246" customFormat="1" ht="13">
      <c r="A566" s="251"/>
      <c r="C566" s="132" t="s">
        <v>83</v>
      </c>
      <c r="D566" s="132"/>
      <c r="E566" s="132"/>
      <c r="F566" s="132"/>
      <c r="G566" s="132"/>
      <c r="H566" s="132"/>
      <c r="I566" s="132"/>
      <c r="J566" s="132"/>
      <c r="K566" s="132"/>
      <c r="L566" s="132"/>
      <c r="M566" s="132"/>
      <c r="N566" s="132"/>
      <c r="O566" s="132"/>
      <c r="P566" s="132"/>
      <c r="Q566" s="132"/>
      <c r="R566" s="132"/>
      <c r="S566" s="132"/>
      <c r="T566" s="132"/>
      <c r="U566" s="132"/>
      <c r="V566" s="132"/>
      <c r="W566" s="132"/>
      <c r="X566" s="132"/>
      <c r="Y566" s="132"/>
      <c r="Z566" s="248"/>
    </row>
    <row r="567" spans="1:26" s="246" customFormat="1" ht="16.5">
      <c r="A567" s="502"/>
      <c r="B567" s="503"/>
      <c r="C567" s="503"/>
      <c r="D567" s="503"/>
      <c r="E567" s="503"/>
      <c r="F567" s="503"/>
      <c r="G567" s="503"/>
      <c r="H567" s="503"/>
      <c r="I567" s="503"/>
      <c r="J567" s="503"/>
      <c r="K567" s="503"/>
      <c r="L567" s="503"/>
      <c r="M567" s="503"/>
      <c r="N567" s="503"/>
      <c r="O567" s="503"/>
      <c r="P567" s="503"/>
      <c r="Q567" s="503"/>
      <c r="R567" s="503"/>
      <c r="S567" s="503"/>
      <c r="T567" s="503"/>
      <c r="U567" s="503"/>
      <c r="V567" s="503"/>
      <c r="W567" s="503"/>
      <c r="X567" s="503"/>
      <c r="Y567" s="503"/>
      <c r="Z567" s="504"/>
    </row>
    <row r="568" spans="1:26" s="246" customFormat="1" ht="5.25" customHeight="1" thickBot="1">
      <c r="A568" s="252" t="s">
        <v>1</v>
      </c>
      <c r="B568" s="253"/>
      <c r="C568" s="253"/>
      <c r="D568" s="253"/>
      <c r="E568" s="253"/>
      <c r="F568" s="253"/>
      <c r="G568" s="253"/>
      <c r="H568" s="253"/>
      <c r="I568" s="253"/>
      <c r="J568" s="253"/>
      <c r="K568" s="253"/>
      <c r="L568" s="253"/>
      <c r="M568" s="253"/>
      <c r="N568" s="253"/>
      <c r="O568" s="253"/>
      <c r="P568" s="253"/>
      <c r="Q568" s="253"/>
      <c r="R568" s="253"/>
      <c r="S568" s="253"/>
      <c r="T568" s="253"/>
      <c r="U568" s="253"/>
      <c r="V568" s="253"/>
      <c r="W568" s="253"/>
      <c r="X568" s="253"/>
      <c r="Y568" s="253"/>
      <c r="Z568" s="254"/>
    </row>
    <row r="569" spans="1:26" s="246" customFormat="1" ht="13.5" thickTop="1">
      <c r="A569" s="189"/>
      <c r="B569" s="189"/>
      <c r="C569" s="189"/>
      <c r="D569" s="189"/>
      <c r="E569" s="189"/>
      <c r="F569" s="189"/>
      <c r="G569" s="189"/>
      <c r="H569" s="150"/>
      <c r="I569" s="150"/>
      <c r="J569" s="150"/>
      <c r="K569" s="150"/>
      <c r="L569" s="150"/>
      <c r="M569" s="150"/>
      <c r="N569" s="150"/>
      <c r="O569" s="150"/>
      <c r="P569" s="150"/>
      <c r="Q569" s="150"/>
      <c r="R569" s="150"/>
      <c r="S569" s="150"/>
      <c r="T569" s="150"/>
      <c r="U569" s="150"/>
      <c r="V569" s="150"/>
      <c r="W569" s="150"/>
      <c r="X569" s="150"/>
      <c r="Y569" s="189"/>
      <c r="Z569" s="189"/>
    </row>
    <row r="570" spans="1:26" ht="13">
      <c r="A570" s="189"/>
      <c r="B570" s="150"/>
      <c r="C570" s="150"/>
      <c r="D570" s="150"/>
      <c r="E570" s="150"/>
      <c r="F570" s="150"/>
      <c r="G570" s="150"/>
      <c r="H570" s="150"/>
      <c r="I570" s="150"/>
      <c r="J570" s="150"/>
      <c r="K570" s="150"/>
      <c r="L570" s="150"/>
      <c r="M570" s="150"/>
      <c r="N570" s="150"/>
      <c r="O570" s="150"/>
      <c r="P570" s="150"/>
      <c r="Q570" s="150"/>
      <c r="R570" s="150"/>
      <c r="S570" s="150"/>
      <c r="T570" s="150"/>
      <c r="U570" s="150"/>
      <c r="V570" s="150"/>
      <c r="W570" s="150"/>
      <c r="X570" s="150"/>
      <c r="Y570" s="189"/>
      <c r="Z570" s="189"/>
    </row>
    <row r="571" spans="1:26" ht="15.65" customHeight="1">
      <c r="A571" s="150"/>
      <c r="B571" s="150"/>
      <c r="C571" s="150"/>
      <c r="D571" s="150"/>
      <c r="E571" s="150"/>
      <c r="F571" s="150"/>
      <c r="G571" s="150"/>
      <c r="H571" s="150"/>
      <c r="I571" s="150"/>
      <c r="J571" s="150"/>
      <c r="K571" s="150"/>
      <c r="L571" s="150"/>
      <c r="M571" s="150"/>
      <c r="N571" s="150"/>
      <c r="O571" s="150"/>
      <c r="P571" s="150"/>
      <c r="Q571" s="150"/>
      <c r="R571" s="150"/>
      <c r="S571" s="150"/>
      <c r="T571" s="150"/>
      <c r="U571" s="150"/>
      <c r="V571" s="150"/>
      <c r="W571" s="150"/>
      <c r="X571" s="150"/>
      <c r="Y571" s="189"/>
      <c r="Z571" s="189"/>
    </row>
    <row r="572" spans="1:26" ht="13">
      <c r="A572" s="255"/>
      <c r="B572" s="150"/>
      <c r="C572" s="150"/>
      <c r="D572" s="150"/>
      <c r="E572" s="150"/>
      <c r="F572" s="150"/>
      <c r="G572" s="150"/>
      <c r="H572" s="150"/>
      <c r="I572" s="150"/>
      <c r="J572" s="150"/>
      <c r="K572" s="150"/>
      <c r="L572" s="150"/>
      <c r="M572" s="150"/>
      <c r="N572" s="150"/>
      <c r="O572" s="150"/>
      <c r="P572" s="150"/>
      <c r="Q572" s="150"/>
      <c r="R572" s="150"/>
      <c r="S572" s="150"/>
      <c r="T572" s="150"/>
      <c r="U572" s="150"/>
      <c r="V572" s="150"/>
      <c r="W572" s="150"/>
      <c r="X572" s="150"/>
      <c r="Y572" s="189"/>
      <c r="Z572" s="189"/>
    </row>
    <row r="573" spans="1:26" ht="32.25" customHeight="1">
      <c r="A573" s="189"/>
      <c r="B573" s="150"/>
      <c r="C573" s="150"/>
      <c r="D573" s="150"/>
      <c r="E573" s="150"/>
      <c r="F573" s="150"/>
      <c r="G573" s="150"/>
      <c r="H573" s="150"/>
      <c r="I573" s="150"/>
      <c r="J573" s="150"/>
      <c r="K573" s="150"/>
      <c r="L573" s="150"/>
      <c r="M573" s="150"/>
      <c r="N573" s="150"/>
      <c r="O573" s="150"/>
      <c r="P573" s="150"/>
      <c r="Q573" s="150"/>
      <c r="R573" s="150"/>
      <c r="S573" s="150"/>
      <c r="T573" s="150"/>
      <c r="U573" s="150"/>
      <c r="V573" s="150"/>
      <c r="W573" s="150"/>
      <c r="X573" s="150"/>
      <c r="Y573" s="189"/>
      <c r="Z573" s="189"/>
    </row>
    <row r="574" spans="1:26" ht="13">
      <c r="A574" s="255"/>
      <c r="B574" s="150"/>
      <c r="C574" s="150"/>
      <c r="D574" s="150"/>
      <c r="E574" s="150"/>
      <c r="F574" s="150"/>
      <c r="G574" s="150"/>
      <c r="H574" s="150"/>
      <c r="I574" s="150"/>
      <c r="J574" s="150"/>
      <c r="K574" s="150"/>
      <c r="L574" s="150"/>
      <c r="M574" s="150"/>
      <c r="N574" s="150"/>
      <c r="O574" s="150"/>
      <c r="P574" s="150"/>
      <c r="Q574" s="150"/>
      <c r="R574" s="150"/>
      <c r="S574" s="150"/>
      <c r="T574" s="150"/>
      <c r="U574" s="150"/>
      <c r="V574" s="150"/>
      <c r="W574" s="150"/>
      <c r="X574" s="150"/>
      <c r="Y574" s="189"/>
      <c r="Z574" s="189"/>
    </row>
    <row r="575" spans="1:26" ht="13" customHeight="1">
      <c r="A575" s="150"/>
      <c r="B575" s="150"/>
      <c r="C575" s="150"/>
      <c r="D575" s="150"/>
      <c r="E575" s="150"/>
      <c r="F575" s="150"/>
      <c r="G575" s="150"/>
      <c r="H575" s="150"/>
      <c r="I575" s="150"/>
      <c r="J575" s="150"/>
      <c r="K575" s="150"/>
      <c r="L575" s="150"/>
      <c r="M575" s="150"/>
      <c r="N575" s="150"/>
      <c r="O575" s="150"/>
      <c r="P575" s="150"/>
      <c r="Q575" s="150"/>
      <c r="R575" s="150"/>
      <c r="S575" s="150"/>
      <c r="T575" s="150"/>
      <c r="U575" s="150"/>
      <c r="V575" s="150"/>
      <c r="W575" s="150"/>
      <c r="X575" s="150"/>
      <c r="Y575" s="189"/>
      <c r="Z575" s="189"/>
    </row>
    <row r="576" spans="1:26" ht="13">
      <c r="A576" s="148"/>
      <c r="B576" s="148"/>
      <c r="C576" s="150"/>
      <c r="D576" s="150"/>
      <c r="E576" s="150"/>
      <c r="F576" s="150"/>
      <c r="G576" s="150"/>
      <c r="H576" s="150"/>
      <c r="I576" s="150"/>
      <c r="J576" s="150"/>
      <c r="K576" s="150"/>
      <c r="L576" s="150"/>
      <c r="M576" s="150"/>
      <c r="N576" s="150"/>
      <c r="O576" s="150"/>
      <c r="P576" s="150"/>
      <c r="Q576" s="150"/>
      <c r="R576" s="150"/>
      <c r="S576" s="150"/>
      <c r="T576" s="150"/>
      <c r="U576" s="150"/>
      <c r="V576" s="150"/>
      <c r="W576" s="150"/>
      <c r="X576" s="149"/>
      <c r="Y576" s="189"/>
      <c r="Z576" s="189"/>
    </row>
    <row r="577" spans="1:26" ht="13">
      <c r="A577" s="148"/>
      <c r="B577" s="148"/>
      <c r="C577" s="149"/>
      <c r="D577" s="150"/>
      <c r="E577" s="150"/>
      <c r="F577" s="150"/>
      <c r="G577" s="150"/>
      <c r="H577" s="150"/>
      <c r="I577" s="150"/>
      <c r="J577" s="150"/>
      <c r="K577" s="150"/>
      <c r="L577" s="150"/>
      <c r="M577" s="150"/>
      <c r="N577" s="150"/>
      <c r="O577" s="150"/>
      <c r="P577" s="150"/>
      <c r="Q577" s="150"/>
      <c r="R577" s="150"/>
      <c r="S577" s="150"/>
      <c r="T577" s="150"/>
      <c r="U577" s="150"/>
      <c r="V577" s="150"/>
      <c r="W577" s="150"/>
      <c r="X577" s="150"/>
      <c r="Y577" s="189"/>
      <c r="Z577" s="189"/>
    </row>
    <row r="578" spans="1:26" ht="23.5" customHeight="1">
      <c r="A578" s="189"/>
      <c r="B578" s="189"/>
      <c r="C578" s="256"/>
      <c r="D578" s="150"/>
      <c r="E578" s="150"/>
      <c r="F578" s="150"/>
      <c r="G578" s="150"/>
      <c r="H578" s="150"/>
      <c r="I578" s="150"/>
      <c r="J578" s="150"/>
      <c r="K578" s="150"/>
      <c r="L578" s="150"/>
      <c r="M578" s="150"/>
      <c r="N578" s="150"/>
      <c r="O578" s="150"/>
      <c r="P578" s="150"/>
      <c r="Q578" s="150"/>
      <c r="R578" s="150"/>
      <c r="S578" s="150"/>
      <c r="T578" s="150"/>
      <c r="U578" s="150"/>
      <c r="V578" s="150"/>
      <c r="W578" s="150"/>
      <c r="X578" s="150"/>
      <c r="Y578" s="189"/>
      <c r="Z578" s="189"/>
    </row>
    <row r="579" spans="1:26" ht="13">
      <c r="A579" s="189"/>
      <c r="B579" s="189"/>
      <c r="C579" s="189"/>
      <c r="D579" s="150"/>
      <c r="E579" s="150"/>
      <c r="F579" s="150"/>
      <c r="G579" s="150"/>
      <c r="H579" s="150"/>
      <c r="I579" s="150"/>
      <c r="J579" s="150"/>
      <c r="K579" s="150"/>
      <c r="L579" s="150"/>
      <c r="M579" s="150"/>
      <c r="N579" s="150"/>
      <c r="O579" s="150"/>
      <c r="P579" s="150"/>
      <c r="Q579" s="150"/>
      <c r="R579" s="150"/>
      <c r="S579" s="150"/>
      <c r="T579" s="150"/>
      <c r="U579" s="150"/>
      <c r="V579" s="150"/>
      <c r="W579" s="150"/>
      <c r="X579" s="150"/>
      <c r="Y579" s="189"/>
      <c r="Z579" s="189"/>
    </row>
    <row r="580" spans="1:26" ht="13">
      <c r="A580" s="189"/>
      <c r="B580" s="150"/>
      <c r="C580" s="150"/>
      <c r="D580" s="150"/>
      <c r="E580" s="150"/>
      <c r="F580" s="150"/>
      <c r="G580" s="150"/>
      <c r="H580" s="150"/>
      <c r="I580" s="150"/>
      <c r="J580" s="150"/>
      <c r="K580" s="150"/>
      <c r="L580" s="150"/>
      <c r="M580" s="150"/>
      <c r="N580" s="150"/>
      <c r="O580" s="150"/>
      <c r="P580" s="150"/>
      <c r="Q580" s="150"/>
      <c r="R580" s="150"/>
      <c r="S580" s="150"/>
      <c r="T580" s="150"/>
      <c r="U580" s="150"/>
      <c r="V580" s="150"/>
      <c r="W580" s="150"/>
      <c r="X580" s="150"/>
      <c r="Y580" s="189"/>
      <c r="Z580" s="189"/>
    </row>
    <row r="581" spans="1:26" ht="13">
      <c r="A581" s="189"/>
      <c r="B581" s="150"/>
      <c r="C581" s="150"/>
      <c r="D581" s="150"/>
      <c r="E581" s="150"/>
      <c r="F581" s="150"/>
      <c r="G581" s="150"/>
      <c r="H581" s="150"/>
      <c r="I581" s="150"/>
      <c r="J581" s="150"/>
      <c r="K581" s="150"/>
      <c r="L581" s="150"/>
      <c r="M581" s="150"/>
      <c r="N581" s="150"/>
      <c r="O581" s="150"/>
      <c r="P581" s="150"/>
      <c r="Q581" s="150"/>
      <c r="R581" s="150"/>
      <c r="S581" s="150"/>
      <c r="T581" s="150"/>
      <c r="U581" s="150"/>
      <c r="V581" s="150"/>
      <c r="W581" s="150"/>
      <c r="X581" s="150"/>
      <c r="Y581" s="189"/>
      <c r="Z581" s="189"/>
    </row>
    <row r="582" spans="1:26" ht="13" customHeight="1">
      <c r="A582" s="150"/>
      <c r="B582" s="150"/>
      <c r="C582" s="150"/>
      <c r="D582" s="150"/>
      <c r="E582" s="150"/>
      <c r="F582" s="150"/>
      <c r="G582" s="150"/>
      <c r="H582" s="150"/>
      <c r="I582" s="150"/>
      <c r="J582" s="150"/>
      <c r="K582" s="150"/>
      <c r="L582" s="150"/>
      <c r="M582" s="150"/>
      <c r="N582" s="150"/>
      <c r="O582" s="150"/>
      <c r="P582" s="150"/>
      <c r="Q582" s="150"/>
      <c r="R582" s="150"/>
      <c r="S582" s="150"/>
      <c r="T582" s="150"/>
      <c r="U582" s="150"/>
      <c r="V582" s="150"/>
      <c r="W582" s="150"/>
      <c r="X582" s="150"/>
      <c r="Y582" s="189"/>
      <c r="Z582" s="189"/>
    </row>
    <row r="583" spans="1:26" ht="13">
      <c r="A583" s="148"/>
      <c r="B583" s="148"/>
      <c r="C583" s="148"/>
      <c r="D583" s="150"/>
      <c r="E583" s="150"/>
      <c r="F583" s="150"/>
      <c r="G583" s="150"/>
      <c r="H583" s="150"/>
      <c r="I583" s="150"/>
      <c r="J583" s="150"/>
      <c r="K583" s="150"/>
      <c r="L583" s="150"/>
      <c r="M583" s="150"/>
      <c r="N583" s="150"/>
      <c r="O583" s="150"/>
      <c r="P583" s="150"/>
      <c r="Q583" s="150"/>
      <c r="R583" s="150"/>
      <c r="S583" s="150"/>
      <c r="T583" s="150"/>
      <c r="U583" s="150"/>
      <c r="V583" s="150"/>
      <c r="W583" s="150"/>
      <c r="X583" s="150"/>
      <c r="Y583" s="189"/>
      <c r="Z583" s="189"/>
    </row>
    <row r="584" spans="1:26" ht="13">
      <c r="A584" s="189"/>
      <c r="B584" s="189"/>
      <c r="C584" s="189"/>
      <c r="D584" s="150"/>
      <c r="E584" s="150"/>
      <c r="F584" s="150"/>
      <c r="G584" s="150"/>
      <c r="H584" s="150"/>
      <c r="I584" s="150"/>
      <c r="J584" s="150"/>
      <c r="K584" s="150"/>
      <c r="L584" s="150"/>
      <c r="M584" s="150"/>
      <c r="N584" s="150"/>
      <c r="O584" s="150"/>
      <c r="P584" s="150"/>
      <c r="Q584" s="150"/>
      <c r="R584" s="150"/>
      <c r="S584" s="150"/>
      <c r="T584" s="150"/>
      <c r="U584" s="150"/>
      <c r="V584" s="150"/>
      <c r="W584" s="150"/>
      <c r="X584" s="150"/>
      <c r="Y584" s="189"/>
      <c r="Z584" s="189"/>
    </row>
    <row r="585" spans="1:26" ht="13">
      <c r="A585" s="189"/>
      <c r="B585" s="150"/>
      <c r="C585" s="150"/>
      <c r="D585" s="150"/>
      <c r="E585" s="150"/>
      <c r="F585" s="150"/>
      <c r="G585" s="150"/>
      <c r="H585" s="150"/>
      <c r="I585" s="150"/>
      <c r="J585" s="150"/>
      <c r="K585" s="150"/>
      <c r="L585" s="150"/>
      <c r="M585" s="150"/>
      <c r="N585" s="150"/>
      <c r="O585" s="150"/>
      <c r="P585" s="150"/>
      <c r="Q585" s="150"/>
      <c r="R585" s="150"/>
      <c r="S585" s="150"/>
      <c r="T585" s="150"/>
      <c r="U585" s="150"/>
      <c r="V585" s="150"/>
      <c r="W585" s="150"/>
      <c r="X585" s="150"/>
      <c r="Y585" s="189"/>
      <c r="Z585" s="189"/>
    </row>
    <row r="586" spans="1:26" ht="13">
      <c r="A586" s="148"/>
      <c r="B586" s="177"/>
      <c r="C586" s="177"/>
      <c r="D586" s="150"/>
      <c r="E586" s="150"/>
      <c r="F586" s="150"/>
      <c r="G586" s="150"/>
      <c r="H586" s="150"/>
      <c r="I586" s="150"/>
      <c r="J586" s="150"/>
      <c r="K586" s="150"/>
      <c r="L586" s="150"/>
      <c r="M586" s="150"/>
      <c r="N586" s="150"/>
      <c r="O586" s="150"/>
      <c r="P586" s="150"/>
      <c r="Q586" s="150"/>
      <c r="R586" s="150"/>
      <c r="S586" s="150"/>
      <c r="T586" s="150"/>
      <c r="U586" s="150"/>
      <c r="V586" s="150"/>
      <c r="W586" s="150"/>
      <c r="X586" s="150"/>
      <c r="Y586" s="189"/>
      <c r="Z586" s="189"/>
    </row>
    <row r="587" spans="1:26" ht="13">
      <c r="A587" s="148"/>
      <c r="B587" s="177"/>
      <c r="C587" s="177"/>
      <c r="D587" s="150"/>
      <c r="E587" s="150"/>
      <c r="F587" s="150"/>
      <c r="G587" s="150"/>
      <c r="H587" s="150"/>
      <c r="I587" s="150"/>
      <c r="J587" s="150"/>
      <c r="K587" s="150"/>
      <c r="L587" s="150"/>
      <c r="M587" s="150"/>
      <c r="N587" s="150"/>
      <c r="O587" s="150"/>
      <c r="P587" s="150"/>
      <c r="Q587" s="150"/>
      <c r="R587" s="150"/>
      <c r="S587" s="150"/>
      <c r="T587" s="150"/>
      <c r="U587" s="150"/>
      <c r="V587" s="150"/>
      <c r="W587" s="150"/>
      <c r="X587" s="150"/>
      <c r="Y587" s="189"/>
      <c r="Z587" s="189"/>
    </row>
    <row r="588" spans="1:26" ht="13">
      <c r="A588" s="148"/>
      <c r="B588" s="177"/>
      <c r="C588" s="177"/>
      <c r="D588" s="150"/>
      <c r="E588" s="150"/>
      <c r="F588" s="150"/>
      <c r="G588" s="150"/>
      <c r="H588" s="150"/>
      <c r="I588" s="150"/>
      <c r="J588" s="150"/>
      <c r="K588" s="150"/>
      <c r="L588" s="150"/>
      <c r="M588" s="150"/>
      <c r="N588" s="150"/>
      <c r="O588" s="150"/>
      <c r="P588" s="150"/>
      <c r="Q588" s="150"/>
      <c r="R588" s="150"/>
      <c r="S588" s="150"/>
      <c r="T588" s="150"/>
      <c r="U588" s="150"/>
      <c r="V588" s="150"/>
      <c r="W588" s="150"/>
      <c r="X588" s="150"/>
      <c r="Y588" s="189"/>
      <c r="Z588" s="189"/>
    </row>
    <row r="589" spans="1:26" ht="15.65" customHeight="1">
      <c r="A589" s="177"/>
      <c r="B589" s="177"/>
      <c r="C589" s="177"/>
      <c r="D589" s="150"/>
      <c r="E589" s="150"/>
      <c r="F589" s="150"/>
      <c r="G589" s="150"/>
      <c r="H589" s="150"/>
      <c r="I589" s="150"/>
      <c r="J589" s="150"/>
      <c r="K589" s="150"/>
      <c r="L589" s="150"/>
      <c r="M589" s="150"/>
      <c r="N589" s="150"/>
      <c r="O589" s="150"/>
      <c r="P589" s="150"/>
      <c r="Q589" s="150"/>
      <c r="R589" s="150"/>
      <c r="S589" s="150"/>
      <c r="T589" s="150"/>
      <c r="U589" s="150"/>
      <c r="V589" s="150"/>
      <c r="W589" s="150"/>
      <c r="X589" s="150"/>
      <c r="Y589" s="189"/>
      <c r="Z589" s="189"/>
    </row>
    <row r="590" spans="1:26" ht="13">
      <c r="A590" s="148"/>
      <c r="B590" s="148"/>
      <c r="C590" s="148"/>
      <c r="D590" s="150"/>
      <c r="E590" s="150"/>
      <c r="F590" s="150"/>
      <c r="G590" s="150"/>
      <c r="H590" s="150"/>
      <c r="I590" s="150"/>
      <c r="J590" s="150"/>
      <c r="K590" s="150"/>
      <c r="L590" s="150"/>
      <c r="M590" s="150"/>
      <c r="N590" s="150"/>
      <c r="O590" s="150"/>
      <c r="P590" s="150"/>
      <c r="Q590" s="150"/>
      <c r="R590" s="150"/>
      <c r="S590" s="150"/>
      <c r="T590" s="150"/>
      <c r="U590" s="150"/>
      <c r="V590" s="150"/>
      <c r="W590" s="150"/>
      <c r="X590" s="150"/>
      <c r="Y590" s="189"/>
      <c r="Z590" s="189"/>
    </row>
    <row r="591" spans="1:26" ht="13">
      <c r="A591" s="148"/>
      <c r="B591" s="148"/>
      <c r="C591" s="148"/>
      <c r="D591" s="150"/>
      <c r="E591" s="150"/>
      <c r="F591" s="150"/>
      <c r="G591" s="150"/>
      <c r="H591" s="150"/>
      <c r="I591" s="150"/>
      <c r="J591" s="150"/>
      <c r="K591" s="150"/>
      <c r="L591" s="150"/>
      <c r="M591" s="150"/>
      <c r="N591" s="150"/>
      <c r="O591" s="150"/>
      <c r="P591" s="150"/>
      <c r="Q591" s="150"/>
      <c r="R591" s="150"/>
      <c r="S591" s="150"/>
      <c r="T591" s="150"/>
      <c r="U591" s="150"/>
      <c r="V591" s="150"/>
      <c r="W591" s="150"/>
      <c r="X591" s="150"/>
      <c r="Y591" s="189"/>
      <c r="Z591" s="189"/>
    </row>
    <row r="592" spans="1:26" ht="17.25" customHeight="1">
      <c r="A592" s="148"/>
      <c r="B592" s="148"/>
      <c r="C592" s="148"/>
      <c r="D592" s="150"/>
      <c r="E592" s="150"/>
      <c r="F592" s="150"/>
      <c r="G592" s="150"/>
      <c r="H592" s="150"/>
      <c r="I592" s="150"/>
      <c r="J592" s="150"/>
      <c r="K592" s="150"/>
      <c r="L592" s="150"/>
      <c r="M592" s="150"/>
      <c r="N592" s="150"/>
      <c r="O592" s="150"/>
      <c r="P592" s="150"/>
      <c r="Q592" s="150"/>
      <c r="R592" s="150"/>
      <c r="S592" s="150"/>
      <c r="T592" s="150"/>
      <c r="U592" s="150"/>
      <c r="V592" s="150"/>
      <c r="W592" s="150"/>
      <c r="X592" s="150"/>
      <c r="Y592" s="189"/>
      <c r="Z592" s="189"/>
    </row>
    <row r="593" spans="1:26" ht="13">
      <c r="A593" s="257"/>
      <c r="B593" s="177"/>
      <c r="C593" s="177"/>
      <c r="D593" s="150"/>
      <c r="E593" s="150"/>
      <c r="F593" s="150"/>
      <c r="G593" s="150"/>
      <c r="H593" s="150"/>
      <c r="I593" s="150"/>
      <c r="J593" s="150"/>
      <c r="K593" s="150"/>
      <c r="L593" s="150"/>
      <c r="M593" s="150"/>
      <c r="N593" s="150"/>
      <c r="O593" s="150"/>
      <c r="P593" s="150"/>
      <c r="Q593" s="150"/>
      <c r="R593" s="150"/>
      <c r="S593" s="150"/>
      <c r="T593" s="150"/>
      <c r="U593" s="150"/>
      <c r="V593" s="150"/>
      <c r="W593" s="150"/>
      <c r="X593" s="150"/>
      <c r="Y593" s="189"/>
      <c r="Z593" s="189"/>
    </row>
    <row r="594" spans="1:26" ht="13">
      <c r="A594" s="257"/>
      <c r="B594" s="177"/>
      <c r="C594" s="177"/>
      <c r="D594" s="150"/>
      <c r="E594" s="150"/>
      <c r="F594" s="150"/>
      <c r="G594" s="150"/>
      <c r="H594" s="150"/>
      <c r="I594" s="150"/>
      <c r="J594" s="150"/>
      <c r="K594" s="150"/>
      <c r="L594" s="150"/>
      <c r="M594" s="150"/>
      <c r="N594" s="150"/>
      <c r="O594" s="150"/>
      <c r="P594" s="150"/>
      <c r="Q594" s="150"/>
      <c r="R594" s="150"/>
      <c r="S594" s="150"/>
      <c r="T594" s="150"/>
      <c r="U594" s="150"/>
      <c r="V594" s="150"/>
      <c r="W594" s="150"/>
      <c r="X594" s="150"/>
      <c r="Y594" s="189"/>
      <c r="Z594" s="189"/>
    </row>
    <row r="595" spans="1:26" ht="13">
      <c r="A595" s="148"/>
      <c r="B595" s="148"/>
      <c r="C595" s="148"/>
      <c r="D595" s="150"/>
      <c r="E595" s="150"/>
      <c r="F595" s="150"/>
      <c r="G595" s="150"/>
      <c r="H595" s="150"/>
      <c r="I595" s="150"/>
      <c r="J595" s="150"/>
      <c r="K595" s="150"/>
      <c r="L595" s="150"/>
      <c r="M595" s="150"/>
      <c r="N595" s="150"/>
      <c r="O595" s="150"/>
      <c r="P595" s="150"/>
      <c r="Q595" s="150"/>
      <c r="R595" s="150"/>
      <c r="S595" s="150"/>
      <c r="T595" s="150"/>
      <c r="U595" s="150"/>
      <c r="V595" s="150"/>
      <c r="W595" s="150"/>
      <c r="X595" s="150"/>
      <c r="Y595" s="189"/>
      <c r="Z595" s="189"/>
    </row>
    <row r="596" spans="1:26" ht="13">
      <c r="A596" s="148"/>
      <c r="B596" s="148"/>
      <c r="C596" s="148"/>
      <c r="D596" s="150"/>
      <c r="E596" s="150"/>
      <c r="F596" s="150"/>
      <c r="G596" s="150"/>
      <c r="H596" s="150"/>
      <c r="I596" s="150"/>
      <c r="J596" s="150"/>
      <c r="K596" s="150"/>
      <c r="L596" s="150"/>
      <c r="M596" s="150"/>
      <c r="N596" s="150"/>
      <c r="O596" s="150"/>
      <c r="P596" s="150"/>
      <c r="Q596" s="150"/>
      <c r="R596" s="150"/>
      <c r="S596" s="150"/>
      <c r="T596" s="150"/>
      <c r="U596" s="150"/>
      <c r="V596" s="150"/>
      <c r="W596" s="150"/>
      <c r="X596" s="150"/>
      <c r="Y596" s="189"/>
      <c r="Z596" s="189"/>
    </row>
    <row r="597" spans="1:26" ht="15.75" customHeight="1">
      <c r="A597" s="148"/>
      <c r="B597" s="148"/>
      <c r="C597" s="148"/>
      <c r="D597" s="150"/>
      <c r="E597" s="150"/>
      <c r="F597" s="150"/>
      <c r="G597" s="150"/>
      <c r="H597" s="150"/>
      <c r="I597" s="150"/>
      <c r="J597" s="150"/>
      <c r="K597" s="150"/>
      <c r="L597" s="150"/>
      <c r="M597" s="150"/>
      <c r="N597" s="150"/>
      <c r="O597" s="150"/>
      <c r="P597" s="150"/>
      <c r="Q597" s="150"/>
      <c r="R597" s="150"/>
      <c r="S597" s="150"/>
      <c r="T597" s="150"/>
      <c r="U597" s="150"/>
      <c r="V597" s="150"/>
      <c r="W597" s="150"/>
      <c r="X597" s="150"/>
      <c r="Y597" s="189"/>
      <c r="Z597" s="189"/>
    </row>
    <row r="598" spans="1:26" ht="15.75" customHeight="1">
      <c r="A598" s="257"/>
      <c r="B598" s="257"/>
      <c r="C598" s="257"/>
      <c r="D598" s="150"/>
      <c r="E598" s="150"/>
      <c r="F598" s="150"/>
      <c r="G598" s="150"/>
      <c r="H598" s="150"/>
      <c r="I598" s="150"/>
      <c r="J598" s="150"/>
      <c r="K598" s="150"/>
      <c r="L598" s="150"/>
      <c r="M598" s="150"/>
      <c r="N598" s="150"/>
      <c r="O598" s="150"/>
      <c r="P598" s="150"/>
      <c r="Q598" s="150"/>
      <c r="R598" s="150"/>
      <c r="S598" s="150"/>
      <c r="T598" s="150"/>
      <c r="U598" s="150"/>
      <c r="V598" s="150"/>
      <c r="W598" s="150"/>
      <c r="X598" s="150"/>
      <c r="Y598" s="189"/>
      <c r="Z598" s="189"/>
    </row>
    <row r="599" spans="1:26" ht="23.9" customHeight="1">
      <c r="A599" s="148"/>
      <c r="B599" s="148"/>
      <c r="C599" s="148"/>
      <c r="D599" s="150"/>
      <c r="E599" s="150"/>
      <c r="F599" s="150"/>
      <c r="G599" s="150"/>
      <c r="H599" s="150"/>
      <c r="I599" s="150"/>
      <c r="J599" s="150"/>
      <c r="K599" s="150"/>
      <c r="L599" s="150"/>
      <c r="M599" s="150"/>
      <c r="N599" s="150"/>
      <c r="O599" s="150"/>
      <c r="P599" s="150"/>
      <c r="Q599" s="150"/>
      <c r="R599" s="150"/>
      <c r="S599" s="150"/>
      <c r="T599" s="150"/>
      <c r="U599" s="150"/>
      <c r="V599" s="150"/>
      <c r="W599" s="150"/>
      <c r="X599" s="150"/>
      <c r="Y599" s="189"/>
      <c r="Z599" s="189"/>
    </row>
    <row r="600" spans="1:26" ht="13">
      <c r="A600" s="148"/>
      <c r="B600" s="177"/>
      <c r="C600" s="177"/>
      <c r="D600" s="150"/>
      <c r="E600" s="150"/>
      <c r="F600" s="150"/>
      <c r="G600" s="150"/>
      <c r="H600" s="150"/>
      <c r="I600" s="150"/>
      <c r="J600" s="150"/>
      <c r="K600" s="150"/>
      <c r="L600" s="150"/>
      <c r="M600" s="150"/>
      <c r="N600" s="150"/>
      <c r="O600" s="150"/>
      <c r="P600" s="150"/>
      <c r="Q600" s="150"/>
      <c r="R600" s="150"/>
      <c r="S600" s="150"/>
      <c r="T600" s="150"/>
      <c r="U600" s="150"/>
      <c r="V600" s="150"/>
      <c r="W600" s="150"/>
      <c r="X600" s="150"/>
      <c r="Y600" s="189"/>
      <c r="Z600" s="189"/>
    </row>
    <row r="601" spans="1:26" ht="13">
      <c r="A601" s="148"/>
      <c r="B601" s="177"/>
      <c r="C601" s="177"/>
      <c r="D601" s="150"/>
      <c r="E601" s="150"/>
      <c r="F601" s="150"/>
      <c r="G601" s="150"/>
      <c r="H601" s="150"/>
      <c r="I601" s="150"/>
      <c r="J601" s="150"/>
      <c r="K601" s="150"/>
      <c r="L601" s="150"/>
      <c r="M601" s="150"/>
      <c r="N601" s="150"/>
      <c r="O601" s="150"/>
      <c r="P601" s="150"/>
      <c r="Q601" s="150"/>
      <c r="R601" s="150"/>
      <c r="S601" s="150"/>
      <c r="T601" s="150"/>
      <c r="U601" s="150"/>
      <c r="V601" s="150"/>
      <c r="W601" s="150"/>
      <c r="X601" s="150"/>
      <c r="Y601" s="189"/>
      <c r="Z601" s="189"/>
    </row>
    <row r="602" spans="1:26" ht="15.65" customHeight="1">
      <c r="A602" s="258"/>
      <c r="B602" s="258"/>
      <c r="C602" s="258"/>
      <c r="D602" s="188"/>
      <c r="E602" s="188"/>
      <c r="F602" s="188"/>
      <c r="G602" s="188"/>
      <c r="H602" s="188"/>
      <c r="I602" s="188"/>
      <c r="J602" s="188"/>
      <c r="K602" s="188"/>
      <c r="L602" s="188"/>
      <c r="M602" s="188"/>
      <c r="N602" s="188"/>
      <c r="O602" s="188"/>
      <c r="P602" s="188"/>
      <c r="Q602" s="188"/>
      <c r="R602" s="188"/>
      <c r="S602" s="188"/>
      <c r="T602" s="188"/>
      <c r="U602" s="188"/>
      <c r="V602" s="188"/>
      <c r="W602" s="188"/>
      <c r="X602" s="188"/>
      <c r="Y602" s="259"/>
      <c r="Z602" s="259"/>
    </row>
    <row r="603" spans="1:26" ht="15.65" customHeight="1">
      <c r="A603" s="260"/>
      <c r="B603" s="260"/>
      <c r="C603" s="260"/>
      <c r="Y603" s="261"/>
      <c r="Z603" s="261"/>
    </row>
    <row r="604" spans="1:26" ht="23.5">
      <c r="A604" s="262"/>
      <c r="B604" s="260"/>
      <c r="C604" s="260"/>
      <c r="Y604" s="261"/>
      <c r="Z604" s="261"/>
    </row>
    <row r="605" spans="1:26" ht="23.5">
      <c r="A605" s="164"/>
      <c r="B605" s="260"/>
      <c r="C605" s="260"/>
      <c r="Y605" s="261"/>
      <c r="Z605" s="261"/>
    </row>
    <row r="606" spans="1:26" ht="23.5">
      <c r="A606" s="138"/>
      <c r="B606" s="138"/>
      <c r="C606" s="138"/>
      <c r="Y606" s="261"/>
      <c r="Z606" s="261"/>
    </row>
    <row r="607" spans="1:26" ht="23.5">
      <c r="A607" s="138"/>
      <c r="B607" s="138"/>
      <c r="C607" s="138"/>
      <c r="Y607" s="261"/>
      <c r="Z607" s="261"/>
    </row>
    <row r="608" spans="1:26" ht="15.75" customHeight="1">
      <c r="A608" s="138"/>
      <c r="B608" s="138"/>
      <c r="C608" s="138"/>
      <c r="Y608" s="261"/>
      <c r="Z608" s="261"/>
    </row>
    <row r="609" spans="1:26" ht="17.149999999999999" customHeight="1">
      <c r="A609" s="138"/>
      <c r="B609" s="138"/>
      <c r="C609" s="138"/>
      <c r="Y609" s="261"/>
      <c r="Z609" s="261"/>
    </row>
    <row r="610" spans="1:26" ht="23.5">
      <c r="A610" s="138"/>
      <c r="B610" s="138"/>
      <c r="C610" s="138"/>
      <c r="Y610" s="261"/>
      <c r="Z610" s="261"/>
    </row>
    <row r="611" spans="1:26" ht="23.5">
      <c r="A611" s="138"/>
      <c r="B611" s="138"/>
      <c r="C611" s="138"/>
      <c r="Y611" s="261"/>
      <c r="Z611" s="261"/>
    </row>
    <row r="612" spans="1:26" ht="23.5">
      <c r="A612" s="263"/>
      <c r="B612" s="263"/>
      <c r="C612" s="263"/>
      <c r="D612" s="188"/>
      <c r="E612" s="188"/>
      <c r="F612" s="188"/>
      <c r="G612" s="188"/>
      <c r="H612" s="188"/>
      <c r="I612" s="188"/>
      <c r="J612" s="188"/>
      <c r="K612" s="188"/>
      <c r="L612" s="188"/>
      <c r="M612" s="188"/>
      <c r="N612" s="188"/>
      <c r="O612" s="188"/>
      <c r="P612" s="188"/>
      <c r="Q612" s="188"/>
      <c r="R612" s="188"/>
      <c r="S612" s="188"/>
      <c r="T612" s="188"/>
      <c r="U612" s="188"/>
      <c r="V612" s="188"/>
      <c r="W612" s="188"/>
      <c r="Y612" s="261"/>
      <c r="Z612" s="261"/>
    </row>
    <row r="613" spans="1:26" ht="23.5">
      <c r="A613" s="263"/>
      <c r="B613" s="263"/>
      <c r="C613" s="263"/>
      <c r="D613" s="188"/>
      <c r="E613" s="188"/>
      <c r="F613" s="188"/>
      <c r="G613" s="188"/>
      <c r="H613" s="188"/>
      <c r="I613" s="188"/>
      <c r="J613" s="188"/>
      <c r="K613" s="188"/>
      <c r="L613" s="188"/>
      <c r="M613" s="188"/>
      <c r="N613" s="188"/>
      <c r="O613" s="188"/>
      <c r="P613" s="188"/>
      <c r="Q613" s="188"/>
      <c r="R613" s="188"/>
      <c r="S613" s="188"/>
      <c r="T613" s="188"/>
      <c r="U613" s="188"/>
      <c r="V613" s="188"/>
      <c r="W613" s="188"/>
      <c r="Y613" s="261"/>
      <c r="Z613" s="261"/>
    </row>
    <row r="614" spans="1:26" ht="23.5">
      <c r="A614" s="263"/>
      <c r="B614" s="263"/>
      <c r="C614" s="263"/>
      <c r="D614" s="188"/>
      <c r="E614" s="188"/>
      <c r="F614" s="188"/>
      <c r="G614" s="188"/>
      <c r="H614" s="188"/>
      <c r="I614" s="188"/>
      <c r="J614" s="188"/>
      <c r="K614" s="188"/>
      <c r="L614" s="188"/>
      <c r="M614" s="188"/>
      <c r="N614" s="188"/>
      <c r="O614" s="188"/>
      <c r="P614" s="188"/>
      <c r="Q614" s="188"/>
      <c r="R614" s="188"/>
      <c r="S614" s="188"/>
      <c r="T614" s="188"/>
      <c r="U614" s="188"/>
      <c r="V614" s="188"/>
      <c r="W614" s="188"/>
      <c r="Y614" s="261"/>
      <c r="Z614" s="261"/>
    </row>
    <row r="615" spans="1:26" ht="23.5">
      <c r="A615" s="263"/>
      <c r="B615" s="263"/>
      <c r="C615" s="263"/>
      <c r="D615" s="188"/>
      <c r="E615" s="188"/>
      <c r="F615" s="188"/>
      <c r="G615" s="188"/>
      <c r="H615" s="188"/>
      <c r="I615" s="188"/>
      <c r="J615" s="188"/>
      <c r="K615" s="188"/>
      <c r="L615" s="188"/>
      <c r="M615" s="188"/>
      <c r="N615" s="188"/>
      <c r="O615" s="188"/>
      <c r="P615" s="188"/>
      <c r="Q615" s="188"/>
      <c r="R615" s="188"/>
      <c r="S615" s="188"/>
      <c r="T615" s="188"/>
      <c r="U615" s="188"/>
      <c r="V615" s="188"/>
      <c r="W615" s="188"/>
      <c r="Y615" s="261"/>
      <c r="Z615" s="261"/>
    </row>
    <row r="616" spans="1:26" ht="16.75" customHeight="1">
      <c r="A616" s="131"/>
      <c r="B616" s="131"/>
      <c r="C616" s="131"/>
      <c r="Y616" s="261"/>
      <c r="Z616" s="261"/>
    </row>
    <row r="617" spans="1:26" ht="15.65" customHeight="1">
      <c r="A617" s="260"/>
      <c r="B617" s="260"/>
      <c r="C617" s="260"/>
      <c r="Y617" s="261"/>
      <c r="Z617" s="261"/>
    </row>
    <row r="618" spans="1:26" ht="23.5">
      <c r="A618" s="164"/>
      <c r="B618" s="260"/>
      <c r="C618" s="260"/>
      <c r="Y618" s="261"/>
      <c r="Z618" s="261"/>
    </row>
    <row r="619" spans="1:26" ht="23.5">
      <c r="A619" s="260"/>
      <c r="B619" s="138"/>
      <c r="C619" s="138"/>
      <c r="Y619" s="261"/>
      <c r="Z619" s="261"/>
    </row>
    <row r="620" spans="1:26" ht="23.5">
      <c r="A620" s="260"/>
      <c r="B620" s="138"/>
      <c r="C620" s="138"/>
      <c r="Y620" s="261"/>
      <c r="Z620" s="261"/>
    </row>
    <row r="621" spans="1:26" ht="23.5">
      <c r="A621" s="260"/>
      <c r="B621" s="138"/>
      <c r="C621" s="138"/>
      <c r="Y621" s="261"/>
      <c r="Z621" s="261"/>
    </row>
    <row r="622" spans="1:26" ht="23.5">
      <c r="A622" s="260"/>
      <c r="B622" s="138"/>
      <c r="C622" s="138"/>
      <c r="Y622" s="261"/>
      <c r="Z622" s="261"/>
    </row>
    <row r="623" spans="1:26" ht="23.5">
      <c r="A623" s="260"/>
      <c r="B623" s="138"/>
      <c r="C623" s="138"/>
      <c r="Y623" s="261"/>
      <c r="Z623" s="261"/>
    </row>
    <row r="624" spans="1:26" ht="23.5">
      <c r="A624" s="260"/>
      <c r="B624" s="131"/>
      <c r="C624" s="131"/>
      <c r="Y624" s="261"/>
      <c r="Z624" s="261"/>
    </row>
    <row r="625" spans="1:26" ht="23.5">
      <c r="A625" s="164"/>
      <c r="B625" s="260"/>
      <c r="C625" s="260"/>
      <c r="Y625" s="261"/>
      <c r="Z625" s="261"/>
    </row>
    <row r="626" spans="1:26" ht="23.5">
      <c r="A626" s="164"/>
      <c r="B626" s="260"/>
      <c r="C626" s="260"/>
      <c r="Y626" s="261"/>
      <c r="Z626" s="261"/>
    </row>
    <row r="627" spans="1:26" ht="15.65" customHeight="1">
      <c r="A627" s="260"/>
      <c r="B627" s="260"/>
      <c r="C627" s="260"/>
      <c r="Y627" s="261"/>
      <c r="Z627" s="261"/>
    </row>
    <row r="628" spans="1:26" ht="15.65" customHeight="1">
      <c r="A628" s="260"/>
      <c r="B628" s="260"/>
      <c r="C628" s="260"/>
      <c r="Y628" s="261"/>
      <c r="Z628" s="261"/>
    </row>
    <row r="629" spans="1:26" ht="23.5">
      <c r="A629" s="164"/>
      <c r="B629" s="260"/>
      <c r="C629" s="260"/>
      <c r="Y629" s="261"/>
      <c r="Z629" s="261"/>
    </row>
    <row r="630" spans="1:26" ht="19.75" customHeight="1">
      <c r="A630" s="138"/>
      <c r="B630" s="138"/>
      <c r="C630" s="260"/>
      <c r="Y630" s="261"/>
      <c r="Z630" s="261"/>
    </row>
    <row r="631" spans="1:26" ht="23.5">
      <c r="A631" s="138"/>
      <c r="B631" s="138"/>
      <c r="C631" s="260"/>
      <c r="Y631" s="261"/>
      <c r="Z631" s="261"/>
    </row>
    <row r="632" spans="1:26" ht="23.5">
      <c r="A632" s="138"/>
      <c r="B632" s="138"/>
      <c r="C632" s="260"/>
      <c r="Y632" s="261"/>
      <c r="Z632" s="261"/>
    </row>
    <row r="633" spans="1:26" ht="23.5">
      <c r="A633" s="138"/>
      <c r="B633" s="138"/>
      <c r="C633" s="260"/>
      <c r="Y633" s="261"/>
      <c r="Z633" s="261"/>
    </row>
    <row r="634" spans="1:26" ht="23.5">
      <c r="A634" s="138"/>
      <c r="B634" s="138"/>
      <c r="C634" s="260"/>
      <c r="Y634" s="261"/>
      <c r="Z634" s="261"/>
    </row>
    <row r="635" spans="1:26" ht="23.5">
      <c r="A635" s="138"/>
      <c r="B635" s="138"/>
      <c r="C635" s="260"/>
      <c r="Y635" s="261"/>
      <c r="Z635" s="261"/>
    </row>
    <row r="636" spans="1:26" ht="23.5">
      <c r="A636" s="138"/>
      <c r="B636" s="138"/>
      <c r="C636" s="260"/>
      <c r="Y636" s="261"/>
      <c r="Z636" s="261"/>
    </row>
    <row r="637" spans="1:26" ht="23.5">
      <c r="A637" s="138"/>
      <c r="B637" s="138"/>
      <c r="C637" s="260"/>
      <c r="Y637" s="261"/>
      <c r="Z637" s="261"/>
    </row>
    <row r="638" spans="1:26" ht="23.5">
      <c r="A638" s="138"/>
      <c r="B638" s="138"/>
      <c r="C638" s="260"/>
      <c r="Y638" s="261"/>
      <c r="Z638" s="261"/>
    </row>
    <row r="639" spans="1:26" ht="23.5">
      <c r="A639" s="138"/>
      <c r="B639" s="138"/>
      <c r="C639" s="260"/>
      <c r="Y639" s="261"/>
      <c r="Z639" s="261"/>
    </row>
    <row r="640" spans="1:26" ht="23.5">
      <c r="A640" s="138"/>
      <c r="B640" s="138"/>
      <c r="C640" s="260"/>
      <c r="Y640" s="261"/>
      <c r="Z640" s="261"/>
    </row>
    <row r="641" spans="1:26" ht="23.5">
      <c r="A641" s="138"/>
      <c r="B641" s="138"/>
      <c r="C641" s="260"/>
    </row>
    <row r="642" spans="1:26" ht="23.5">
      <c r="A642" s="138"/>
      <c r="B642" s="138"/>
      <c r="C642" s="260"/>
    </row>
    <row r="643" spans="1:26" ht="23.5">
      <c r="A643" s="138"/>
      <c r="B643" s="138"/>
      <c r="C643" s="260"/>
    </row>
    <row r="644" spans="1:26" s="260" customFormat="1" ht="23.5">
      <c r="A644" s="164"/>
      <c r="Y644" s="264"/>
      <c r="Z644" s="264"/>
    </row>
    <row r="645" spans="1:26" s="260" customFormat="1" ht="23.5">
      <c r="A645" s="164"/>
      <c r="Y645" s="264"/>
      <c r="Z645" s="264"/>
    </row>
    <row r="646" spans="1:26" s="260" customFormat="1" ht="15.65" customHeight="1">
      <c r="Y646" s="264"/>
      <c r="Z646" s="264"/>
    </row>
    <row r="647" spans="1:26" s="260" customFormat="1" ht="23.5">
      <c r="A647" s="262"/>
      <c r="Y647" s="264"/>
      <c r="Z647" s="264"/>
    </row>
    <row r="648" spans="1:26" s="260" customFormat="1" ht="17.5" customHeight="1">
      <c r="A648" s="265"/>
      <c r="B648" s="265"/>
      <c r="C648" s="265"/>
      <c r="D648" s="265"/>
      <c r="E648" s="265"/>
      <c r="F648" s="265"/>
      <c r="Y648" s="264"/>
      <c r="Z648" s="264"/>
    </row>
    <row r="649" spans="1:26" s="260" customFormat="1" ht="23.5">
      <c r="A649" s="131"/>
      <c r="B649" s="265"/>
      <c r="C649" s="265"/>
      <c r="D649" s="131"/>
      <c r="E649" s="131"/>
      <c r="F649" s="131"/>
      <c r="Y649" s="264"/>
      <c r="Z649" s="264"/>
    </row>
    <row r="650" spans="1:26" s="260" customFormat="1" ht="23.5">
      <c r="A650" s="131"/>
      <c r="B650" s="131"/>
      <c r="C650" s="131"/>
      <c r="D650" s="131"/>
      <c r="E650" s="131"/>
      <c r="F650" s="131"/>
      <c r="Y650" s="264"/>
      <c r="Z650" s="264"/>
    </row>
    <row r="651" spans="1:26" s="260" customFormat="1" ht="23.5">
      <c r="A651" s="164"/>
      <c r="Y651" s="264"/>
      <c r="Z651" s="264"/>
    </row>
    <row r="652" spans="1:26" s="260" customFormat="1" ht="15.65" customHeight="1">
      <c r="Y652" s="264"/>
      <c r="Z652" s="264"/>
    </row>
    <row r="653" spans="1:26" s="260" customFormat="1" ht="23.5">
      <c r="A653" s="164"/>
      <c r="Y653" s="264"/>
      <c r="Z653" s="264"/>
    </row>
    <row r="654" spans="1:26" s="260" customFormat="1" ht="23.65" customHeight="1">
      <c r="A654" s="265"/>
      <c r="B654" s="265"/>
      <c r="C654" s="265"/>
      <c r="D654" s="265"/>
      <c r="E654" s="265"/>
      <c r="F654" s="265"/>
      <c r="Y654" s="264"/>
      <c r="Z654" s="264"/>
    </row>
    <row r="655" spans="1:26" s="260" customFormat="1" ht="23.5">
      <c r="A655" s="131"/>
      <c r="B655" s="131"/>
      <c r="C655" s="131"/>
      <c r="D655" s="131"/>
      <c r="E655" s="131"/>
      <c r="F655" s="131"/>
      <c r="Y655" s="264"/>
      <c r="Z655" s="264"/>
    </row>
    <row r="656" spans="1:26" s="260" customFormat="1" ht="17.5" customHeight="1">
      <c r="A656" s="265"/>
      <c r="B656" s="265"/>
      <c r="C656" s="265"/>
      <c r="D656" s="265"/>
      <c r="E656" s="265"/>
      <c r="F656" s="265"/>
      <c r="Y656" s="264"/>
      <c r="Z656" s="264"/>
    </row>
    <row r="657" spans="1:26" s="260" customFormat="1" ht="23.5">
      <c r="A657" s="265"/>
      <c r="B657" s="131"/>
      <c r="C657" s="131"/>
      <c r="D657" s="131"/>
      <c r="E657" s="131"/>
      <c r="F657" s="131"/>
      <c r="Y657" s="264"/>
      <c r="Z657" s="264"/>
    </row>
    <row r="658" spans="1:26" s="260" customFormat="1" ht="23.5">
      <c r="A658" s="131"/>
      <c r="B658" s="131"/>
      <c r="C658" s="131"/>
      <c r="D658" s="131"/>
      <c r="E658" s="131"/>
      <c r="F658" s="131"/>
      <c r="Y658" s="264"/>
      <c r="Z658" s="264"/>
    </row>
    <row r="659" spans="1:26" s="260" customFormat="1" ht="23.5">
      <c r="A659" s="164"/>
      <c r="Y659" s="264"/>
      <c r="Z659" s="264"/>
    </row>
    <row r="660" spans="1:26" s="260" customFormat="1" ht="15.65" customHeight="1">
      <c r="Y660" s="264"/>
      <c r="Z660" s="264"/>
    </row>
    <row r="661" spans="1:26" s="260" customFormat="1" ht="23.5">
      <c r="A661" s="164"/>
      <c r="Y661" s="264"/>
      <c r="Z661" s="264"/>
    </row>
    <row r="662" spans="1:26" s="260" customFormat="1" ht="15.65" customHeight="1">
      <c r="Y662" s="264"/>
      <c r="Z662" s="264"/>
    </row>
    <row r="663" spans="1:26" s="260" customFormat="1" ht="23.5">
      <c r="A663" s="266"/>
      <c r="B663" s="266"/>
      <c r="C663" s="266"/>
      <c r="D663" s="266"/>
      <c r="F663" s="267"/>
      <c r="G663" s="267"/>
      <c r="V663" s="267"/>
      <c r="Y663" s="264"/>
      <c r="Z663" s="264"/>
    </row>
    <row r="664" spans="1:26" s="260" customFormat="1" ht="23.5">
      <c r="A664" s="131"/>
      <c r="B664" s="131"/>
      <c r="C664" s="131"/>
      <c r="D664" s="131"/>
      <c r="F664" s="131"/>
      <c r="G664" s="131"/>
      <c r="V664" s="131"/>
      <c r="Y664" s="264"/>
      <c r="Z664" s="264"/>
    </row>
    <row r="665" spans="1:26" s="260" customFormat="1" ht="23.5">
      <c r="A665" s="266"/>
      <c r="B665" s="266"/>
      <c r="C665" s="266"/>
      <c r="D665" s="266"/>
      <c r="F665" s="266"/>
      <c r="G665" s="266"/>
      <c r="V665" s="266"/>
      <c r="Y665" s="264"/>
      <c r="Z665" s="264"/>
    </row>
    <row r="666" spans="1:26" s="260" customFormat="1" ht="23.5">
      <c r="A666" s="131"/>
      <c r="B666" s="131"/>
      <c r="C666" s="266"/>
      <c r="D666" s="266"/>
      <c r="F666" s="131"/>
      <c r="G666" s="131"/>
      <c r="V666" s="131"/>
      <c r="Y666" s="264"/>
      <c r="Z666" s="264"/>
    </row>
    <row r="667" spans="1:26" s="260" customFormat="1" ht="23.5">
      <c r="A667" s="131"/>
      <c r="B667" s="131"/>
      <c r="C667" s="131"/>
      <c r="D667" s="131"/>
      <c r="F667" s="131"/>
      <c r="G667" s="131"/>
      <c r="V667" s="131"/>
      <c r="Y667" s="264"/>
      <c r="Z667" s="264"/>
    </row>
    <row r="668" spans="1:26" s="260" customFormat="1" ht="23.5">
      <c r="A668" s="266"/>
      <c r="B668" s="266"/>
      <c r="C668" s="266"/>
      <c r="D668" s="266"/>
      <c r="F668" s="267"/>
      <c r="G668" s="267"/>
      <c r="V668" s="267"/>
      <c r="Y668" s="264"/>
      <c r="Z668" s="264"/>
    </row>
    <row r="669" spans="1:26" s="260" customFormat="1" ht="22" customHeight="1">
      <c r="A669" s="131"/>
      <c r="B669" s="131"/>
      <c r="C669" s="131"/>
      <c r="D669" s="131"/>
      <c r="F669" s="131"/>
      <c r="G669" s="131"/>
      <c r="V669" s="131"/>
      <c r="Y669" s="264"/>
      <c r="Z669" s="264"/>
    </row>
    <row r="670" spans="1:26" s="260" customFormat="1" ht="23.5">
      <c r="A670" s="266"/>
      <c r="B670" s="266"/>
      <c r="C670" s="266"/>
      <c r="D670" s="266"/>
      <c r="F670" s="267"/>
      <c r="G670" s="267"/>
      <c r="V670" s="267"/>
      <c r="Y670" s="264"/>
      <c r="Z670" s="264"/>
    </row>
    <row r="671" spans="1:26" s="260" customFormat="1" ht="23.5">
      <c r="A671" s="131"/>
      <c r="B671" s="131"/>
      <c r="C671" s="266"/>
      <c r="D671" s="266"/>
      <c r="F671" s="131"/>
      <c r="G671" s="131"/>
      <c r="V671" s="131"/>
      <c r="Y671" s="264"/>
      <c r="Z671" s="264"/>
    </row>
    <row r="672" spans="1:26" s="260" customFormat="1" ht="23.5">
      <c r="A672" s="131"/>
      <c r="B672" s="131"/>
      <c r="C672" s="131"/>
      <c r="D672" s="131"/>
      <c r="F672" s="131"/>
      <c r="G672" s="131"/>
      <c r="V672" s="131"/>
      <c r="Y672" s="264"/>
      <c r="Z672" s="264"/>
    </row>
    <row r="673" spans="1:26" s="260" customFormat="1" ht="23.5">
      <c r="A673" s="266"/>
      <c r="B673" s="266"/>
      <c r="C673" s="266"/>
      <c r="D673" s="266"/>
      <c r="F673" s="267"/>
      <c r="G673" s="267"/>
      <c r="V673" s="267"/>
      <c r="Y673" s="264"/>
      <c r="Z673" s="264"/>
    </row>
    <row r="674" spans="1:26" s="260" customFormat="1" ht="23.5">
      <c r="A674" s="131"/>
      <c r="B674" s="131"/>
      <c r="C674" s="266"/>
      <c r="D674" s="266"/>
      <c r="F674" s="131"/>
      <c r="G674" s="131"/>
      <c r="V674" s="131"/>
      <c r="Y674" s="264"/>
      <c r="Z674" s="264"/>
    </row>
    <row r="675" spans="1:26" s="260" customFormat="1" ht="23.5">
      <c r="A675" s="131"/>
      <c r="B675" s="131"/>
      <c r="C675" s="131"/>
      <c r="D675" s="131"/>
      <c r="F675" s="131"/>
      <c r="G675" s="131"/>
      <c r="V675" s="131"/>
      <c r="Y675" s="264"/>
      <c r="Z675" s="264"/>
    </row>
    <row r="676" spans="1:26" s="260" customFormat="1" ht="23.5">
      <c r="A676" s="266"/>
      <c r="B676" s="266"/>
      <c r="C676" s="266"/>
      <c r="D676" s="266"/>
      <c r="F676" s="267"/>
      <c r="G676" s="267"/>
      <c r="V676" s="267"/>
      <c r="Y676" s="264"/>
      <c r="Z676" s="264"/>
    </row>
    <row r="677" spans="1:26" s="260" customFormat="1" ht="23.5">
      <c r="A677" s="131"/>
      <c r="B677" s="131"/>
      <c r="C677" s="131"/>
      <c r="D677" s="131"/>
      <c r="E677" s="131"/>
      <c r="F677" s="131"/>
      <c r="G677" s="131"/>
      <c r="Y677" s="264"/>
      <c r="Z677" s="264"/>
    </row>
    <row r="678" spans="1:26" s="260" customFormat="1" ht="23.5">
      <c r="A678" s="164"/>
      <c r="Y678" s="264"/>
      <c r="Z678" s="264"/>
    </row>
    <row r="679" spans="1:26" s="260" customFormat="1" ht="15.65" customHeight="1">
      <c r="Y679" s="264"/>
      <c r="Z679" s="264"/>
    </row>
    <row r="680" spans="1:26" s="260" customFormat="1" ht="23.5">
      <c r="A680" s="262"/>
      <c r="Y680" s="264"/>
      <c r="Z680" s="264"/>
    </row>
    <row r="681" spans="1:26" s="260" customFormat="1" ht="17.649999999999999" customHeight="1">
      <c r="A681" s="164"/>
      <c r="B681" s="164"/>
      <c r="C681" s="164"/>
      <c r="D681" s="164"/>
      <c r="E681" s="164"/>
      <c r="Y681" s="264"/>
      <c r="Z681" s="264"/>
    </row>
    <row r="682" spans="1:26" s="260" customFormat="1" ht="23.5">
      <c r="A682" s="131"/>
      <c r="B682" s="131"/>
      <c r="C682" s="164"/>
      <c r="D682" s="164"/>
      <c r="E682" s="131"/>
      <c r="Y682" s="264"/>
      <c r="Z682" s="264"/>
    </row>
    <row r="683" spans="1:26" s="260" customFormat="1" ht="23.5">
      <c r="A683" s="131"/>
      <c r="B683" s="131"/>
      <c r="C683" s="131"/>
      <c r="D683" s="131"/>
      <c r="E683" s="131"/>
      <c r="Y683" s="264"/>
      <c r="Z683" s="264"/>
    </row>
    <row r="684" spans="1:26" s="260" customFormat="1" ht="17.649999999999999" customHeight="1">
      <c r="A684" s="131"/>
      <c r="B684" s="131"/>
      <c r="C684" s="164"/>
      <c r="D684" s="164"/>
      <c r="E684" s="164"/>
      <c r="Y684" s="264"/>
      <c r="Z684" s="264"/>
    </row>
    <row r="685" spans="1:26" s="260" customFormat="1" ht="23.5">
      <c r="A685" s="131"/>
      <c r="B685" s="131"/>
      <c r="C685" s="262"/>
      <c r="D685" s="262"/>
      <c r="E685" s="262"/>
      <c r="Y685" s="264"/>
      <c r="Z685" s="264"/>
    </row>
    <row r="686" spans="1:26" s="260" customFormat="1" ht="23.5">
      <c r="A686" s="131"/>
      <c r="B686" s="131"/>
      <c r="C686" s="131"/>
      <c r="D686" s="131"/>
      <c r="E686" s="131"/>
      <c r="Y686" s="264"/>
      <c r="Z686" s="264"/>
    </row>
    <row r="687" spans="1:26" s="260" customFormat="1" ht="17.649999999999999" customHeight="1">
      <c r="A687" s="164"/>
      <c r="B687" s="164"/>
      <c r="C687" s="164"/>
      <c r="D687" s="164"/>
      <c r="E687" s="164"/>
      <c r="Y687" s="264"/>
      <c r="Z687" s="264"/>
    </row>
    <row r="688" spans="1:26" s="260" customFormat="1" ht="23.5">
      <c r="A688" s="131"/>
      <c r="B688" s="131"/>
      <c r="C688" s="164"/>
      <c r="D688" s="164"/>
      <c r="E688" s="131"/>
      <c r="Y688" s="264"/>
      <c r="Z688" s="264"/>
    </row>
    <row r="689" spans="1:26" s="260" customFormat="1" ht="23.5">
      <c r="A689" s="131"/>
      <c r="B689" s="131"/>
      <c r="C689" s="131"/>
      <c r="D689" s="131"/>
      <c r="E689" s="131"/>
      <c r="Y689" s="264"/>
      <c r="Z689" s="264"/>
    </row>
    <row r="690" spans="1:26" s="260" customFormat="1" ht="17.649999999999999" customHeight="1">
      <c r="A690" s="164"/>
      <c r="B690" s="164"/>
      <c r="C690" s="164"/>
      <c r="D690" s="164"/>
      <c r="W690" s="164"/>
      <c r="Y690" s="264"/>
      <c r="Z690" s="264"/>
    </row>
    <row r="691" spans="1:26" s="260" customFormat="1" ht="23.5">
      <c r="A691" s="131"/>
      <c r="B691" s="131"/>
      <c r="C691" s="164"/>
      <c r="D691" s="164"/>
      <c r="W691" s="131"/>
      <c r="Y691" s="264"/>
      <c r="Z691" s="264"/>
    </row>
    <row r="692" spans="1:26" s="260" customFormat="1" ht="23.5">
      <c r="A692" s="131"/>
      <c r="B692" s="131"/>
      <c r="C692" s="164"/>
      <c r="D692" s="164"/>
      <c r="W692" s="131"/>
      <c r="Y692" s="264"/>
      <c r="Z692" s="264"/>
    </row>
    <row r="693" spans="1:26" s="260" customFormat="1" ht="23.5">
      <c r="A693" s="131"/>
      <c r="B693" s="131"/>
      <c r="C693" s="131"/>
      <c r="D693" s="131"/>
      <c r="W693" s="131"/>
      <c r="Y693" s="264"/>
      <c r="Z693" s="264"/>
    </row>
    <row r="694" spans="1:26" s="260" customFormat="1" ht="17.649999999999999" customHeight="1">
      <c r="A694" s="164"/>
      <c r="B694" s="164"/>
      <c r="C694" s="164"/>
      <c r="D694" s="164"/>
      <c r="W694" s="164"/>
      <c r="Y694" s="264"/>
      <c r="Z694" s="264"/>
    </row>
    <row r="695" spans="1:26" s="260" customFormat="1" ht="23.5">
      <c r="A695" s="131"/>
      <c r="B695" s="131"/>
      <c r="C695" s="164"/>
      <c r="D695" s="164"/>
      <c r="E695" s="131"/>
      <c r="Y695" s="264"/>
      <c r="Z695" s="264"/>
    </row>
    <row r="696" spans="1:26" s="260" customFormat="1" ht="23.5">
      <c r="A696" s="131"/>
      <c r="B696" s="131"/>
      <c r="C696" s="131"/>
      <c r="D696" s="131"/>
      <c r="E696" s="131"/>
      <c r="Y696" s="264"/>
      <c r="Z696" s="264"/>
    </row>
  </sheetData>
  <mergeCells count="536">
    <mergeCell ref="C503:X504"/>
    <mergeCell ref="B487:B488"/>
    <mergeCell ref="B483:B484"/>
    <mergeCell ref="Y471:Z472"/>
    <mergeCell ref="Y477:Z478"/>
    <mergeCell ref="C465:X466"/>
    <mergeCell ref="C473:X474"/>
    <mergeCell ref="C418:X419"/>
    <mergeCell ref="C343:X344"/>
    <mergeCell ref="B343:B344"/>
    <mergeCell ref="A373:I373"/>
    <mergeCell ref="B376:B377"/>
    <mergeCell ref="B378:B379"/>
    <mergeCell ref="B374:B375"/>
    <mergeCell ref="C378:X379"/>
    <mergeCell ref="B386:B387"/>
    <mergeCell ref="B388:B389"/>
    <mergeCell ref="C386:X387"/>
    <mergeCell ref="C405:X406"/>
    <mergeCell ref="B407:B408"/>
    <mergeCell ref="C411:X412"/>
    <mergeCell ref="B411:B417"/>
    <mergeCell ref="B368:B369"/>
    <mergeCell ref="B370:B371"/>
    <mergeCell ref="C310:X311"/>
    <mergeCell ref="C312:X313"/>
    <mergeCell ref="B310:B311"/>
    <mergeCell ref="B312:B313"/>
    <mergeCell ref="B347:B348"/>
    <mergeCell ref="B336:B337"/>
    <mergeCell ref="B351:B352"/>
    <mergeCell ref="E327:N328"/>
    <mergeCell ref="E330:N331"/>
    <mergeCell ref="B314:B315"/>
    <mergeCell ref="O322:X323"/>
    <mergeCell ref="C314:X315"/>
    <mergeCell ref="A46:E48"/>
    <mergeCell ref="B178:B179"/>
    <mergeCell ref="B249:B250"/>
    <mergeCell ref="B210:B224"/>
    <mergeCell ref="C409:X410"/>
    <mergeCell ref="B440:B443"/>
    <mergeCell ref="C284:X285"/>
    <mergeCell ref="B526:B530"/>
    <mergeCell ref="B456:B457"/>
    <mergeCell ref="B465:B466"/>
    <mergeCell ref="B467:B468"/>
    <mergeCell ref="B469:B470"/>
    <mergeCell ref="B345:B346"/>
    <mergeCell ref="C361:X362"/>
    <mergeCell ref="B359:B360"/>
    <mergeCell ref="B485:B486"/>
    <mergeCell ref="B489:B490"/>
    <mergeCell ref="B499:B500"/>
    <mergeCell ref="C320:X321"/>
    <mergeCell ref="B247:B248"/>
    <mergeCell ref="B196:B197"/>
    <mergeCell ref="B192:B193"/>
    <mergeCell ref="B200:B201"/>
    <mergeCell ref="B164:B165"/>
    <mergeCell ref="O41:Q43"/>
    <mergeCell ref="B204:B205"/>
    <mergeCell ref="B231:B232"/>
    <mergeCell ref="B166:B167"/>
    <mergeCell ref="C186:X187"/>
    <mergeCell ref="B172:B173"/>
    <mergeCell ref="B182:B183"/>
    <mergeCell ref="B180:B181"/>
    <mergeCell ref="C190:X191"/>
    <mergeCell ref="B190:B191"/>
    <mergeCell ref="B170:B171"/>
    <mergeCell ref="B99:B100"/>
    <mergeCell ref="B97:B98"/>
    <mergeCell ref="B64:B65"/>
    <mergeCell ref="U48:Z48"/>
    <mergeCell ref="R48:T48"/>
    <mergeCell ref="I48:Q48"/>
    <mergeCell ref="I46:Z46"/>
    <mergeCell ref="C64:X65"/>
    <mergeCell ref="C210:X211"/>
    <mergeCell ref="C180:X181"/>
    <mergeCell ref="C182:X183"/>
    <mergeCell ref="C229:X230"/>
    <mergeCell ref="C202:X203"/>
    <mergeCell ref="B89:B90"/>
    <mergeCell ref="B103:B104"/>
    <mergeCell ref="B138:B139"/>
    <mergeCell ref="C126:X127"/>
    <mergeCell ref="B93:B94"/>
    <mergeCell ref="B134:B135"/>
    <mergeCell ref="B115:B116"/>
    <mergeCell ref="B113:B114"/>
    <mergeCell ref="C134:X135"/>
    <mergeCell ref="C113:X114"/>
    <mergeCell ref="C130:X131"/>
    <mergeCell ref="C103:X104"/>
    <mergeCell ref="Y242:Z243"/>
    <mergeCell ref="B235:B236"/>
    <mergeCell ref="C240:X241"/>
    <mergeCell ref="B238:B239"/>
    <mergeCell ref="B119:B120"/>
    <mergeCell ref="B109:B110"/>
    <mergeCell ref="B105:B106"/>
    <mergeCell ref="B126:B127"/>
    <mergeCell ref="B130:B131"/>
    <mergeCell ref="B242:B243"/>
    <mergeCell ref="C242:X243"/>
    <mergeCell ref="C227:X228"/>
    <mergeCell ref="C200:X201"/>
    <mergeCell ref="C204:X205"/>
    <mergeCell ref="C198:X199"/>
    <mergeCell ref="C238:X239"/>
    <mergeCell ref="C166:X167"/>
    <mergeCell ref="B240:B241"/>
    <mergeCell ref="Y320:Z333"/>
    <mergeCell ref="B162:B163"/>
    <mergeCell ref="C146:X147"/>
    <mergeCell ref="C138:X139"/>
    <mergeCell ref="C162:X163"/>
    <mergeCell ref="B148:B149"/>
    <mergeCell ref="B144:B145"/>
    <mergeCell ref="B146:B147"/>
    <mergeCell ref="C140:X141"/>
    <mergeCell ref="B160:B161"/>
    <mergeCell ref="B156:B157"/>
    <mergeCell ref="C144:X145"/>
    <mergeCell ref="B140:B141"/>
    <mergeCell ref="D151:Z153"/>
    <mergeCell ref="C156:X157"/>
    <mergeCell ref="Y164:Z165"/>
    <mergeCell ref="Y166:Z167"/>
    <mergeCell ref="B245:B246"/>
    <mergeCell ref="B229:B230"/>
    <mergeCell ref="B227:B228"/>
    <mergeCell ref="B206:B207"/>
    <mergeCell ref="B198:B199"/>
    <mergeCell ref="B202:B203"/>
    <mergeCell ref="B186:B187"/>
    <mergeCell ref="B320:B333"/>
    <mergeCell ref="B361:B362"/>
    <mergeCell ref="C351:X352"/>
    <mergeCell ref="C347:X348"/>
    <mergeCell ref="E322:N322"/>
    <mergeCell ref="B318:B319"/>
    <mergeCell ref="C318:X319"/>
    <mergeCell ref="C355:X356"/>
    <mergeCell ref="B363:B364"/>
    <mergeCell ref="C368:X369"/>
    <mergeCell ref="C370:X371"/>
    <mergeCell ref="Y368:Z369"/>
    <mergeCell ref="Y370:Z371"/>
    <mergeCell ref="C374:X375"/>
    <mergeCell ref="C363:X364"/>
    <mergeCell ref="Y388:Z389"/>
    <mergeCell ref="Y376:Z377"/>
    <mergeCell ref="Y378:Z379"/>
    <mergeCell ref="Y380:Z380"/>
    <mergeCell ref="C302:X303"/>
    <mergeCell ref="O329:X333"/>
    <mergeCell ref="Y456:Z457"/>
    <mergeCell ref="Y452:Z453"/>
    <mergeCell ref="C170:X171"/>
    <mergeCell ref="C172:X173"/>
    <mergeCell ref="C450:X451"/>
    <mergeCell ref="Y302:Z303"/>
    <mergeCell ref="Y253:Z254"/>
    <mergeCell ref="C178:X179"/>
    <mergeCell ref="C231:X232"/>
    <mergeCell ref="C268:X269"/>
    <mergeCell ref="Y418:Z419"/>
    <mergeCell ref="C270:X271"/>
    <mergeCell ref="C262:X263"/>
    <mergeCell ref="C359:X360"/>
    <mergeCell ref="C298:X299"/>
    <mergeCell ref="C294:X295"/>
    <mergeCell ref="C290:X291"/>
    <mergeCell ref="C292:X293"/>
    <mergeCell ref="Y374:Z375"/>
    <mergeCell ref="Y240:Z241"/>
    <mergeCell ref="Y238:Z239"/>
    <mergeCell ref="Y314:Z315"/>
    <mergeCell ref="B562:Z563"/>
    <mergeCell ref="A567:Z567"/>
    <mergeCell ref="Y460:Z461"/>
    <mergeCell ref="Y172:Z173"/>
    <mergeCell ref="Y186:Z187"/>
    <mergeCell ref="Y178:Z179"/>
    <mergeCell ref="Y284:Z285"/>
    <mergeCell ref="C192:X193"/>
    <mergeCell ref="B531:B532"/>
    <mergeCell ref="Y190:Z191"/>
    <mergeCell ref="Y200:Z201"/>
    <mergeCell ref="Y202:Z203"/>
    <mergeCell ref="Y245:Z246"/>
    <mergeCell ref="Y180:Z181"/>
    <mergeCell ref="Y182:Z183"/>
    <mergeCell ref="Y198:Z199"/>
    <mergeCell ref="Y196:Z197"/>
    <mergeCell ref="Y235:Z236"/>
    <mergeCell ref="Y347:Z348"/>
    <mergeCell ref="Y231:Z232"/>
    <mergeCell ref="Y229:Z230"/>
    <mergeCell ref="Y440:Z443"/>
    <mergeCell ref="Y355:Z356"/>
    <mergeCell ref="C336:X337"/>
    <mergeCell ref="Y113:Z114"/>
    <mergeCell ref="Y119:Z120"/>
    <mergeCell ref="Y105:Z106"/>
    <mergeCell ref="Y115:Z116"/>
    <mergeCell ref="C122:Z122"/>
    <mergeCell ref="C123:Z123"/>
    <mergeCell ref="C105:X106"/>
    <mergeCell ref="C119:X120"/>
    <mergeCell ref="A561:Z561"/>
    <mergeCell ref="Y144:Z145"/>
    <mergeCell ref="C160:X161"/>
    <mergeCell ref="C206:X207"/>
    <mergeCell ref="C245:X246"/>
    <mergeCell ref="Y290:Z291"/>
    <mergeCell ref="Y300:Z301"/>
    <mergeCell ref="Y170:Z171"/>
    <mergeCell ref="Y210:Z224"/>
    <mergeCell ref="Y336:Z337"/>
    <mergeCell ref="Y280:Z281"/>
    <mergeCell ref="Y262:Z263"/>
    <mergeCell ref="Y288:Z289"/>
    <mergeCell ref="Y318:Z319"/>
    <mergeCell ref="Y247:Z248"/>
    <mergeCell ref="Y270:Z271"/>
    <mergeCell ref="Y89:Z90"/>
    <mergeCell ref="Y71:Z72"/>
    <mergeCell ref="Y66:Z67"/>
    <mergeCell ref="Y73:Z74"/>
    <mergeCell ref="Y75:Z84"/>
    <mergeCell ref="Y85:Z86"/>
    <mergeCell ref="C89:X90"/>
    <mergeCell ref="C73:X74"/>
    <mergeCell ref="Y162:Z163"/>
    <mergeCell ref="Y148:Z149"/>
    <mergeCell ref="Y93:Z94"/>
    <mergeCell ref="C97:X98"/>
    <mergeCell ref="Y103:Z104"/>
    <mergeCell ref="Y97:Z98"/>
    <mergeCell ref="Y109:Z110"/>
    <mergeCell ref="Y99:Z100"/>
    <mergeCell ref="C93:X94"/>
    <mergeCell ref="C99:X100"/>
    <mergeCell ref="Y126:Z127"/>
    <mergeCell ref="Y140:Z141"/>
    <mergeCell ref="Y130:Z131"/>
    <mergeCell ref="Y134:Z135"/>
    <mergeCell ref="Y138:Z139"/>
    <mergeCell ref="C115:X116"/>
    <mergeCell ref="B62:B63"/>
    <mergeCell ref="D75:X75"/>
    <mergeCell ref="C85:X86"/>
    <mergeCell ref="C57:X58"/>
    <mergeCell ref="B57:B58"/>
    <mergeCell ref="Y53:Z54"/>
    <mergeCell ref="Y57:Z58"/>
    <mergeCell ref="B66:B67"/>
    <mergeCell ref="Y62:Z63"/>
    <mergeCell ref="Y64:Z65"/>
    <mergeCell ref="C53:X54"/>
    <mergeCell ref="B53:B54"/>
    <mergeCell ref="B71:B72"/>
    <mergeCell ref="B73:B74"/>
    <mergeCell ref="C66:X67"/>
    <mergeCell ref="C71:X72"/>
    <mergeCell ref="B85:B86"/>
    <mergeCell ref="B75:B84"/>
    <mergeCell ref="Y51:Z52"/>
    <mergeCell ref="K5:Z6"/>
    <mergeCell ref="S19:Z20"/>
    <mergeCell ref="A19:R20"/>
    <mergeCell ref="C17:G17"/>
    <mergeCell ref="C10:G10"/>
    <mergeCell ref="A8:B17"/>
    <mergeCell ref="C8:G9"/>
    <mergeCell ref="C11:G13"/>
    <mergeCell ref="F41:N43"/>
    <mergeCell ref="C14:G16"/>
    <mergeCell ref="H8:Z9"/>
    <mergeCell ref="B51:B52"/>
    <mergeCell ref="Y28:Z29"/>
    <mergeCell ref="H17:Z17"/>
    <mergeCell ref="B28:B29"/>
    <mergeCell ref="C28:X29"/>
    <mergeCell ref="F46:H46"/>
    <mergeCell ref="F47:H47"/>
    <mergeCell ref="F48:H48"/>
    <mergeCell ref="I47:Z47"/>
    <mergeCell ref="S42:T42"/>
    <mergeCell ref="X42:Y42"/>
    <mergeCell ref="Y30:Z31"/>
    <mergeCell ref="A1:Z1"/>
    <mergeCell ref="A2:Z2"/>
    <mergeCell ref="A4:G4"/>
    <mergeCell ref="A5:J6"/>
    <mergeCell ref="H10:Z10"/>
    <mergeCell ref="H11:Z13"/>
    <mergeCell ref="I14:Z14"/>
    <mergeCell ref="H15:Z16"/>
    <mergeCell ref="C164:X165"/>
    <mergeCell ref="F44:Z45"/>
    <mergeCell ref="A41:E43"/>
    <mergeCell ref="C109:X110"/>
    <mergeCell ref="C62:X63"/>
    <mergeCell ref="Y146:Z147"/>
    <mergeCell ref="Y156:Z157"/>
    <mergeCell ref="C148:X149"/>
    <mergeCell ref="Y160:Z161"/>
    <mergeCell ref="C51:X52"/>
    <mergeCell ref="A21:Z21"/>
    <mergeCell ref="U56:Z56"/>
    <mergeCell ref="C30:X31"/>
    <mergeCell ref="U50:Z50"/>
    <mergeCell ref="A44:E45"/>
    <mergeCell ref="B30:B31"/>
    <mergeCell ref="Y475:Z476"/>
    <mergeCell ref="B477:B478"/>
    <mergeCell ref="C477:X478"/>
    <mergeCell ref="Y409:Z410"/>
    <mergeCell ref="Y458:Z459"/>
    <mergeCell ref="Y411:Z417"/>
    <mergeCell ref="Y405:Z406"/>
    <mergeCell ref="Y361:Z362"/>
    <mergeCell ref="Y450:Z451"/>
    <mergeCell ref="Y407:Z408"/>
    <mergeCell ref="Y420:Z425"/>
    <mergeCell ref="Y426:Z431"/>
    <mergeCell ref="Y432:Z439"/>
    <mergeCell ref="Y383:Z383"/>
    <mergeCell ref="Y386:Z387"/>
    <mergeCell ref="Y446:Z447"/>
    <mergeCell ref="C376:X377"/>
    <mergeCell ref="C388:X389"/>
    <mergeCell ref="C383:X383"/>
    <mergeCell ref="C380:X380"/>
    <mergeCell ref="B418:B419"/>
    <mergeCell ref="B405:B406"/>
    <mergeCell ref="B420:B425"/>
    <mergeCell ref="C407:X408"/>
    <mergeCell ref="B432:B439"/>
    <mergeCell ref="C426:T426"/>
    <mergeCell ref="B426:B431"/>
    <mergeCell ref="B446:B447"/>
    <mergeCell ref="C446:X447"/>
    <mergeCell ref="C469:X470"/>
    <mergeCell ref="C471:X472"/>
    <mergeCell ref="B475:B476"/>
    <mergeCell ref="C475:X476"/>
    <mergeCell ref="C452:X453"/>
    <mergeCell ref="B458:B459"/>
    <mergeCell ref="B452:B453"/>
    <mergeCell ref="C456:X457"/>
    <mergeCell ref="B450:B451"/>
    <mergeCell ref="C460:X461"/>
    <mergeCell ref="C458:X459"/>
    <mergeCell ref="B471:B472"/>
    <mergeCell ref="B533:B534"/>
    <mergeCell ref="C533:X534"/>
    <mergeCell ref="C531:X532"/>
    <mergeCell ref="B493:B494"/>
    <mergeCell ref="B495:B496"/>
    <mergeCell ref="Y495:Z496"/>
    <mergeCell ref="B501:B502"/>
    <mergeCell ref="C501:X502"/>
    <mergeCell ref="Y501:Z502"/>
    <mergeCell ref="Y526:Z530"/>
    <mergeCell ref="Y531:Z532"/>
    <mergeCell ref="Y533:Z534"/>
    <mergeCell ref="B513:B514"/>
    <mergeCell ref="B515:B516"/>
    <mergeCell ref="B521:B522"/>
    <mergeCell ref="C526:X530"/>
    <mergeCell ref="C499:X500"/>
    <mergeCell ref="Y499:Z500"/>
    <mergeCell ref="C495:X496"/>
    <mergeCell ref="C493:X494"/>
    <mergeCell ref="C513:X514"/>
    <mergeCell ref="Y513:Z514"/>
    <mergeCell ref="C515:X516"/>
    <mergeCell ref="Y515:Z516"/>
    <mergeCell ref="Y251:Z252"/>
    <mergeCell ref="Y249:Z250"/>
    <mergeCell ref="Y272:Z273"/>
    <mergeCell ref="C300:X301"/>
    <mergeCell ref="C255:X256"/>
    <mergeCell ref="B255:B256"/>
    <mergeCell ref="Y268:Z269"/>
    <mergeCell ref="Y294:Z295"/>
    <mergeCell ref="Y292:Z293"/>
    <mergeCell ref="C276:X277"/>
    <mergeCell ref="C253:X254"/>
    <mergeCell ref="B268:B269"/>
    <mergeCell ref="C259:X260"/>
    <mergeCell ref="C280:X281"/>
    <mergeCell ref="C247:X248"/>
    <mergeCell ref="C249:X250"/>
    <mergeCell ref="B272:B273"/>
    <mergeCell ref="C251:X252"/>
    <mergeCell ref="B276:B277"/>
    <mergeCell ref="C272:X273"/>
    <mergeCell ref="B253:B254"/>
    <mergeCell ref="B251:B252"/>
    <mergeCell ref="Y310:Z311"/>
    <mergeCell ref="Y308:Z309"/>
    <mergeCell ref="B270:B271"/>
    <mergeCell ref="B257:B258"/>
    <mergeCell ref="B259:B260"/>
    <mergeCell ref="B294:B295"/>
    <mergeCell ref="B298:B299"/>
    <mergeCell ref="B290:B291"/>
    <mergeCell ref="B292:B293"/>
    <mergeCell ref="B302:B303"/>
    <mergeCell ref="B284:B285"/>
    <mergeCell ref="B280:B281"/>
    <mergeCell ref="Y298:Z299"/>
    <mergeCell ref="C257:X258"/>
    <mergeCell ref="B300:B301"/>
    <mergeCell ref="Y304:Z305"/>
    <mergeCell ref="Y312:Z313"/>
    <mergeCell ref="C288:X289"/>
    <mergeCell ref="B288:B289"/>
    <mergeCell ref="C521:X522"/>
    <mergeCell ref="Y521:Z522"/>
    <mergeCell ref="Y276:Z277"/>
    <mergeCell ref="Y493:Z494"/>
    <mergeCell ref="C491:X492"/>
    <mergeCell ref="Y491:Z492"/>
    <mergeCell ref="B491:B492"/>
    <mergeCell ref="C487:X488"/>
    <mergeCell ref="C420:T420"/>
    <mergeCell ref="B473:B474"/>
    <mergeCell ref="C479:X480"/>
    <mergeCell ref="Y473:Z474"/>
    <mergeCell ref="B479:B480"/>
    <mergeCell ref="Y479:Z480"/>
    <mergeCell ref="Y465:Z466"/>
    <mergeCell ref="C467:X468"/>
    <mergeCell ref="D440:X441"/>
    <mergeCell ref="D442:X443"/>
    <mergeCell ref="Y467:Z468"/>
    <mergeCell ref="Y469:Z470"/>
    <mergeCell ref="C308:X309"/>
    <mergeCell ref="B304:B305"/>
    <mergeCell ref="C304:X305"/>
    <mergeCell ref="B308:B309"/>
    <mergeCell ref="B176:B177"/>
    <mergeCell ref="C176:X177"/>
    <mergeCell ref="Y176:Z177"/>
    <mergeCell ref="B174:B175"/>
    <mergeCell ref="C174:X175"/>
    <mergeCell ref="Y174:Z175"/>
    <mergeCell ref="B264:B265"/>
    <mergeCell ref="C264:X265"/>
    <mergeCell ref="Y264:Z265"/>
    <mergeCell ref="B262:B263"/>
    <mergeCell ref="Y206:Z207"/>
    <mergeCell ref="Y204:Z205"/>
    <mergeCell ref="Y192:Z193"/>
    <mergeCell ref="C196:X197"/>
    <mergeCell ref="Y255:Z256"/>
    <mergeCell ref="Y257:Z258"/>
    <mergeCell ref="Y259:Z260"/>
    <mergeCell ref="B233:B234"/>
    <mergeCell ref="C233:X234"/>
    <mergeCell ref="Y233:Z234"/>
    <mergeCell ref="C235:X236"/>
    <mergeCell ref="B397:B402"/>
    <mergeCell ref="C397:X397"/>
    <mergeCell ref="Y397:Z402"/>
    <mergeCell ref="D398:X399"/>
    <mergeCell ref="D400:X401"/>
    <mergeCell ref="D402:X402"/>
    <mergeCell ref="O324:X328"/>
    <mergeCell ref="E324:N324"/>
    <mergeCell ref="B384:B385"/>
    <mergeCell ref="C384:X385"/>
    <mergeCell ref="Y384:Z385"/>
    <mergeCell ref="B392:B396"/>
    <mergeCell ref="Y392:Z396"/>
    <mergeCell ref="C392:X392"/>
    <mergeCell ref="D393:X394"/>
    <mergeCell ref="D395:X396"/>
    <mergeCell ref="Y351:Z352"/>
    <mergeCell ref="Y345:Z346"/>
    <mergeCell ref="Y343:Z344"/>
    <mergeCell ref="C345:X346"/>
    <mergeCell ref="B355:B356"/>
    <mergeCell ref="Y359:Z360"/>
    <mergeCell ref="Y363:Z364"/>
    <mergeCell ref="A367:H367"/>
    <mergeCell ref="B517:B518"/>
    <mergeCell ref="C517:X518"/>
    <mergeCell ref="Y517:Z518"/>
    <mergeCell ref="B519:B520"/>
    <mergeCell ref="C519:X520"/>
    <mergeCell ref="Y519:Z520"/>
    <mergeCell ref="C489:X490"/>
    <mergeCell ref="Y489:Z490"/>
    <mergeCell ref="C483:X484"/>
    <mergeCell ref="Y483:Z484"/>
    <mergeCell ref="C485:X486"/>
    <mergeCell ref="Y485:Z486"/>
    <mergeCell ref="Y487:Z488"/>
    <mergeCell ref="B509:B510"/>
    <mergeCell ref="C509:X510"/>
    <mergeCell ref="Y509:Z510"/>
    <mergeCell ref="Y503:Z504"/>
    <mergeCell ref="B505:B506"/>
    <mergeCell ref="C505:X506"/>
    <mergeCell ref="Y505:Z506"/>
    <mergeCell ref="B507:B508"/>
    <mergeCell ref="C507:X508"/>
    <mergeCell ref="Y507:Z508"/>
    <mergeCell ref="B503:B504"/>
    <mergeCell ref="B538:B539"/>
    <mergeCell ref="C538:X539"/>
    <mergeCell ref="Y538:Z539"/>
    <mergeCell ref="B540:B541"/>
    <mergeCell ref="C540:X541"/>
    <mergeCell ref="Y540:Z541"/>
    <mergeCell ref="B542:B543"/>
    <mergeCell ref="C542:X543"/>
    <mergeCell ref="Y542:Z543"/>
    <mergeCell ref="B544:B545"/>
    <mergeCell ref="C544:X545"/>
    <mergeCell ref="Y544:Z545"/>
    <mergeCell ref="B548:B549"/>
    <mergeCell ref="C548:X549"/>
    <mergeCell ref="Y548:Z549"/>
    <mergeCell ref="B550:B551"/>
    <mergeCell ref="C550:X551"/>
    <mergeCell ref="Y550:Z551"/>
  </mergeCells>
  <phoneticPr fontId="5"/>
  <printOptions horizontalCentered="1"/>
  <pageMargins left="0.78740157480314965" right="0.59055118110236227" top="0.70866141732283472" bottom="0.31496062992125984" header="0.39370078740157483" footer="0"/>
  <pageSetup paperSize="9" scale="93" fitToWidth="0" fitToHeight="0" orientation="portrait" r:id="rId1"/>
  <headerFooter alignWithMargins="0">
    <oddHeader>&amp;R&amp;"ＭＳ Ｐゴシック,標準"&amp;9運営状況点検書（訪問入浴介護）</oddHeader>
    <oddFooter>&amp;C&amp;P</oddFooter>
  </headerFooter>
  <rowBreaks count="14" manualBreakCount="14">
    <brk id="49" max="16383" man="1"/>
    <brk id="101" max="25" man="1"/>
    <brk id="136" max="25" man="1"/>
    <brk id="168" max="25" man="1"/>
    <brk id="208" max="25" man="1"/>
    <brk id="266" max="25" man="1"/>
    <brk id="306" max="25" man="1"/>
    <brk id="339" max="25" man="1"/>
    <brk id="365" max="16383" man="1"/>
    <brk id="403" max="25" man="1"/>
    <brk id="444" max="25" man="1"/>
    <brk id="462" max="25" man="1"/>
    <brk id="497" max="25" man="1"/>
    <brk id="523" max="25" man="1"/>
  </rowBreaks>
  <colBreaks count="1" manualBreakCount="1">
    <brk id="26" max="1048575" man="1"/>
  </colBreaks>
  <ignoredErrors>
    <ignoredError sqref="D32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BF37"/>
  <sheetViews>
    <sheetView showGridLines="0" view="pageBreakPreview" zoomScale="55" zoomScaleNormal="55" zoomScaleSheetLayoutView="55" workbookViewId="0">
      <selection activeCell="U4" sqref="U4"/>
    </sheetView>
  </sheetViews>
  <sheetFormatPr defaultColWidth="5.1796875" defaultRowHeight="20.25" customHeight="1"/>
  <cols>
    <col min="1" max="1" width="1.54296875" style="87" customWidth="1"/>
    <col min="2" max="56" width="6.453125" style="87" customWidth="1"/>
    <col min="57" max="16384" width="5.1796875" style="87"/>
  </cols>
  <sheetData>
    <row r="1" spans="2:57" s="56" customFormat="1" ht="20.25" customHeight="1">
      <c r="C1" s="57" t="s">
        <v>414</v>
      </c>
      <c r="D1" s="57"/>
      <c r="G1" s="58" t="s">
        <v>275</v>
      </c>
      <c r="J1" s="57"/>
      <c r="K1" s="57"/>
      <c r="L1" s="57"/>
      <c r="M1" s="57"/>
      <c r="AK1" s="59" t="s">
        <v>276</v>
      </c>
      <c r="AL1" s="59" t="s">
        <v>277</v>
      </c>
      <c r="AM1" s="589" t="s">
        <v>278</v>
      </c>
      <c r="AN1" s="589"/>
      <c r="AO1" s="589"/>
      <c r="AP1" s="589"/>
      <c r="AQ1" s="589"/>
      <c r="AR1" s="589"/>
      <c r="AS1" s="589"/>
      <c r="AT1" s="589"/>
      <c r="AU1" s="589"/>
      <c r="AV1" s="589"/>
      <c r="AW1" s="589"/>
      <c r="AX1" s="589"/>
      <c r="AY1" s="589"/>
      <c r="AZ1" s="589"/>
      <c r="BA1" s="589"/>
      <c r="BB1" s="60" t="s">
        <v>279</v>
      </c>
    </row>
    <row r="2" spans="2:57" s="62" customFormat="1" ht="20.25" customHeight="1">
      <c r="D2" s="58"/>
      <c r="H2" s="58"/>
      <c r="I2" s="59"/>
      <c r="J2" s="59"/>
      <c r="K2" s="59"/>
      <c r="L2" s="59"/>
      <c r="M2" s="59"/>
      <c r="T2" s="59" t="s">
        <v>280</v>
      </c>
      <c r="U2" s="590">
        <v>7</v>
      </c>
      <c r="V2" s="590"/>
      <c r="W2" s="59" t="s">
        <v>434</v>
      </c>
      <c r="X2" s="591">
        <f>IF(U2=0,"",YEAR(DATE(2018+U2,1,1)))</f>
        <v>2025</v>
      </c>
      <c r="Y2" s="591"/>
      <c r="Z2" s="62" t="s">
        <v>435</v>
      </c>
      <c r="AA2" s="62" t="s">
        <v>282</v>
      </c>
      <c r="AB2" s="590">
        <v>4</v>
      </c>
      <c r="AC2" s="590"/>
      <c r="AD2" s="62" t="s">
        <v>283</v>
      </c>
      <c r="AJ2" s="60"/>
      <c r="AK2" s="59" t="s">
        <v>284</v>
      </c>
      <c r="AL2" s="59" t="s">
        <v>277</v>
      </c>
      <c r="AM2" s="590"/>
      <c r="AN2" s="590"/>
      <c r="AO2" s="590"/>
      <c r="AP2" s="590"/>
      <c r="AQ2" s="590"/>
      <c r="AR2" s="590"/>
      <c r="AS2" s="590"/>
      <c r="AT2" s="590"/>
      <c r="AU2" s="590"/>
      <c r="AV2" s="590"/>
      <c r="AW2" s="590"/>
      <c r="AX2" s="590"/>
      <c r="AY2" s="590"/>
      <c r="AZ2" s="590"/>
      <c r="BA2" s="590"/>
      <c r="BB2" s="60" t="s">
        <v>436</v>
      </c>
      <c r="BC2" s="59"/>
      <c r="BD2" s="59"/>
      <c r="BE2" s="59"/>
    </row>
    <row r="3" spans="2:57" s="62" customFormat="1" ht="20.25" customHeight="1">
      <c r="D3" s="58"/>
      <c r="H3" s="58"/>
      <c r="I3" s="59"/>
      <c r="J3" s="59"/>
      <c r="K3" s="59"/>
      <c r="L3" s="59"/>
      <c r="M3" s="59"/>
      <c r="T3" s="65"/>
      <c r="U3" s="66"/>
      <c r="V3" s="66"/>
      <c r="W3" s="67"/>
      <c r="X3" s="66"/>
      <c r="Y3" s="66"/>
      <c r="Z3" s="68"/>
      <c r="AA3" s="68"/>
      <c r="AB3" s="66"/>
      <c r="AC3" s="66"/>
      <c r="AD3" s="69"/>
      <c r="AJ3" s="60"/>
      <c r="AK3" s="59"/>
      <c r="AL3" s="59"/>
      <c r="AM3" s="70"/>
      <c r="AN3" s="70"/>
      <c r="AO3" s="70"/>
      <c r="AP3" s="70"/>
      <c r="AQ3" s="70"/>
      <c r="AR3" s="70"/>
      <c r="AS3" s="70"/>
      <c r="AT3" s="70"/>
      <c r="AU3" s="70"/>
      <c r="AV3" s="70"/>
      <c r="AW3" s="70"/>
      <c r="AX3" s="70"/>
      <c r="AY3" s="71" t="s">
        <v>437</v>
      </c>
      <c r="AZ3" s="592" t="s">
        <v>416</v>
      </c>
      <c r="BA3" s="592"/>
      <c r="BB3" s="592"/>
      <c r="BC3" s="592"/>
      <c r="BD3" s="59"/>
      <c r="BE3" s="59"/>
    </row>
    <row r="4" spans="2:57" s="62" customFormat="1" ht="20.25" customHeight="1">
      <c r="B4" s="72"/>
      <c r="C4" s="72"/>
      <c r="D4" s="72"/>
      <c r="E4" s="72"/>
      <c r="F4" s="72"/>
      <c r="G4" s="72"/>
      <c r="H4" s="72"/>
      <c r="I4" s="72"/>
      <c r="J4" s="73"/>
      <c r="K4" s="74"/>
      <c r="L4" s="74"/>
      <c r="M4" s="74"/>
      <c r="N4" s="74"/>
      <c r="O4" s="74"/>
      <c r="P4" s="75"/>
      <c r="Q4" s="74"/>
      <c r="R4" s="74"/>
      <c r="Z4" s="68"/>
      <c r="AA4" s="68"/>
      <c r="AB4" s="66"/>
      <c r="AC4" s="66"/>
      <c r="AD4" s="69"/>
      <c r="AJ4" s="60"/>
      <c r="AK4" s="59"/>
      <c r="AL4" s="59"/>
      <c r="AM4" s="70"/>
      <c r="AN4" s="70"/>
      <c r="AO4" s="70"/>
      <c r="AP4" s="70"/>
      <c r="AQ4" s="70"/>
      <c r="AR4" s="70"/>
      <c r="AS4" s="70"/>
      <c r="AT4" s="70"/>
      <c r="AU4" s="70"/>
      <c r="AV4" s="70"/>
      <c r="AW4" s="70"/>
      <c r="AX4" s="70"/>
      <c r="AY4" s="71" t="s">
        <v>417</v>
      </c>
      <c r="AZ4" s="592" t="s">
        <v>418</v>
      </c>
      <c r="BA4" s="592"/>
      <c r="BB4" s="592"/>
      <c r="BC4" s="592"/>
      <c r="BD4" s="59"/>
      <c r="BE4" s="59"/>
    </row>
    <row r="5" spans="2:57" s="62" customFormat="1" ht="20.25" customHeight="1">
      <c r="B5" s="76"/>
      <c r="C5" s="76"/>
      <c r="D5" s="76"/>
      <c r="E5" s="76"/>
      <c r="F5" s="76"/>
      <c r="G5" s="76"/>
      <c r="H5" s="76"/>
      <c r="I5" s="76"/>
      <c r="J5" s="74"/>
      <c r="K5" s="77"/>
      <c r="L5" s="78"/>
      <c r="M5" s="78"/>
      <c r="N5" s="78"/>
      <c r="O5" s="78"/>
      <c r="P5" s="76"/>
      <c r="Q5" s="72"/>
      <c r="R5" s="72"/>
      <c r="S5" s="56"/>
      <c r="Z5" s="68"/>
      <c r="AA5" s="68"/>
      <c r="AB5" s="66"/>
      <c r="AC5" s="66"/>
      <c r="AD5" s="56"/>
      <c r="AE5" s="56"/>
      <c r="AF5" s="56"/>
      <c r="AG5" s="56"/>
      <c r="AJ5" s="56" t="s">
        <v>287</v>
      </c>
      <c r="AK5" s="56"/>
      <c r="AL5" s="56"/>
      <c r="AM5" s="56"/>
      <c r="AN5" s="56"/>
      <c r="AO5" s="56"/>
      <c r="AP5" s="56"/>
      <c r="AQ5" s="56"/>
      <c r="AR5" s="72"/>
      <c r="AS5" s="72"/>
      <c r="AT5" s="79"/>
      <c r="AU5" s="56"/>
      <c r="AV5" s="606">
        <v>40</v>
      </c>
      <c r="AW5" s="607"/>
      <c r="AX5" s="79" t="s">
        <v>288</v>
      </c>
      <c r="AY5" s="56"/>
      <c r="AZ5" s="606">
        <v>160</v>
      </c>
      <c r="BA5" s="607"/>
      <c r="BB5" s="79" t="s">
        <v>289</v>
      </c>
      <c r="BC5" s="56"/>
      <c r="BE5" s="59"/>
    </row>
    <row r="6" spans="2:57" s="62" customFormat="1" ht="20.25" customHeight="1">
      <c r="B6" s="76"/>
      <c r="C6" s="76"/>
      <c r="D6" s="76"/>
      <c r="E6" s="76"/>
      <c r="F6" s="76"/>
      <c r="G6" s="76"/>
      <c r="H6" s="76"/>
      <c r="I6" s="76"/>
      <c r="J6" s="76"/>
      <c r="K6" s="80"/>
      <c r="L6" s="80"/>
      <c r="M6" s="80"/>
      <c r="N6" s="76"/>
      <c r="O6" s="81"/>
      <c r="P6" s="82"/>
      <c r="Q6" s="82"/>
      <c r="R6" s="83"/>
      <c r="S6" s="84"/>
      <c r="Z6" s="68"/>
      <c r="AA6" s="68"/>
      <c r="AB6" s="66"/>
      <c r="AC6" s="66"/>
      <c r="AD6" s="79"/>
      <c r="AE6" s="56"/>
      <c r="AF6" s="56"/>
      <c r="AG6" s="56"/>
      <c r="AL6" s="56"/>
      <c r="AM6" s="56"/>
      <c r="AN6" s="85"/>
      <c r="AO6" s="86"/>
      <c r="AP6" s="86"/>
      <c r="AQ6" s="84"/>
      <c r="AR6" s="84"/>
      <c r="AS6" s="84"/>
      <c r="AT6" s="84"/>
      <c r="AU6" s="84"/>
      <c r="AV6" s="84"/>
      <c r="AW6" s="56" t="s">
        <v>290</v>
      </c>
      <c r="AX6" s="56"/>
      <c r="AY6" s="56"/>
      <c r="AZ6" s="608">
        <f>DAY(EOMONTH(DATE(X2,AB2,1),0))</f>
        <v>30</v>
      </c>
      <c r="BA6" s="609"/>
      <c r="BB6" s="79" t="s">
        <v>286</v>
      </c>
      <c r="BE6" s="59"/>
    </row>
    <row r="7" spans="2:57" ht="20.25" customHeight="1" thickBot="1">
      <c r="C7" s="88"/>
      <c r="D7" s="88"/>
      <c r="S7" s="88"/>
      <c r="AJ7" s="88"/>
      <c r="BC7" s="89"/>
      <c r="BD7" s="89"/>
      <c r="BE7" s="89"/>
    </row>
    <row r="8" spans="2:57" ht="20.25" customHeight="1" thickBot="1">
      <c r="B8" s="572" t="s">
        <v>438</v>
      </c>
      <c r="C8" s="575" t="s">
        <v>430</v>
      </c>
      <c r="D8" s="576"/>
      <c r="E8" s="581" t="s">
        <v>439</v>
      </c>
      <c r="F8" s="576"/>
      <c r="G8" s="581" t="s">
        <v>294</v>
      </c>
      <c r="H8" s="575"/>
      <c r="I8" s="575"/>
      <c r="J8" s="575"/>
      <c r="K8" s="576"/>
      <c r="L8" s="581" t="s">
        <v>295</v>
      </c>
      <c r="M8" s="575"/>
      <c r="N8" s="575"/>
      <c r="O8" s="584"/>
      <c r="P8" s="587" t="s">
        <v>440</v>
      </c>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93" t="str">
        <f>IF(AZ3="４週","(9)1～4週目の勤務時間数合計","(9)1か月の勤務時間数合計")</f>
        <v>(9)1～4週目の勤務時間数合計</v>
      </c>
      <c r="AV8" s="594"/>
      <c r="AW8" s="593" t="s">
        <v>296</v>
      </c>
      <c r="AX8" s="594"/>
      <c r="AY8" s="601" t="s">
        <v>420</v>
      </c>
      <c r="AZ8" s="601"/>
      <c r="BA8" s="601"/>
      <c r="BB8" s="601"/>
      <c r="BC8" s="601"/>
      <c r="BD8" s="601"/>
    </row>
    <row r="9" spans="2:57" ht="20.25" customHeight="1" thickBot="1">
      <c r="B9" s="573"/>
      <c r="C9" s="577"/>
      <c r="D9" s="578"/>
      <c r="E9" s="582"/>
      <c r="F9" s="578"/>
      <c r="G9" s="582"/>
      <c r="H9" s="577"/>
      <c r="I9" s="577"/>
      <c r="J9" s="577"/>
      <c r="K9" s="578"/>
      <c r="L9" s="582"/>
      <c r="M9" s="577"/>
      <c r="N9" s="577"/>
      <c r="O9" s="585"/>
      <c r="P9" s="603" t="s">
        <v>297</v>
      </c>
      <c r="Q9" s="604"/>
      <c r="R9" s="604"/>
      <c r="S9" s="604"/>
      <c r="T9" s="604"/>
      <c r="U9" s="604"/>
      <c r="V9" s="605"/>
      <c r="W9" s="603" t="s">
        <v>298</v>
      </c>
      <c r="X9" s="604"/>
      <c r="Y9" s="604"/>
      <c r="Z9" s="604"/>
      <c r="AA9" s="604"/>
      <c r="AB9" s="604"/>
      <c r="AC9" s="605"/>
      <c r="AD9" s="603" t="s">
        <v>299</v>
      </c>
      <c r="AE9" s="604"/>
      <c r="AF9" s="604"/>
      <c r="AG9" s="604"/>
      <c r="AH9" s="604"/>
      <c r="AI9" s="604"/>
      <c r="AJ9" s="605"/>
      <c r="AK9" s="603" t="s">
        <v>300</v>
      </c>
      <c r="AL9" s="604"/>
      <c r="AM9" s="604"/>
      <c r="AN9" s="604"/>
      <c r="AO9" s="604"/>
      <c r="AP9" s="604"/>
      <c r="AQ9" s="605"/>
      <c r="AR9" s="603" t="s">
        <v>301</v>
      </c>
      <c r="AS9" s="604"/>
      <c r="AT9" s="605"/>
      <c r="AU9" s="595"/>
      <c r="AV9" s="596"/>
      <c r="AW9" s="595"/>
      <c r="AX9" s="596"/>
      <c r="AY9" s="601"/>
      <c r="AZ9" s="601"/>
      <c r="BA9" s="601"/>
      <c r="BB9" s="601"/>
      <c r="BC9" s="601"/>
      <c r="BD9" s="601"/>
    </row>
    <row r="10" spans="2:57" ht="20.25" customHeight="1" thickBot="1">
      <c r="B10" s="573"/>
      <c r="C10" s="577"/>
      <c r="D10" s="578"/>
      <c r="E10" s="582"/>
      <c r="F10" s="578"/>
      <c r="G10" s="582"/>
      <c r="H10" s="577"/>
      <c r="I10" s="577"/>
      <c r="J10" s="577"/>
      <c r="K10" s="578"/>
      <c r="L10" s="582"/>
      <c r="M10" s="577"/>
      <c r="N10" s="577"/>
      <c r="O10" s="585"/>
      <c r="P10" s="92">
        <f>DAY(DATE($X$2,$AB$2,1))</f>
        <v>1</v>
      </c>
      <c r="Q10" s="93">
        <f>DAY(DATE($X$2,$AB$2,2))</f>
        <v>2</v>
      </c>
      <c r="R10" s="93">
        <f>DAY(DATE($X$2,$AB$2,3))</f>
        <v>3</v>
      </c>
      <c r="S10" s="93">
        <f>DAY(DATE($X$2,$AB$2,4))</f>
        <v>4</v>
      </c>
      <c r="T10" s="93">
        <f>DAY(DATE($X$2,$AB$2,5))</f>
        <v>5</v>
      </c>
      <c r="U10" s="93">
        <f>DAY(DATE($X$2,$AB$2,6))</f>
        <v>6</v>
      </c>
      <c r="V10" s="94">
        <f>DAY(DATE($X$2,$AB$2,7))</f>
        <v>7</v>
      </c>
      <c r="W10" s="92">
        <f>DAY(DATE($X$2,$AB$2,8))</f>
        <v>8</v>
      </c>
      <c r="X10" s="93">
        <f>DAY(DATE($X$2,$AB$2,9))</f>
        <v>9</v>
      </c>
      <c r="Y10" s="93">
        <f>DAY(DATE($X$2,$AB$2,10))</f>
        <v>10</v>
      </c>
      <c r="Z10" s="93">
        <f>DAY(DATE($X$2,$AB$2,11))</f>
        <v>11</v>
      </c>
      <c r="AA10" s="93">
        <f>DAY(DATE($X$2,$AB$2,12))</f>
        <v>12</v>
      </c>
      <c r="AB10" s="93">
        <f>DAY(DATE($X$2,$AB$2,13))</f>
        <v>13</v>
      </c>
      <c r="AC10" s="94">
        <f>DAY(DATE($X$2,$AB$2,14))</f>
        <v>14</v>
      </c>
      <c r="AD10" s="92">
        <f>DAY(DATE($X$2,$AB$2,15))</f>
        <v>15</v>
      </c>
      <c r="AE10" s="93">
        <f>DAY(DATE($X$2,$AB$2,16))</f>
        <v>16</v>
      </c>
      <c r="AF10" s="93">
        <f>DAY(DATE($X$2,$AB$2,17))</f>
        <v>17</v>
      </c>
      <c r="AG10" s="93">
        <f>DAY(DATE($X$2,$AB$2,18))</f>
        <v>18</v>
      </c>
      <c r="AH10" s="93">
        <f>DAY(DATE($X$2,$AB$2,19))</f>
        <v>19</v>
      </c>
      <c r="AI10" s="93">
        <f>DAY(DATE($X$2,$AB$2,20))</f>
        <v>20</v>
      </c>
      <c r="AJ10" s="94">
        <f>DAY(DATE($X$2,$AB$2,21))</f>
        <v>21</v>
      </c>
      <c r="AK10" s="92">
        <f>DAY(DATE($X$2,$AB$2,22))</f>
        <v>22</v>
      </c>
      <c r="AL10" s="93">
        <f>DAY(DATE($X$2,$AB$2,23))</f>
        <v>23</v>
      </c>
      <c r="AM10" s="93">
        <f>DAY(DATE($X$2,$AB$2,24))</f>
        <v>24</v>
      </c>
      <c r="AN10" s="93">
        <f>DAY(DATE($X$2,$AB$2,25))</f>
        <v>25</v>
      </c>
      <c r="AO10" s="93">
        <f>DAY(DATE($X$2,$AB$2,26))</f>
        <v>26</v>
      </c>
      <c r="AP10" s="93">
        <f>DAY(DATE($X$2,$AB$2,27))</f>
        <v>27</v>
      </c>
      <c r="AQ10" s="94">
        <f>DAY(DATE($X$2,$AB$2,28))</f>
        <v>28</v>
      </c>
      <c r="AR10" s="92" t="str">
        <f>IF(AZ3="暦月",IF(DAY(DATE($X$2,$AB$2,29))=29,29,""),"")</f>
        <v/>
      </c>
      <c r="AS10" s="93" t="str">
        <f>IF(AZ3="暦月",IF(DAY(DATE($X$2,$AB$2,30))=30,30,""),"")</f>
        <v/>
      </c>
      <c r="AT10" s="123" t="str">
        <f>IF(AZ3="暦月",IF(DAY(DATE($X$2,$AB$2,31))=31,31,""),"")</f>
        <v/>
      </c>
      <c r="AU10" s="595"/>
      <c r="AV10" s="596"/>
      <c r="AW10" s="595"/>
      <c r="AX10" s="596"/>
      <c r="AY10" s="601"/>
      <c r="AZ10" s="601"/>
      <c r="BA10" s="601"/>
      <c r="BB10" s="601"/>
      <c r="BC10" s="601"/>
      <c r="BD10" s="601"/>
    </row>
    <row r="11" spans="2:57" ht="20.25" hidden="1" customHeight="1" thickBot="1">
      <c r="B11" s="573"/>
      <c r="C11" s="577"/>
      <c r="D11" s="578"/>
      <c r="E11" s="582"/>
      <c r="F11" s="578"/>
      <c r="G11" s="582"/>
      <c r="H11" s="577"/>
      <c r="I11" s="577"/>
      <c r="J11" s="577"/>
      <c r="K11" s="578"/>
      <c r="L11" s="582"/>
      <c r="M11" s="577"/>
      <c r="N11" s="577"/>
      <c r="O11" s="585"/>
      <c r="P11" s="92">
        <f>WEEKDAY(DATE($X$2,$AB$2,1))</f>
        <v>3</v>
      </c>
      <c r="Q11" s="93">
        <f>WEEKDAY(DATE($X$2,$AB$2,2))</f>
        <v>4</v>
      </c>
      <c r="R11" s="93">
        <f>WEEKDAY(DATE($X$2,$AB$2,3))</f>
        <v>5</v>
      </c>
      <c r="S11" s="93">
        <f>WEEKDAY(DATE($X$2,$AB$2,4))</f>
        <v>6</v>
      </c>
      <c r="T11" s="93">
        <f>WEEKDAY(DATE($X$2,$AB$2,5))</f>
        <v>7</v>
      </c>
      <c r="U11" s="93">
        <f>WEEKDAY(DATE($X$2,$AB$2,6))</f>
        <v>1</v>
      </c>
      <c r="V11" s="94">
        <f>WEEKDAY(DATE($X$2,$AB$2,7))</f>
        <v>2</v>
      </c>
      <c r="W11" s="92">
        <f>WEEKDAY(DATE($X$2,$AB$2,8))</f>
        <v>3</v>
      </c>
      <c r="X11" s="93">
        <f>WEEKDAY(DATE($X$2,$AB$2,9))</f>
        <v>4</v>
      </c>
      <c r="Y11" s="93">
        <f>WEEKDAY(DATE($X$2,$AB$2,10))</f>
        <v>5</v>
      </c>
      <c r="Z11" s="93">
        <f>WEEKDAY(DATE($X$2,$AB$2,11))</f>
        <v>6</v>
      </c>
      <c r="AA11" s="93">
        <f>WEEKDAY(DATE($X$2,$AB$2,12))</f>
        <v>7</v>
      </c>
      <c r="AB11" s="93">
        <f>WEEKDAY(DATE($X$2,$AB$2,13))</f>
        <v>1</v>
      </c>
      <c r="AC11" s="94">
        <f>WEEKDAY(DATE($X$2,$AB$2,14))</f>
        <v>2</v>
      </c>
      <c r="AD11" s="92">
        <f>WEEKDAY(DATE($X$2,$AB$2,15))</f>
        <v>3</v>
      </c>
      <c r="AE11" s="93">
        <f>WEEKDAY(DATE($X$2,$AB$2,16))</f>
        <v>4</v>
      </c>
      <c r="AF11" s="93">
        <f>WEEKDAY(DATE($X$2,$AB$2,17))</f>
        <v>5</v>
      </c>
      <c r="AG11" s="93">
        <f>WEEKDAY(DATE($X$2,$AB$2,18))</f>
        <v>6</v>
      </c>
      <c r="AH11" s="93">
        <f>WEEKDAY(DATE($X$2,$AB$2,19))</f>
        <v>7</v>
      </c>
      <c r="AI11" s="93">
        <f>WEEKDAY(DATE($X$2,$AB$2,20))</f>
        <v>1</v>
      </c>
      <c r="AJ11" s="94">
        <f>WEEKDAY(DATE($X$2,$AB$2,21))</f>
        <v>2</v>
      </c>
      <c r="AK11" s="92">
        <f>WEEKDAY(DATE($X$2,$AB$2,22))</f>
        <v>3</v>
      </c>
      <c r="AL11" s="93">
        <f>WEEKDAY(DATE($X$2,$AB$2,23))</f>
        <v>4</v>
      </c>
      <c r="AM11" s="93">
        <f>WEEKDAY(DATE($X$2,$AB$2,24))</f>
        <v>5</v>
      </c>
      <c r="AN11" s="93">
        <f>WEEKDAY(DATE($X$2,$AB$2,25))</f>
        <v>6</v>
      </c>
      <c r="AO11" s="93">
        <f>WEEKDAY(DATE($X$2,$AB$2,26))</f>
        <v>7</v>
      </c>
      <c r="AP11" s="93">
        <f>WEEKDAY(DATE($X$2,$AB$2,27))</f>
        <v>1</v>
      </c>
      <c r="AQ11" s="94">
        <f>WEEKDAY(DATE($X$2,$AB$2,28))</f>
        <v>2</v>
      </c>
      <c r="AR11" s="92">
        <f>IF(AR10=29,WEEKDAY(DATE($X$2,$AB$2,29)),0)</f>
        <v>0</v>
      </c>
      <c r="AS11" s="93">
        <f>IF(AS10=30,WEEKDAY(DATE($X$2,$AB$2,30)),0)</f>
        <v>0</v>
      </c>
      <c r="AT11" s="123">
        <f>IF(AT10=31,WEEKDAY(DATE($X$2,$AB$2,31)),0)</f>
        <v>0</v>
      </c>
      <c r="AU11" s="597"/>
      <c r="AV11" s="598"/>
      <c r="AW11" s="597"/>
      <c r="AX11" s="598"/>
      <c r="AY11" s="602"/>
      <c r="AZ11" s="602"/>
      <c r="BA11" s="602"/>
      <c r="BB11" s="602"/>
      <c r="BC11" s="602"/>
      <c r="BD11" s="602"/>
    </row>
    <row r="12" spans="2:57" ht="20.25" customHeight="1" thickBot="1">
      <c r="B12" s="574"/>
      <c r="C12" s="579"/>
      <c r="D12" s="580"/>
      <c r="E12" s="583"/>
      <c r="F12" s="580"/>
      <c r="G12" s="583"/>
      <c r="H12" s="579"/>
      <c r="I12" s="579"/>
      <c r="J12" s="579"/>
      <c r="K12" s="580"/>
      <c r="L12" s="583"/>
      <c r="M12" s="579"/>
      <c r="N12" s="579"/>
      <c r="O12" s="586"/>
      <c r="P12" s="95" t="str">
        <f>IF(P11=1,"日",IF(P11=2,"月",IF(P11=3,"火",IF(P11=4,"水",IF(P11=5,"木",IF(P11=6,"金","土"))))))</f>
        <v>火</v>
      </c>
      <c r="Q12" s="96" t="str">
        <f t="shared" ref="Q12:AQ12" si="0">IF(Q11=1,"日",IF(Q11=2,"月",IF(Q11=3,"火",IF(Q11=4,"水",IF(Q11=5,"木",IF(Q11=6,"金","土"))))))</f>
        <v>水</v>
      </c>
      <c r="R12" s="96" t="str">
        <f t="shared" si="0"/>
        <v>木</v>
      </c>
      <c r="S12" s="96" t="str">
        <f t="shared" si="0"/>
        <v>金</v>
      </c>
      <c r="T12" s="96" t="str">
        <f t="shared" si="0"/>
        <v>土</v>
      </c>
      <c r="U12" s="96" t="str">
        <f t="shared" si="0"/>
        <v>日</v>
      </c>
      <c r="V12" s="97" t="str">
        <f t="shared" si="0"/>
        <v>月</v>
      </c>
      <c r="W12" s="95" t="str">
        <f t="shared" si="0"/>
        <v>火</v>
      </c>
      <c r="X12" s="96" t="str">
        <f t="shared" si="0"/>
        <v>水</v>
      </c>
      <c r="Y12" s="96" t="str">
        <f t="shared" si="0"/>
        <v>木</v>
      </c>
      <c r="Z12" s="96" t="str">
        <f t="shared" si="0"/>
        <v>金</v>
      </c>
      <c r="AA12" s="96" t="str">
        <f t="shared" si="0"/>
        <v>土</v>
      </c>
      <c r="AB12" s="96" t="str">
        <f t="shared" si="0"/>
        <v>日</v>
      </c>
      <c r="AC12" s="97" t="str">
        <f t="shared" si="0"/>
        <v>月</v>
      </c>
      <c r="AD12" s="95" t="str">
        <f t="shared" si="0"/>
        <v>火</v>
      </c>
      <c r="AE12" s="96" t="str">
        <f t="shared" si="0"/>
        <v>水</v>
      </c>
      <c r="AF12" s="96" t="str">
        <f t="shared" si="0"/>
        <v>木</v>
      </c>
      <c r="AG12" s="96" t="str">
        <f t="shared" si="0"/>
        <v>金</v>
      </c>
      <c r="AH12" s="96" t="str">
        <f t="shared" si="0"/>
        <v>土</v>
      </c>
      <c r="AI12" s="96" t="str">
        <f t="shared" si="0"/>
        <v>日</v>
      </c>
      <c r="AJ12" s="97" t="str">
        <f t="shared" si="0"/>
        <v>月</v>
      </c>
      <c r="AK12" s="95" t="str">
        <f t="shared" si="0"/>
        <v>火</v>
      </c>
      <c r="AL12" s="96" t="str">
        <f t="shared" si="0"/>
        <v>水</v>
      </c>
      <c r="AM12" s="96" t="str">
        <f t="shared" si="0"/>
        <v>木</v>
      </c>
      <c r="AN12" s="96" t="str">
        <f t="shared" si="0"/>
        <v>金</v>
      </c>
      <c r="AO12" s="96" t="str">
        <f t="shared" si="0"/>
        <v>土</v>
      </c>
      <c r="AP12" s="96" t="str">
        <f t="shared" si="0"/>
        <v>日</v>
      </c>
      <c r="AQ12" s="97" t="str">
        <f t="shared" si="0"/>
        <v>月</v>
      </c>
      <c r="AR12" s="96" t="str">
        <f>IF(AR11=1,"日",IF(AR11=2,"月",IF(AR11=3,"火",IF(AR11=4,"水",IF(AR11=5,"木",IF(AR11=6,"金",IF(AR11=0,"","土")))))))</f>
        <v/>
      </c>
      <c r="AS12" s="96" t="str">
        <f>IF(AS11=1,"日",IF(AS11=2,"月",IF(AS11=3,"火",IF(AS11=4,"水",IF(AS11=5,"木",IF(AS11=6,"金",IF(AS11=0,"","土")))))))</f>
        <v/>
      </c>
      <c r="AT12" s="124" t="str">
        <f>IF(AT11=1,"日",IF(AT11=2,"月",IF(AT11=3,"火",IF(AT11=4,"水",IF(AT11=5,"木",IF(AT11=6,"金",IF(AT11=0,"","土")))))))</f>
        <v/>
      </c>
      <c r="AU12" s="599"/>
      <c r="AV12" s="600"/>
      <c r="AW12" s="599"/>
      <c r="AX12" s="600"/>
      <c r="AY12" s="602"/>
      <c r="AZ12" s="602"/>
      <c r="BA12" s="602"/>
      <c r="BB12" s="602"/>
      <c r="BC12" s="602"/>
      <c r="BD12" s="602"/>
    </row>
    <row r="13" spans="2:57" ht="40" customHeight="1">
      <c r="B13" s="98">
        <v>1</v>
      </c>
      <c r="C13" s="630"/>
      <c r="D13" s="631"/>
      <c r="E13" s="632"/>
      <c r="F13" s="633"/>
      <c r="G13" s="634"/>
      <c r="H13" s="635"/>
      <c r="I13" s="635"/>
      <c r="J13" s="635"/>
      <c r="K13" s="636"/>
      <c r="L13" s="637"/>
      <c r="M13" s="638"/>
      <c r="N13" s="638"/>
      <c r="O13" s="639"/>
      <c r="P13" s="99"/>
      <c r="Q13" s="100"/>
      <c r="R13" s="100"/>
      <c r="S13" s="100"/>
      <c r="T13" s="100"/>
      <c r="U13" s="100"/>
      <c r="V13" s="101"/>
      <c r="W13" s="99"/>
      <c r="X13" s="100"/>
      <c r="Y13" s="100"/>
      <c r="Z13" s="100"/>
      <c r="AA13" s="100"/>
      <c r="AB13" s="100"/>
      <c r="AC13" s="101"/>
      <c r="AD13" s="99"/>
      <c r="AE13" s="100"/>
      <c r="AF13" s="100"/>
      <c r="AG13" s="100"/>
      <c r="AH13" s="100"/>
      <c r="AI13" s="100"/>
      <c r="AJ13" s="101"/>
      <c r="AK13" s="99"/>
      <c r="AL13" s="100"/>
      <c r="AM13" s="100"/>
      <c r="AN13" s="100"/>
      <c r="AO13" s="100"/>
      <c r="AP13" s="100"/>
      <c r="AQ13" s="101"/>
      <c r="AR13" s="99"/>
      <c r="AS13" s="100"/>
      <c r="AT13" s="101"/>
      <c r="AU13" s="640">
        <f>IF($AZ$3="４週",SUM(P13:AQ13),IF($AZ$3="暦月",SUM(P13:AT13),""))</f>
        <v>0</v>
      </c>
      <c r="AV13" s="641"/>
      <c r="AW13" s="642">
        <f t="shared" ref="AW13:AW30" si="1">IF($AZ$3="４週",AU13/4,IF($AZ$3="暦月",AU13/($AZ$6/7),""))</f>
        <v>0</v>
      </c>
      <c r="AX13" s="643"/>
      <c r="AY13" s="610"/>
      <c r="AZ13" s="611"/>
      <c r="BA13" s="611"/>
      <c r="BB13" s="611"/>
      <c r="BC13" s="611"/>
      <c r="BD13" s="612"/>
    </row>
    <row r="14" spans="2:57" ht="40" customHeight="1">
      <c r="B14" s="102">
        <f t="shared" ref="B14:B30" si="2">B13+1</f>
        <v>2</v>
      </c>
      <c r="C14" s="613"/>
      <c r="D14" s="614"/>
      <c r="E14" s="615"/>
      <c r="F14" s="616"/>
      <c r="G14" s="617"/>
      <c r="H14" s="618"/>
      <c r="I14" s="618"/>
      <c r="J14" s="618"/>
      <c r="K14" s="619"/>
      <c r="L14" s="620"/>
      <c r="M14" s="621"/>
      <c r="N14" s="621"/>
      <c r="O14" s="622"/>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623">
        <f>IF($AZ$3="４週",SUM(P14:AQ14),IF($AZ$3="暦月",SUM(P14:AT14),""))</f>
        <v>0</v>
      </c>
      <c r="AV14" s="624"/>
      <c r="AW14" s="625">
        <f t="shared" si="1"/>
        <v>0</v>
      </c>
      <c r="AX14" s="626"/>
      <c r="AY14" s="627"/>
      <c r="AZ14" s="628"/>
      <c r="BA14" s="628"/>
      <c r="BB14" s="628"/>
      <c r="BC14" s="628"/>
      <c r="BD14" s="629"/>
    </row>
    <row r="15" spans="2:57" ht="40" customHeight="1">
      <c r="B15" s="102">
        <f t="shared" si="2"/>
        <v>3</v>
      </c>
      <c r="C15" s="613"/>
      <c r="D15" s="614"/>
      <c r="E15" s="615"/>
      <c r="F15" s="616"/>
      <c r="G15" s="617"/>
      <c r="H15" s="618"/>
      <c r="I15" s="618"/>
      <c r="J15" s="618"/>
      <c r="K15" s="619"/>
      <c r="L15" s="620"/>
      <c r="M15" s="621"/>
      <c r="N15" s="621"/>
      <c r="O15" s="622"/>
      <c r="P15" s="103"/>
      <c r="Q15" s="104"/>
      <c r="R15" s="104"/>
      <c r="S15" s="104"/>
      <c r="T15" s="104"/>
      <c r="U15" s="104"/>
      <c r="V15" s="105"/>
      <c r="W15" s="103"/>
      <c r="X15" s="104"/>
      <c r="Y15" s="104"/>
      <c r="Z15" s="104"/>
      <c r="AA15" s="104"/>
      <c r="AB15" s="104"/>
      <c r="AC15" s="105"/>
      <c r="AD15" s="103"/>
      <c r="AE15" s="104"/>
      <c r="AF15" s="104"/>
      <c r="AG15" s="104"/>
      <c r="AH15" s="104"/>
      <c r="AI15" s="104"/>
      <c r="AJ15" s="105"/>
      <c r="AK15" s="103"/>
      <c r="AL15" s="104"/>
      <c r="AM15" s="104"/>
      <c r="AN15" s="104"/>
      <c r="AO15" s="104"/>
      <c r="AP15" s="104"/>
      <c r="AQ15" s="105"/>
      <c r="AR15" s="103"/>
      <c r="AS15" s="104"/>
      <c r="AT15" s="105"/>
      <c r="AU15" s="623">
        <f>IF($AZ$3="４週",SUM(P15:AQ15),IF($AZ$3="暦月",SUM(P15:AT15),""))</f>
        <v>0</v>
      </c>
      <c r="AV15" s="624"/>
      <c r="AW15" s="625">
        <f t="shared" si="1"/>
        <v>0</v>
      </c>
      <c r="AX15" s="626"/>
      <c r="AY15" s="627"/>
      <c r="AZ15" s="628"/>
      <c r="BA15" s="628"/>
      <c r="BB15" s="628"/>
      <c r="BC15" s="628"/>
      <c r="BD15" s="629"/>
    </row>
    <row r="16" spans="2:57" ht="40" customHeight="1">
      <c r="B16" s="102">
        <f t="shared" si="2"/>
        <v>4</v>
      </c>
      <c r="C16" s="613"/>
      <c r="D16" s="614"/>
      <c r="E16" s="615"/>
      <c r="F16" s="616"/>
      <c r="G16" s="617"/>
      <c r="H16" s="618"/>
      <c r="I16" s="618"/>
      <c r="J16" s="618"/>
      <c r="K16" s="619"/>
      <c r="L16" s="620"/>
      <c r="M16" s="621"/>
      <c r="N16" s="621"/>
      <c r="O16" s="622"/>
      <c r="P16" s="103"/>
      <c r="Q16" s="104"/>
      <c r="R16" s="104"/>
      <c r="S16" s="104"/>
      <c r="T16" s="104"/>
      <c r="U16" s="104"/>
      <c r="V16" s="105"/>
      <c r="W16" s="103"/>
      <c r="X16" s="104"/>
      <c r="Y16" s="104"/>
      <c r="Z16" s="104"/>
      <c r="AA16" s="104"/>
      <c r="AB16" s="104"/>
      <c r="AC16" s="105"/>
      <c r="AD16" s="103"/>
      <c r="AE16" s="104"/>
      <c r="AF16" s="104"/>
      <c r="AG16" s="104"/>
      <c r="AH16" s="104"/>
      <c r="AI16" s="104"/>
      <c r="AJ16" s="105"/>
      <c r="AK16" s="103"/>
      <c r="AL16" s="104"/>
      <c r="AM16" s="104"/>
      <c r="AN16" s="104"/>
      <c r="AO16" s="104"/>
      <c r="AP16" s="104"/>
      <c r="AQ16" s="105"/>
      <c r="AR16" s="103"/>
      <c r="AS16" s="104"/>
      <c r="AT16" s="105"/>
      <c r="AU16" s="623">
        <f>IF($AZ$3="４週",SUM(P16:AQ16),IF($AZ$3="暦月",SUM(P16:AT16),""))</f>
        <v>0</v>
      </c>
      <c r="AV16" s="624"/>
      <c r="AW16" s="625">
        <f t="shared" si="1"/>
        <v>0</v>
      </c>
      <c r="AX16" s="626"/>
      <c r="AY16" s="627"/>
      <c r="AZ16" s="628"/>
      <c r="BA16" s="628"/>
      <c r="BB16" s="628"/>
      <c r="BC16" s="628"/>
      <c r="BD16" s="629"/>
    </row>
    <row r="17" spans="2:57" ht="40" customHeight="1">
      <c r="B17" s="102">
        <f t="shared" si="2"/>
        <v>5</v>
      </c>
      <c r="C17" s="613"/>
      <c r="D17" s="614"/>
      <c r="E17" s="615"/>
      <c r="F17" s="616"/>
      <c r="G17" s="617"/>
      <c r="H17" s="618"/>
      <c r="I17" s="618"/>
      <c r="J17" s="618"/>
      <c r="K17" s="619"/>
      <c r="L17" s="620"/>
      <c r="M17" s="621"/>
      <c r="N17" s="621"/>
      <c r="O17" s="622"/>
      <c r="P17" s="103"/>
      <c r="Q17" s="104"/>
      <c r="R17" s="104"/>
      <c r="S17" s="104"/>
      <c r="T17" s="104"/>
      <c r="U17" s="104"/>
      <c r="V17" s="10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5"/>
      <c r="AU17" s="623">
        <f t="shared" ref="AU17:AU30" si="3">IF($AZ$3="４週",SUM(P17:AQ17),IF($AZ$3="暦月",SUM(P17:AT17),""))</f>
        <v>0</v>
      </c>
      <c r="AV17" s="624"/>
      <c r="AW17" s="625">
        <f t="shared" si="1"/>
        <v>0</v>
      </c>
      <c r="AX17" s="626"/>
      <c r="AY17" s="627"/>
      <c r="AZ17" s="628"/>
      <c r="BA17" s="628"/>
      <c r="BB17" s="628"/>
      <c r="BC17" s="628"/>
      <c r="BD17" s="629"/>
    </row>
    <row r="18" spans="2:57" ht="40" customHeight="1">
      <c r="B18" s="102">
        <f t="shared" si="2"/>
        <v>6</v>
      </c>
      <c r="C18" s="613"/>
      <c r="D18" s="614"/>
      <c r="E18" s="615"/>
      <c r="F18" s="616"/>
      <c r="G18" s="617"/>
      <c r="H18" s="618"/>
      <c r="I18" s="618"/>
      <c r="J18" s="618"/>
      <c r="K18" s="619"/>
      <c r="L18" s="620"/>
      <c r="M18" s="621"/>
      <c r="N18" s="621"/>
      <c r="O18" s="622"/>
      <c r="P18" s="103"/>
      <c r="Q18" s="104"/>
      <c r="R18" s="104"/>
      <c r="S18" s="104"/>
      <c r="T18" s="104"/>
      <c r="U18" s="104"/>
      <c r="V18" s="105"/>
      <c r="W18" s="103"/>
      <c r="X18" s="104"/>
      <c r="Y18" s="104"/>
      <c r="Z18" s="104"/>
      <c r="AA18" s="104"/>
      <c r="AB18" s="104"/>
      <c r="AC18" s="105"/>
      <c r="AD18" s="103"/>
      <c r="AE18" s="104"/>
      <c r="AF18" s="104"/>
      <c r="AG18" s="104"/>
      <c r="AH18" s="104"/>
      <c r="AI18" s="104"/>
      <c r="AJ18" s="105"/>
      <c r="AK18" s="103"/>
      <c r="AL18" s="104"/>
      <c r="AM18" s="104"/>
      <c r="AN18" s="104"/>
      <c r="AO18" s="104"/>
      <c r="AP18" s="104"/>
      <c r="AQ18" s="105"/>
      <c r="AR18" s="103"/>
      <c r="AS18" s="104"/>
      <c r="AT18" s="105"/>
      <c r="AU18" s="623">
        <f t="shared" si="3"/>
        <v>0</v>
      </c>
      <c r="AV18" s="624"/>
      <c r="AW18" s="625">
        <f t="shared" si="1"/>
        <v>0</v>
      </c>
      <c r="AX18" s="626"/>
      <c r="AY18" s="627"/>
      <c r="AZ18" s="628"/>
      <c r="BA18" s="628"/>
      <c r="BB18" s="628"/>
      <c r="BC18" s="628"/>
      <c r="BD18" s="629"/>
    </row>
    <row r="19" spans="2:57" ht="40" customHeight="1">
      <c r="B19" s="102">
        <f t="shared" si="2"/>
        <v>7</v>
      </c>
      <c r="C19" s="613"/>
      <c r="D19" s="614"/>
      <c r="E19" s="615"/>
      <c r="F19" s="616"/>
      <c r="G19" s="617"/>
      <c r="H19" s="618"/>
      <c r="I19" s="618"/>
      <c r="J19" s="618"/>
      <c r="K19" s="619"/>
      <c r="L19" s="620"/>
      <c r="M19" s="621"/>
      <c r="N19" s="621"/>
      <c r="O19" s="622"/>
      <c r="P19" s="103"/>
      <c r="Q19" s="104"/>
      <c r="R19" s="104"/>
      <c r="S19" s="104"/>
      <c r="T19" s="104"/>
      <c r="U19" s="104"/>
      <c r="V19" s="10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5"/>
      <c r="AU19" s="623">
        <f>IF($AZ$3="４週",SUM(P19:AQ19),IF($AZ$3="暦月",SUM(P19:AT19),""))</f>
        <v>0</v>
      </c>
      <c r="AV19" s="624"/>
      <c r="AW19" s="625">
        <f t="shared" si="1"/>
        <v>0</v>
      </c>
      <c r="AX19" s="626"/>
      <c r="AY19" s="627"/>
      <c r="AZ19" s="628"/>
      <c r="BA19" s="628"/>
      <c r="BB19" s="628"/>
      <c r="BC19" s="628"/>
      <c r="BD19" s="629"/>
    </row>
    <row r="20" spans="2:57" ht="40" customHeight="1">
      <c r="B20" s="102">
        <f t="shared" si="2"/>
        <v>8</v>
      </c>
      <c r="C20" s="613"/>
      <c r="D20" s="614"/>
      <c r="E20" s="615"/>
      <c r="F20" s="616"/>
      <c r="G20" s="617"/>
      <c r="H20" s="618"/>
      <c r="I20" s="618"/>
      <c r="J20" s="618"/>
      <c r="K20" s="619"/>
      <c r="L20" s="620"/>
      <c r="M20" s="621"/>
      <c r="N20" s="621"/>
      <c r="O20" s="622"/>
      <c r="P20" s="103"/>
      <c r="Q20" s="104"/>
      <c r="R20" s="104"/>
      <c r="S20" s="104"/>
      <c r="T20" s="104"/>
      <c r="U20" s="104"/>
      <c r="V20" s="105"/>
      <c r="W20" s="103"/>
      <c r="X20" s="104"/>
      <c r="Y20" s="104"/>
      <c r="Z20" s="104"/>
      <c r="AA20" s="104"/>
      <c r="AB20" s="104"/>
      <c r="AC20" s="105"/>
      <c r="AD20" s="103"/>
      <c r="AE20" s="104"/>
      <c r="AF20" s="104"/>
      <c r="AG20" s="104"/>
      <c r="AH20" s="104"/>
      <c r="AI20" s="104"/>
      <c r="AJ20" s="105"/>
      <c r="AK20" s="103"/>
      <c r="AL20" s="104"/>
      <c r="AM20" s="104"/>
      <c r="AN20" s="104"/>
      <c r="AO20" s="104"/>
      <c r="AP20" s="104"/>
      <c r="AQ20" s="105"/>
      <c r="AR20" s="103"/>
      <c r="AS20" s="104"/>
      <c r="AT20" s="105"/>
      <c r="AU20" s="623">
        <f t="shared" si="3"/>
        <v>0</v>
      </c>
      <c r="AV20" s="624"/>
      <c r="AW20" s="625">
        <f t="shared" si="1"/>
        <v>0</v>
      </c>
      <c r="AX20" s="626"/>
      <c r="AY20" s="627"/>
      <c r="AZ20" s="628"/>
      <c r="BA20" s="628"/>
      <c r="BB20" s="628"/>
      <c r="BC20" s="628"/>
      <c r="BD20" s="629"/>
    </row>
    <row r="21" spans="2:57" ht="40" customHeight="1">
      <c r="B21" s="102">
        <f t="shared" si="2"/>
        <v>9</v>
      </c>
      <c r="C21" s="613"/>
      <c r="D21" s="614"/>
      <c r="E21" s="615"/>
      <c r="F21" s="616"/>
      <c r="G21" s="617"/>
      <c r="H21" s="618"/>
      <c r="I21" s="618"/>
      <c r="J21" s="618"/>
      <c r="K21" s="619"/>
      <c r="L21" s="620"/>
      <c r="M21" s="621"/>
      <c r="N21" s="621"/>
      <c r="O21" s="622"/>
      <c r="P21" s="103"/>
      <c r="Q21" s="104"/>
      <c r="R21" s="104"/>
      <c r="S21" s="104"/>
      <c r="T21" s="104"/>
      <c r="U21" s="104"/>
      <c r="V21" s="10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5"/>
      <c r="AU21" s="623">
        <f t="shared" si="3"/>
        <v>0</v>
      </c>
      <c r="AV21" s="624"/>
      <c r="AW21" s="625">
        <f t="shared" si="1"/>
        <v>0</v>
      </c>
      <c r="AX21" s="626"/>
      <c r="AY21" s="627"/>
      <c r="AZ21" s="628"/>
      <c r="BA21" s="628"/>
      <c r="BB21" s="628"/>
      <c r="BC21" s="628"/>
      <c r="BD21" s="629"/>
    </row>
    <row r="22" spans="2:57" ht="40" customHeight="1">
      <c r="B22" s="102">
        <f t="shared" si="2"/>
        <v>10</v>
      </c>
      <c r="C22" s="613"/>
      <c r="D22" s="614"/>
      <c r="E22" s="615"/>
      <c r="F22" s="616"/>
      <c r="G22" s="617"/>
      <c r="H22" s="618"/>
      <c r="I22" s="618"/>
      <c r="J22" s="618"/>
      <c r="K22" s="619"/>
      <c r="L22" s="620"/>
      <c r="M22" s="621"/>
      <c r="N22" s="621"/>
      <c r="O22" s="622"/>
      <c r="P22" s="103"/>
      <c r="Q22" s="104"/>
      <c r="R22" s="104"/>
      <c r="S22" s="104"/>
      <c r="T22" s="104"/>
      <c r="U22" s="104"/>
      <c r="V22" s="105"/>
      <c r="W22" s="103"/>
      <c r="X22" s="104"/>
      <c r="Y22" s="104"/>
      <c r="Z22" s="104"/>
      <c r="AA22" s="104"/>
      <c r="AB22" s="104"/>
      <c r="AC22" s="105"/>
      <c r="AD22" s="103"/>
      <c r="AE22" s="104"/>
      <c r="AF22" s="104"/>
      <c r="AG22" s="104"/>
      <c r="AH22" s="104"/>
      <c r="AI22" s="104"/>
      <c r="AJ22" s="105"/>
      <c r="AK22" s="103"/>
      <c r="AL22" s="104"/>
      <c r="AM22" s="104"/>
      <c r="AN22" s="104"/>
      <c r="AO22" s="104"/>
      <c r="AP22" s="104"/>
      <c r="AQ22" s="105"/>
      <c r="AR22" s="103"/>
      <c r="AS22" s="104"/>
      <c r="AT22" s="105"/>
      <c r="AU22" s="623">
        <f t="shared" si="3"/>
        <v>0</v>
      </c>
      <c r="AV22" s="624"/>
      <c r="AW22" s="625">
        <f t="shared" si="1"/>
        <v>0</v>
      </c>
      <c r="AX22" s="626"/>
      <c r="AY22" s="627"/>
      <c r="AZ22" s="628"/>
      <c r="BA22" s="628"/>
      <c r="BB22" s="628"/>
      <c r="BC22" s="628"/>
      <c r="BD22" s="629"/>
    </row>
    <row r="23" spans="2:57" ht="40" customHeight="1">
      <c r="B23" s="102">
        <f t="shared" si="2"/>
        <v>11</v>
      </c>
      <c r="C23" s="613"/>
      <c r="D23" s="614"/>
      <c r="E23" s="615"/>
      <c r="F23" s="616"/>
      <c r="G23" s="617"/>
      <c r="H23" s="618"/>
      <c r="I23" s="618"/>
      <c r="J23" s="618"/>
      <c r="K23" s="619"/>
      <c r="L23" s="620"/>
      <c r="M23" s="621"/>
      <c r="N23" s="621"/>
      <c r="O23" s="622"/>
      <c r="P23" s="103"/>
      <c r="Q23" s="104"/>
      <c r="R23" s="104"/>
      <c r="S23" s="104"/>
      <c r="T23" s="104"/>
      <c r="U23" s="104"/>
      <c r="V23" s="10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5"/>
      <c r="AU23" s="623">
        <f t="shared" si="3"/>
        <v>0</v>
      </c>
      <c r="AV23" s="624"/>
      <c r="AW23" s="625">
        <f t="shared" si="1"/>
        <v>0</v>
      </c>
      <c r="AX23" s="626"/>
      <c r="AY23" s="627"/>
      <c r="AZ23" s="628"/>
      <c r="BA23" s="628"/>
      <c r="BB23" s="628"/>
      <c r="BC23" s="628"/>
      <c r="BD23" s="629"/>
    </row>
    <row r="24" spans="2:57" ht="40" customHeight="1">
      <c r="B24" s="102">
        <f t="shared" si="2"/>
        <v>12</v>
      </c>
      <c r="C24" s="613"/>
      <c r="D24" s="614"/>
      <c r="E24" s="615"/>
      <c r="F24" s="616"/>
      <c r="G24" s="617"/>
      <c r="H24" s="618"/>
      <c r="I24" s="618"/>
      <c r="J24" s="618"/>
      <c r="K24" s="619"/>
      <c r="L24" s="620"/>
      <c r="M24" s="621"/>
      <c r="N24" s="621"/>
      <c r="O24" s="622"/>
      <c r="P24" s="103"/>
      <c r="Q24" s="104"/>
      <c r="R24" s="104"/>
      <c r="S24" s="104"/>
      <c r="T24" s="104"/>
      <c r="U24" s="104"/>
      <c r="V24" s="105"/>
      <c r="W24" s="103"/>
      <c r="X24" s="104"/>
      <c r="Y24" s="104"/>
      <c r="Z24" s="104"/>
      <c r="AA24" s="104"/>
      <c r="AB24" s="104"/>
      <c r="AC24" s="105"/>
      <c r="AD24" s="103"/>
      <c r="AE24" s="104"/>
      <c r="AF24" s="104"/>
      <c r="AG24" s="104"/>
      <c r="AH24" s="104"/>
      <c r="AI24" s="104"/>
      <c r="AJ24" s="105"/>
      <c r="AK24" s="103"/>
      <c r="AL24" s="104"/>
      <c r="AM24" s="104"/>
      <c r="AN24" s="104"/>
      <c r="AO24" s="104"/>
      <c r="AP24" s="104"/>
      <c r="AQ24" s="105"/>
      <c r="AR24" s="103"/>
      <c r="AS24" s="104"/>
      <c r="AT24" s="105"/>
      <c r="AU24" s="623">
        <f t="shared" si="3"/>
        <v>0</v>
      </c>
      <c r="AV24" s="624"/>
      <c r="AW24" s="625">
        <f t="shared" si="1"/>
        <v>0</v>
      </c>
      <c r="AX24" s="626"/>
      <c r="AY24" s="627"/>
      <c r="AZ24" s="628"/>
      <c r="BA24" s="628"/>
      <c r="BB24" s="628"/>
      <c r="BC24" s="628"/>
      <c r="BD24" s="629"/>
    </row>
    <row r="25" spans="2:57" ht="40" customHeight="1">
      <c r="B25" s="102">
        <f t="shared" si="2"/>
        <v>13</v>
      </c>
      <c r="C25" s="613"/>
      <c r="D25" s="614"/>
      <c r="E25" s="615"/>
      <c r="F25" s="616"/>
      <c r="G25" s="617"/>
      <c r="H25" s="618"/>
      <c r="I25" s="618"/>
      <c r="J25" s="618"/>
      <c r="K25" s="619"/>
      <c r="L25" s="620"/>
      <c r="M25" s="621"/>
      <c r="N25" s="621"/>
      <c r="O25" s="622"/>
      <c r="P25" s="103"/>
      <c r="Q25" s="104"/>
      <c r="R25" s="104"/>
      <c r="S25" s="104"/>
      <c r="T25" s="104"/>
      <c r="U25" s="104"/>
      <c r="V25" s="105"/>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5"/>
      <c r="AU25" s="623">
        <f t="shared" si="3"/>
        <v>0</v>
      </c>
      <c r="AV25" s="624"/>
      <c r="AW25" s="625">
        <f t="shared" si="1"/>
        <v>0</v>
      </c>
      <c r="AX25" s="626"/>
      <c r="AY25" s="627"/>
      <c r="AZ25" s="628"/>
      <c r="BA25" s="628"/>
      <c r="BB25" s="628"/>
      <c r="BC25" s="628"/>
      <c r="BD25" s="629"/>
    </row>
    <row r="26" spans="2:57" ht="40" customHeight="1">
      <c r="B26" s="102">
        <f t="shared" si="2"/>
        <v>14</v>
      </c>
      <c r="C26" s="613"/>
      <c r="D26" s="614"/>
      <c r="E26" s="615"/>
      <c r="F26" s="616"/>
      <c r="G26" s="617"/>
      <c r="H26" s="618"/>
      <c r="I26" s="618"/>
      <c r="J26" s="618"/>
      <c r="K26" s="619"/>
      <c r="L26" s="620"/>
      <c r="M26" s="621"/>
      <c r="N26" s="621"/>
      <c r="O26" s="622"/>
      <c r="P26" s="103"/>
      <c r="Q26" s="104"/>
      <c r="R26" s="104"/>
      <c r="S26" s="104"/>
      <c r="T26" s="104"/>
      <c r="U26" s="104"/>
      <c r="V26" s="105"/>
      <c r="W26" s="103"/>
      <c r="X26" s="104"/>
      <c r="Y26" s="104"/>
      <c r="Z26" s="104"/>
      <c r="AA26" s="104"/>
      <c r="AB26" s="104"/>
      <c r="AC26" s="105"/>
      <c r="AD26" s="103"/>
      <c r="AE26" s="104"/>
      <c r="AF26" s="104"/>
      <c r="AG26" s="104"/>
      <c r="AH26" s="104"/>
      <c r="AI26" s="104"/>
      <c r="AJ26" s="105"/>
      <c r="AK26" s="103"/>
      <c r="AL26" s="104"/>
      <c r="AM26" s="104"/>
      <c r="AN26" s="104"/>
      <c r="AO26" s="104"/>
      <c r="AP26" s="104"/>
      <c r="AQ26" s="105"/>
      <c r="AR26" s="103"/>
      <c r="AS26" s="104"/>
      <c r="AT26" s="105"/>
      <c r="AU26" s="623">
        <f t="shared" si="3"/>
        <v>0</v>
      </c>
      <c r="AV26" s="624"/>
      <c r="AW26" s="625">
        <f t="shared" si="1"/>
        <v>0</v>
      </c>
      <c r="AX26" s="626"/>
      <c r="AY26" s="627"/>
      <c r="AZ26" s="628"/>
      <c r="BA26" s="628"/>
      <c r="BB26" s="628"/>
      <c r="BC26" s="628"/>
      <c r="BD26" s="629"/>
    </row>
    <row r="27" spans="2:57" ht="40" customHeight="1">
      <c r="B27" s="102">
        <f t="shared" si="2"/>
        <v>15</v>
      </c>
      <c r="C27" s="613"/>
      <c r="D27" s="614"/>
      <c r="E27" s="615"/>
      <c r="F27" s="616"/>
      <c r="G27" s="617"/>
      <c r="H27" s="618"/>
      <c r="I27" s="618"/>
      <c r="J27" s="618"/>
      <c r="K27" s="619"/>
      <c r="L27" s="620"/>
      <c r="M27" s="621"/>
      <c r="N27" s="621"/>
      <c r="O27" s="622"/>
      <c r="P27" s="103"/>
      <c r="Q27" s="104"/>
      <c r="R27" s="104"/>
      <c r="S27" s="104"/>
      <c r="T27" s="104"/>
      <c r="U27" s="104"/>
      <c r="V27" s="10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5"/>
      <c r="AU27" s="623">
        <f t="shared" si="3"/>
        <v>0</v>
      </c>
      <c r="AV27" s="624"/>
      <c r="AW27" s="625">
        <f t="shared" si="1"/>
        <v>0</v>
      </c>
      <c r="AX27" s="626"/>
      <c r="AY27" s="627"/>
      <c r="AZ27" s="628"/>
      <c r="BA27" s="628"/>
      <c r="BB27" s="628"/>
      <c r="BC27" s="628"/>
      <c r="BD27" s="629"/>
    </row>
    <row r="28" spans="2:57" ht="40" customHeight="1">
      <c r="B28" s="102">
        <f t="shared" si="2"/>
        <v>16</v>
      </c>
      <c r="C28" s="613"/>
      <c r="D28" s="614"/>
      <c r="E28" s="615"/>
      <c r="F28" s="616"/>
      <c r="G28" s="617"/>
      <c r="H28" s="618"/>
      <c r="I28" s="618"/>
      <c r="J28" s="618"/>
      <c r="K28" s="619"/>
      <c r="L28" s="620"/>
      <c r="M28" s="621"/>
      <c r="N28" s="621"/>
      <c r="O28" s="622"/>
      <c r="P28" s="103"/>
      <c r="Q28" s="104"/>
      <c r="R28" s="104"/>
      <c r="S28" s="104"/>
      <c r="T28" s="104"/>
      <c r="U28" s="104"/>
      <c r="V28" s="105"/>
      <c r="W28" s="103"/>
      <c r="X28" s="104"/>
      <c r="Y28" s="104"/>
      <c r="Z28" s="104"/>
      <c r="AA28" s="104"/>
      <c r="AB28" s="104"/>
      <c r="AC28" s="105"/>
      <c r="AD28" s="103"/>
      <c r="AE28" s="104"/>
      <c r="AF28" s="104"/>
      <c r="AG28" s="104"/>
      <c r="AH28" s="104"/>
      <c r="AI28" s="104"/>
      <c r="AJ28" s="105"/>
      <c r="AK28" s="103"/>
      <c r="AL28" s="104"/>
      <c r="AM28" s="104"/>
      <c r="AN28" s="104"/>
      <c r="AO28" s="104"/>
      <c r="AP28" s="104"/>
      <c r="AQ28" s="105"/>
      <c r="AR28" s="103"/>
      <c r="AS28" s="104"/>
      <c r="AT28" s="105"/>
      <c r="AU28" s="623">
        <f t="shared" si="3"/>
        <v>0</v>
      </c>
      <c r="AV28" s="624"/>
      <c r="AW28" s="625">
        <f t="shared" si="1"/>
        <v>0</v>
      </c>
      <c r="AX28" s="626"/>
      <c r="AY28" s="627"/>
      <c r="AZ28" s="628"/>
      <c r="BA28" s="628"/>
      <c r="BB28" s="628"/>
      <c r="BC28" s="628"/>
      <c r="BD28" s="629"/>
    </row>
    <row r="29" spans="2:57" ht="40" customHeight="1">
      <c r="B29" s="102">
        <f t="shared" si="2"/>
        <v>17</v>
      </c>
      <c r="C29" s="613"/>
      <c r="D29" s="614"/>
      <c r="E29" s="615"/>
      <c r="F29" s="616"/>
      <c r="G29" s="617"/>
      <c r="H29" s="618"/>
      <c r="I29" s="618"/>
      <c r="J29" s="618"/>
      <c r="K29" s="619"/>
      <c r="L29" s="620"/>
      <c r="M29" s="621"/>
      <c r="N29" s="621"/>
      <c r="O29" s="622"/>
      <c r="P29" s="103"/>
      <c r="Q29" s="104"/>
      <c r="R29" s="104"/>
      <c r="S29" s="104"/>
      <c r="T29" s="104"/>
      <c r="U29" s="104"/>
      <c r="V29" s="10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5"/>
      <c r="AU29" s="623">
        <f t="shared" si="3"/>
        <v>0</v>
      </c>
      <c r="AV29" s="624"/>
      <c r="AW29" s="625">
        <f t="shared" si="1"/>
        <v>0</v>
      </c>
      <c r="AX29" s="626"/>
      <c r="AY29" s="627"/>
      <c r="AZ29" s="628"/>
      <c r="BA29" s="628"/>
      <c r="BB29" s="628"/>
      <c r="BC29" s="628"/>
      <c r="BD29" s="629"/>
    </row>
    <row r="30" spans="2:57" ht="40" customHeight="1" thickBot="1">
      <c r="B30" s="106">
        <f t="shared" si="2"/>
        <v>18</v>
      </c>
      <c r="C30" s="644"/>
      <c r="D30" s="645"/>
      <c r="E30" s="646"/>
      <c r="F30" s="647"/>
      <c r="G30" s="648"/>
      <c r="H30" s="649"/>
      <c r="I30" s="649"/>
      <c r="J30" s="649"/>
      <c r="K30" s="650"/>
      <c r="L30" s="651"/>
      <c r="M30" s="652"/>
      <c r="N30" s="652"/>
      <c r="O30" s="653"/>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654">
        <f t="shared" si="3"/>
        <v>0</v>
      </c>
      <c r="AV30" s="655"/>
      <c r="AW30" s="656">
        <f t="shared" si="1"/>
        <v>0</v>
      </c>
      <c r="AX30" s="657"/>
      <c r="AY30" s="658"/>
      <c r="AZ30" s="659"/>
      <c r="BA30" s="659"/>
      <c r="BB30" s="659"/>
      <c r="BC30" s="659"/>
      <c r="BD30" s="660"/>
    </row>
    <row r="31" spans="2:57" ht="20.25" customHeight="1">
      <c r="C31" s="110"/>
      <c r="D31" s="111"/>
      <c r="E31" s="112"/>
      <c r="AC31" s="88"/>
    </row>
    <row r="32" spans="2:57" ht="20.25" customHeight="1">
      <c r="C32" s="88"/>
      <c r="D32" s="88"/>
      <c r="T32" s="88"/>
      <c r="AJ32" s="121"/>
      <c r="AK32" s="122"/>
      <c r="AL32" s="122"/>
      <c r="BE32" s="122"/>
    </row>
    <row r="33" spans="3:58" ht="20.25" customHeight="1">
      <c r="C33" s="88"/>
      <c r="D33" s="88"/>
      <c r="U33" s="88"/>
      <c r="AK33" s="121"/>
      <c r="AL33" s="122"/>
      <c r="AM33" s="122"/>
      <c r="BF33" s="122"/>
    </row>
    <row r="34" spans="3:58" ht="20.25" customHeight="1">
      <c r="D34" s="88"/>
      <c r="U34" s="88"/>
      <c r="AK34" s="121"/>
      <c r="AL34" s="122"/>
      <c r="AM34" s="122"/>
      <c r="BF34" s="122"/>
    </row>
    <row r="35" spans="3:58" ht="20.25" customHeight="1">
      <c r="C35" s="88"/>
      <c r="D35" s="88"/>
      <c r="U35" s="88"/>
      <c r="AK35" s="121"/>
      <c r="AL35" s="122"/>
      <c r="AM35" s="122"/>
      <c r="BF35" s="122"/>
    </row>
    <row r="36" spans="3:58" ht="20.25" customHeight="1">
      <c r="C36" s="121"/>
      <c r="D36" s="121"/>
      <c r="E36" s="121"/>
      <c r="F36" s="121"/>
      <c r="G36" s="121"/>
      <c r="H36" s="121"/>
      <c r="I36" s="121"/>
      <c r="J36" s="121"/>
      <c r="K36" s="121"/>
      <c r="L36" s="121"/>
      <c r="M36" s="121"/>
      <c r="N36" s="121"/>
      <c r="O36" s="121"/>
      <c r="P36" s="121"/>
      <c r="Q36" s="121"/>
      <c r="R36" s="121"/>
      <c r="S36" s="121"/>
      <c r="T36" s="121"/>
      <c r="U36" s="122"/>
      <c r="V36" s="122"/>
      <c r="W36" s="121"/>
      <c r="X36" s="121"/>
      <c r="Y36" s="121"/>
      <c r="Z36" s="121"/>
      <c r="AA36" s="121"/>
      <c r="AB36" s="121"/>
      <c r="AC36" s="121"/>
      <c r="AD36" s="121"/>
      <c r="AE36" s="121"/>
      <c r="AF36" s="121"/>
      <c r="AG36" s="121"/>
      <c r="AH36" s="121"/>
      <c r="AI36" s="121"/>
      <c r="AJ36" s="121"/>
      <c r="AK36" s="121"/>
      <c r="AL36" s="122"/>
      <c r="AM36" s="122"/>
      <c r="BF36" s="122"/>
    </row>
    <row r="37" spans="3:58" ht="20.25" customHeight="1">
      <c r="C37" s="121"/>
      <c r="D37" s="121"/>
      <c r="E37" s="121"/>
      <c r="F37" s="121"/>
      <c r="G37" s="121"/>
      <c r="H37" s="121"/>
      <c r="I37" s="121"/>
      <c r="J37" s="121"/>
      <c r="K37" s="121"/>
      <c r="L37" s="121"/>
      <c r="M37" s="121"/>
      <c r="N37" s="121"/>
      <c r="O37" s="121"/>
      <c r="P37" s="121"/>
      <c r="Q37" s="121"/>
      <c r="R37" s="121"/>
      <c r="S37" s="121"/>
      <c r="T37" s="121"/>
      <c r="U37" s="122"/>
      <c r="V37" s="122"/>
      <c r="W37" s="121"/>
      <c r="X37" s="121"/>
      <c r="Y37" s="121"/>
      <c r="Z37" s="121"/>
      <c r="AA37" s="121"/>
      <c r="AB37" s="121"/>
      <c r="AC37" s="121"/>
      <c r="AD37" s="121"/>
      <c r="AE37" s="121"/>
      <c r="AF37" s="121"/>
      <c r="AG37" s="121"/>
      <c r="AH37" s="121"/>
      <c r="AI37" s="121"/>
      <c r="AJ37" s="121"/>
      <c r="AK37" s="121"/>
      <c r="AL37" s="122"/>
      <c r="AM37" s="122"/>
      <c r="BF37" s="122"/>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AU13:AX30">
    <cfRule type="expression" dxfId="2" priority="1">
      <formula>INDIRECT(ADDRESS(ROW(),COLUMN()))=TRUNC(INDIRECT(ADDRESS(ROW(),COLUMN())))</formula>
    </cfRule>
  </conditionalFormatting>
  <dataValidations count="6">
    <dataValidation type="list" allowBlank="1" showInputMessage="1" sqref="E13:F30" xr:uid="{00000000-0002-0000-0100-000000000000}">
      <formula1>"A, B, C, D"</formula1>
    </dataValidation>
    <dataValidation type="list" allowBlank="1" showInputMessage="1" showErrorMessage="1" sqref="AZ4:BC4" xr:uid="{00000000-0002-0000-0100-000001000000}">
      <formula1>"予定,実績,予定・実績"</formula1>
    </dataValidation>
    <dataValidation type="list" errorStyle="warning" allowBlank="1" showInputMessage="1" error="リストにない場合のみ、入力してください。" sqref="G13:K30" xr:uid="{00000000-0002-0000-0100-000002000000}">
      <formula1>INDIRECT(C13)</formula1>
    </dataValidation>
    <dataValidation type="list" allowBlank="1" showInputMessage="1" sqref="C13:D30" xr:uid="{00000000-0002-0000-0100-000003000000}">
      <formula1>職種</formula1>
    </dataValidation>
    <dataValidation type="list" allowBlank="1" showInputMessage="1" showErrorMessage="1" sqref="AZ3" xr:uid="{00000000-0002-0000-0100-000004000000}">
      <formula1>"４週,暦月"</formula1>
    </dataValidation>
    <dataValidation type="decimal" allowBlank="1" showInputMessage="1" showErrorMessage="1" error="入力可能範囲　32～40" sqref="AV5" xr:uid="{00000000-0002-0000-0100-000005000000}">
      <formula1>32</formula1>
      <formula2>40</formula2>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100-000006000000}">
          <x14:formula1>
            <xm:f>プルダウン・リスト!$C$4:$C$6</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1:BF119"/>
  <sheetViews>
    <sheetView showGridLines="0" zoomScale="55" zoomScaleNormal="55" zoomScaleSheetLayoutView="75" workbookViewId="0">
      <selection activeCell="X6" sqref="X6"/>
    </sheetView>
  </sheetViews>
  <sheetFormatPr defaultColWidth="5.1796875" defaultRowHeight="20.25" customHeight="1"/>
  <cols>
    <col min="1" max="1" width="1.54296875" style="87" customWidth="1"/>
    <col min="2" max="56" width="6.453125" style="87" customWidth="1"/>
    <col min="57" max="16384" width="5.1796875" style="87"/>
  </cols>
  <sheetData>
    <row r="1" spans="2:57" s="56" customFormat="1" ht="20.25" customHeight="1">
      <c r="C1" s="57" t="s">
        <v>414</v>
      </c>
      <c r="D1" s="57"/>
      <c r="G1" s="58" t="s">
        <v>422</v>
      </c>
      <c r="J1" s="57"/>
      <c r="K1" s="57"/>
      <c r="L1" s="57"/>
      <c r="M1" s="57"/>
      <c r="AK1" s="59" t="s">
        <v>276</v>
      </c>
      <c r="AL1" s="59" t="s">
        <v>423</v>
      </c>
      <c r="AM1" s="589" t="s">
        <v>278</v>
      </c>
      <c r="AN1" s="589"/>
      <c r="AO1" s="589"/>
      <c r="AP1" s="589"/>
      <c r="AQ1" s="589"/>
      <c r="AR1" s="589"/>
      <c r="AS1" s="589"/>
      <c r="AT1" s="589"/>
      <c r="AU1" s="589"/>
      <c r="AV1" s="589"/>
      <c r="AW1" s="589"/>
      <c r="AX1" s="589"/>
      <c r="AY1" s="589"/>
      <c r="AZ1" s="589"/>
      <c r="BA1" s="589"/>
      <c r="BB1" s="60" t="s">
        <v>424</v>
      </c>
    </row>
    <row r="2" spans="2:57" s="62" customFormat="1" ht="20.25" customHeight="1">
      <c r="D2" s="58"/>
      <c r="H2" s="58"/>
      <c r="I2" s="59"/>
      <c r="J2" s="59"/>
      <c r="K2" s="59"/>
      <c r="L2" s="59"/>
      <c r="M2" s="59"/>
      <c r="T2" s="59" t="s">
        <v>280</v>
      </c>
      <c r="U2" s="590">
        <v>6</v>
      </c>
      <c r="V2" s="590"/>
      <c r="W2" s="59" t="s">
        <v>277</v>
      </c>
      <c r="X2" s="591">
        <f>IF(U2=0,"",YEAR(DATE(2018+U2,1,1)))</f>
        <v>2024</v>
      </c>
      <c r="Y2" s="591"/>
      <c r="Z2" s="62" t="s">
        <v>425</v>
      </c>
      <c r="AA2" s="62" t="s">
        <v>282</v>
      </c>
      <c r="AB2" s="590">
        <v>4</v>
      </c>
      <c r="AC2" s="590"/>
      <c r="AD2" s="62" t="s">
        <v>283</v>
      </c>
      <c r="AJ2" s="60"/>
      <c r="AK2" s="59" t="s">
        <v>284</v>
      </c>
      <c r="AL2" s="59" t="s">
        <v>426</v>
      </c>
      <c r="AM2" s="590"/>
      <c r="AN2" s="590"/>
      <c r="AO2" s="590"/>
      <c r="AP2" s="590"/>
      <c r="AQ2" s="590"/>
      <c r="AR2" s="590"/>
      <c r="AS2" s="590"/>
      <c r="AT2" s="590"/>
      <c r="AU2" s="590"/>
      <c r="AV2" s="590"/>
      <c r="AW2" s="590"/>
      <c r="AX2" s="590"/>
      <c r="AY2" s="590"/>
      <c r="AZ2" s="590"/>
      <c r="BA2" s="590"/>
      <c r="BB2" s="60" t="s">
        <v>424</v>
      </c>
      <c r="BC2" s="59"/>
      <c r="BD2" s="59"/>
      <c r="BE2" s="59"/>
    </row>
    <row r="3" spans="2:57" s="62" customFormat="1" ht="20.25" customHeight="1">
      <c r="D3" s="58"/>
      <c r="H3" s="58"/>
      <c r="I3" s="59"/>
      <c r="J3" s="59"/>
      <c r="K3" s="59"/>
      <c r="L3" s="59"/>
      <c r="M3" s="59"/>
      <c r="T3" s="65"/>
      <c r="U3" s="66"/>
      <c r="V3" s="66"/>
      <c r="W3" s="67"/>
      <c r="X3" s="66"/>
      <c r="Y3" s="66"/>
      <c r="Z3" s="68"/>
      <c r="AA3" s="68"/>
      <c r="AB3" s="66"/>
      <c r="AC3" s="66"/>
      <c r="AD3" s="69"/>
      <c r="AJ3" s="60"/>
      <c r="AK3" s="59"/>
      <c r="AL3" s="59"/>
      <c r="AM3" s="70"/>
      <c r="AN3" s="70"/>
      <c r="AO3" s="70"/>
      <c r="AP3" s="70"/>
      <c r="AQ3" s="70"/>
      <c r="AR3" s="70"/>
      <c r="AS3" s="70"/>
      <c r="AT3" s="70"/>
      <c r="AU3" s="70"/>
      <c r="AV3" s="70"/>
      <c r="AW3" s="70"/>
      <c r="AX3" s="70"/>
      <c r="AY3" s="71" t="s">
        <v>427</v>
      </c>
      <c r="AZ3" s="592" t="s">
        <v>416</v>
      </c>
      <c r="BA3" s="592"/>
      <c r="BB3" s="592"/>
      <c r="BC3" s="592"/>
      <c r="BD3" s="59"/>
      <c r="BE3" s="59"/>
    </row>
    <row r="4" spans="2:57" s="62" customFormat="1" ht="20.25" customHeight="1">
      <c r="B4" s="72"/>
      <c r="C4" s="72"/>
      <c r="D4" s="72"/>
      <c r="E4" s="72"/>
      <c r="F4" s="72"/>
      <c r="G4" s="72"/>
      <c r="H4" s="72"/>
      <c r="I4" s="72"/>
      <c r="J4" s="73"/>
      <c r="K4" s="74"/>
      <c r="L4" s="74"/>
      <c r="M4" s="74"/>
      <c r="N4" s="74"/>
      <c r="O4" s="74"/>
      <c r="P4" s="75"/>
      <c r="Q4" s="74"/>
      <c r="R4" s="74"/>
      <c r="Z4" s="68"/>
      <c r="AA4" s="68"/>
      <c r="AB4" s="66"/>
      <c r="AC4" s="66"/>
      <c r="AD4" s="69"/>
      <c r="AJ4" s="60"/>
      <c r="AK4" s="59"/>
      <c r="AL4" s="59"/>
      <c r="AM4" s="70"/>
      <c r="AN4" s="70"/>
      <c r="AO4" s="70"/>
      <c r="AP4" s="70"/>
      <c r="AQ4" s="70"/>
      <c r="AR4" s="70"/>
      <c r="AS4" s="70"/>
      <c r="AT4" s="70"/>
      <c r="AU4" s="70"/>
      <c r="AV4" s="70"/>
      <c r="AW4" s="70"/>
      <c r="AX4" s="70"/>
      <c r="AY4" s="71" t="s">
        <v>428</v>
      </c>
      <c r="AZ4" s="592" t="s">
        <v>418</v>
      </c>
      <c r="BA4" s="592"/>
      <c r="BB4" s="592"/>
      <c r="BC4" s="592"/>
      <c r="BD4" s="59"/>
      <c r="BE4" s="59"/>
    </row>
    <row r="5" spans="2:57" s="62" customFormat="1" ht="20.25" customHeight="1">
      <c r="B5" s="76"/>
      <c r="C5" s="76"/>
      <c r="D5" s="76"/>
      <c r="E5" s="76"/>
      <c r="F5" s="76"/>
      <c r="G5" s="76"/>
      <c r="H5" s="76"/>
      <c r="I5" s="76"/>
      <c r="J5" s="74"/>
      <c r="K5" s="77"/>
      <c r="L5" s="78"/>
      <c r="M5" s="78"/>
      <c r="N5" s="78"/>
      <c r="O5" s="78"/>
      <c r="P5" s="76"/>
      <c r="Q5" s="72"/>
      <c r="R5" s="72"/>
      <c r="S5" s="56"/>
      <c r="Z5" s="68"/>
      <c r="AA5" s="68"/>
      <c r="AB5" s="66"/>
      <c r="AC5" s="66"/>
      <c r="AD5" s="56"/>
      <c r="AE5" s="56"/>
      <c r="AF5" s="56"/>
      <c r="AG5" s="56"/>
      <c r="AJ5" s="56" t="s">
        <v>287</v>
      </c>
      <c r="AK5" s="56"/>
      <c r="AL5" s="56"/>
      <c r="AM5" s="56"/>
      <c r="AN5" s="56"/>
      <c r="AO5" s="56"/>
      <c r="AP5" s="56"/>
      <c r="AQ5" s="56"/>
      <c r="AR5" s="72"/>
      <c r="AS5" s="72"/>
      <c r="AT5" s="79"/>
      <c r="AU5" s="56"/>
      <c r="AV5" s="606">
        <v>40</v>
      </c>
      <c r="AW5" s="607"/>
      <c r="AX5" s="79" t="s">
        <v>288</v>
      </c>
      <c r="AY5" s="56"/>
      <c r="AZ5" s="606">
        <v>160</v>
      </c>
      <c r="BA5" s="607"/>
      <c r="BB5" s="79" t="s">
        <v>289</v>
      </c>
      <c r="BC5" s="56"/>
      <c r="BE5" s="59"/>
    </row>
    <row r="6" spans="2:57" s="62" customFormat="1" ht="20.25" customHeight="1">
      <c r="B6" s="76"/>
      <c r="C6" s="76"/>
      <c r="D6" s="76"/>
      <c r="E6" s="76"/>
      <c r="F6" s="76"/>
      <c r="G6" s="76"/>
      <c r="H6" s="76"/>
      <c r="I6" s="76"/>
      <c r="J6" s="76"/>
      <c r="K6" s="80"/>
      <c r="L6" s="80"/>
      <c r="M6" s="80"/>
      <c r="N6" s="76"/>
      <c r="O6" s="81"/>
      <c r="P6" s="82"/>
      <c r="Q6" s="82"/>
      <c r="R6" s="83"/>
      <c r="S6" s="84"/>
      <c r="Z6" s="68"/>
      <c r="AA6" s="68"/>
      <c r="AB6" s="66"/>
      <c r="AC6" s="66"/>
      <c r="AD6" s="79"/>
      <c r="AE6" s="56"/>
      <c r="AF6" s="56"/>
      <c r="AG6" s="56"/>
      <c r="AL6" s="56"/>
      <c r="AM6" s="56"/>
      <c r="AN6" s="85"/>
      <c r="AO6" s="86"/>
      <c r="AP6" s="86"/>
      <c r="AQ6" s="84"/>
      <c r="AR6" s="84"/>
      <c r="AS6" s="84"/>
      <c r="AT6" s="84"/>
      <c r="AU6" s="84"/>
      <c r="AV6" s="84"/>
      <c r="AW6" s="56" t="s">
        <v>290</v>
      </c>
      <c r="AX6" s="56"/>
      <c r="AY6" s="56"/>
      <c r="AZ6" s="608">
        <f>DAY(EOMONTH(DATE(X2,AB2,1),0))</f>
        <v>30</v>
      </c>
      <c r="BA6" s="609"/>
      <c r="BB6" s="79" t="s">
        <v>286</v>
      </c>
      <c r="BE6" s="59"/>
    </row>
    <row r="7" spans="2:57" ht="20.25" customHeight="1" thickBot="1">
      <c r="C7" s="88"/>
      <c r="D7" s="88"/>
      <c r="S7" s="88"/>
      <c r="AJ7" s="88"/>
      <c r="BC7" s="89"/>
      <c r="BD7" s="89"/>
      <c r="BE7" s="89"/>
    </row>
    <row r="8" spans="2:57" ht="20.25" customHeight="1" thickBot="1">
      <c r="B8" s="572" t="s">
        <v>429</v>
      </c>
      <c r="C8" s="575" t="s">
        <v>430</v>
      </c>
      <c r="D8" s="576"/>
      <c r="E8" s="581" t="s">
        <v>431</v>
      </c>
      <c r="F8" s="576"/>
      <c r="G8" s="581" t="s">
        <v>294</v>
      </c>
      <c r="H8" s="575"/>
      <c r="I8" s="575"/>
      <c r="J8" s="575"/>
      <c r="K8" s="576"/>
      <c r="L8" s="581" t="s">
        <v>432</v>
      </c>
      <c r="M8" s="575"/>
      <c r="N8" s="575"/>
      <c r="O8" s="584"/>
      <c r="P8" s="587" t="s">
        <v>433</v>
      </c>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93" t="str">
        <f>IF(AZ3="４週","(9)1～4週目の勤務時間数合計","(9)1か月の勤務時間数合計")</f>
        <v>(9)1～4週目の勤務時間数合計</v>
      </c>
      <c r="AV8" s="594"/>
      <c r="AW8" s="593" t="s">
        <v>296</v>
      </c>
      <c r="AX8" s="594"/>
      <c r="AY8" s="601" t="s">
        <v>420</v>
      </c>
      <c r="AZ8" s="601"/>
      <c r="BA8" s="601"/>
      <c r="BB8" s="601"/>
      <c r="BC8" s="601"/>
      <c r="BD8" s="601"/>
    </row>
    <row r="9" spans="2:57" ht="20.25" customHeight="1" thickBot="1">
      <c r="B9" s="573"/>
      <c r="C9" s="577"/>
      <c r="D9" s="578"/>
      <c r="E9" s="582"/>
      <c r="F9" s="578"/>
      <c r="G9" s="582"/>
      <c r="H9" s="577"/>
      <c r="I9" s="577"/>
      <c r="J9" s="577"/>
      <c r="K9" s="578"/>
      <c r="L9" s="582"/>
      <c r="M9" s="577"/>
      <c r="N9" s="577"/>
      <c r="O9" s="585"/>
      <c r="P9" s="603" t="s">
        <v>297</v>
      </c>
      <c r="Q9" s="604"/>
      <c r="R9" s="604"/>
      <c r="S9" s="604"/>
      <c r="T9" s="604"/>
      <c r="U9" s="604"/>
      <c r="V9" s="605"/>
      <c r="W9" s="603" t="s">
        <v>298</v>
      </c>
      <c r="X9" s="604"/>
      <c r="Y9" s="604"/>
      <c r="Z9" s="604"/>
      <c r="AA9" s="604"/>
      <c r="AB9" s="604"/>
      <c r="AC9" s="605"/>
      <c r="AD9" s="603" t="s">
        <v>299</v>
      </c>
      <c r="AE9" s="604"/>
      <c r="AF9" s="604"/>
      <c r="AG9" s="604"/>
      <c r="AH9" s="604"/>
      <c r="AI9" s="604"/>
      <c r="AJ9" s="605"/>
      <c r="AK9" s="603" t="s">
        <v>300</v>
      </c>
      <c r="AL9" s="604"/>
      <c r="AM9" s="604"/>
      <c r="AN9" s="604"/>
      <c r="AO9" s="604"/>
      <c r="AP9" s="604"/>
      <c r="AQ9" s="605"/>
      <c r="AR9" s="603" t="s">
        <v>301</v>
      </c>
      <c r="AS9" s="604"/>
      <c r="AT9" s="605"/>
      <c r="AU9" s="595"/>
      <c r="AV9" s="596"/>
      <c r="AW9" s="595"/>
      <c r="AX9" s="596"/>
      <c r="AY9" s="601"/>
      <c r="AZ9" s="601"/>
      <c r="BA9" s="601"/>
      <c r="BB9" s="601"/>
      <c r="BC9" s="601"/>
      <c r="BD9" s="601"/>
    </row>
    <row r="10" spans="2:57" ht="20.25" customHeight="1" thickBot="1">
      <c r="B10" s="573"/>
      <c r="C10" s="577"/>
      <c r="D10" s="578"/>
      <c r="E10" s="582"/>
      <c r="F10" s="578"/>
      <c r="G10" s="582"/>
      <c r="H10" s="577"/>
      <c r="I10" s="577"/>
      <c r="J10" s="577"/>
      <c r="K10" s="578"/>
      <c r="L10" s="582"/>
      <c r="M10" s="577"/>
      <c r="N10" s="577"/>
      <c r="O10" s="585"/>
      <c r="P10" s="92">
        <f>DAY(DATE($X$2,$AB$2,1))</f>
        <v>1</v>
      </c>
      <c r="Q10" s="93">
        <f>DAY(DATE($X$2,$AB$2,2))</f>
        <v>2</v>
      </c>
      <c r="R10" s="93">
        <f>DAY(DATE($X$2,$AB$2,3))</f>
        <v>3</v>
      </c>
      <c r="S10" s="93">
        <f>DAY(DATE($X$2,$AB$2,4))</f>
        <v>4</v>
      </c>
      <c r="T10" s="93">
        <f>DAY(DATE($X$2,$AB$2,5))</f>
        <v>5</v>
      </c>
      <c r="U10" s="93">
        <f>DAY(DATE($X$2,$AB$2,6))</f>
        <v>6</v>
      </c>
      <c r="V10" s="94">
        <f>DAY(DATE($X$2,$AB$2,7))</f>
        <v>7</v>
      </c>
      <c r="W10" s="92">
        <f>DAY(DATE($X$2,$AB$2,8))</f>
        <v>8</v>
      </c>
      <c r="X10" s="93">
        <f>DAY(DATE($X$2,$AB$2,9))</f>
        <v>9</v>
      </c>
      <c r="Y10" s="93">
        <f>DAY(DATE($X$2,$AB$2,10))</f>
        <v>10</v>
      </c>
      <c r="Z10" s="93">
        <f>DAY(DATE($X$2,$AB$2,11))</f>
        <v>11</v>
      </c>
      <c r="AA10" s="93">
        <f>DAY(DATE($X$2,$AB$2,12))</f>
        <v>12</v>
      </c>
      <c r="AB10" s="93">
        <f>DAY(DATE($X$2,$AB$2,13))</f>
        <v>13</v>
      </c>
      <c r="AC10" s="94">
        <f>DAY(DATE($X$2,$AB$2,14))</f>
        <v>14</v>
      </c>
      <c r="AD10" s="92">
        <f>DAY(DATE($X$2,$AB$2,15))</f>
        <v>15</v>
      </c>
      <c r="AE10" s="93">
        <f>DAY(DATE($X$2,$AB$2,16))</f>
        <v>16</v>
      </c>
      <c r="AF10" s="93">
        <f>DAY(DATE($X$2,$AB$2,17))</f>
        <v>17</v>
      </c>
      <c r="AG10" s="93">
        <f>DAY(DATE($X$2,$AB$2,18))</f>
        <v>18</v>
      </c>
      <c r="AH10" s="93">
        <f>DAY(DATE($X$2,$AB$2,19))</f>
        <v>19</v>
      </c>
      <c r="AI10" s="93">
        <f>DAY(DATE($X$2,$AB$2,20))</f>
        <v>20</v>
      </c>
      <c r="AJ10" s="94">
        <f>DAY(DATE($X$2,$AB$2,21))</f>
        <v>21</v>
      </c>
      <c r="AK10" s="92">
        <f>DAY(DATE($X$2,$AB$2,22))</f>
        <v>22</v>
      </c>
      <c r="AL10" s="93">
        <f>DAY(DATE($X$2,$AB$2,23))</f>
        <v>23</v>
      </c>
      <c r="AM10" s="93">
        <f>DAY(DATE($X$2,$AB$2,24))</f>
        <v>24</v>
      </c>
      <c r="AN10" s="93">
        <f>DAY(DATE($X$2,$AB$2,25))</f>
        <v>25</v>
      </c>
      <c r="AO10" s="93">
        <f>DAY(DATE($X$2,$AB$2,26))</f>
        <v>26</v>
      </c>
      <c r="AP10" s="93">
        <f>DAY(DATE($X$2,$AB$2,27))</f>
        <v>27</v>
      </c>
      <c r="AQ10" s="94">
        <f>DAY(DATE($X$2,$AB$2,28))</f>
        <v>28</v>
      </c>
      <c r="AR10" s="92" t="str">
        <f>IF(AZ3="暦月",IF(DAY(DATE($X$2,$AB$2,29))=29,29,""),"")</f>
        <v/>
      </c>
      <c r="AS10" s="93" t="str">
        <f>IF(AZ3="暦月",IF(DAY(DATE($X$2,$AB$2,30))=30,30,""),"")</f>
        <v/>
      </c>
      <c r="AT10" s="94" t="str">
        <f>IF(AZ3="暦月",IF(DAY(DATE($X$2,$AB$2,31))=31,31,""),"")</f>
        <v/>
      </c>
      <c r="AU10" s="595"/>
      <c r="AV10" s="596"/>
      <c r="AW10" s="595"/>
      <c r="AX10" s="596"/>
      <c r="AY10" s="601"/>
      <c r="AZ10" s="601"/>
      <c r="BA10" s="601"/>
      <c r="BB10" s="601"/>
      <c r="BC10" s="601"/>
      <c r="BD10" s="601"/>
    </row>
    <row r="11" spans="2:57" ht="20.25" hidden="1" customHeight="1" thickBot="1">
      <c r="B11" s="573"/>
      <c r="C11" s="577"/>
      <c r="D11" s="578"/>
      <c r="E11" s="582"/>
      <c r="F11" s="578"/>
      <c r="G11" s="582"/>
      <c r="H11" s="577"/>
      <c r="I11" s="577"/>
      <c r="J11" s="577"/>
      <c r="K11" s="578"/>
      <c r="L11" s="582"/>
      <c r="M11" s="577"/>
      <c r="N11" s="577"/>
      <c r="O11" s="585"/>
      <c r="P11" s="92">
        <f>WEEKDAY(DATE($X$2,$AB$2,1))</f>
        <v>2</v>
      </c>
      <c r="Q11" s="93">
        <f>WEEKDAY(DATE($X$2,$AB$2,2))</f>
        <v>3</v>
      </c>
      <c r="R11" s="93">
        <f>WEEKDAY(DATE($X$2,$AB$2,3))</f>
        <v>4</v>
      </c>
      <c r="S11" s="93">
        <f>WEEKDAY(DATE($X$2,$AB$2,4))</f>
        <v>5</v>
      </c>
      <c r="T11" s="93">
        <f>WEEKDAY(DATE($X$2,$AB$2,5))</f>
        <v>6</v>
      </c>
      <c r="U11" s="93">
        <f>WEEKDAY(DATE($X$2,$AB$2,6))</f>
        <v>7</v>
      </c>
      <c r="V11" s="94">
        <f>WEEKDAY(DATE($X$2,$AB$2,7))</f>
        <v>1</v>
      </c>
      <c r="W11" s="92">
        <f>WEEKDAY(DATE($X$2,$AB$2,8))</f>
        <v>2</v>
      </c>
      <c r="X11" s="93">
        <f>WEEKDAY(DATE($X$2,$AB$2,9))</f>
        <v>3</v>
      </c>
      <c r="Y11" s="93">
        <f>WEEKDAY(DATE($X$2,$AB$2,10))</f>
        <v>4</v>
      </c>
      <c r="Z11" s="93">
        <f>WEEKDAY(DATE($X$2,$AB$2,11))</f>
        <v>5</v>
      </c>
      <c r="AA11" s="93">
        <f>WEEKDAY(DATE($X$2,$AB$2,12))</f>
        <v>6</v>
      </c>
      <c r="AB11" s="93">
        <f>WEEKDAY(DATE($X$2,$AB$2,13))</f>
        <v>7</v>
      </c>
      <c r="AC11" s="94">
        <f>WEEKDAY(DATE($X$2,$AB$2,14))</f>
        <v>1</v>
      </c>
      <c r="AD11" s="92">
        <f>WEEKDAY(DATE($X$2,$AB$2,15))</f>
        <v>2</v>
      </c>
      <c r="AE11" s="93">
        <f>WEEKDAY(DATE($X$2,$AB$2,16))</f>
        <v>3</v>
      </c>
      <c r="AF11" s="93">
        <f>WEEKDAY(DATE($X$2,$AB$2,17))</f>
        <v>4</v>
      </c>
      <c r="AG11" s="93">
        <f>WEEKDAY(DATE($X$2,$AB$2,18))</f>
        <v>5</v>
      </c>
      <c r="AH11" s="93">
        <f>WEEKDAY(DATE($X$2,$AB$2,19))</f>
        <v>6</v>
      </c>
      <c r="AI11" s="93">
        <f>WEEKDAY(DATE($X$2,$AB$2,20))</f>
        <v>7</v>
      </c>
      <c r="AJ11" s="94">
        <f>WEEKDAY(DATE($X$2,$AB$2,21))</f>
        <v>1</v>
      </c>
      <c r="AK11" s="92">
        <f>WEEKDAY(DATE($X$2,$AB$2,22))</f>
        <v>2</v>
      </c>
      <c r="AL11" s="93">
        <f>WEEKDAY(DATE($X$2,$AB$2,23))</f>
        <v>3</v>
      </c>
      <c r="AM11" s="93">
        <f>WEEKDAY(DATE($X$2,$AB$2,24))</f>
        <v>4</v>
      </c>
      <c r="AN11" s="93">
        <f>WEEKDAY(DATE($X$2,$AB$2,25))</f>
        <v>5</v>
      </c>
      <c r="AO11" s="93">
        <f>WEEKDAY(DATE($X$2,$AB$2,26))</f>
        <v>6</v>
      </c>
      <c r="AP11" s="93">
        <f>WEEKDAY(DATE($X$2,$AB$2,27))</f>
        <v>7</v>
      </c>
      <c r="AQ11" s="94">
        <f>WEEKDAY(DATE($X$2,$AB$2,28))</f>
        <v>1</v>
      </c>
      <c r="AR11" s="92">
        <f>IF(AR10=29,WEEKDAY(DATE($X$2,$AB$2,29)),0)</f>
        <v>0</v>
      </c>
      <c r="AS11" s="93">
        <f>IF(AS10=30,WEEKDAY(DATE($X$2,$AB$2,30)),0)</f>
        <v>0</v>
      </c>
      <c r="AT11" s="94">
        <f>IF(AT10=31,WEEKDAY(DATE($X$2,$AB$2,31)),0)</f>
        <v>0</v>
      </c>
      <c r="AU11" s="597"/>
      <c r="AV11" s="598"/>
      <c r="AW11" s="597"/>
      <c r="AX11" s="598"/>
      <c r="AY11" s="602"/>
      <c r="AZ11" s="602"/>
      <c r="BA11" s="602"/>
      <c r="BB11" s="602"/>
      <c r="BC11" s="602"/>
      <c r="BD11" s="602"/>
    </row>
    <row r="12" spans="2:57" ht="20.25" customHeight="1" thickBot="1">
      <c r="B12" s="574"/>
      <c r="C12" s="579"/>
      <c r="D12" s="580"/>
      <c r="E12" s="583"/>
      <c r="F12" s="580"/>
      <c r="G12" s="583"/>
      <c r="H12" s="579"/>
      <c r="I12" s="579"/>
      <c r="J12" s="579"/>
      <c r="K12" s="580"/>
      <c r="L12" s="583"/>
      <c r="M12" s="579"/>
      <c r="N12" s="579"/>
      <c r="O12" s="586"/>
      <c r="P12" s="95" t="str">
        <f>IF(P11=1,"日",IF(P11=2,"月",IF(P11=3,"火",IF(P11=4,"水",IF(P11=5,"木",IF(P11=6,"金","土"))))))</f>
        <v>月</v>
      </c>
      <c r="Q12" s="96" t="str">
        <f t="shared" ref="Q12:AQ12" si="0">IF(Q11=1,"日",IF(Q11=2,"月",IF(Q11=3,"火",IF(Q11=4,"水",IF(Q11=5,"木",IF(Q11=6,"金","土"))))))</f>
        <v>火</v>
      </c>
      <c r="R12" s="96" t="str">
        <f t="shared" si="0"/>
        <v>水</v>
      </c>
      <c r="S12" s="96" t="str">
        <f t="shared" si="0"/>
        <v>木</v>
      </c>
      <c r="T12" s="96" t="str">
        <f t="shared" si="0"/>
        <v>金</v>
      </c>
      <c r="U12" s="96" t="str">
        <f t="shared" si="0"/>
        <v>土</v>
      </c>
      <c r="V12" s="97" t="str">
        <f t="shared" si="0"/>
        <v>日</v>
      </c>
      <c r="W12" s="95" t="str">
        <f t="shared" si="0"/>
        <v>月</v>
      </c>
      <c r="X12" s="96" t="str">
        <f t="shared" si="0"/>
        <v>火</v>
      </c>
      <c r="Y12" s="96" t="str">
        <f t="shared" si="0"/>
        <v>水</v>
      </c>
      <c r="Z12" s="96" t="str">
        <f t="shared" si="0"/>
        <v>木</v>
      </c>
      <c r="AA12" s="96" t="str">
        <f t="shared" si="0"/>
        <v>金</v>
      </c>
      <c r="AB12" s="96" t="str">
        <f t="shared" si="0"/>
        <v>土</v>
      </c>
      <c r="AC12" s="97" t="str">
        <f t="shared" si="0"/>
        <v>日</v>
      </c>
      <c r="AD12" s="95" t="str">
        <f t="shared" si="0"/>
        <v>月</v>
      </c>
      <c r="AE12" s="96" t="str">
        <f t="shared" si="0"/>
        <v>火</v>
      </c>
      <c r="AF12" s="96" t="str">
        <f t="shared" si="0"/>
        <v>水</v>
      </c>
      <c r="AG12" s="96" t="str">
        <f t="shared" si="0"/>
        <v>木</v>
      </c>
      <c r="AH12" s="96" t="str">
        <f t="shared" si="0"/>
        <v>金</v>
      </c>
      <c r="AI12" s="96" t="str">
        <f t="shared" si="0"/>
        <v>土</v>
      </c>
      <c r="AJ12" s="97" t="str">
        <f t="shared" si="0"/>
        <v>日</v>
      </c>
      <c r="AK12" s="95" t="str">
        <f t="shared" si="0"/>
        <v>月</v>
      </c>
      <c r="AL12" s="96" t="str">
        <f t="shared" si="0"/>
        <v>火</v>
      </c>
      <c r="AM12" s="96" t="str">
        <f t="shared" si="0"/>
        <v>水</v>
      </c>
      <c r="AN12" s="96" t="str">
        <f t="shared" si="0"/>
        <v>木</v>
      </c>
      <c r="AO12" s="96" t="str">
        <f t="shared" si="0"/>
        <v>金</v>
      </c>
      <c r="AP12" s="96" t="str">
        <f t="shared" si="0"/>
        <v>土</v>
      </c>
      <c r="AQ12" s="97" t="str">
        <f t="shared" si="0"/>
        <v>日</v>
      </c>
      <c r="AR12" s="96" t="str">
        <f>IF(AR11=1,"日",IF(AR11=2,"月",IF(AR11=3,"火",IF(AR11=4,"水",IF(AR11=5,"木",IF(AR11=6,"金",IF(AR11=0,"","土")))))))</f>
        <v/>
      </c>
      <c r="AS12" s="96" t="str">
        <f>IF(AS11=1,"日",IF(AS11=2,"月",IF(AS11=3,"火",IF(AS11=4,"水",IF(AS11=5,"木",IF(AS11=6,"金",IF(AS11=0,"","土")))))))</f>
        <v/>
      </c>
      <c r="AT12" s="96" t="str">
        <f>IF(AT11=1,"日",IF(AT11=2,"月",IF(AT11=3,"火",IF(AT11=4,"水",IF(AT11=5,"木",IF(AT11=6,"金",IF(AT11=0,"","土")))))))</f>
        <v/>
      </c>
      <c r="AU12" s="599"/>
      <c r="AV12" s="600"/>
      <c r="AW12" s="599"/>
      <c r="AX12" s="600"/>
      <c r="AY12" s="601"/>
      <c r="AZ12" s="601"/>
      <c r="BA12" s="601"/>
      <c r="BB12" s="601"/>
      <c r="BC12" s="601"/>
      <c r="BD12" s="601"/>
    </row>
    <row r="13" spans="2:57" ht="40" customHeight="1">
      <c r="B13" s="116">
        <v>1</v>
      </c>
      <c r="C13" s="630"/>
      <c r="D13" s="631"/>
      <c r="E13" s="632"/>
      <c r="F13" s="633"/>
      <c r="G13" s="634"/>
      <c r="H13" s="635"/>
      <c r="I13" s="635"/>
      <c r="J13" s="635"/>
      <c r="K13" s="636"/>
      <c r="L13" s="637"/>
      <c r="M13" s="638"/>
      <c r="N13" s="638"/>
      <c r="O13" s="639"/>
      <c r="P13" s="99"/>
      <c r="Q13" s="100"/>
      <c r="R13" s="100"/>
      <c r="S13" s="100"/>
      <c r="T13" s="100"/>
      <c r="U13" s="100"/>
      <c r="V13" s="101"/>
      <c r="W13" s="99"/>
      <c r="X13" s="100"/>
      <c r="Y13" s="100"/>
      <c r="Z13" s="100"/>
      <c r="AA13" s="100"/>
      <c r="AB13" s="100"/>
      <c r="AC13" s="101"/>
      <c r="AD13" s="99"/>
      <c r="AE13" s="100"/>
      <c r="AF13" s="100"/>
      <c r="AG13" s="100"/>
      <c r="AH13" s="100"/>
      <c r="AI13" s="100"/>
      <c r="AJ13" s="101"/>
      <c r="AK13" s="99"/>
      <c r="AL13" s="100"/>
      <c r="AM13" s="100"/>
      <c r="AN13" s="100"/>
      <c r="AO13" s="100"/>
      <c r="AP13" s="100"/>
      <c r="AQ13" s="101"/>
      <c r="AR13" s="99"/>
      <c r="AS13" s="100"/>
      <c r="AT13" s="101"/>
      <c r="AU13" s="640">
        <f>IF($AZ$3="４週",SUM(P13:AQ13),IF($AZ$3="暦月",SUM(P13:AT13),""))</f>
        <v>0</v>
      </c>
      <c r="AV13" s="641"/>
      <c r="AW13" s="642">
        <f t="shared" ref="AW13:AW76" si="1">IF($AZ$3="４週",AU13/4,IF($AZ$3="暦月",AU13/($AZ$6/7),""))</f>
        <v>0</v>
      </c>
      <c r="AX13" s="643"/>
      <c r="AY13" s="610"/>
      <c r="AZ13" s="611"/>
      <c r="BA13" s="611"/>
      <c r="BB13" s="611"/>
      <c r="BC13" s="611"/>
      <c r="BD13" s="612"/>
    </row>
    <row r="14" spans="2:57" ht="40" customHeight="1">
      <c r="B14" s="102">
        <f t="shared" ref="B14:B77" si="2">B13+1</f>
        <v>2</v>
      </c>
      <c r="C14" s="613"/>
      <c r="D14" s="614"/>
      <c r="E14" s="615"/>
      <c r="F14" s="616"/>
      <c r="G14" s="617"/>
      <c r="H14" s="618"/>
      <c r="I14" s="618"/>
      <c r="J14" s="618"/>
      <c r="K14" s="619"/>
      <c r="L14" s="620"/>
      <c r="M14" s="621"/>
      <c r="N14" s="621"/>
      <c r="O14" s="622"/>
      <c r="P14" s="103"/>
      <c r="Q14" s="104"/>
      <c r="R14" s="104"/>
      <c r="S14" s="104"/>
      <c r="T14" s="104"/>
      <c r="U14" s="104"/>
      <c r="V14" s="105"/>
      <c r="W14" s="103"/>
      <c r="X14" s="104"/>
      <c r="Y14" s="104"/>
      <c r="Z14" s="104"/>
      <c r="AA14" s="104"/>
      <c r="AB14" s="104"/>
      <c r="AC14" s="105"/>
      <c r="AD14" s="103"/>
      <c r="AE14" s="104"/>
      <c r="AF14" s="104"/>
      <c r="AG14" s="104"/>
      <c r="AH14" s="104"/>
      <c r="AI14" s="104"/>
      <c r="AJ14" s="105"/>
      <c r="AK14" s="103"/>
      <c r="AL14" s="104"/>
      <c r="AM14" s="104"/>
      <c r="AN14" s="104"/>
      <c r="AO14" s="104"/>
      <c r="AP14" s="104"/>
      <c r="AQ14" s="105"/>
      <c r="AR14" s="103"/>
      <c r="AS14" s="104"/>
      <c r="AT14" s="105"/>
      <c r="AU14" s="623">
        <f>IF($AZ$3="４週",SUM(P14:AQ14),IF($AZ$3="暦月",SUM(P14:AT14),""))</f>
        <v>0</v>
      </c>
      <c r="AV14" s="624"/>
      <c r="AW14" s="625">
        <f t="shared" si="1"/>
        <v>0</v>
      </c>
      <c r="AX14" s="626"/>
      <c r="AY14" s="627"/>
      <c r="AZ14" s="628"/>
      <c r="BA14" s="628"/>
      <c r="BB14" s="628"/>
      <c r="BC14" s="628"/>
      <c r="BD14" s="629"/>
    </row>
    <row r="15" spans="2:57" ht="40" customHeight="1">
      <c r="B15" s="102">
        <f t="shared" si="2"/>
        <v>3</v>
      </c>
      <c r="C15" s="613"/>
      <c r="D15" s="614"/>
      <c r="E15" s="615"/>
      <c r="F15" s="616"/>
      <c r="G15" s="617"/>
      <c r="H15" s="618"/>
      <c r="I15" s="618"/>
      <c r="J15" s="618"/>
      <c r="K15" s="619"/>
      <c r="L15" s="620"/>
      <c r="M15" s="621"/>
      <c r="N15" s="621"/>
      <c r="O15" s="622"/>
      <c r="P15" s="103"/>
      <c r="Q15" s="104"/>
      <c r="R15" s="104"/>
      <c r="S15" s="104"/>
      <c r="T15" s="104"/>
      <c r="U15" s="104"/>
      <c r="V15" s="105"/>
      <c r="W15" s="103"/>
      <c r="X15" s="104"/>
      <c r="Y15" s="104"/>
      <c r="Z15" s="104"/>
      <c r="AA15" s="104"/>
      <c r="AB15" s="104"/>
      <c r="AC15" s="105"/>
      <c r="AD15" s="103"/>
      <c r="AE15" s="104"/>
      <c r="AF15" s="104"/>
      <c r="AG15" s="104"/>
      <c r="AH15" s="104"/>
      <c r="AI15" s="104"/>
      <c r="AJ15" s="105"/>
      <c r="AK15" s="103"/>
      <c r="AL15" s="104"/>
      <c r="AM15" s="104"/>
      <c r="AN15" s="104"/>
      <c r="AO15" s="104"/>
      <c r="AP15" s="104"/>
      <c r="AQ15" s="105"/>
      <c r="AR15" s="103"/>
      <c r="AS15" s="104"/>
      <c r="AT15" s="105"/>
      <c r="AU15" s="623">
        <f>IF($AZ$3="４週",SUM(P15:AQ15),IF($AZ$3="暦月",SUM(P15:AT15),""))</f>
        <v>0</v>
      </c>
      <c r="AV15" s="624"/>
      <c r="AW15" s="625">
        <f t="shared" si="1"/>
        <v>0</v>
      </c>
      <c r="AX15" s="626"/>
      <c r="AY15" s="627"/>
      <c r="AZ15" s="628"/>
      <c r="BA15" s="628"/>
      <c r="BB15" s="628"/>
      <c r="BC15" s="628"/>
      <c r="BD15" s="629"/>
    </row>
    <row r="16" spans="2:57" ht="40" customHeight="1">
      <c r="B16" s="102">
        <f t="shared" si="2"/>
        <v>4</v>
      </c>
      <c r="C16" s="613"/>
      <c r="D16" s="614"/>
      <c r="E16" s="615"/>
      <c r="F16" s="616"/>
      <c r="G16" s="617"/>
      <c r="H16" s="618"/>
      <c r="I16" s="618"/>
      <c r="J16" s="618"/>
      <c r="K16" s="619"/>
      <c r="L16" s="620"/>
      <c r="M16" s="621"/>
      <c r="N16" s="621"/>
      <c r="O16" s="622"/>
      <c r="P16" s="103"/>
      <c r="Q16" s="104"/>
      <c r="R16" s="104"/>
      <c r="S16" s="104"/>
      <c r="T16" s="104"/>
      <c r="U16" s="104"/>
      <c r="V16" s="105"/>
      <c r="W16" s="103"/>
      <c r="X16" s="104"/>
      <c r="Y16" s="104"/>
      <c r="Z16" s="104"/>
      <c r="AA16" s="104"/>
      <c r="AB16" s="104"/>
      <c r="AC16" s="105"/>
      <c r="AD16" s="103"/>
      <c r="AE16" s="104"/>
      <c r="AF16" s="104"/>
      <c r="AG16" s="104"/>
      <c r="AH16" s="104"/>
      <c r="AI16" s="104"/>
      <c r="AJ16" s="105"/>
      <c r="AK16" s="103"/>
      <c r="AL16" s="104"/>
      <c r="AM16" s="104"/>
      <c r="AN16" s="104"/>
      <c r="AO16" s="104"/>
      <c r="AP16" s="104"/>
      <c r="AQ16" s="105"/>
      <c r="AR16" s="103"/>
      <c r="AS16" s="104"/>
      <c r="AT16" s="105"/>
      <c r="AU16" s="623">
        <f>IF($AZ$3="４週",SUM(P16:AQ16),IF($AZ$3="暦月",SUM(P16:AT16),""))</f>
        <v>0</v>
      </c>
      <c r="AV16" s="624"/>
      <c r="AW16" s="625">
        <f t="shared" si="1"/>
        <v>0</v>
      </c>
      <c r="AX16" s="626"/>
      <c r="AY16" s="627"/>
      <c r="AZ16" s="628"/>
      <c r="BA16" s="628"/>
      <c r="BB16" s="628"/>
      <c r="BC16" s="628"/>
      <c r="BD16" s="629"/>
    </row>
    <row r="17" spans="2:56" ht="40" customHeight="1">
      <c r="B17" s="102">
        <f t="shared" si="2"/>
        <v>5</v>
      </c>
      <c r="C17" s="613"/>
      <c r="D17" s="614"/>
      <c r="E17" s="615"/>
      <c r="F17" s="616"/>
      <c r="G17" s="617"/>
      <c r="H17" s="618"/>
      <c r="I17" s="618"/>
      <c r="J17" s="618"/>
      <c r="K17" s="619"/>
      <c r="L17" s="620"/>
      <c r="M17" s="621"/>
      <c r="N17" s="621"/>
      <c r="O17" s="622"/>
      <c r="P17" s="103"/>
      <c r="Q17" s="104"/>
      <c r="R17" s="104"/>
      <c r="S17" s="104"/>
      <c r="T17" s="104"/>
      <c r="U17" s="104"/>
      <c r="V17" s="10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5"/>
      <c r="AU17" s="623">
        <f t="shared" ref="AU17:AU112" si="3">IF($AZ$3="４週",SUM(P17:AQ17),IF($AZ$3="暦月",SUM(P17:AT17),""))</f>
        <v>0</v>
      </c>
      <c r="AV17" s="624"/>
      <c r="AW17" s="625">
        <f t="shared" si="1"/>
        <v>0</v>
      </c>
      <c r="AX17" s="626"/>
      <c r="AY17" s="627"/>
      <c r="AZ17" s="628"/>
      <c r="BA17" s="628"/>
      <c r="BB17" s="628"/>
      <c r="BC17" s="628"/>
      <c r="BD17" s="629"/>
    </row>
    <row r="18" spans="2:56" ht="40" customHeight="1">
      <c r="B18" s="102">
        <f t="shared" si="2"/>
        <v>6</v>
      </c>
      <c r="C18" s="613"/>
      <c r="D18" s="614"/>
      <c r="E18" s="615"/>
      <c r="F18" s="616"/>
      <c r="G18" s="617"/>
      <c r="H18" s="618"/>
      <c r="I18" s="618"/>
      <c r="J18" s="618"/>
      <c r="K18" s="619"/>
      <c r="L18" s="620"/>
      <c r="M18" s="621"/>
      <c r="N18" s="621"/>
      <c r="O18" s="622"/>
      <c r="P18" s="103"/>
      <c r="Q18" s="104"/>
      <c r="R18" s="104"/>
      <c r="S18" s="104"/>
      <c r="T18" s="104"/>
      <c r="U18" s="104"/>
      <c r="V18" s="105"/>
      <c r="W18" s="103"/>
      <c r="X18" s="104"/>
      <c r="Y18" s="104"/>
      <c r="Z18" s="104"/>
      <c r="AA18" s="104"/>
      <c r="AB18" s="104"/>
      <c r="AC18" s="105"/>
      <c r="AD18" s="103"/>
      <c r="AE18" s="104"/>
      <c r="AF18" s="104"/>
      <c r="AG18" s="104"/>
      <c r="AH18" s="104"/>
      <c r="AI18" s="104"/>
      <c r="AJ18" s="105"/>
      <c r="AK18" s="103"/>
      <c r="AL18" s="104"/>
      <c r="AM18" s="104"/>
      <c r="AN18" s="104"/>
      <c r="AO18" s="104"/>
      <c r="AP18" s="104"/>
      <c r="AQ18" s="105"/>
      <c r="AR18" s="103"/>
      <c r="AS18" s="104"/>
      <c r="AT18" s="105"/>
      <c r="AU18" s="623">
        <f t="shared" si="3"/>
        <v>0</v>
      </c>
      <c r="AV18" s="624"/>
      <c r="AW18" s="625">
        <f t="shared" si="1"/>
        <v>0</v>
      </c>
      <c r="AX18" s="626"/>
      <c r="AY18" s="627"/>
      <c r="AZ18" s="628"/>
      <c r="BA18" s="628"/>
      <c r="BB18" s="628"/>
      <c r="BC18" s="628"/>
      <c r="BD18" s="629"/>
    </row>
    <row r="19" spans="2:56" ht="40" customHeight="1">
      <c r="B19" s="102">
        <f t="shared" si="2"/>
        <v>7</v>
      </c>
      <c r="C19" s="613"/>
      <c r="D19" s="614"/>
      <c r="E19" s="615"/>
      <c r="F19" s="616"/>
      <c r="G19" s="617"/>
      <c r="H19" s="618"/>
      <c r="I19" s="618"/>
      <c r="J19" s="618"/>
      <c r="K19" s="619"/>
      <c r="L19" s="620"/>
      <c r="M19" s="621"/>
      <c r="N19" s="621"/>
      <c r="O19" s="622"/>
      <c r="P19" s="103"/>
      <c r="Q19" s="104"/>
      <c r="R19" s="104"/>
      <c r="S19" s="104"/>
      <c r="T19" s="104"/>
      <c r="U19" s="104"/>
      <c r="V19" s="10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5"/>
      <c r="AU19" s="623">
        <f>IF($AZ$3="４週",SUM(P19:AQ19),IF($AZ$3="暦月",SUM(P19:AT19),""))</f>
        <v>0</v>
      </c>
      <c r="AV19" s="624"/>
      <c r="AW19" s="625">
        <f t="shared" si="1"/>
        <v>0</v>
      </c>
      <c r="AX19" s="626"/>
      <c r="AY19" s="627"/>
      <c r="AZ19" s="628"/>
      <c r="BA19" s="628"/>
      <c r="BB19" s="628"/>
      <c r="BC19" s="628"/>
      <c r="BD19" s="629"/>
    </row>
    <row r="20" spans="2:56" ht="40" customHeight="1">
      <c r="B20" s="102">
        <f t="shared" si="2"/>
        <v>8</v>
      </c>
      <c r="C20" s="613"/>
      <c r="D20" s="614"/>
      <c r="E20" s="615"/>
      <c r="F20" s="616"/>
      <c r="G20" s="617"/>
      <c r="H20" s="618"/>
      <c r="I20" s="618"/>
      <c r="J20" s="618"/>
      <c r="K20" s="619"/>
      <c r="L20" s="620"/>
      <c r="M20" s="621"/>
      <c r="N20" s="621"/>
      <c r="O20" s="622"/>
      <c r="P20" s="103"/>
      <c r="Q20" s="104"/>
      <c r="R20" s="104"/>
      <c r="S20" s="104"/>
      <c r="T20" s="104"/>
      <c r="U20" s="104"/>
      <c r="V20" s="105"/>
      <c r="W20" s="103"/>
      <c r="X20" s="104"/>
      <c r="Y20" s="104"/>
      <c r="Z20" s="104"/>
      <c r="AA20" s="104"/>
      <c r="AB20" s="104"/>
      <c r="AC20" s="105"/>
      <c r="AD20" s="103"/>
      <c r="AE20" s="104"/>
      <c r="AF20" s="104"/>
      <c r="AG20" s="104"/>
      <c r="AH20" s="104"/>
      <c r="AI20" s="104"/>
      <c r="AJ20" s="105"/>
      <c r="AK20" s="103"/>
      <c r="AL20" s="104"/>
      <c r="AM20" s="104"/>
      <c r="AN20" s="104"/>
      <c r="AO20" s="104"/>
      <c r="AP20" s="104"/>
      <c r="AQ20" s="105"/>
      <c r="AR20" s="103"/>
      <c r="AS20" s="104"/>
      <c r="AT20" s="105"/>
      <c r="AU20" s="623">
        <f t="shared" si="3"/>
        <v>0</v>
      </c>
      <c r="AV20" s="624"/>
      <c r="AW20" s="625">
        <f t="shared" si="1"/>
        <v>0</v>
      </c>
      <c r="AX20" s="626"/>
      <c r="AY20" s="627"/>
      <c r="AZ20" s="628"/>
      <c r="BA20" s="628"/>
      <c r="BB20" s="628"/>
      <c r="BC20" s="628"/>
      <c r="BD20" s="629"/>
    </row>
    <row r="21" spans="2:56" ht="40" customHeight="1">
      <c r="B21" s="102">
        <f t="shared" si="2"/>
        <v>9</v>
      </c>
      <c r="C21" s="613"/>
      <c r="D21" s="614"/>
      <c r="E21" s="615"/>
      <c r="F21" s="616"/>
      <c r="G21" s="617"/>
      <c r="H21" s="618"/>
      <c r="I21" s="618"/>
      <c r="J21" s="618"/>
      <c r="K21" s="619"/>
      <c r="L21" s="620"/>
      <c r="M21" s="621"/>
      <c r="N21" s="621"/>
      <c r="O21" s="622"/>
      <c r="P21" s="103"/>
      <c r="Q21" s="104"/>
      <c r="R21" s="104"/>
      <c r="S21" s="104"/>
      <c r="T21" s="104"/>
      <c r="U21" s="104"/>
      <c r="V21" s="10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5"/>
      <c r="AU21" s="623">
        <f t="shared" si="3"/>
        <v>0</v>
      </c>
      <c r="AV21" s="624"/>
      <c r="AW21" s="625">
        <f t="shared" si="1"/>
        <v>0</v>
      </c>
      <c r="AX21" s="626"/>
      <c r="AY21" s="627"/>
      <c r="AZ21" s="628"/>
      <c r="BA21" s="628"/>
      <c r="BB21" s="628"/>
      <c r="BC21" s="628"/>
      <c r="BD21" s="629"/>
    </row>
    <row r="22" spans="2:56" ht="40" customHeight="1">
      <c r="B22" s="102">
        <f t="shared" si="2"/>
        <v>10</v>
      </c>
      <c r="C22" s="613"/>
      <c r="D22" s="614"/>
      <c r="E22" s="615"/>
      <c r="F22" s="616"/>
      <c r="G22" s="617"/>
      <c r="H22" s="618"/>
      <c r="I22" s="618"/>
      <c r="J22" s="618"/>
      <c r="K22" s="619"/>
      <c r="L22" s="620"/>
      <c r="M22" s="621"/>
      <c r="N22" s="621"/>
      <c r="O22" s="622"/>
      <c r="P22" s="103"/>
      <c r="Q22" s="104"/>
      <c r="R22" s="104"/>
      <c r="S22" s="104"/>
      <c r="T22" s="104"/>
      <c r="U22" s="104"/>
      <c r="V22" s="105"/>
      <c r="W22" s="103"/>
      <c r="X22" s="104"/>
      <c r="Y22" s="104"/>
      <c r="Z22" s="104"/>
      <c r="AA22" s="104"/>
      <c r="AB22" s="104"/>
      <c r="AC22" s="105"/>
      <c r="AD22" s="103"/>
      <c r="AE22" s="104"/>
      <c r="AF22" s="104"/>
      <c r="AG22" s="104"/>
      <c r="AH22" s="104"/>
      <c r="AI22" s="104"/>
      <c r="AJ22" s="105"/>
      <c r="AK22" s="103"/>
      <c r="AL22" s="104"/>
      <c r="AM22" s="104"/>
      <c r="AN22" s="104"/>
      <c r="AO22" s="104"/>
      <c r="AP22" s="104"/>
      <c r="AQ22" s="105"/>
      <c r="AR22" s="103"/>
      <c r="AS22" s="104"/>
      <c r="AT22" s="105"/>
      <c r="AU22" s="623">
        <f t="shared" si="3"/>
        <v>0</v>
      </c>
      <c r="AV22" s="624"/>
      <c r="AW22" s="625">
        <f t="shared" si="1"/>
        <v>0</v>
      </c>
      <c r="AX22" s="626"/>
      <c r="AY22" s="627"/>
      <c r="AZ22" s="628"/>
      <c r="BA22" s="628"/>
      <c r="BB22" s="628"/>
      <c r="BC22" s="628"/>
      <c r="BD22" s="629"/>
    </row>
    <row r="23" spans="2:56" ht="40" customHeight="1">
      <c r="B23" s="102">
        <f t="shared" si="2"/>
        <v>11</v>
      </c>
      <c r="C23" s="613"/>
      <c r="D23" s="614"/>
      <c r="E23" s="615"/>
      <c r="F23" s="616"/>
      <c r="G23" s="617"/>
      <c r="H23" s="618"/>
      <c r="I23" s="618"/>
      <c r="J23" s="618"/>
      <c r="K23" s="619"/>
      <c r="L23" s="620"/>
      <c r="M23" s="621"/>
      <c r="N23" s="621"/>
      <c r="O23" s="622"/>
      <c r="P23" s="103"/>
      <c r="Q23" s="104"/>
      <c r="R23" s="104"/>
      <c r="S23" s="104"/>
      <c r="T23" s="104"/>
      <c r="U23" s="104"/>
      <c r="V23" s="10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5"/>
      <c r="AU23" s="623">
        <f t="shared" si="3"/>
        <v>0</v>
      </c>
      <c r="AV23" s="624"/>
      <c r="AW23" s="625">
        <f t="shared" si="1"/>
        <v>0</v>
      </c>
      <c r="AX23" s="626"/>
      <c r="AY23" s="627"/>
      <c r="AZ23" s="628"/>
      <c r="BA23" s="628"/>
      <c r="BB23" s="628"/>
      <c r="BC23" s="628"/>
      <c r="BD23" s="629"/>
    </row>
    <row r="24" spans="2:56" ht="40" customHeight="1">
      <c r="B24" s="102">
        <f t="shared" si="2"/>
        <v>12</v>
      </c>
      <c r="C24" s="613"/>
      <c r="D24" s="614"/>
      <c r="E24" s="615"/>
      <c r="F24" s="616"/>
      <c r="G24" s="617"/>
      <c r="H24" s="618"/>
      <c r="I24" s="618"/>
      <c r="J24" s="618"/>
      <c r="K24" s="619"/>
      <c r="L24" s="620"/>
      <c r="M24" s="621"/>
      <c r="N24" s="621"/>
      <c r="O24" s="622"/>
      <c r="P24" s="103"/>
      <c r="Q24" s="104"/>
      <c r="R24" s="104"/>
      <c r="S24" s="104"/>
      <c r="T24" s="104"/>
      <c r="U24" s="104"/>
      <c r="V24" s="105"/>
      <c r="W24" s="103"/>
      <c r="X24" s="104"/>
      <c r="Y24" s="104"/>
      <c r="Z24" s="104"/>
      <c r="AA24" s="104"/>
      <c r="AB24" s="104"/>
      <c r="AC24" s="105"/>
      <c r="AD24" s="103"/>
      <c r="AE24" s="104"/>
      <c r="AF24" s="104"/>
      <c r="AG24" s="104"/>
      <c r="AH24" s="104"/>
      <c r="AI24" s="104"/>
      <c r="AJ24" s="105"/>
      <c r="AK24" s="103"/>
      <c r="AL24" s="104"/>
      <c r="AM24" s="104"/>
      <c r="AN24" s="104"/>
      <c r="AO24" s="104"/>
      <c r="AP24" s="104"/>
      <c r="AQ24" s="105"/>
      <c r="AR24" s="103"/>
      <c r="AS24" s="104"/>
      <c r="AT24" s="105"/>
      <c r="AU24" s="623">
        <f t="shared" si="3"/>
        <v>0</v>
      </c>
      <c r="AV24" s="624"/>
      <c r="AW24" s="625">
        <f t="shared" si="1"/>
        <v>0</v>
      </c>
      <c r="AX24" s="626"/>
      <c r="AY24" s="627"/>
      <c r="AZ24" s="628"/>
      <c r="BA24" s="628"/>
      <c r="BB24" s="628"/>
      <c r="BC24" s="628"/>
      <c r="BD24" s="629"/>
    </row>
    <row r="25" spans="2:56" ht="40" customHeight="1">
      <c r="B25" s="102">
        <f t="shared" si="2"/>
        <v>13</v>
      </c>
      <c r="C25" s="613"/>
      <c r="D25" s="614"/>
      <c r="E25" s="615"/>
      <c r="F25" s="616"/>
      <c r="G25" s="617"/>
      <c r="H25" s="618"/>
      <c r="I25" s="618"/>
      <c r="J25" s="618"/>
      <c r="K25" s="619"/>
      <c r="L25" s="620"/>
      <c r="M25" s="621"/>
      <c r="N25" s="621"/>
      <c r="O25" s="622"/>
      <c r="P25" s="103"/>
      <c r="Q25" s="104"/>
      <c r="R25" s="104"/>
      <c r="S25" s="104"/>
      <c r="T25" s="104"/>
      <c r="U25" s="104"/>
      <c r="V25" s="105"/>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5"/>
      <c r="AU25" s="623">
        <f t="shared" si="3"/>
        <v>0</v>
      </c>
      <c r="AV25" s="624"/>
      <c r="AW25" s="625">
        <f t="shared" si="1"/>
        <v>0</v>
      </c>
      <c r="AX25" s="626"/>
      <c r="AY25" s="627"/>
      <c r="AZ25" s="628"/>
      <c r="BA25" s="628"/>
      <c r="BB25" s="628"/>
      <c r="BC25" s="628"/>
      <c r="BD25" s="629"/>
    </row>
    <row r="26" spans="2:56" ht="40" customHeight="1">
      <c r="B26" s="102">
        <f t="shared" si="2"/>
        <v>14</v>
      </c>
      <c r="C26" s="613"/>
      <c r="D26" s="614"/>
      <c r="E26" s="615"/>
      <c r="F26" s="616"/>
      <c r="G26" s="617"/>
      <c r="H26" s="618"/>
      <c r="I26" s="618"/>
      <c r="J26" s="618"/>
      <c r="K26" s="619"/>
      <c r="L26" s="620"/>
      <c r="M26" s="621"/>
      <c r="N26" s="621"/>
      <c r="O26" s="622"/>
      <c r="P26" s="103"/>
      <c r="Q26" s="104"/>
      <c r="R26" s="104"/>
      <c r="S26" s="104"/>
      <c r="T26" s="104"/>
      <c r="U26" s="104"/>
      <c r="V26" s="105"/>
      <c r="W26" s="103"/>
      <c r="X26" s="104"/>
      <c r="Y26" s="104"/>
      <c r="Z26" s="104"/>
      <c r="AA26" s="104"/>
      <c r="AB26" s="104"/>
      <c r="AC26" s="105"/>
      <c r="AD26" s="103"/>
      <c r="AE26" s="104"/>
      <c r="AF26" s="104"/>
      <c r="AG26" s="104"/>
      <c r="AH26" s="104"/>
      <c r="AI26" s="104"/>
      <c r="AJ26" s="105"/>
      <c r="AK26" s="103"/>
      <c r="AL26" s="104"/>
      <c r="AM26" s="104"/>
      <c r="AN26" s="104"/>
      <c r="AO26" s="104"/>
      <c r="AP26" s="104"/>
      <c r="AQ26" s="105"/>
      <c r="AR26" s="103"/>
      <c r="AS26" s="104"/>
      <c r="AT26" s="105"/>
      <c r="AU26" s="623">
        <f t="shared" si="3"/>
        <v>0</v>
      </c>
      <c r="AV26" s="624"/>
      <c r="AW26" s="625">
        <f t="shared" si="1"/>
        <v>0</v>
      </c>
      <c r="AX26" s="626"/>
      <c r="AY26" s="627"/>
      <c r="AZ26" s="628"/>
      <c r="BA26" s="628"/>
      <c r="BB26" s="628"/>
      <c r="BC26" s="628"/>
      <c r="BD26" s="629"/>
    </row>
    <row r="27" spans="2:56" ht="40" customHeight="1">
      <c r="B27" s="102">
        <f t="shared" si="2"/>
        <v>15</v>
      </c>
      <c r="C27" s="613"/>
      <c r="D27" s="614"/>
      <c r="E27" s="615"/>
      <c r="F27" s="616"/>
      <c r="G27" s="617"/>
      <c r="H27" s="618"/>
      <c r="I27" s="618"/>
      <c r="J27" s="618"/>
      <c r="K27" s="619"/>
      <c r="L27" s="620"/>
      <c r="M27" s="621"/>
      <c r="N27" s="621"/>
      <c r="O27" s="622"/>
      <c r="P27" s="103"/>
      <c r="Q27" s="104"/>
      <c r="R27" s="104"/>
      <c r="S27" s="104"/>
      <c r="T27" s="104"/>
      <c r="U27" s="104"/>
      <c r="V27" s="10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5"/>
      <c r="AU27" s="623">
        <f t="shared" si="3"/>
        <v>0</v>
      </c>
      <c r="AV27" s="624"/>
      <c r="AW27" s="625">
        <f t="shared" si="1"/>
        <v>0</v>
      </c>
      <c r="AX27" s="626"/>
      <c r="AY27" s="627"/>
      <c r="AZ27" s="628"/>
      <c r="BA27" s="628"/>
      <c r="BB27" s="628"/>
      <c r="BC27" s="628"/>
      <c r="BD27" s="629"/>
    </row>
    <row r="28" spans="2:56" ht="40" customHeight="1">
      <c r="B28" s="102">
        <f t="shared" si="2"/>
        <v>16</v>
      </c>
      <c r="C28" s="613"/>
      <c r="D28" s="614"/>
      <c r="E28" s="615"/>
      <c r="F28" s="616"/>
      <c r="G28" s="617"/>
      <c r="H28" s="618"/>
      <c r="I28" s="618"/>
      <c r="J28" s="618"/>
      <c r="K28" s="619"/>
      <c r="L28" s="620"/>
      <c r="M28" s="621"/>
      <c r="N28" s="621"/>
      <c r="O28" s="622"/>
      <c r="P28" s="103"/>
      <c r="Q28" s="104"/>
      <c r="R28" s="104"/>
      <c r="S28" s="104"/>
      <c r="T28" s="104"/>
      <c r="U28" s="104"/>
      <c r="V28" s="105"/>
      <c r="W28" s="103"/>
      <c r="X28" s="104"/>
      <c r="Y28" s="104"/>
      <c r="Z28" s="104"/>
      <c r="AA28" s="104"/>
      <c r="AB28" s="104"/>
      <c r="AC28" s="105"/>
      <c r="AD28" s="103"/>
      <c r="AE28" s="104"/>
      <c r="AF28" s="104"/>
      <c r="AG28" s="104"/>
      <c r="AH28" s="104"/>
      <c r="AI28" s="104"/>
      <c r="AJ28" s="105"/>
      <c r="AK28" s="103"/>
      <c r="AL28" s="104"/>
      <c r="AM28" s="104"/>
      <c r="AN28" s="104"/>
      <c r="AO28" s="104"/>
      <c r="AP28" s="104"/>
      <c r="AQ28" s="105"/>
      <c r="AR28" s="103"/>
      <c r="AS28" s="104"/>
      <c r="AT28" s="105"/>
      <c r="AU28" s="623">
        <f t="shared" si="3"/>
        <v>0</v>
      </c>
      <c r="AV28" s="624"/>
      <c r="AW28" s="625">
        <f t="shared" si="1"/>
        <v>0</v>
      </c>
      <c r="AX28" s="626"/>
      <c r="AY28" s="627"/>
      <c r="AZ28" s="628"/>
      <c r="BA28" s="628"/>
      <c r="BB28" s="628"/>
      <c r="BC28" s="628"/>
      <c r="BD28" s="629"/>
    </row>
    <row r="29" spans="2:56" ht="40" customHeight="1">
      <c r="B29" s="102">
        <f t="shared" si="2"/>
        <v>17</v>
      </c>
      <c r="C29" s="613"/>
      <c r="D29" s="614"/>
      <c r="E29" s="615"/>
      <c r="F29" s="616"/>
      <c r="G29" s="617"/>
      <c r="H29" s="618"/>
      <c r="I29" s="618"/>
      <c r="J29" s="618"/>
      <c r="K29" s="619"/>
      <c r="L29" s="620"/>
      <c r="M29" s="621"/>
      <c r="N29" s="621"/>
      <c r="O29" s="622"/>
      <c r="P29" s="103"/>
      <c r="Q29" s="104"/>
      <c r="R29" s="104"/>
      <c r="S29" s="104"/>
      <c r="T29" s="104"/>
      <c r="U29" s="104"/>
      <c r="V29" s="10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5"/>
      <c r="AU29" s="623">
        <f t="shared" si="3"/>
        <v>0</v>
      </c>
      <c r="AV29" s="624"/>
      <c r="AW29" s="625">
        <f t="shared" si="1"/>
        <v>0</v>
      </c>
      <c r="AX29" s="626"/>
      <c r="AY29" s="627"/>
      <c r="AZ29" s="628"/>
      <c r="BA29" s="628"/>
      <c r="BB29" s="628"/>
      <c r="BC29" s="628"/>
      <c r="BD29" s="629"/>
    </row>
    <row r="30" spans="2:56" ht="40" customHeight="1">
      <c r="B30" s="102">
        <f t="shared" si="2"/>
        <v>18</v>
      </c>
      <c r="C30" s="613"/>
      <c r="D30" s="614"/>
      <c r="E30" s="615"/>
      <c r="F30" s="616"/>
      <c r="G30" s="617"/>
      <c r="H30" s="618"/>
      <c r="I30" s="618"/>
      <c r="J30" s="618"/>
      <c r="K30" s="619"/>
      <c r="L30" s="620"/>
      <c r="M30" s="621"/>
      <c r="N30" s="621"/>
      <c r="O30" s="622"/>
      <c r="P30" s="103"/>
      <c r="Q30" s="104"/>
      <c r="R30" s="104"/>
      <c r="S30" s="104"/>
      <c r="T30" s="104"/>
      <c r="U30" s="104"/>
      <c r="V30" s="105"/>
      <c r="W30" s="103"/>
      <c r="X30" s="104"/>
      <c r="Y30" s="104"/>
      <c r="Z30" s="104"/>
      <c r="AA30" s="104"/>
      <c r="AB30" s="104"/>
      <c r="AC30" s="105"/>
      <c r="AD30" s="103"/>
      <c r="AE30" s="104"/>
      <c r="AF30" s="104"/>
      <c r="AG30" s="104"/>
      <c r="AH30" s="104"/>
      <c r="AI30" s="104"/>
      <c r="AJ30" s="105"/>
      <c r="AK30" s="103"/>
      <c r="AL30" s="104"/>
      <c r="AM30" s="104"/>
      <c r="AN30" s="104"/>
      <c r="AO30" s="104"/>
      <c r="AP30" s="104"/>
      <c r="AQ30" s="105"/>
      <c r="AR30" s="103"/>
      <c r="AS30" s="104"/>
      <c r="AT30" s="105"/>
      <c r="AU30" s="623">
        <f t="shared" si="3"/>
        <v>0</v>
      </c>
      <c r="AV30" s="624"/>
      <c r="AW30" s="625">
        <f t="shared" si="1"/>
        <v>0</v>
      </c>
      <c r="AX30" s="626"/>
      <c r="AY30" s="627"/>
      <c r="AZ30" s="628"/>
      <c r="BA30" s="628"/>
      <c r="BB30" s="628"/>
      <c r="BC30" s="628"/>
      <c r="BD30" s="629"/>
    </row>
    <row r="31" spans="2:56" ht="40" customHeight="1">
      <c r="B31" s="102">
        <f t="shared" si="2"/>
        <v>19</v>
      </c>
      <c r="C31" s="613"/>
      <c r="D31" s="614"/>
      <c r="E31" s="615"/>
      <c r="F31" s="616"/>
      <c r="G31" s="617"/>
      <c r="H31" s="618"/>
      <c r="I31" s="618"/>
      <c r="J31" s="618"/>
      <c r="K31" s="619"/>
      <c r="L31" s="620"/>
      <c r="M31" s="621"/>
      <c r="N31" s="621"/>
      <c r="O31" s="622"/>
      <c r="P31" s="103"/>
      <c r="Q31" s="104"/>
      <c r="R31" s="104"/>
      <c r="S31" s="104"/>
      <c r="T31" s="104"/>
      <c r="U31" s="104"/>
      <c r="V31" s="105"/>
      <c r="W31" s="103"/>
      <c r="X31" s="104"/>
      <c r="Y31" s="104"/>
      <c r="Z31" s="104"/>
      <c r="AA31" s="104"/>
      <c r="AB31" s="104"/>
      <c r="AC31" s="105"/>
      <c r="AD31" s="103"/>
      <c r="AE31" s="104"/>
      <c r="AF31" s="104"/>
      <c r="AG31" s="104"/>
      <c r="AH31" s="104"/>
      <c r="AI31" s="104"/>
      <c r="AJ31" s="105"/>
      <c r="AK31" s="103"/>
      <c r="AL31" s="104"/>
      <c r="AM31" s="104"/>
      <c r="AN31" s="104"/>
      <c r="AO31" s="104"/>
      <c r="AP31" s="104"/>
      <c r="AQ31" s="105"/>
      <c r="AR31" s="103"/>
      <c r="AS31" s="104"/>
      <c r="AT31" s="105"/>
      <c r="AU31" s="623">
        <f t="shared" si="3"/>
        <v>0</v>
      </c>
      <c r="AV31" s="624"/>
      <c r="AW31" s="625">
        <f t="shared" si="1"/>
        <v>0</v>
      </c>
      <c r="AX31" s="626"/>
      <c r="AY31" s="627"/>
      <c r="AZ31" s="628"/>
      <c r="BA31" s="628"/>
      <c r="BB31" s="628"/>
      <c r="BC31" s="628"/>
      <c r="BD31" s="629"/>
    </row>
    <row r="32" spans="2:56" ht="40" customHeight="1">
      <c r="B32" s="102">
        <f t="shared" si="2"/>
        <v>20</v>
      </c>
      <c r="C32" s="613"/>
      <c r="D32" s="614"/>
      <c r="E32" s="615"/>
      <c r="F32" s="616"/>
      <c r="G32" s="617"/>
      <c r="H32" s="618"/>
      <c r="I32" s="618"/>
      <c r="J32" s="618"/>
      <c r="K32" s="619"/>
      <c r="L32" s="620"/>
      <c r="M32" s="621"/>
      <c r="N32" s="621"/>
      <c r="O32" s="622"/>
      <c r="P32" s="103"/>
      <c r="Q32" s="104"/>
      <c r="R32" s="104"/>
      <c r="S32" s="104"/>
      <c r="T32" s="104"/>
      <c r="U32" s="104"/>
      <c r="V32" s="105"/>
      <c r="W32" s="103"/>
      <c r="X32" s="104"/>
      <c r="Y32" s="104"/>
      <c r="Z32" s="104"/>
      <c r="AA32" s="104"/>
      <c r="AB32" s="104"/>
      <c r="AC32" s="105"/>
      <c r="AD32" s="103"/>
      <c r="AE32" s="104"/>
      <c r="AF32" s="104"/>
      <c r="AG32" s="104"/>
      <c r="AH32" s="104"/>
      <c r="AI32" s="104"/>
      <c r="AJ32" s="105"/>
      <c r="AK32" s="103"/>
      <c r="AL32" s="104"/>
      <c r="AM32" s="104"/>
      <c r="AN32" s="104"/>
      <c r="AO32" s="104"/>
      <c r="AP32" s="104"/>
      <c r="AQ32" s="105"/>
      <c r="AR32" s="103"/>
      <c r="AS32" s="104"/>
      <c r="AT32" s="105"/>
      <c r="AU32" s="623">
        <f t="shared" si="3"/>
        <v>0</v>
      </c>
      <c r="AV32" s="624"/>
      <c r="AW32" s="625">
        <f t="shared" si="1"/>
        <v>0</v>
      </c>
      <c r="AX32" s="626"/>
      <c r="AY32" s="627"/>
      <c r="AZ32" s="628"/>
      <c r="BA32" s="628"/>
      <c r="BB32" s="628"/>
      <c r="BC32" s="628"/>
      <c r="BD32" s="629"/>
    </row>
    <row r="33" spans="2:56" ht="40" customHeight="1">
      <c r="B33" s="102">
        <f t="shared" si="2"/>
        <v>21</v>
      </c>
      <c r="C33" s="613"/>
      <c r="D33" s="614"/>
      <c r="E33" s="615"/>
      <c r="F33" s="616"/>
      <c r="G33" s="617"/>
      <c r="H33" s="618"/>
      <c r="I33" s="618"/>
      <c r="J33" s="618"/>
      <c r="K33" s="619"/>
      <c r="L33" s="620"/>
      <c r="M33" s="621"/>
      <c r="N33" s="621"/>
      <c r="O33" s="622"/>
      <c r="P33" s="103"/>
      <c r="Q33" s="104"/>
      <c r="R33" s="104"/>
      <c r="S33" s="104"/>
      <c r="T33" s="104"/>
      <c r="U33" s="104"/>
      <c r="V33" s="105"/>
      <c r="W33" s="103"/>
      <c r="X33" s="104"/>
      <c r="Y33" s="104"/>
      <c r="Z33" s="104"/>
      <c r="AA33" s="104"/>
      <c r="AB33" s="104"/>
      <c r="AC33" s="105"/>
      <c r="AD33" s="103"/>
      <c r="AE33" s="104"/>
      <c r="AF33" s="104"/>
      <c r="AG33" s="104"/>
      <c r="AH33" s="104"/>
      <c r="AI33" s="104"/>
      <c r="AJ33" s="105"/>
      <c r="AK33" s="103"/>
      <c r="AL33" s="104"/>
      <c r="AM33" s="104"/>
      <c r="AN33" s="104"/>
      <c r="AO33" s="104"/>
      <c r="AP33" s="104"/>
      <c r="AQ33" s="105"/>
      <c r="AR33" s="103"/>
      <c r="AS33" s="104"/>
      <c r="AT33" s="105"/>
      <c r="AU33" s="623">
        <f t="shared" si="3"/>
        <v>0</v>
      </c>
      <c r="AV33" s="624"/>
      <c r="AW33" s="625">
        <f t="shared" si="1"/>
        <v>0</v>
      </c>
      <c r="AX33" s="626"/>
      <c r="AY33" s="627"/>
      <c r="AZ33" s="628"/>
      <c r="BA33" s="628"/>
      <c r="BB33" s="628"/>
      <c r="BC33" s="628"/>
      <c r="BD33" s="629"/>
    </row>
    <row r="34" spans="2:56" ht="40" customHeight="1">
      <c r="B34" s="102">
        <f t="shared" si="2"/>
        <v>22</v>
      </c>
      <c r="C34" s="613"/>
      <c r="D34" s="614"/>
      <c r="E34" s="615"/>
      <c r="F34" s="616"/>
      <c r="G34" s="617"/>
      <c r="H34" s="618"/>
      <c r="I34" s="618"/>
      <c r="J34" s="618"/>
      <c r="K34" s="619"/>
      <c r="L34" s="620"/>
      <c r="M34" s="621"/>
      <c r="N34" s="621"/>
      <c r="O34" s="622"/>
      <c r="P34" s="103"/>
      <c r="Q34" s="104"/>
      <c r="R34" s="104"/>
      <c r="S34" s="104"/>
      <c r="T34" s="104"/>
      <c r="U34" s="104"/>
      <c r="V34" s="105"/>
      <c r="W34" s="103"/>
      <c r="X34" s="104"/>
      <c r="Y34" s="104"/>
      <c r="Z34" s="104"/>
      <c r="AA34" s="104"/>
      <c r="AB34" s="104"/>
      <c r="AC34" s="105"/>
      <c r="AD34" s="103"/>
      <c r="AE34" s="104"/>
      <c r="AF34" s="104"/>
      <c r="AG34" s="104"/>
      <c r="AH34" s="104"/>
      <c r="AI34" s="104"/>
      <c r="AJ34" s="105"/>
      <c r="AK34" s="103"/>
      <c r="AL34" s="104"/>
      <c r="AM34" s="104"/>
      <c r="AN34" s="104"/>
      <c r="AO34" s="104"/>
      <c r="AP34" s="104"/>
      <c r="AQ34" s="105"/>
      <c r="AR34" s="103"/>
      <c r="AS34" s="104"/>
      <c r="AT34" s="105"/>
      <c r="AU34" s="623">
        <f t="shared" si="3"/>
        <v>0</v>
      </c>
      <c r="AV34" s="624"/>
      <c r="AW34" s="625">
        <f t="shared" si="1"/>
        <v>0</v>
      </c>
      <c r="AX34" s="626"/>
      <c r="AY34" s="627"/>
      <c r="AZ34" s="628"/>
      <c r="BA34" s="628"/>
      <c r="BB34" s="628"/>
      <c r="BC34" s="628"/>
      <c r="BD34" s="629"/>
    </row>
    <row r="35" spans="2:56" ht="40" customHeight="1">
      <c r="B35" s="102">
        <f t="shared" si="2"/>
        <v>23</v>
      </c>
      <c r="C35" s="613"/>
      <c r="D35" s="614"/>
      <c r="E35" s="615"/>
      <c r="F35" s="616"/>
      <c r="G35" s="617"/>
      <c r="H35" s="618"/>
      <c r="I35" s="618"/>
      <c r="J35" s="618"/>
      <c r="K35" s="619"/>
      <c r="L35" s="620"/>
      <c r="M35" s="621"/>
      <c r="N35" s="621"/>
      <c r="O35" s="622"/>
      <c r="P35" s="103"/>
      <c r="Q35" s="104"/>
      <c r="R35" s="104"/>
      <c r="S35" s="104"/>
      <c r="T35" s="104"/>
      <c r="U35" s="104"/>
      <c r="V35" s="105"/>
      <c r="W35" s="103"/>
      <c r="X35" s="104"/>
      <c r="Y35" s="104"/>
      <c r="Z35" s="104"/>
      <c r="AA35" s="104"/>
      <c r="AB35" s="104"/>
      <c r="AC35" s="105"/>
      <c r="AD35" s="103"/>
      <c r="AE35" s="104"/>
      <c r="AF35" s="104"/>
      <c r="AG35" s="104"/>
      <c r="AH35" s="104"/>
      <c r="AI35" s="104"/>
      <c r="AJ35" s="105"/>
      <c r="AK35" s="103"/>
      <c r="AL35" s="104"/>
      <c r="AM35" s="104"/>
      <c r="AN35" s="104"/>
      <c r="AO35" s="104"/>
      <c r="AP35" s="104"/>
      <c r="AQ35" s="105"/>
      <c r="AR35" s="103"/>
      <c r="AS35" s="104"/>
      <c r="AT35" s="105"/>
      <c r="AU35" s="623">
        <f t="shared" si="3"/>
        <v>0</v>
      </c>
      <c r="AV35" s="624"/>
      <c r="AW35" s="625">
        <f t="shared" si="1"/>
        <v>0</v>
      </c>
      <c r="AX35" s="626"/>
      <c r="AY35" s="627"/>
      <c r="AZ35" s="628"/>
      <c r="BA35" s="628"/>
      <c r="BB35" s="628"/>
      <c r="BC35" s="628"/>
      <c r="BD35" s="629"/>
    </row>
    <row r="36" spans="2:56" ht="40" customHeight="1">
      <c r="B36" s="102">
        <f t="shared" si="2"/>
        <v>24</v>
      </c>
      <c r="C36" s="613"/>
      <c r="D36" s="614"/>
      <c r="E36" s="615"/>
      <c r="F36" s="616"/>
      <c r="G36" s="617"/>
      <c r="H36" s="618"/>
      <c r="I36" s="618"/>
      <c r="J36" s="618"/>
      <c r="K36" s="619"/>
      <c r="L36" s="620"/>
      <c r="M36" s="621"/>
      <c r="N36" s="621"/>
      <c r="O36" s="622"/>
      <c r="P36" s="103"/>
      <c r="Q36" s="104"/>
      <c r="R36" s="104"/>
      <c r="S36" s="104"/>
      <c r="T36" s="104"/>
      <c r="U36" s="104"/>
      <c r="V36" s="105"/>
      <c r="W36" s="103"/>
      <c r="X36" s="104"/>
      <c r="Y36" s="104"/>
      <c r="Z36" s="104"/>
      <c r="AA36" s="104"/>
      <c r="AB36" s="104"/>
      <c r="AC36" s="105"/>
      <c r="AD36" s="103"/>
      <c r="AE36" s="104"/>
      <c r="AF36" s="104"/>
      <c r="AG36" s="104"/>
      <c r="AH36" s="104"/>
      <c r="AI36" s="104"/>
      <c r="AJ36" s="105"/>
      <c r="AK36" s="103"/>
      <c r="AL36" s="104"/>
      <c r="AM36" s="104"/>
      <c r="AN36" s="104"/>
      <c r="AO36" s="104"/>
      <c r="AP36" s="104"/>
      <c r="AQ36" s="105"/>
      <c r="AR36" s="103"/>
      <c r="AS36" s="104"/>
      <c r="AT36" s="105"/>
      <c r="AU36" s="623">
        <f t="shared" si="3"/>
        <v>0</v>
      </c>
      <c r="AV36" s="624"/>
      <c r="AW36" s="625">
        <f t="shared" si="1"/>
        <v>0</v>
      </c>
      <c r="AX36" s="626"/>
      <c r="AY36" s="627"/>
      <c r="AZ36" s="628"/>
      <c r="BA36" s="628"/>
      <c r="BB36" s="628"/>
      <c r="BC36" s="628"/>
      <c r="BD36" s="629"/>
    </row>
    <row r="37" spans="2:56" ht="40" customHeight="1">
      <c r="B37" s="102">
        <f t="shared" si="2"/>
        <v>25</v>
      </c>
      <c r="C37" s="613"/>
      <c r="D37" s="614"/>
      <c r="E37" s="615"/>
      <c r="F37" s="616"/>
      <c r="G37" s="617"/>
      <c r="H37" s="618"/>
      <c r="I37" s="618"/>
      <c r="J37" s="618"/>
      <c r="K37" s="619"/>
      <c r="L37" s="620"/>
      <c r="M37" s="621"/>
      <c r="N37" s="621"/>
      <c r="O37" s="622"/>
      <c r="P37" s="103"/>
      <c r="Q37" s="104"/>
      <c r="R37" s="104"/>
      <c r="S37" s="104"/>
      <c r="T37" s="104"/>
      <c r="U37" s="104"/>
      <c r="V37" s="105"/>
      <c r="W37" s="103"/>
      <c r="X37" s="104"/>
      <c r="Y37" s="104"/>
      <c r="Z37" s="104"/>
      <c r="AA37" s="104"/>
      <c r="AB37" s="104"/>
      <c r="AC37" s="105"/>
      <c r="AD37" s="103"/>
      <c r="AE37" s="104"/>
      <c r="AF37" s="104"/>
      <c r="AG37" s="104"/>
      <c r="AH37" s="104"/>
      <c r="AI37" s="104"/>
      <c r="AJ37" s="105"/>
      <c r="AK37" s="103"/>
      <c r="AL37" s="104"/>
      <c r="AM37" s="104"/>
      <c r="AN37" s="104"/>
      <c r="AO37" s="104"/>
      <c r="AP37" s="104"/>
      <c r="AQ37" s="105"/>
      <c r="AR37" s="103"/>
      <c r="AS37" s="104"/>
      <c r="AT37" s="105"/>
      <c r="AU37" s="623">
        <f t="shared" si="3"/>
        <v>0</v>
      </c>
      <c r="AV37" s="624"/>
      <c r="AW37" s="625">
        <f t="shared" si="1"/>
        <v>0</v>
      </c>
      <c r="AX37" s="626"/>
      <c r="AY37" s="627"/>
      <c r="AZ37" s="628"/>
      <c r="BA37" s="628"/>
      <c r="BB37" s="628"/>
      <c r="BC37" s="628"/>
      <c r="BD37" s="629"/>
    </row>
    <row r="38" spans="2:56" ht="40" customHeight="1">
      <c r="B38" s="102">
        <f t="shared" si="2"/>
        <v>26</v>
      </c>
      <c r="C38" s="613"/>
      <c r="D38" s="614"/>
      <c r="E38" s="615"/>
      <c r="F38" s="616"/>
      <c r="G38" s="617"/>
      <c r="H38" s="618"/>
      <c r="I38" s="618"/>
      <c r="J38" s="618"/>
      <c r="K38" s="619"/>
      <c r="L38" s="620"/>
      <c r="M38" s="621"/>
      <c r="N38" s="621"/>
      <c r="O38" s="622"/>
      <c r="P38" s="103"/>
      <c r="Q38" s="104"/>
      <c r="R38" s="104"/>
      <c r="S38" s="104"/>
      <c r="T38" s="104"/>
      <c r="U38" s="104"/>
      <c r="V38" s="105"/>
      <c r="W38" s="103"/>
      <c r="X38" s="104"/>
      <c r="Y38" s="104"/>
      <c r="Z38" s="104"/>
      <c r="AA38" s="104"/>
      <c r="AB38" s="104"/>
      <c r="AC38" s="105"/>
      <c r="AD38" s="103"/>
      <c r="AE38" s="104"/>
      <c r="AF38" s="104"/>
      <c r="AG38" s="104"/>
      <c r="AH38" s="104"/>
      <c r="AI38" s="104"/>
      <c r="AJ38" s="105"/>
      <c r="AK38" s="103"/>
      <c r="AL38" s="104"/>
      <c r="AM38" s="104"/>
      <c r="AN38" s="104"/>
      <c r="AO38" s="104"/>
      <c r="AP38" s="104"/>
      <c r="AQ38" s="105"/>
      <c r="AR38" s="103"/>
      <c r="AS38" s="104"/>
      <c r="AT38" s="105"/>
      <c r="AU38" s="623">
        <f t="shared" si="3"/>
        <v>0</v>
      </c>
      <c r="AV38" s="624"/>
      <c r="AW38" s="625">
        <f t="shared" si="1"/>
        <v>0</v>
      </c>
      <c r="AX38" s="626"/>
      <c r="AY38" s="627"/>
      <c r="AZ38" s="628"/>
      <c r="BA38" s="628"/>
      <c r="BB38" s="628"/>
      <c r="BC38" s="628"/>
      <c r="BD38" s="629"/>
    </row>
    <row r="39" spans="2:56" ht="40" customHeight="1">
      <c r="B39" s="102">
        <f t="shared" si="2"/>
        <v>27</v>
      </c>
      <c r="C39" s="613"/>
      <c r="D39" s="614"/>
      <c r="E39" s="615"/>
      <c r="F39" s="616"/>
      <c r="G39" s="617"/>
      <c r="H39" s="618"/>
      <c r="I39" s="618"/>
      <c r="J39" s="618"/>
      <c r="K39" s="619"/>
      <c r="L39" s="620"/>
      <c r="M39" s="621"/>
      <c r="N39" s="621"/>
      <c r="O39" s="622"/>
      <c r="P39" s="103"/>
      <c r="Q39" s="104"/>
      <c r="R39" s="104"/>
      <c r="S39" s="104"/>
      <c r="T39" s="104"/>
      <c r="U39" s="104"/>
      <c r="V39" s="105"/>
      <c r="W39" s="103"/>
      <c r="X39" s="104"/>
      <c r="Y39" s="104"/>
      <c r="Z39" s="104"/>
      <c r="AA39" s="104"/>
      <c r="AB39" s="104"/>
      <c r="AC39" s="105"/>
      <c r="AD39" s="103"/>
      <c r="AE39" s="104"/>
      <c r="AF39" s="104"/>
      <c r="AG39" s="104"/>
      <c r="AH39" s="104"/>
      <c r="AI39" s="104"/>
      <c r="AJ39" s="105"/>
      <c r="AK39" s="103"/>
      <c r="AL39" s="104"/>
      <c r="AM39" s="104"/>
      <c r="AN39" s="104"/>
      <c r="AO39" s="104"/>
      <c r="AP39" s="104"/>
      <c r="AQ39" s="105"/>
      <c r="AR39" s="103"/>
      <c r="AS39" s="104"/>
      <c r="AT39" s="105"/>
      <c r="AU39" s="623">
        <f t="shared" si="3"/>
        <v>0</v>
      </c>
      <c r="AV39" s="624"/>
      <c r="AW39" s="625">
        <f t="shared" si="1"/>
        <v>0</v>
      </c>
      <c r="AX39" s="626"/>
      <c r="AY39" s="627"/>
      <c r="AZ39" s="628"/>
      <c r="BA39" s="628"/>
      <c r="BB39" s="628"/>
      <c r="BC39" s="628"/>
      <c r="BD39" s="629"/>
    </row>
    <row r="40" spans="2:56" ht="40" customHeight="1">
      <c r="B40" s="102">
        <f t="shared" si="2"/>
        <v>28</v>
      </c>
      <c r="C40" s="613"/>
      <c r="D40" s="614"/>
      <c r="E40" s="615"/>
      <c r="F40" s="616"/>
      <c r="G40" s="617"/>
      <c r="H40" s="618"/>
      <c r="I40" s="618"/>
      <c r="J40" s="618"/>
      <c r="K40" s="619"/>
      <c r="L40" s="620"/>
      <c r="M40" s="621"/>
      <c r="N40" s="621"/>
      <c r="O40" s="622"/>
      <c r="P40" s="117"/>
      <c r="Q40" s="118"/>
      <c r="R40" s="118"/>
      <c r="S40" s="118"/>
      <c r="T40" s="118"/>
      <c r="U40" s="118"/>
      <c r="V40" s="119"/>
      <c r="W40" s="117"/>
      <c r="X40" s="118"/>
      <c r="Y40" s="118"/>
      <c r="Z40" s="118"/>
      <c r="AA40" s="118"/>
      <c r="AB40" s="118"/>
      <c r="AC40" s="119"/>
      <c r="AD40" s="117"/>
      <c r="AE40" s="118"/>
      <c r="AF40" s="118"/>
      <c r="AG40" s="118"/>
      <c r="AH40" s="118"/>
      <c r="AI40" s="118"/>
      <c r="AJ40" s="119"/>
      <c r="AK40" s="117"/>
      <c r="AL40" s="118"/>
      <c r="AM40" s="118"/>
      <c r="AN40" s="118"/>
      <c r="AO40" s="118"/>
      <c r="AP40" s="118"/>
      <c r="AQ40" s="119"/>
      <c r="AR40" s="117"/>
      <c r="AS40" s="118"/>
      <c r="AT40" s="119"/>
      <c r="AU40" s="623">
        <f t="shared" si="3"/>
        <v>0</v>
      </c>
      <c r="AV40" s="624"/>
      <c r="AW40" s="625">
        <f t="shared" si="1"/>
        <v>0</v>
      </c>
      <c r="AX40" s="626"/>
      <c r="AY40" s="627"/>
      <c r="AZ40" s="628"/>
      <c r="BA40" s="628"/>
      <c r="BB40" s="628"/>
      <c r="BC40" s="628"/>
      <c r="BD40" s="629"/>
    </row>
    <row r="41" spans="2:56" ht="40" customHeight="1">
      <c r="B41" s="102">
        <f t="shared" si="2"/>
        <v>29</v>
      </c>
      <c r="C41" s="613"/>
      <c r="D41" s="614"/>
      <c r="E41" s="615"/>
      <c r="F41" s="616"/>
      <c r="G41" s="617"/>
      <c r="H41" s="618"/>
      <c r="I41" s="618"/>
      <c r="J41" s="618"/>
      <c r="K41" s="619"/>
      <c r="L41" s="620"/>
      <c r="M41" s="621"/>
      <c r="N41" s="621"/>
      <c r="O41" s="622"/>
      <c r="P41" s="103"/>
      <c r="Q41" s="104"/>
      <c r="R41" s="104"/>
      <c r="S41" s="104"/>
      <c r="T41" s="104"/>
      <c r="U41" s="104"/>
      <c r="V41" s="105"/>
      <c r="W41" s="103"/>
      <c r="X41" s="104"/>
      <c r="Y41" s="104"/>
      <c r="Z41" s="104"/>
      <c r="AA41" s="104"/>
      <c r="AB41" s="104"/>
      <c r="AC41" s="105"/>
      <c r="AD41" s="103"/>
      <c r="AE41" s="104"/>
      <c r="AF41" s="104"/>
      <c r="AG41" s="104"/>
      <c r="AH41" s="104"/>
      <c r="AI41" s="104"/>
      <c r="AJ41" s="105"/>
      <c r="AK41" s="103"/>
      <c r="AL41" s="104"/>
      <c r="AM41" s="104"/>
      <c r="AN41" s="104"/>
      <c r="AO41" s="104"/>
      <c r="AP41" s="104"/>
      <c r="AQ41" s="105"/>
      <c r="AR41" s="103"/>
      <c r="AS41" s="104"/>
      <c r="AT41" s="105"/>
      <c r="AU41" s="623">
        <f t="shared" si="3"/>
        <v>0</v>
      </c>
      <c r="AV41" s="624"/>
      <c r="AW41" s="625">
        <f t="shared" si="1"/>
        <v>0</v>
      </c>
      <c r="AX41" s="626"/>
      <c r="AY41" s="627"/>
      <c r="AZ41" s="628"/>
      <c r="BA41" s="628"/>
      <c r="BB41" s="628"/>
      <c r="BC41" s="628"/>
      <c r="BD41" s="629"/>
    </row>
    <row r="42" spans="2:56" ht="40" customHeight="1">
      <c r="B42" s="102">
        <f t="shared" si="2"/>
        <v>30</v>
      </c>
      <c r="C42" s="613"/>
      <c r="D42" s="614"/>
      <c r="E42" s="615"/>
      <c r="F42" s="616"/>
      <c r="G42" s="617"/>
      <c r="H42" s="618"/>
      <c r="I42" s="618"/>
      <c r="J42" s="618"/>
      <c r="K42" s="619"/>
      <c r="L42" s="620"/>
      <c r="M42" s="621"/>
      <c r="N42" s="621"/>
      <c r="O42" s="622"/>
      <c r="P42" s="103"/>
      <c r="Q42" s="104"/>
      <c r="R42" s="104"/>
      <c r="S42" s="104"/>
      <c r="T42" s="104"/>
      <c r="U42" s="104"/>
      <c r="V42" s="105"/>
      <c r="W42" s="103"/>
      <c r="X42" s="104"/>
      <c r="Y42" s="104"/>
      <c r="Z42" s="104"/>
      <c r="AA42" s="104"/>
      <c r="AB42" s="104"/>
      <c r="AC42" s="105"/>
      <c r="AD42" s="103"/>
      <c r="AE42" s="104"/>
      <c r="AF42" s="104"/>
      <c r="AG42" s="104"/>
      <c r="AH42" s="104"/>
      <c r="AI42" s="104"/>
      <c r="AJ42" s="105"/>
      <c r="AK42" s="103"/>
      <c r="AL42" s="104"/>
      <c r="AM42" s="104"/>
      <c r="AN42" s="104"/>
      <c r="AO42" s="104"/>
      <c r="AP42" s="104"/>
      <c r="AQ42" s="105"/>
      <c r="AR42" s="103"/>
      <c r="AS42" s="104"/>
      <c r="AT42" s="105"/>
      <c r="AU42" s="623">
        <f t="shared" si="3"/>
        <v>0</v>
      </c>
      <c r="AV42" s="624"/>
      <c r="AW42" s="625">
        <f t="shared" si="1"/>
        <v>0</v>
      </c>
      <c r="AX42" s="626"/>
      <c r="AY42" s="627"/>
      <c r="AZ42" s="628"/>
      <c r="BA42" s="628"/>
      <c r="BB42" s="628"/>
      <c r="BC42" s="628"/>
      <c r="BD42" s="629"/>
    </row>
    <row r="43" spans="2:56" ht="40" customHeight="1">
      <c r="B43" s="102">
        <f t="shared" si="2"/>
        <v>31</v>
      </c>
      <c r="C43" s="613"/>
      <c r="D43" s="614"/>
      <c r="E43" s="615"/>
      <c r="F43" s="616"/>
      <c r="G43" s="617"/>
      <c r="H43" s="618"/>
      <c r="I43" s="618"/>
      <c r="J43" s="618"/>
      <c r="K43" s="619"/>
      <c r="L43" s="620"/>
      <c r="M43" s="621"/>
      <c r="N43" s="621"/>
      <c r="O43" s="622"/>
      <c r="P43" s="103"/>
      <c r="Q43" s="104"/>
      <c r="R43" s="104"/>
      <c r="S43" s="104"/>
      <c r="T43" s="104"/>
      <c r="U43" s="104"/>
      <c r="V43" s="105"/>
      <c r="W43" s="103"/>
      <c r="X43" s="104"/>
      <c r="Y43" s="104"/>
      <c r="Z43" s="104"/>
      <c r="AA43" s="104"/>
      <c r="AB43" s="104"/>
      <c r="AC43" s="105"/>
      <c r="AD43" s="103"/>
      <c r="AE43" s="104"/>
      <c r="AF43" s="104"/>
      <c r="AG43" s="104"/>
      <c r="AH43" s="104"/>
      <c r="AI43" s="104"/>
      <c r="AJ43" s="105"/>
      <c r="AK43" s="103"/>
      <c r="AL43" s="104"/>
      <c r="AM43" s="104"/>
      <c r="AN43" s="104"/>
      <c r="AO43" s="104"/>
      <c r="AP43" s="104"/>
      <c r="AQ43" s="105"/>
      <c r="AR43" s="103"/>
      <c r="AS43" s="104"/>
      <c r="AT43" s="105"/>
      <c r="AU43" s="623">
        <f t="shared" si="3"/>
        <v>0</v>
      </c>
      <c r="AV43" s="624"/>
      <c r="AW43" s="625">
        <f t="shared" si="1"/>
        <v>0</v>
      </c>
      <c r="AX43" s="626"/>
      <c r="AY43" s="627"/>
      <c r="AZ43" s="628"/>
      <c r="BA43" s="628"/>
      <c r="BB43" s="628"/>
      <c r="BC43" s="628"/>
      <c r="BD43" s="629"/>
    </row>
    <row r="44" spans="2:56" ht="40" customHeight="1">
      <c r="B44" s="102">
        <f t="shared" si="2"/>
        <v>32</v>
      </c>
      <c r="C44" s="613"/>
      <c r="D44" s="614"/>
      <c r="E44" s="615"/>
      <c r="F44" s="616"/>
      <c r="G44" s="617"/>
      <c r="H44" s="618"/>
      <c r="I44" s="618"/>
      <c r="J44" s="618"/>
      <c r="K44" s="619"/>
      <c r="L44" s="620"/>
      <c r="M44" s="621"/>
      <c r="N44" s="621"/>
      <c r="O44" s="622"/>
      <c r="P44" s="103"/>
      <c r="Q44" s="104"/>
      <c r="R44" s="104"/>
      <c r="S44" s="104"/>
      <c r="T44" s="104"/>
      <c r="U44" s="104"/>
      <c r="V44" s="105"/>
      <c r="W44" s="103"/>
      <c r="X44" s="104"/>
      <c r="Y44" s="104"/>
      <c r="Z44" s="104"/>
      <c r="AA44" s="104"/>
      <c r="AB44" s="104"/>
      <c r="AC44" s="105"/>
      <c r="AD44" s="103"/>
      <c r="AE44" s="104"/>
      <c r="AF44" s="104"/>
      <c r="AG44" s="104"/>
      <c r="AH44" s="104"/>
      <c r="AI44" s="104"/>
      <c r="AJ44" s="105"/>
      <c r="AK44" s="103"/>
      <c r="AL44" s="104"/>
      <c r="AM44" s="104"/>
      <c r="AN44" s="104"/>
      <c r="AO44" s="104"/>
      <c r="AP44" s="104"/>
      <c r="AQ44" s="105"/>
      <c r="AR44" s="103"/>
      <c r="AS44" s="104"/>
      <c r="AT44" s="105"/>
      <c r="AU44" s="623">
        <f t="shared" si="3"/>
        <v>0</v>
      </c>
      <c r="AV44" s="624"/>
      <c r="AW44" s="625">
        <f t="shared" si="1"/>
        <v>0</v>
      </c>
      <c r="AX44" s="626"/>
      <c r="AY44" s="627"/>
      <c r="AZ44" s="628"/>
      <c r="BA44" s="628"/>
      <c r="BB44" s="628"/>
      <c r="BC44" s="628"/>
      <c r="BD44" s="629"/>
    </row>
    <row r="45" spans="2:56" ht="40" customHeight="1">
      <c r="B45" s="102">
        <f t="shared" si="2"/>
        <v>33</v>
      </c>
      <c r="C45" s="613"/>
      <c r="D45" s="614"/>
      <c r="E45" s="615"/>
      <c r="F45" s="616"/>
      <c r="G45" s="617"/>
      <c r="H45" s="618"/>
      <c r="I45" s="618"/>
      <c r="J45" s="618"/>
      <c r="K45" s="619"/>
      <c r="L45" s="620"/>
      <c r="M45" s="621"/>
      <c r="N45" s="621"/>
      <c r="O45" s="622"/>
      <c r="P45" s="103"/>
      <c r="Q45" s="104"/>
      <c r="R45" s="104"/>
      <c r="S45" s="104"/>
      <c r="T45" s="104"/>
      <c r="U45" s="104"/>
      <c r="V45" s="105"/>
      <c r="W45" s="103"/>
      <c r="X45" s="104"/>
      <c r="Y45" s="104"/>
      <c r="Z45" s="104"/>
      <c r="AA45" s="104"/>
      <c r="AB45" s="104"/>
      <c r="AC45" s="105"/>
      <c r="AD45" s="103"/>
      <c r="AE45" s="104"/>
      <c r="AF45" s="104"/>
      <c r="AG45" s="104"/>
      <c r="AH45" s="104"/>
      <c r="AI45" s="104"/>
      <c r="AJ45" s="105"/>
      <c r="AK45" s="103"/>
      <c r="AL45" s="104"/>
      <c r="AM45" s="104"/>
      <c r="AN45" s="104"/>
      <c r="AO45" s="104"/>
      <c r="AP45" s="104"/>
      <c r="AQ45" s="105"/>
      <c r="AR45" s="103"/>
      <c r="AS45" s="104"/>
      <c r="AT45" s="105"/>
      <c r="AU45" s="623">
        <f t="shared" si="3"/>
        <v>0</v>
      </c>
      <c r="AV45" s="624"/>
      <c r="AW45" s="625">
        <f t="shared" si="1"/>
        <v>0</v>
      </c>
      <c r="AX45" s="626"/>
      <c r="AY45" s="627"/>
      <c r="AZ45" s="628"/>
      <c r="BA45" s="628"/>
      <c r="BB45" s="628"/>
      <c r="BC45" s="628"/>
      <c r="BD45" s="629"/>
    </row>
    <row r="46" spans="2:56" ht="40" customHeight="1">
      <c r="B46" s="102">
        <f t="shared" si="2"/>
        <v>34</v>
      </c>
      <c r="C46" s="613"/>
      <c r="D46" s="614"/>
      <c r="E46" s="615"/>
      <c r="F46" s="616"/>
      <c r="G46" s="617"/>
      <c r="H46" s="618"/>
      <c r="I46" s="618"/>
      <c r="J46" s="618"/>
      <c r="K46" s="619"/>
      <c r="L46" s="620"/>
      <c r="M46" s="621"/>
      <c r="N46" s="621"/>
      <c r="O46" s="622"/>
      <c r="P46" s="103"/>
      <c r="Q46" s="104"/>
      <c r="R46" s="104"/>
      <c r="S46" s="104"/>
      <c r="T46" s="104"/>
      <c r="U46" s="104"/>
      <c r="V46" s="105"/>
      <c r="W46" s="103"/>
      <c r="X46" s="104"/>
      <c r="Y46" s="104"/>
      <c r="Z46" s="104"/>
      <c r="AA46" s="104"/>
      <c r="AB46" s="104"/>
      <c r="AC46" s="105"/>
      <c r="AD46" s="103"/>
      <c r="AE46" s="104"/>
      <c r="AF46" s="104"/>
      <c r="AG46" s="104"/>
      <c r="AH46" s="104"/>
      <c r="AI46" s="104"/>
      <c r="AJ46" s="105"/>
      <c r="AK46" s="103"/>
      <c r="AL46" s="104"/>
      <c r="AM46" s="104"/>
      <c r="AN46" s="104"/>
      <c r="AO46" s="104"/>
      <c r="AP46" s="104"/>
      <c r="AQ46" s="105"/>
      <c r="AR46" s="103"/>
      <c r="AS46" s="104"/>
      <c r="AT46" s="105"/>
      <c r="AU46" s="623">
        <f t="shared" si="3"/>
        <v>0</v>
      </c>
      <c r="AV46" s="624"/>
      <c r="AW46" s="625">
        <f t="shared" si="1"/>
        <v>0</v>
      </c>
      <c r="AX46" s="626"/>
      <c r="AY46" s="627"/>
      <c r="AZ46" s="628"/>
      <c r="BA46" s="628"/>
      <c r="BB46" s="628"/>
      <c r="BC46" s="628"/>
      <c r="BD46" s="629"/>
    </row>
    <row r="47" spans="2:56" ht="40" customHeight="1">
      <c r="B47" s="102">
        <f t="shared" si="2"/>
        <v>35</v>
      </c>
      <c r="C47" s="613"/>
      <c r="D47" s="614"/>
      <c r="E47" s="615"/>
      <c r="F47" s="616"/>
      <c r="G47" s="617"/>
      <c r="H47" s="618"/>
      <c r="I47" s="618"/>
      <c r="J47" s="618"/>
      <c r="K47" s="619"/>
      <c r="L47" s="620"/>
      <c r="M47" s="621"/>
      <c r="N47" s="621"/>
      <c r="O47" s="622"/>
      <c r="P47" s="103"/>
      <c r="Q47" s="104"/>
      <c r="R47" s="104"/>
      <c r="S47" s="104"/>
      <c r="T47" s="104"/>
      <c r="U47" s="104"/>
      <c r="V47" s="105"/>
      <c r="W47" s="103"/>
      <c r="X47" s="104"/>
      <c r="Y47" s="104"/>
      <c r="Z47" s="104"/>
      <c r="AA47" s="104"/>
      <c r="AB47" s="104"/>
      <c r="AC47" s="105"/>
      <c r="AD47" s="103"/>
      <c r="AE47" s="104"/>
      <c r="AF47" s="104"/>
      <c r="AG47" s="104"/>
      <c r="AH47" s="104"/>
      <c r="AI47" s="104"/>
      <c r="AJ47" s="105"/>
      <c r="AK47" s="103"/>
      <c r="AL47" s="104"/>
      <c r="AM47" s="104"/>
      <c r="AN47" s="104"/>
      <c r="AO47" s="104"/>
      <c r="AP47" s="104"/>
      <c r="AQ47" s="105"/>
      <c r="AR47" s="103"/>
      <c r="AS47" s="104"/>
      <c r="AT47" s="105"/>
      <c r="AU47" s="623">
        <f t="shared" si="3"/>
        <v>0</v>
      </c>
      <c r="AV47" s="624"/>
      <c r="AW47" s="625">
        <f t="shared" si="1"/>
        <v>0</v>
      </c>
      <c r="AX47" s="626"/>
      <c r="AY47" s="627"/>
      <c r="AZ47" s="628"/>
      <c r="BA47" s="628"/>
      <c r="BB47" s="628"/>
      <c r="BC47" s="628"/>
      <c r="BD47" s="629"/>
    </row>
    <row r="48" spans="2:56" ht="40" customHeight="1">
      <c r="B48" s="102">
        <f t="shared" si="2"/>
        <v>36</v>
      </c>
      <c r="C48" s="613"/>
      <c r="D48" s="614"/>
      <c r="E48" s="615"/>
      <c r="F48" s="616"/>
      <c r="G48" s="617"/>
      <c r="H48" s="618"/>
      <c r="I48" s="618"/>
      <c r="J48" s="618"/>
      <c r="K48" s="619"/>
      <c r="L48" s="620"/>
      <c r="M48" s="621"/>
      <c r="N48" s="621"/>
      <c r="O48" s="622"/>
      <c r="P48" s="103"/>
      <c r="Q48" s="104"/>
      <c r="R48" s="104"/>
      <c r="S48" s="104"/>
      <c r="T48" s="104"/>
      <c r="U48" s="104"/>
      <c r="V48" s="105"/>
      <c r="W48" s="103"/>
      <c r="X48" s="104"/>
      <c r="Y48" s="104"/>
      <c r="Z48" s="104"/>
      <c r="AA48" s="104"/>
      <c r="AB48" s="104"/>
      <c r="AC48" s="105"/>
      <c r="AD48" s="103"/>
      <c r="AE48" s="104"/>
      <c r="AF48" s="104"/>
      <c r="AG48" s="104"/>
      <c r="AH48" s="104"/>
      <c r="AI48" s="104"/>
      <c r="AJ48" s="105"/>
      <c r="AK48" s="103"/>
      <c r="AL48" s="104"/>
      <c r="AM48" s="104"/>
      <c r="AN48" s="104"/>
      <c r="AO48" s="104"/>
      <c r="AP48" s="104"/>
      <c r="AQ48" s="105"/>
      <c r="AR48" s="103"/>
      <c r="AS48" s="104"/>
      <c r="AT48" s="105"/>
      <c r="AU48" s="623">
        <f t="shared" si="3"/>
        <v>0</v>
      </c>
      <c r="AV48" s="624"/>
      <c r="AW48" s="625">
        <f t="shared" si="1"/>
        <v>0</v>
      </c>
      <c r="AX48" s="626"/>
      <c r="AY48" s="627"/>
      <c r="AZ48" s="628"/>
      <c r="BA48" s="628"/>
      <c r="BB48" s="628"/>
      <c r="BC48" s="628"/>
      <c r="BD48" s="629"/>
    </row>
    <row r="49" spans="2:56" ht="40" customHeight="1">
      <c r="B49" s="102">
        <f t="shared" si="2"/>
        <v>37</v>
      </c>
      <c r="C49" s="613"/>
      <c r="D49" s="614"/>
      <c r="E49" s="615"/>
      <c r="F49" s="616"/>
      <c r="G49" s="617"/>
      <c r="H49" s="618"/>
      <c r="I49" s="618"/>
      <c r="J49" s="618"/>
      <c r="K49" s="619"/>
      <c r="L49" s="620"/>
      <c r="M49" s="621"/>
      <c r="N49" s="621"/>
      <c r="O49" s="622"/>
      <c r="P49" s="103"/>
      <c r="Q49" s="104"/>
      <c r="R49" s="104"/>
      <c r="S49" s="104"/>
      <c r="T49" s="104"/>
      <c r="U49" s="104"/>
      <c r="V49" s="105"/>
      <c r="W49" s="103"/>
      <c r="X49" s="104"/>
      <c r="Y49" s="104"/>
      <c r="Z49" s="104"/>
      <c r="AA49" s="104"/>
      <c r="AB49" s="104"/>
      <c r="AC49" s="105"/>
      <c r="AD49" s="103"/>
      <c r="AE49" s="104"/>
      <c r="AF49" s="104"/>
      <c r="AG49" s="104"/>
      <c r="AH49" s="104"/>
      <c r="AI49" s="104"/>
      <c r="AJ49" s="105"/>
      <c r="AK49" s="103"/>
      <c r="AL49" s="104"/>
      <c r="AM49" s="104"/>
      <c r="AN49" s="104"/>
      <c r="AO49" s="104"/>
      <c r="AP49" s="104"/>
      <c r="AQ49" s="105"/>
      <c r="AR49" s="103"/>
      <c r="AS49" s="104"/>
      <c r="AT49" s="105"/>
      <c r="AU49" s="623">
        <f t="shared" si="3"/>
        <v>0</v>
      </c>
      <c r="AV49" s="624"/>
      <c r="AW49" s="625">
        <f t="shared" si="1"/>
        <v>0</v>
      </c>
      <c r="AX49" s="626"/>
      <c r="AY49" s="627"/>
      <c r="AZ49" s="628"/>
      <c r="BA49" s="628"/>
      <c r="BB49" s="628"/>
      <c r="BC49" s="628"/>
      <c r="BD49" s="629"/>
    </row>
    <row r="50" spans="2:56" ht="40" customHeight="1">
      <c r="B50" s="102">
        <f t="shared" si="2"/>
        <v>38</v>
      </c>
      <c r="C50" s="613"/>
      <c r="D50" s="614"/>
      <c r="E50" s="615"/>
      <c r="F50" s="616"/>
      <c r="G50" s="617"/>
      <c r="H50" s="618"/>
      <c r="I50" s="618"/>
      <c r="J50" s="618"/>
      <c r="K50" s="619"/>
      <c r="L50" s="620"/>
      <c r="M50" s="621"/>
      <c r="N50" s="621"/>
      <c r="O50" s="622"/>
      <c r="P50" s="103"/>
      <c r="Q50" s="104"/>
      <c r="R50" s="104"/>
      <c r="S50" s="104"/>
      <c r="T50" s="104"/>
      <c r="U50" s="104"/>
      <c r="V50" s="105"/>
      <c r="W50" s="103"/>
      <c r="X50" s="104"/>
      <c r="Y50" s="104"/>
      <c r="Z50" s="104"/>
      <c r="AA50" s="104"/>
      <c r="AB50" s="104"/>
      <c r="AC50" s="105"/>
      <c r="AD50" s="103"/>
      <c r="AE50" s="104"/>
      <c r="AF50" s="104"/>
      <c r="AG50" s="104"/>
      <c r="AH50" s="104"/>
      <c r="AI50" s="104"/>
      <c r="AJ50" s="105"/>
      <c r="AK50" s="103"/>
      <c r="AL50" s="104"/>
      <c r="AM50" s="104"/>
      <c r="AN50" s="104"/>
      <c r="AO50" s="104"/>
      <c r="AP50" s="104"/>
      <c r="AQ50" s="105"/>
      <c r="AR50" s="103"/>
      <c r="AS50" s="104"/>
      <c r="AT50" s="105"/>
      <c r="AU50" s="623">
        <f t="shared" si="3"/>
        <v>0</v>
      </c>
      <c r="AV50" s="624"/>
      <c r="AW50" s="625">
        <f t="shared" si="1"/>
        <v>0</v>
      </c>
      <c r="AX50" s="626"/>
      <c r="AY50" s="627"/>
      <c r="AZ50" s="628"/>
      <c r="BA50" s="628"/>
      <c r="BB50" s="628"/>
      <c r="BC50" s="628"/>
      <c r="BD50" s="629"/>
    </row>
    <row r="51" spans="2:56" ht="40" customHeight="1">
      <c r="B51" s="102">
        <f t="shared" si="2"/>
        <v>39</v>
      </c>
      <c r="C51" s="613"/>
      <c r="D51" s="614"/>
      <c r="E51" s="615"/>
      <c r="F51" s="616"/>
      <c r="G51" s="617"/>
      <c r="H51" s="618"/>
      <c r="I51" s="618"/>
      <c r="J51" s="618"/>
      <c r="K51" s="619"/>
      <c r="L51" s="620"/>
      <c r="M51" s="621"/>
      <c r="N51" s="621"/>
      <c r="O51" s="622"/>
      <c r="P51" s="103"/>
      <c r="Q51" s="104"/>
      <c r="R51" s="104"/>
      <c r="S51" s="104"/>
      <c r="T51" s="104"/>
      <c r="U51" s="104"/>
      <c r="V51" s="105"/>
      <c r="W51" s="103"/>
      <c r="X51" s="104"/>
      <c r="Y51" s="104"/>
      <c r="Z51" s="104"/>
      <c r="AA51" s="104"/>
      <c r="AB51" s="104"/>
      <c r="AC51" s="105"/>
      <c r="AD51" s="103"/>
      <c r="AE51" s="104"/>
      <c r="AF51" s="104"/>
      <c r="AG51" s="104"/>
      <c r="AH51" s="104"/>
      <c r="AI51" s="104"/>
      <c r="AJ51" s="105"/>
      <c r="AK51" s="103"/>
      <c r="AL51" s="104"/>
      <c r="AM51" s="104"/>
      <c r="AN51" s="104"/>
      <c r="AO51" s="104"/>
      <c r="AP51" s="104"/>
      <c r="AQ51" s="105"/>
      <c r="AR51" s="103"/>
      <c r="AS51" s="104"/>
      <c r="AT51" s="105"/>
      <c r="AU51" s="623">
        <f t="shared" si="3"/>
        <v>0</v>
      </c>
      <c r="AV51" s="624"/>
      <c r="AW51" s="625">
        <f t="shared" si="1"/>
        <v>0</v>
      </c>
      <c r="AX51" s="626"/>
      <c r="AY51" s="627"/>
      <c r="AZ51" s="628"/>
      <c r="BA51" s="628"/>
      <c r="BB51" s="628"/>
      <c r="BC51" s="628"/>
      <c r="BD51" s="629"/>
    </row>
    <row r="52" spans="2:56" ht="40" customHeight="1">
      <c r="B52" s="102">
        <f t="shared" si="2"/>
        <v>40</v>
      </c>
      <c r="C52" s="613"/>
      <c r="D52" s="614"/>
      <c r="E52" s="615"/>
      <c r="F52" s="616"/>
      <c r="G52" s="617"/>
      <c r="H52" s="618"/>
      <c r="I52" s="618"/>
      <c r="J52" s="618"/>
      <c r="K52" s="619"/>
      <c r="L52" s="620"/>
      <c r="M52" s="621"/>
      <c r="N52" s="621"/>
      <c r="O52" s="622"/>
      <c r="P52" s="103"/>
      <c r="Q52" s="104"/>
      <c r="R52" s="104"/>
      <c r="S52" s="104"/>
      <c r="T52" s="104"/>
      <c r="U52" s="104"/>
      <c r="V52" s="105"/>
      <c r="W52" s="103"/>
      <c r="X52" s="104"/>
      <c r="Y52" s="104"/>
      <c r="Z52" s="104"/>
      <c r="AA52" s="104"/>
      <c r="AB52" s="104"/>
      <c r="AC52" s="105"/>
      <c r="AD52" s="103"/>
      <c r="AE52" s="104"/>
      <c r="AF52" s="104"/>
      <c r="AG52" s="104"/>
      <c r="AH52" s="104"/>
      <c r="AI52" s="104"/>
      <c r="AJ52" s="105"/>
      <c r="AK52" s="103"/>
      <c r="AL52" s="104"/>
      <c r="AM52" s="104"/>
      <c r="AN52" s="104"/>
      <c r="AO52" s="104"/>
      <c r="AP52" s="104"/>
      <c r="AQ52" s="105"/>
      <c r="AR52" s="103"/>
      <c r="AS52" s="104"/>
      <c r="AT52" s="105"/>
      <c r="AU52" s="623">
        <f t="shared" si="3"/>
        <v>0</v>
      </c>
      <c r="AV52" s="624"/>
      <c r="AW52" s="625">
        <f t="shared" si="1"/>
        <v>0</v>
      </c>
      <c r="AX52" s="626"/>
      <c r="AY52" s="627"/>
      <c r="AZ52" s="628"/>
      <c r="BA52" s="628"/>
      <c r="BB52" s="628"/>
      <c r="BC52" s="628"/>
      <c r="BD52" s="629"/>
    </row>
    <row r="53" spans="2:56" ht="40" customHeight="1">
      <c r="B53" s="102">
        <f t="shared" si="2"/>
        <v>41</v>
      </c>
      <c r="C53" s="613"/>
      <c r="D53" s="614"/>
      <c r="E53" s="615"/>
      <c r="F53" s="616"/>
      <c r="G53" s="617"/>
      <c r="H53" s="618"/>
      <c r="I53" s="618"/>
      <c r="J53" s="618"/>
      <c r="K53" s="619"/>
      <c r="L53" s="620"/>
      <c r="M53" s="621"/>
      <c r="N53" s="621"/>
      <c r="O53" s="622"/>
      <c r="P53" s="103"/>
      <c r="Q53" s="104"/>
      <c r="R53" s="104"/>
      <c r="S53" s="104"/>
      <c r="T53" s="104"/>
      <c r="U53" s="104"/>
      <c r="V53" s="105"/>
      <c r="W53" s="103"/>
      <c r="X53" s="104"/>
      <c r="Y53" s="104"/>
      <c r="Z53" s="104"/>
      <c r="AA53" s="104"/>
      <c r="AB53" s="104"/>
      <c r="AC53" s="105"/>
      <c r="AD53" s="103"/>
      <c r="AE53" s="104"/>
      <c r="AF53" s="104"/>
      <c r="AG53" s="104"/>
      <c r="AH53" s="104"/>
      <c r="AI53" s="104"/>
      <c r="AJ53" s="105"/>
      <c r="AK53" s="103"/>
      <c r="AL53" s="104"/>
      <c r="AM53" s="104"/>
      <c r="AN53" s="104"/>
      <c r="AO53" s="104"/>
      <c r="AP53" s="104"/>
      <c r="AQ53" s="105"/>
      <c r="AR53" s="103"/>
      <c r="AS53" s="104"/>
      <c r="AT53" s="105"/>
      <c r="AU53" s="623">
        <f t="shared" si="3"/>
        <v>0</v>
      </c>
      <c r="AV53" s="624"/>
      <c r="AW53" s="625">
        <f t="shared" si="1"/>
        <v>0</v>
      </c>
      <c r="AX53" s="626"/>
      <c r="AY53" s="627"/>
      <c r="AZ53" s="628"/>
      <c r="BA53" s="628"/>
      <c r="BB53" s="628"/>
      <c r="BC53" s="628"/>
      <c r="BD53" s="629"/>
    </row>
    <row r="54" spans="2:56" ht="40" customHeight="1">
      <c r="B54" s="102">
        <f t="shared" si="2"/>
        <v>42</v>
      </c>
      <c r="C54" s="613"/>
      <c r="D54" s="614"/>
      <c r="E54" s="615"/>
      <c r="F54" s="616"/>
      <c r="G54" s="617"/>
      <c r="H54" s="618"/>
      <c r="I54" s="618"/>
      <c r="J54" s="618"/>
      <c r="K54" s="619"/>
      <c r="L54" s="620"/>
      <c r="M54" s="621"/>
      <c r="N54" s="621"/>
      <c r="O54" s="622"/>
      <c r="P54" s="103"/>
      <c r="Q54" s="104"/>
      <c r="R54" s="104"/>
      <c r="S54" s="104"/>
      <c r="T54" s="104"/>
      <c r="U54" s="104"/>
      <c r="V54" s="105"/>
      <c r="W54" s="103"/>
      <c r="X54" s="104"/>
      <c r="Y54" s="104"/>
      <c r="Z54" s="104"/>
      <c r="AA54" s="104"/>
      <c r="AB54" s="104"/>
      <c r="AC54" s="105"/>
      <c r="AD54" s="103"/>
      <c r="AE54" s="104"/>
      <c r="AF54" s="104"/>
      <c r="AG54" s="104"/>
      <c r="AH54" s="104"/>
      <c r="AI54" s="104"/>
      <c r="AJ54" s="105"/>
      <c r="AK54" s="103"/>
      <c r="AL54" s="104"/>
      <c r="AM54" s="104"/>
      <c r="AN54" s="104"/>
      <c r="AO54" s="104"/>
      <c r="AP54" s="104"/>
      <c r="AQ54" s="105"/>
      <c r="AR54" s="103"/>
      <c r="AS54" s="104"/>
      <c r="AT54" s="105"/>
      <c r="AU54" s="623">
        <f t="shared" si="3"/>
        <v>0</v>
      </c>
      <c r="AV54" s="624"/>
      <c r="AW54" s="625">
        <f t="shared" si="1"/>
        <v>0</v>
      </c>
      <c r="AX54" s="626"/>
      <c r="AY54" s="627"/>
      <c r="AZ54" s="628"/>
      <c r="BA54" s="628"/>
      <c r="BB54" s="628"/>
      <c r="BC54" s="628"/>
      <c r="BD54" s="629"/>
    </row>
    <row r="55" spans="2:56" ht="40" customHeight="1">
      <c r="B55" s="102">
        <f t="shared" si="2"/>
        <v>43</v>
      </c>
      <c r="C55" s="613"/>
      <c r="D55" s="614"/>
      <c r="E55" s="615"/>
      <c r="F55" s="616"/>
      <c r="G55" s="617"/>
      <c r="H55" s="618"/>
      <c r="I55" s="618"/>
      <c r="J55" s="618"/>
      <c r="K55" s="619"/>
      <c r="L55" s="620"/>
      <c r="M55" s="621"/>
      <c r="N55" s="621"/>
      <c r="O55" s="622"/>
      <c r="P55" s="103"/>
      <c r="Q55" s="104"/>
      <c r="R55" s="104"/>
      <c r="S55" s="104"/>
      <c r="T55" s="104"/>
      <c r="U55" s="104"/>
      <c r="V55" s="105"/>
      <c r="W55" s="103"/>
      <c r="X55" s="104"/>
      <c r="Y55" s="104"/>
      <c r="Z55" s="104"/>
      <c r="AA55" s="104"/>
      <c r="AB55" s="104"/>
      <c r="AC55" s="105"/>
      <c r="AD55" s="103"/>
      <c r="AE55" s="104"/>
      <c r="AF55" s="104"/>
      <c r="AG55" s="104"/>
      <c r="AH55" s="104"/>
      <c r="AI55" s="104"/>
      <c r="AJ55" s="105"/>
      <c r="AK55" s="103"/>
      <c r="AL55" s="104"/>
      <c r="AM55" s="104"/>
      <c r="AN55" s="104"/>
      <c r="AO55" s="104"/>
      <c r="AP55" s="104"/>
      <c r="AQ55" s="105"/>
      <c r="AR55" s="103"/>
      <c r="AS55" s="104"/>
      <c r="AT55" s="105"/>
      <c r="AU55" s="623">
        <f t="shared" si="3"/>
        <v>0</v>
      </c>
      <c r="AV55" s="624"/>
      <c r="AW55" s="625">
        <f t="shared" si="1"/>
        <v>0</v>
      </c>
      <c r="AX55" s="626"/>
      <c r="AY55" s="627"/>
      <c r="AZ55" s="628"/>
      <c r="BA55" s="628"/>
      <c r="BB55" s="628"/>
      <c r="BC55" s="628"/>
      <c r="BD55" s="629"/>
    </row>
    <row r="56" spans="2:56" ht="40" customHeight="1">
      <c r="B56" s="102">
        <f t="shared" si="2"/>
        <v>44</v>
      </c>
      <c r="C56" s="613"/>
      <c r="D56" s="614"/>
      <c r="E56" s="615"/>
      <c r="F56" s="616"/>
      <c r="G56" s="617"/>
      <c r="H56" s="618"/>
      <c r="I56" s="618"/>
      <c r="J56" s="618"/>
      <c r="K56" s="619"/>
      <c r="L56" s="620"/>
      <c r="M56" s="621"/>
      <c r="N56" s="621"/>
      <c r="O56" s="622"/>
      <c r="P56" s="103"/>
      <c r="Q56" s="104"/>
      <c r="R56" s="104"/>
      <c r="S56" s="104"/>
      <c r="T56" s="104"/>
      <c r="U56" s="104"/>
      <c r="V56" s="105"/>
      <c r="W56" s="103"/>
      <c r="X56" s="104"/>
      <c r="Y56" s="104"/>
      <c r="Z56" s="104"/>
      <c r="AA56" s="104"/>
      <c r="AB56" s="104"/>
      <c r="AC56" s="105"/>
      <c r="AD56" s="103"/>
      <c r="AE56" s="104"/>
      <c r="AF56" s="104"/>
      <c r="AG56" s="104"/>
      <c r="AH56" s="104"/>
      <c r="AI56" s="104"/>
      <c r="AJ56" s="105"/>
      <c r="AK56" s="103"/>
      <c r="AL56" s="104"/>
      <c r="AM56" s="104"/>
      <c r="AN56" s="104"/>
      <c r="AO56" s="104"/>
      <c r="AP56" s="104"/>
      <c r="AQ56" s="105"/>
      <c r="AR56" s="103"/>
      <c r="AS56" s="104"/>
      <c r="AT56" s="105"/>
      <c r="AU56" s="623">
        <f t="shared" si="3"/>
        <v>0</v>
      </c>
      <c r="AV56" s="624"/>
      <c r="AW56" s="625">
        <f t="shared" si="1"/>
        <v>0</v>
      </c>
      <c r="AX56" s="626"/>
      <c r="AY56" s="627"/>
      <c r="AZ56" s="628"/>
      <c r="BA56" s="628"/>
      <c r="BB56" s="628"/>
      <c r="BC56" s="628"/>
      <c r="BD56" s="629"/>
    </row>
    <row r="57" spans="2:56" ht="40" customHeight="1">
      <c r="B57" s="102">
        <f t="shared" si="2"/>
        <v>45</v>
      </c>
      <c r="C57" s="613"/>
      <c r="D57" s="614"/>
      <c r="E57" s="615"/>
      <c r="F57" s="616"/>
      <c r="G57" s="617"/>
      <c r="H57" s="618"/>
      <c r="I57" s="618"/>
      <c r="J57" s="618"/>
      <c r="K57" s="619"/>
      <c r="L57" s="620"/>
      <c r="M57" s="621"/>
      <c r="N57" s="621"/>
      <c r="O57" s="622"/>
      <c r="P57" s="103"/>
      <c r="Q57" s="104"/>
      <c r="R57" s="104"/>
      <c r="S57" s="104"/>
      <c r="T57" s="104"/>
      <c r="U57" s="104"/>
      <c r="V57" s="105"/>
      <c r="W57" s="103"/>
      <c r="X57" s="104"/>
      <c r="Y57" s="104"/>
      <c r="Z57" s="104"/>
      <c r="AA57" s="104"/>
      <c r="AB57" s="104"/>
      <c r="AC57" s="105"/>
      <c r="AD57" s="103"/>
      <c r="AE57" s="104"/>
      <c r="AF57" s="104"/>
      <c r="AG57" s="104"/>
      <c r="AH57" s="104"/>
      <c r="AI57" s="104"/>
      <c r="AJ57" s="105"/>
      <c r="AK57" s="103"/>
      <c r="AL57" s="104"/>
      <c r="AM57" s="104"/>
      <c r="AN57" s="104"/>
      <c r="AO57" s="104"/>
      <c r="AP57" s="104"/>
      <c r="AQ57" s="105"/>
      <c r="AR57" s="103"/>
      <c r="AS57" s="104"/>
      <c r="AT57" s="105"/>
      <c r="AU57" s="623">
        <f t="shared" si="3"/>
        <v>0</v>
      </c>
      <c r="AV57" s="624"/>
      <c r="AW57" s="625">
        <f t="shared" si="1"/>
        <v>0</v>
      </c>
      <c r="AX57" s="626"/>
      <c r="AY57" s="627"/>
      <c r="AZ57" s="628"/>
      <c r="BA57" s="628"/>
      <c r="BB57" s="628"/>
      <c r="BC57" s="628"/>
      <c r="BD57" s="629"/>
    </row>
    <row r="58" spans="2:56" ht="40" customHeight="1">
      <c r="B58" s="102">
        <f t="shared" si="2"/>
        <v>46</v>
      </c>
      <c r="C58" s="613"/>
      <c r="D58" s="614"/>
      <c r="E58" s="615"/>
      <c r="F58" s="616"/>
      <c r="G58" s="617"/>
      <c r="H58" s="618"/>
      <c r="I58" s="618"/>
      <c r="J58" s="618"/>
      <c r="K58" s="619"/>
      <c r="L58" s="620"/>
      <c r="M58" s="621"/>
      <c r="N58" s="621"/>
      <c r="O58" s="622"/>
      <c r="P58" s="103"/>
      <c r="Q58" s="104"/>
      <c r="R58" s="104"/>
      <c r="S58" s="104"/>
      <c r="T58" s="104"/>
      <c r="U58" s="104"/>
      <c r="V58" s="105"/>
      <c r="W58" s="103"/>
      <c r="X58" s="104"/>
      <c r="Y58" s="104"/>
      <c r="Z58" s="104"/>
      <c r="AA58" s="104"/>
      <c r="AB58" s="104"/>
      <c r="AC58" s="105"/>
      <c r="AD58" s="103"/>
      <c r="AE58" s="104"/>
      <c r="AF58" s="104"/>
      <c r="AG58" s="104"/>
      <c r="AH58" s="104"/>
      <c r="AI58" s="104"/>
      <c r="AJ58" s="105"/>
      <c r="AK58" s="103"/>
      <c r="AL58" s="104"/>
      <c r="AM58" s="104"/>
      <c r="AN58" s="104"/>
      <c r="AO58" s="104"/>
      <c r="AP58" s="104"/>
      <c r="AQ58" s="105"/>
      <c r="AR58" s="103"/>
      <c r="AS58" s="104"/>
      <c r="AT58" s="105"/>
      <c r="AU58" s="623">
        <f t="shared" si="3"/>
        <v>0</v>
      </c>
      <c r="AV58" s="624"/>
      <c r="AW58" s="625">
        <f t="shared" si="1"/>
        <v>0</v>
      </c>
      <c r="AX58" s="626"/>
      <c r="AY58" s="627"/>
      <c r="AZ58" s="628"/>
      <c r="BA58" s="628"/>
      <c r="BB58" s="628"/>
      <c r="BC58" s="628"/>
      <c r="BD58" s="629"/>
    </row>
    <row r="59" spans="2:56" ht="40" customHeight="1">
      <c r="B59" s="102">
        <f t="shared" si="2"/>
        <v>47</v>
      </c>
      <c r="C59" s="613"/>
      <c r="D59" s="614"/>
      <c r="E59" s="615"/>
      <c r="F59" s="616"/>
      <c r="G59" s="617"/>
      <c r="H59" s="618"/>
      <c r="I59" s="618"/>
      <c r="J59" s="618"/>
      <c r="K59" s="619"/>
      <c r="L59" s="620"/>
      <c r="M59" s="621"/>
      <c r="N59" s="621"/>
      <c r="O59" s="622"/>
      <c r="P59" s="103"/>
      <c r="Q59" s="104"/>
      <c r="R59" s="104"/>
      <c r="S59" s="104"/>
      <c r="T59" s="104"/>
      <c r="U59" s="104"/>
      <c r="V59" s="105"/>
      <c r="W59" s="103"/>
      <c r="X59" s="104"/>
      <c r="Y59" s="104"/>
      <c r="Z59" s="104"/>
      <c r="AA59" s="104"/>
      <c r="AB59" s="104"/>
      <c r="AC59" s="105"/>
      <c r="AD59" s="103"/>
      <c r="AE59" s="104"/>
      <c r="AF59" s="104"/>
      <c r="AG59" s="104"/>
      <c r="AH59" s="104"/>
      <c r="AI59" s="104"/>
      <c r="AJ59" s="105"/>
      <c r="AK59" s="103"/>
      <c r="AL59" s="104"/>
      <c r="AM59" s="104"/>
      <c r="AN59" s="104"/>
      <c r="AO59" s="104"/>
      <c r="AP59" s="104"/>
      <c r="AQ59" s="105"/>
      <c r="AR59" s="103"/>
      <c r="AS59" s="104"/>
      <c r="AT59" s="105"/>
      <c r="AU59" s="623">
        <f t="shared" si="3"/>
        <v>0</v>
      </c>
      <c r="AV59" s="624"/>
      <c r="AW59" s="625">
        <f t="shared" si="1"/>
        <v>0</v>
      </c>
      <c r="AX59" s="626"/>
      <c r="AY59" s="627"/>
      <c r="AZ59" s="628"/>
      <c r="BA59" s="628"/>
      <c r="BB59" s="628"/>
      <c r="BC59" s="628"/>
      <c r="BD59" s="629"/>
    </row>
    <row r="60" spans="2:56" ht="40" customHeight="1">
      <c r="B60" s="102">
        <f t="shared" si="2"/>
        <v>48</v>
      </c>
      <c r="C60" s="613"/>
      <c r="D60" s="614"/>
      <c r="E60" s="615"/>
      <c r="F60" s="616"/>
      <c r="G60" s="617"/>
      <c r="H60" s="618"/>
      <c r="I60" s="618"/>
      <c r="J60" s="618"/>
      <c r="K60" s="619"/>
      <c r="L60" s="620"/>
      <c r="M60" s="621"/>
      <c r="N60" s="621"/>
      <c r="O60" s="622"/>
      <c r="P60" s="103"/>
      <c r="Q60" s="104"/>
      <c r="R60" s="104"/>
      <c r="S60" s="104"/>
      <c r="T60" s="104"/>
      <c r="U60" s="104"/>
      <c r="V60" s="105"/>
      <c r="W60" s="103"/>
      <c r="X60" s="104"/>
      <c r="Y60" s="104"/>
      <c r="Z60" s="104"/>
      <c r="AA60" s="104"/>
      <c r="AB60" s="104"/>
      <c r="AC60" s="105"/>
      <c r="AD60" s="103"/>
      <c r="AE60" s="104"/>
      <c r="AF60" s="104"/>
      <c r="AG60" s="104"/>
      <c r="AH60" s="104"/>
      <c r="AI60" s="104"/>
      <c r="AJ60" s="105"/>
      <c r="AK60" s="103"/>
      <c r="AL60" s="104"/>
      <c r="AM60" s="104"/>
      <c r="AN60" s="104"/>
      <c r="AO60" s="104"/>
      <c r="AP60" s="104"/>
      <c r="AQ60" s="105"/>
      <c r="AR60" s="103"/>
      <c r="AS60" s="104"/>
      <c r="AT60" s="105"/>
      <c r="AU60" s="623">
        <f t="shared" si="3"/>
        <v>0</v>
      </c>
      <c r="AV60" s="624"/>
      <c r="AW60" s="625">
        <f t="shared" si="1"/>
        <v>0</v>
      </c>
      <c r="AX60" s="626"/>
      <c r="AY60" s="627"/>
      <c r="AZ60" s="628"/>
      <c r="BA60" s="628"/>
      <c r="BB60" s="628"/>
      <c r="BC60" s="628"/>
      <c r="BD60" s="629"/>
    </row>
    <row r="61" spans="2:56" ht="40" customHeight="1">
      <c r="B61" s="102">
        <f t="shared" si="2"/>
        <v>49</v>
      </c>
      <c r="C61" s="613"/>
      <c r="D61" s="614"/>
      <c r="E61" s="615"/>
      <c r="F61" s="616"/>
      <c r="G61" s="617"/>
      <c r="H61" s="618"/>
      <c r="I61" s="618"/>
      <c r="J61" s="618"/>
      <c r="K61" s="619"/>
      <c r="L61" s="620"/>
      <c r="M61" s="621"/>
      <c r="N61" s="621"/>
      <c r="O61" s="622"/>
      <c r="P61" s="103"/>
      <c r="Q61" s="104"/>
      <c r="R61" s="104"/>
      <c r="S61" s="104"/>
      <c r="T61" s="104"/>
      <c r="U61" s="104"/>
      <c r="V61" s="105"/>
      <c r="W61" s="103"/>
      <c r="X61" s="104"/>
      <c r="Y61" s="104"/>
      <c r="Z61" s="104"/>
      <c r="AA61" s="104"/>
      <c r="AB61" s="104"/>
      <c r="AC61" s="105"/>
      <c r="AD61" s="103"/>
      <c r="AE61" s="104"/>
      <c r="AF61" s="104"/>
      <c r="AG61" s="104"/>
      <c r="AH61" s="104"/>
      <c r="AI61" s="104"/>
      <c r="AJ61" s="105"/>
      <c r="AK61" s="103"/>
      <c r="AL61" s="104"/>
      <c r="AM61" s="104"/>
      <c r="AN61" s="104"/>
      <c r="AO61" s="104"/>
      <c r="AP61" s="104"/>
      <c r="AQ61" s="105"/>
      <c r="AR61" s="103"/>
      <c r="AS61" s="104"/>
      <c r="AT61" s="105"/>
      <c r="AU61" s="623">
        <f t="shared" si="3"/>
        <v>0</v>
      </c>
      <c r="AV61" s="624"/>
      <c r="AW61" s="625">
        <f t="shared" si="1"/>
        <v>0</v>
      </c>
      <c r="AX61" s="626"/>
      <c r="AY61" s="627"/>
      <c r="AZ61" s="628"/>
      <c r="BA61" s="628"/>
      <c r="BB61" s="628"/>
      <c r="BC61" s="628"/>
      <c r="BD61" s="629"/>
    </row>
    <row r="62" spans="2:56" ht="40" customHeight="1">
      <c r="B62" s="102">
        <f t="shared" si="2"/>
        <v>50</v>
      </c>
      <c r="C62" s="613"/>
      <c r="D62" s="614"/>
      <c r="E62" s="615"/>
      <c r="F62" s="616"/>
      <c r="G62" s="617"/>
      <c r="H62" s="618"/>
      <c r="I62" s="618"/>
      <c r="J62" s="618"/>
      <c r="K62" s="619"/>
      <c r="L62" s="620"/>
      <c r="M62" s="621"/>
      <c r="N62" s="621"/>
      <c r="O62" s="622"/>
      <c r="P62" s="103"/>
      <c r="Q62" s="104"/>
      <c r="R62" s="104"/>
      <c r="S62" s="104"/>
      <c r="T62" s="104"/>
      <c r="U62" s="104"/>
      <c r="V62" s="105"/>
      <c r="W62" s="103"/>
      <c r="X62" s="104"/>
      <c r="Y62" s="104"/>
      <c r="Z62" s="104"/>
      <c r="AA62" s="104"/>
      <c r="AB62" s="104"/>
      <c r="AC62" s="105"/>
      <c r="AD62" s="103"/>
      <c r="AE62" s="104"/>
      <c r="AF62" s="104"/>
      <c r="AG62" s="104"/>
      <c r="AH62" s="104"/>
      <c r="AI62" s="104"/>
      <c r="AJ62" s="105"/>
      <c r="AK62" s="103"/>
      <c r="AL62" s="104"/>
      <c r="AM62" s="104"/>
      <c r="AN62" s="104"/>
      <c r="AO62" s="104"/>
      <c r="AP62" s="104"/>
      <c r="AQ62" s="105"/>
      <c r="AR62" s="103"/>
      <c r="AS62" s="104"/>
      <c r="AT62" s="105"/>
      <c r="AU62" s="623">
        <f t="shared" si="3"/>
        <v>0</v>
      </c>
      <c r="AV62" s="624"/>
      <c r="AW62" s="625">
        <f t="shared" si="1"/>
        <v>0</v>
      </c>
      <c r="AX62" s="626"/>
      <c r="AY62" s="627"/>
      <c r="AZ62" s="628"/>
      <c r="BA62" s="628"/>
      <c r="BB62" s="628"/>
      <c r="BC62" s="628"/>
      <c r="BD62" s="629"/>
    </row>
    <row r="63" spans="2:56" ht="40" customHeight="1">
      <c r="B63" s="102">
        <f t="shared" si="2"/>
        <v>51</v>
      </c>
      <c r="C63" s="613"/>
      <c r="D63" s="614"/>
      <c r="E63" s="615"/>
      <c r="F63" s="616"/>
      <c r="G63" s="617"/>
      <c r="H63" s="618"/>
      <c r="I63" s="618"/>
      <c r="J63" s="618"/>
      <c r="K63" s="619"/>
      <c r="L63" s="620"/>
      <c r="M63" s="621"/>
      <c r="N63" s="621"/>
      <c r="O63" s="622"/>
      <c r="P63" s="103"/>
      <c r="Q63" s="104"/>
      <c r="R63" s="104"/>
      <c r="S63" s="104"/>
      <c r="T63" s="104"/>
      <c r="U63" s="104"/>
      <c r="V63" s="105"/>
      <c r="W63" s="103"/>
      <c r="X63" s="104"/>
      <c r="Y63" s="104"/>
      <c r="Z63" s="104"/>
      <c r="AA63" s="104"/>
      <c r="AB63" s="104"/>
      <c r="AC63" s="105"/>
      <c r="AD63" s="103"/>
      <c r="AE63" s="104"/>
      <c r="AF63" s="104"/>
      <c r="AG63" s="104"/>
      <c r="AH63" s="104"/>
      <c r="AI63" s="104"/>
      <c r="AJ63" s="105"/>
      <c r="AK63" s="103"/>
      <c r="AL63" s="104"/>
      <c r="AM63" s="104"/>
      <c r="AN63" s="104"/>
      <c r="AO63" s="104"/>
      <c r="AP63" s="104"/>
      <c r="AQ63" s="105"/>
      <c r="AR63" s="103"/>
      <c r="AS63" s="104"/>
      <c r="AT63" s="105"/>
      <c r="AU63" s="623">
        <f t="shared" si="3"/>
        <v>0</v>
      </c>
      <c r="AV63" s="624"/>
      <c r="AW63" s="625">
        <f t="shared" si="1"/>
        <v>0</v>
      </c>
      <c r="AX63" s="626"/>
      <c r="AY63" s="627"/>
      <c r="AZ63" s="628"/>
      <c r="BA63" s="628"/>
      <c r="BB63" s="628"/>
      <c r="BC63" s="628"/>
      <c r="BD63" s="629"/>
    </row>
    <row r="64" spans="2:56" ht="40" customHeight="1">
      <c r="B64" s="102">
        <f t="shared" si="2"/>
        <v>52</v>
      </c>
      <c r="C64" s="613"/>
      <c r="D64" s="614"/>
      <c r="E64" s="615"/>
      <c r="F64" s="616"/>
      <c r="G64" s="617"/>
      <c r="H64" s="618"/>
      <c r="I64" s="618"/>
      <c r="J64" s="618"/>
      <c r="K64" s="619"/>
      <c r="L64" s="620"/>
      <c r="M64" s="621"/>
      <c r="N64" s="621"/>
      <c r="O64" s="622"/>
      <c r="P64" s="103"/>
      <c r="Q64" s="104"/>
      <c r="R64" s="104"/>
      <c r="S64" s="104"/>
      <c r="T64" s="104"/>
      <c r="U64" s="104"/>
      <c r="V64" s="105"/>
      <c r="W64" s="103"/>
      <c r="X64" s="104"/>
      <c r="Y64" s="104"/>
      <c r="Z64" s="104"/>
      <c r="AA64" s="104"/>
      <c r="AB64" s="104"/>
      <c r="AC64" s="105"/>
      <c r="AD64" s="103"/>
      <c r="AE64" s="104"/>
      <c r="AF64" s="104"/>
      <c r="AG64" s="104"/>
      <c r="AH64" s="104"/>
      <c r="AI64" s="104"/>
      <c r="AJ64" s="105"/>
      <c r="AK64" s="103"/>
      <c r="AL64" s="104"/>
      <c r="AM64" s="104"/>
      <c r="AN64" s="104"/>
      <c r="AO64" s="104"/>
      <c r="AP64" s="104"/>
      <c r="AQ64" s="105"/>
      <c r="AR64" s="103"/>
      <c r="AS64" s="104"/>
      <c r="AT64" s="105"/>
      <c r="AU64" s="623">
        <f t="shared" si="3"/>
        <v>0</v>
      </c>
      <c r="AV64" s="624"/>
      <c r="AW64" s="625">
        <f t="shared" si="1"/>
        <v>0</v>
      </c>
      <c r="AX64" s="626"/>
      <c r="AY64" s="627"/>
      <c r="AZ64" s="628"/>
      <c r="BA64" s="628"/>
      <c r="BB64" s="628"/>
      <c r="BC64" s="628"/>
      <c r="BD64" s="629"/>
    </row>
    <row r="65" spans="2:56" ht="40" customHeight="1">
      <c r="B65" s="102">
        <f t="shared" si="2"/>
        <v>53</v>
      </c>
      <c r="C65" s="613"/>
      <c r="D65" s="614"/>
      <c r="E65" s="615"/>
      <c r="F65" s="616"/>
      <c r="G65" s="617"/>
      <c r="H65" s="618"/>
      <c r="I65" s="618"/>
      <c r="J65" s="618"/>
      <c r="K65" s="619"/>
      <c r="L65" s="620"/>
      <c r="M65" s="621"/>
      <c r="N65" s="621"/>
      <c r="O65" s="622"/>
      <c r="P65" s="103"/>
      <c r="Q65" s="104"/>
      <c r="R65" s="104"/>
      <c r="S65" s="104"/>
      <c r="T65" s="104"/>
      <c r="U65" s="104"/>
      <c r="V65" s="105"/>
      <c r="W65" s="103"/>
      <c r="X65" s="104"/>
      <c r="Y65" s="104"/>
      <c r="Z65" s="104"/>
      <c r="AA65" s="104"/>
      <c r="AB65" s="104"/>
      <c r="AC65" s="105"/>
      <c r="AD65" s="103"/>
      <c r="AE65" s="104"/>
      <c r="AF65" s="104"/>
      <c r="AG65" s="104"/>
      <c r="AH65" s="104"/>
      <c r="AI65" s="104"/>
      <c r="AJ65" s="105"/>
      <c r="AK65" s="103"/>
      <c r="AL65" s="104"/>
      <c r="AM65" s="104"/>
      <c r="AN65" s="104"/>
      <c r="AO65" s="104"/>
      <c r="AP65" s="104"/>
      <c r="AQ65" s="105"/>
      <c r="AR65" s="103"/>
      <c r="AS65" s="104"/>
      <c r="AT65" s="105"/>
      <c r="AU65" s="623">
        <f t="shared" si="3"/>
        <v>0</v>
      </c>
      <c r="AV65" s="624"/>
      <c r="AW65" s="625">
        <f t="shared" si="1"/>
        <v>0</v>
      </c>
      <c r="AX65" s="626"/>
      <c r="AY65" s="627"/>
      <c r="AZ65" s="628"/>
      <c r="BA65" s="628"/>
      <c r="BB65" s="628"/>
      <c r="BC65" s="628"/>
      <c r="BD65" s="629"/>
    </row>
    <row r="66" spans="2:56" ht="40" customHeight="1">
      <c r="B66" s="102">
        <f t="shared" si="2"/>
        <v>54</v>
      </c>
      <c r="C66" s="613"/>
      <c r="D66" s="614"/>
      <c r="E66" s="615"/>
      <c r="F66" s="616"/>
      <c r="G66" s="617"/>
      <c r="H66" s="618"/>
      <c r="I66" s="618"/>
      <c r="J66" s="618"/>
      <c r="K66" s="619"/>
      <c r="L66" s="620"/>
      <c r="M66" s="621"/>
      <c r="N66" s="621"/>
      <c r="O66" s="622"/>
      <c r="P66" s="103"/>
      <c r="Q66" s="104"/>
      <c r="R66" s="104"/>
      <c r="S66" s="104"/>
      <c r="T66" s="104"/>
      <c r="U66" s="104"/>
      <c r="V66" s="105"/>
      <c r="W66" s="103"/>
      <c r="X66" s="104"/>
      <c r="Y66" s="104"/>
      <c r="Z66" s="104"/>
      <c r="AA66" s="104"/>
      <c r="AB66" s="104"/>
      <c r="AC66" s="105"/>
      <c r="AD66" s="103"/>
      <c r="AE66" s="104"/>
      <c r="AF66" s="104"/>
      <c r="AG66" s="104"/>
      <c r="AH66" s="104"/>
      <c r="AI66" s="104"/>
      <c r="AJ66" s="105"/>
      <c r="AK66" s="103"/>
      <c r="AL66" s="104"/>
      <c r="AM66" s="104"/>
      <c r="AN66" s="104"/>
      <c r="AO66" s="104"/>
      <c r="AP66" s="104"/>
      <c r="AQ66" s="105"/>
      <c r="AR66" s="103"/>
      <c r="AS66" s="104"/>
      <c r="AT66" s="105"/>
      <c r="AU66" s="623">
        <f t="shared" si="3"/>
        <v>0</v>
      </c>
      <c r="AV66" s="624"/>
      <c r="AW66" s="625">
        <f t="shared" si="1"/>
        <v>0</v>
      </c>
      <c r="AX66" s="626"/>
      <c r="AY66" s="627"/>
      <c r="AZ66" s="628"/>
      <c r="BA66" s="628"/>
      <c r="BB66" s="628"/>
      <c r="BC66" s="628"/>
      <c r="BD66" s="629"/>
    </row>
    <row r="67" spans="2:56" ht="40" customHeight="1">
      <c r="B67" s="102">
        <f t="shared" si="2"/>
        <v>55</v>
      </c>
      <c r="C67" s="613"/>
      <c r="D67" s="614"/>
      <c r="E67" s="615"/>
      <c r="F67" s="616"/>
      <c r="G67" s="617"/>
      <c r="H67" s="618"/>
      <c r="I67" s="618"/>
      <c r="J67" s="618"/>
      <c r="K67" s="619"/>
      <c r="L67" s="620"/>
      <c r="M67" s="621"/>
      <c r="N67" s="621"/>
      <c r="O67" s="622"/>
      <c r="P67" s="103"/>
      <c r="Q67" s="104"/>
      <c r="R67" s="104"/>
      <c r="S67" s="104"/>
      <c r="T67" s="104"/>
      <c r="U67" s="104"/>
      <c r="V67" s="105"/>
      <c r="W67" s="103"/>
      <c r="X67" s="104"/>
      <c r="Y67" s="104"/>
      <c r="Z67" s="104"/>
      <c r="AA67" s="104"/>
      <c r="AB67" s="104"/>
      <c r="AC67" s="105"/>
      <c r="AD67" s="103"/>
      <c r="AE67" s="104"/>
      <c r="AF67" s="104"/>
      <c r="AG67" s="104"/>
      <c r="AH67" s="104"/>
      <c r="AI67" s="104"/>
      <c r="AJ67" s="105"/>
      <c r="AK67" s="103"/>
      <c r="AL67" s="104"/>
      <c r="AM67" s="104"/>
      <c r="AN67" s="104"/>
      <c r="AO67" s="104"/>
      <c r="AP67" s="104"/>
      <c r="AQ67" s="105"/>
      <c r="AR67" s="103"/>
      <c r="AS67" s="104"/>
      <c r="AT67" s="105"/>
      <c r="AU67" s="623">
        <f t="shared" si="3"/>
        <v>0</v>
      </c>
      <c r="AV67" s="624"/>
      <c r="AW67" s="625">
        <f t="shared" si="1"/>
        <v>0</v>
      </c>
      <c r="AX67" s="626"/>
      <c r="AY67" s="627"/>
      <c r="AZ67" s="628"/>
      <c r="BA67" s="628"/>
      <c r="BB67" s="628"/>
      <c r="BC67" s="628"/>
      <c r="BD67" s="629"/>
    </row>
    <row r="68" spans="2:56" ht="40" customHeight="1">
      <c r="B68" s="102">
        <f t="shared" si="2"/>
        <v>56</v>
      </c>
      <c r="C68" s="613"/>
      <c r="D68" s="614"/>
      <c r="E68" s="615"/>
      <c r="F68" s="616"/>
      <c r="G68" s="617"/>
      <c r="H68" s="618"/>
      <c r="I68" s="618"/>
      <c r="J68" s="618"/>
      <c r="K68" s="619"/>
      <c r="L68" s="620"/>
      <c r="M68" s="621"/>
      <c r="N68" s="621"/>
      <c r="O68" s="622"/>
      <c r="P68" s="117"/>
      <c r="Q68" s="118"/>
      <c r="R68" s="118"/>
      <c r="S68" s="118"/>
      <c r="T68" s="118"/>
      <c r="U68" s="118"/>
      <c r="V68" s="119"/>
      <c r="W68" s="117"/>
      <c r="X68" s="118"/>
      <c r="Y68" s="118"/>
      <c r="Z68" s="118"/>
      <c r="AA68" s="118"/>
      <c r="AB68" s="118"/>
      <c r="AC68" s="119"/>
      <c r="AD68" s="117"/>
      <c r="AE68" s="118"/>
      <c r="AF68" s="118"/>
      <c r="AG68" s="118"/>
      <c r="AH68" s="118"/>
      <c r="AI68" s="118"/>
      <c r="AJ68" s="119"/>
      <c r="AK68" s="117"/>
      <c r="AL68" s="118"/>
      <c r="AM68" s="118"/>
      <c r="AN68" s="118"/>
      <c r="AO68" s="118"/>
      <c r="AP68" s="118"/>
      <c r="AQ68" s="119"/>
      <c r="AR68" s="117"/>
      <c r="AS68" s="118"/>
      <c r="AT68" s="119"/>
      <c r="AU68" s="623">
        <f t="shared" si="3"/>
        <v>0</v>
      </c>
      <c r="AV68" s="624"/>
      <c r="AW68" s="625">
        <f t="shared" si="1"/>
        <v>0</v>
      </c>
      <c r="AX68" s="626"/>
      <c r="AY68" s="627"/>
      <c r="AZ68" s="628"/>
      <c r="BA68" s="628"/>
      <c r="BB68" s="628"/>
      <c r="BC68" s="628"/>
      <c r="BD68" s="629"/>
    </row>
    <row r="69" spans="2:56" ht="40" customHeight="1">
      <c r="B69" s="102">
        <f t="shared" si="2"/>
        <v>57</v>
      </c>
      <c r="C69" s="613"/>
      <c r="D69" s="614"/>
      <c r="E69" s="615"/>
      <c r="F69" s="616"/>
      <c r="G69" s="617"/>
      <c r="H69" s="618"/>
      <c r="I69" s="618"/>
      <c r="J69" s="618"/>
      <c r="K69" s="619"/>
      <c r="L69" s="620"/>
      <c r="M69" s="621"/>
      <c r="N69" s="621"/>
      <c r="O69" s="622"/>
      <c r="P69" s="103"/>
      <c r="Q69" s="104"/>
      <c r="R69" s="104"/>
      <c r="S69" s="104"/>
      <c r="T69" s="104"/>
      <c r="U69" s="104"/>
      <c r="V69" s="105"/>
      <c r="W69" s="103"/>
      <c r="X69" s="104"/>
      <c r="Y69" s="104"/>
      <c r="Z69" s="104"/>
      <c r="AA69" s="104"/>
      <c r="AB69" s="104"/>
      <c r="AC69" s="105"/>
      <c r="AD69" s="103"/>
      <c r="AE69" s="104"/>
      <c r="AF69" s="104"/>
      <c r="AG69" s="104"/>
      <c r="AH69" s="104"/>
      <c r="AI69" s="104"/>
      <c r="AJ69" s="105"/>
      <c r="AK69" s="103"/>
      <c r="AL69" s="104"/>
      <c r="AM69" s="104"/>
      <c r="AN69" s="104"/>
      <c r="AO69" s="104"/>
      <c r="AP69" s="104"/>
      <c r="AQ69" s="105"/>
      <c r="AR69" s="103"/>
      <c r="AS69" s="104"/>
      <c r="AT69" s="105"/>
      <c r="AU69" s="623">
        <f t="shared" si="3"/>
        <v>0</v>
      </c>
      <c r="AV69" s="624"/>
      <c r="AW69" s="625">
        <f t="shared" si="1"/>
        <v>0</v>
      </c>
      <c r="AX69" s="626"/>
      <c r="AY69" s="627"/>
      <c r="AZ69" s="628"/>
      <c r="BA69" s="628"/>
      <c r="BB69" s="628"/>
      <c r="BC69" s="628"/>
      <c r="BD69" s="629"/>
    </row>
    <row r="70" spans="2:56" ht="40" customHeight="1">
      <c r="B70" s="102">
        <f t="shared" si="2"/>
        <v>58</v>
      </c>
      <c r="C70" s="613"/>
      <c r="D70" s="614"/>
      <c r="E70" s="615"/>
      <c r="F70" s="616"/>
      <c r="G70" s="617"/>
      <c r="H70" s="618"/>
      <c r="I70" s="618"/>
      <c r="J70" s="618"/>
      <c r="K70" s="619"/>
      <c r="L70" s="620"/>
      <c r="M70" s="621"/>
      <c r="N70" s="621"/>
      <c r="O70" s="622"/>
      <c r="P70" s="103"/>
      <c r="Q70" s="104"/>
      <c r="R70" s="104"/>
      <c r="S70" s="104"/>
      <c r="T70" s="104"/>
      <c r="U70" s="104"/>
      <c r="V70" s="105"/>
      <c r="W70" s="103"/>
      <c r="X70" s="104"/>
      <c r="Y70" s="104"/>
      <c r="Z70" s="104"/>
      <c r="AA70" s="104"/>
      <c r="AB70" s="104"/>
      <c r="AC70" s="105"/>
      <c r="AD70" s="103"/>
      <c r="AE70" s="104"/>
      <c r="AF70" s="104"/>
      <c r="AG70" s="104"/>
      <c r="AH70" s="104"/>
      <c r="AI70" s="104"/>
      <c r="AJ70" s="105"/>
      <c r="AK70" s="103"/>
      <c r="AL70" s="104"/>
      <c r="AM70" s="104"/>
      <c r="AN70" s="104"/>
      <c r="AO70" s="104"/>
      <c r="AP70" s="104"/>
      <c r="AQ70" s="105"/>
      <c r="AR70" s="103"/>
      <c r="AS70" s="104"/>
      <c r="AT70" s="105"/>
      <c r="AU70" s="623">
        <f t="shared" si="3"/>
        <v>0</v>
      </c>
      <c r="AV70" s="624"/>
      <c r="AW70" s="625">
        <f t="shared" si="1"/>
        <v>0</v>
      </c>
      <c r="AX70" s="626"/>
      <c r="AY70" s="627"/>
      <c r="AZ70" s="628"/>
      <c r="BA70" s="628"/>
      <c r="BB70" s="628"/>
      <c r="BC70" s="628"/>
      <c r="BD70" s="629"/>
    </row>
    <row r="71" spans="2:56" ht="40" customHeight="1">
      <c r="B71" s="102">
        <f t="shared" si="2"/>
        <v>59</v>
      </c>
      <c r="C71" s="613"/>
      <c r="D71" s="614"/>
      <c r="E71" s="615"/>
      <c r="F71" s="616"/>
      <c r="G71" s="617"/>
      <c r="H71" s="618"/>
      <c r="I71" s="618"/>
      <c r="J71" s="618"/>
      <c r="K71" s="619"/>
      <c r="L71" s="620"/>
      <c r="M71" s="621"/>
      <c r="N71" s="621"/>
      <c r="O71" s="622"/>
      <c r="P71" s="103"/>
      <c r="Q71" s="104"/>
      <c r="R71" s="104"/>
      <c r="S71" s="104"/>
      <c r="T71" s="104"/>
      <c r="U71" s="104"/>
      <c r="V71" s="105"/>
      <c r="W71" s="103"/>
      <c r="X71" s="104"/>
      <c r="Y71" s="104"/>
      <c r="Z71" s="104"/>
      <c r="AA71" s="104"/>
      <c r="AB71" s="104"/>
      <c r="AC71" s="105"/>
      <c r="AD71" s="103"/>
      <c r="AE71" s="104"/>
      <c r="AF71" s="104"/>
      <c r="AG71" s="104"/>
      <c r="AH71" s="104"/>
      <c r="AI71" s="104"/>
      <c r="AJ71" s="105"/>
      <c r="AK71" s="103"/>
      <c r="AL71" s="104"/>
      <c r="AM71" s="104"/>
      <c r="AN71" s="104"/>
      <c r="AO71" s="104"/>
      <c r="AP71" s="104"/>
      <c r="AQ71" s="105"/>
      <c r="AR71" s="103"/>
      <c r="AS71" s="104"/>
      <c r="AT71" s="105"/>
      <c r="AU71" s="623">
        <f t="shared" si="3"/>
        <v>0</v>
      </c>
      <c r="AV71" s="624"/>
      <c r="AW71" s="625">
        <f t="shared" si="1"/>
        <v>0</v>
      </c>
      <c r="AX71" s="626"/>
      <c r="AY71" s="627"/>
      <c r="AZ71" s="628"/>
      <c r="BA71" s="628"/>
      <c r="BB71" s="628"/>
      <c r="BC71" s="628"/>
      <c r="BD71" s="629"/>
    </row>
    <row r="72" spans="2:56" ht="40" customHeight="1">
      <c r="B72" s="102">
        <f t="shared" si="2"/>
        <v>60</v>
      </c>
      <c r="C72" s="613"/>
      <c r="D72" s="614"/>
      <c r="E72" s="615"/>
      <c r="F72" s="616"/>
      <c r="G72" s="617"/>
      <c r="H72" s="618"/>
      <c r="I72" s="618"/>
      <c r="J72" s="618"/>
      <c r="K72" s="619"/>
      <c r="L72" s="620"/>
      <c r="M72" s="621"/>
      <c r="N72" s="621"/>
      <c r="O72" s="622"/>
      <c r="P72" s="103"/>
      <c r="Q72" s="104"/>
      <c r="R72" s="104"/>
      <c r="S72" s="104"/>
      <c r="T72" s="104"/>
      <c r="U72" s="104"/>
      <c r="V72" s="105"/>
      <c r="W72" s="103"/>
      <c r="X72" s="104"/>
      <c r="Y72" s="104"/>
      <c r="Z72" s="104"/>
      <c r="AA72" s="104"/>
      <c r="AB72" s="104"/>
      <c r="AC72" s="105"/>
      <c r="AD72" s="103"/>
      <c r="AE72" s="104"/>
      <c r="AF72" s="104"/>
      <c r="AG72" s="104"/>
      <c r="AH72" s="104"/>
      <c r="AI72" s="104"/>
      <c r="AJ72" s="105"/>
      <c r="AK72" s="103"/>
      <c r="AL72" s="104"/>
      <c r="AM72" s="104"/>
      <c r="AN72" s="104"/>
      <c r="AO72" s="104"/>
      <c r="AP72" s="104"/>
      <c r="AQ72" s="105"/>
      <c r="AR72" s="103"/>
      <c r="AS72" s="104"/>
      <c r="AT72" s="105"/>
      <c r="AU72" s="623">
        <f t="shared" si="3"/>
        <v>0</v>
      </c>
      <c r="AV72" s="624"/>
      <c r="AW72" s="625">
        <f t="shared" si="1"/>
        <v>0</v>
      </c>
      <c r="AX72" s="626"/>
      <c r="AY72" s="627"/>
      <c r="AZ72" s="628"/>
      <c r="BA72" s="628"/>
      <c r="BB72" s="628"/>
      <c r="BC72" s="628"/>
      <c r="BD72" s="629"/>
    </row>
    <row r="73" spans="2:56" ht="40" customHeight="1">
      <c r="B73" s="102">
        <f t="shared" si="2"/>
        <v>61</v>
      </c>
      <c r="C73" s="613"/>
      <c r="D73" s="614"/>
      <c r="E73" s="615"/>
      <c r="F73" s="616"/>
      <c r="G73" s="617"/>
      <c r="H73" s="618"/>
      <c r="I73" s="618"/>
      <c r="J73" s="618"/>
      <c r="K73" s="619"/>
      <c r="L73" s="620"/>
      <c r="M73" s="621"/>
      <c r="N73" s="621"/>
      <c r="O73" s="622"/>
      <c r="P73" s="103"/>
      <c r="Q73" s="104"/>
      <c r="R73" s="104"/>
      <c r="S73" s="104"/>
      <c r="T73" s="104"/>
      <c r="U73" s="104"/>
      <c r="V73" s="105"/>
      <c r="W73" s="103"/>
      <c r="X73" s="104"/>
      <c r="Y73" s="104"/>
      <c r="Z73" s="104"/>
      <c r="AA73" s="104"/>
      <c r="AB73" s="104"/>
      <c r="AC73" s="105"/>
      <c r="AD73" s="103"/>
      <c r="AE73" s="104"/>
      <c r="AF73" s="104"/>
      <c r="AG73" s="104"/>
      <c r="AH73" s="104"/>
      <c r="AI73" s="104"/>
      <c r="AJ73" s="105"/>
      <c r="AK73" s="103"/>
      <c r="AL73" s="104"/>
      <c r="AM73" s="104"/>
      <c r="AN73" s="104"/>
      <c r="AO73" s="104"/>
      <c r="AP73" s="104"/>
      <c r="AQ73" s="105"/>
      <c r="AR73" s="103"/>
      <c r="AS73" s="104"/>
      <c r="AT73" s="105"/>
      <c r="AU73" s="623">
        <f t="shared" si="3"/>
        <v>0</v>
      </c>
      <c r="AV73" s="624"/>
      <c r="AW73" s="625">
        <f t="shared" si="1"/>
        <v>0</v>
      </c>
      <c r="AX73" s="626"/>
      <c r="AY73" s="627"/>
      <c r="AZ73" s="628"/>
      <c r="BA73" s="628"/>
      <c r="BB73" s="628"/>
      <c r="BC73" s="628"/>
      <c r="BD73" s="629"/>
    </row>
    <row r="74" spans="2:56" ht="40" customHeight="1">
      <c r="B74" s="102">
        <f t="shared" si="2"/>
        <v>62</v>
      </c>
      <c r="C74" s="613"/>
      <c r="D74" s="614"/>
      <c r="E74" s="615"/>
      <c r="F74" s="616"/>
      <c r="G74" s="617"/>
      <c r="H74" s="618"/>
      <c r="I74" s="618"/>
      <c r="J74" s="618"/>
      <c r="K74" s="619"/>
      <c r="L74" s="620"/>
      <c r="M74" s="621"/>
      <c r="N74" s="621"/>
      <c r="O74" s="622"/>
      <c r="P74" s="103"/>
      <c r="Q74" s="104"/>
      <c r="R74" s="104"/>
      <c r="S74" s="104"/>
      <c r="T74" s="104"/>
      <c r="U74" s="104"/>
      <c r="V74" s="105"/>
      <c r="W74" s="103"/>
      <c r="X74" s="104"/>
      <c r="Y74" s="104"/>
      <c r="Z74" s="104"/>
      <c r="AA74" s="104"/>
      <c r="AB74" s="104"/>
      <c r="AC74" s="105"/>
      <c r="AD74" s="103"/>
      <c r="AE74" s="104"/>
      <c r="AF74" s="104"/>
      <c r="AG74" s="104"/>
      <c r="AH74" s="104"/>
      <c r="AI74" s="104"/>
      <c r="AJ74" s="105"/>
      <c r="AK74" s="103"/>
      <c r="AL74" s="104"/>
      <c r="AM74" s="104"/>
      <c r="AN74" s="104"/>
      <c r="AO74" s="104"/>
      <c r="AP74" s="104"/>
      <c r="AQ74" s="105"/>
      <c r="AR74" s="103"/>
      <c r="AS74" s="104"/>
      <c r="AT74" s="105"/>
      <c r="AU74" s="623">
        <f t="shared" si="3"/>
        <v>0</v>
      </c>
      <c r="AV74" s="624"/>
      <c r="AW74" s="625">
        <f t="shared" si="1"/>
        <v>0</v>
      </c>
      <c r="AX74" s="626"/>
      <c r="AY74" s="627"/>
      <c r="AZ74" s="628"/>
      <c r="BA74" s="628"/>
      <c r="BB74" s="628"/>
      <c r="BC74" s="628"/>
      <c r="BD74" s="629"/>
    </row>
    <row r="75" spans="2:56" ht="40" customHeight="1">
      <c r="B75" s="102">
        <f t="shared" si="2"/>
        <v>63</v>
      </c>
      <c r="C75" s="613"/>
      <c r="D75" s="614"/>
      <c r="E75" s="615"/>
      <c r="F75" s="616"/>
      <c r="G75" s="617"/>
      <c r="H75" s="618"/>
      <c r="I75" s="618"/>
      <c r="J75" s="618"/>
      <c r="K75" s="619"/>
      <c r="L75" s="620"/>
      <c r="M75" s="621"/>
      <c r="N75" s="621"/>
      <c r="O75" s="622"/>
      <c r="P75" s="103"/>
      <c r="Q75" s="104"/>
      <c r="R75" s="104"/>
      <c r="S75" s="104"/>
      <c r="T75" s="104"/>
      <c r="U75" s="104"/>
      <c r="V75" s="105"/>
      <c r="W75" s="103"/>
      <c r="X75" s="104"/>
      <c r="Y75" s="104"/>
      <c r="Z75" s="104"/>
      <c r="AA75" s="104"/>
      <c r="AB75" s="104"/>
      <c r="AC75" s="105"/>
      <c r="AD75" s="103"/>
      <c r="AE75" s="104"/>
      <c r="AF75" s="104"/>
      <c r="AG75" s="104"/>
      <c r="AH75" s="104"/>
      <c r="AI75" s="104"/>
      <c r="AJ75" s="105"/>
      <c r="AK75" s="103"/>
      <c r="AL75" s="104"/>
      <c r="AM75" s="104"/>
      <c r="AN75" s="104"/>
      <c r="AO75" s="104"/>
      <c r="AP75" s="104"/>
      <c r="AQ75" s="105"/>
      <c r="AR75" s="103"/>
      <c r="AS75" s="104"/>
      <c r="AT75" s="105"/>
      <c r="AU75" s="623">
        <f t="shared" si="3"/>
        <v>0</v>
      </c>
      <c r="AV75" s="624"/>
      <c r="AW75" s="625">
        <f t="shared" si="1"/>
        <v>0</v>
      </c>
      <c r="AX75" s="626"/>
      <c r="AY75" s="627"/>
      <c r="AZ75" s="628"/>
      <c r="BA75" s="628"/>
      <c r="BB75" s="628"/>
      <c r="BC75" s="628"/>
      <c r="BD75" s="629"/>
    </row>
    <row r="76" spans="2:56" ht="40" customHeight="1">
      <c r="B76" s="102">
        <f t="shared" si="2"/>
        <v>64</v>
      </c>
      <c r="C76" s="613"/>
      <c r="D76" s="614"/>
      <c r="E76" s="615"/>
      <c r="F76" s="616"/>
      <c r="G76" s="617"/>
      <c r="H76" s="618"/>
      <c r="I76" s="618"/>
      <c r="J76" s="618"/>
      <c r="K76" s="619"/>
      <c r="L76" s="620"/>
      <c r="M76" s="621"/>
      <c r="N76" s="621"/>
      <c r="O76" s="622"/>
      <c r="P76" s="103"/>
      <c r="Q76" s="104"/>
      <c r="R76" s="104"/>
      <c r="S76" s="104"/>
      <c r="T76" s="104"/>
      <c r="U76" s="104"/>
      <c r="V76" s="105"/>
      <c r="W76" s="103"/>
      <c r="X76" s="104"/>
      <c r="Y76" s="104"/>
      <c r="Z76" s="104"/>
      <c r="AA76" s="104"/>
      <c r="AB76" s="104"/>
      <c r="AC76" s="105"/>
      <c r="AD76" s="103"/>
      <c r="AE76" s="104"/>
      <c r="AF76" s="104"/>
      <c r="AG76" s="104"/>
      <c r="AH76" s="104"/>
      <c r="AI76" s="104"/>
      <c r="AJ76" s="105"/>
      <c r="AK76" s="103"/>
      <c r="AL76" s="104"/>
      <c r="AM76" s="104"/>
      <c r="AN76" s="104"/>
      <c r="AO76" s="104"/>
      <c r="AP76" s="104"/>
      <c r="AQ76" s="105"/>
      <c r="AR76" s="103"/>
      <c r="AS76" s="104"/>
      <c r="AT76" s="105"/>
      <c r="AU76" s="623">
        <f t="shared" si="3"/>
        <v>0</v>
      </c>
      <c r="AV76" s="624"/>
      <c r="AW76" s="625">
        <f t="shared" si="1"/>
        <v>0</v>
      </c>
      <c r="AX76" s="626"/>
      <c r="AY76" s="627"/>
      <c r="AZ76" s="628"/>
      <c r="BA76" s="628"/>
      <c r="BB76" s="628"/>
      <c r="BC76" s="628"/>
      <c r="BD76" s="629"/>
    </row>
    <row r="77" spans="2:56" ht="40" customHeight="1">
      <c r="B77" s="102">
        <f t="shared" si="2"/>
        <v>65</v>
      </c>
      <c r="C77" s="613"/>
      <c r="D77" s="614"/>
      <c r="E77" s="615"/>
      <c r="F77" s="616"/>
      <c r="G77" s="617"/>
      <c r="H77" s="618"/>
      <c r="I77" s="618"/>
      <c r="J77" s="618"/>
      <c r="K77" s="619"/>
      <c r="L77" s="620"/>
      <c r="M77" s="621"/>
      <c r="N77" s="621"/>
      <c r="O77" s="622"/>
      <c r="P77" s="103"/>
      <c r="Q77" s="104"/>
      <c r="R77" s="104"/>
      <c r="S77" s="104"/>
      <c r="T77" s="104"/>
      <c r="U77" s="104"/>
      <c r="V77" s="105"/>
      <c r="W77" s="103"/>
      <c r="X77" s="104"/>
      <c r="Y77" s="104"/>
      <c r="Z77" s="104"/>
      <c r="AA77" s="104"/>
      <c r="AB77" s="104"/>
      <c r="AC77" s="105"/>
      <c r="AD77" s="103"/>
      <c r="AE77" s="104"/>
      <c r="AF77" s="104"/>
      <c r="AG77" s="104"/>
      <c r="AH77" s="104"/>
      <c r="AI77" s="104"/>
      <c r="AJ77" s="105"/>
      <c r="AK77" s="103"/>
      <c r="AL77" s="104"/>
      <c r="AM77" s="104"/>
      <c r="AN77" s="104"/>
      <c r="AO77" s="104"/>
      <c r="AP77" s="104"/>
      <c r="AQ77" s="105"/>
      <c r="AR77" s="103"/>
      <c r="AS77" s="104"/>
      <c r="AT77" s="105"/>
      <c r="AU77" s="623">
        <f t="shared" si="3"/>
        <v>0</v>
      </c>
      <c r="AV77" s="624"/>
      <c r="AW77" s="625">
        <f t="shared" ref="AW77:AW112" si="4">IF($AZ$3="４週",AU77/4,IF($AZ$3="暦月",AU77/($AZ$6/7),""))</f>
        <v>0</v>
      </c>
      <c r="AX77" s="626"/>
      <c r="AY77" s="627"/>
      <c r="AZ77" s="628"/>
      <c r="BA77" s="628"/>
      <c r="BB77" s="628"/>
      <c r="BC77" s="628"/>
      <c r="BD77" s="629"/>
    </row>
    <row r="78" spans="2:56" ht="40" customHeight="1">
      <c r="B78" s="102">
        <f t="shared" ref="B78:B112" si="5">B77+1</f>
        <v>66</v>
      </c>
      <c r="C78" s="613"/>
      <c r="D78" s="614"/>
      <c r="E78" s="615"/>
      <c r="F78" s="616"/>
      <c r="G78" s="617"/>
      <c r="H78" s="618"/>
      <c r="I78" s="618"/>
      <c r="J78" s="618"/>
      <c r="K78" s="619"/>
      <c r="L78" s="620"/>
      <c r="M78" s="621"/>
      <c r="N78" s="621"/>
      <c r="O78" s="622"/>
      <c r="P78" s="103"/>
      <c r="Q78" s="104"/>
      <c r="R78" s="104"/>
      <c r="S78" s="104"/>
      <c r="T78" s="104"/>
      <c r="U78" s="104"/>
      <c r="V78" s="105"/>
      <c r="W78" s="103"/>
      <c r="X78" s="104"/>
      <c r="Y78" s="104"/>
      <c r="Z78" s="104"/>
      <c r="AA78" s="104"/>
      <c r="AB78" s="104"/>
      <c r="AC78" s="105"/>
      <c r="AD78" s="103"/>
      <c r="AE78" s="104"/>
      <c r="AF78" s="104"/>
      <c r="AG78" s="104"/>
      <c r="AH78" s="104"/>
      <c r="AI78" s="104"/>
      <c r="AJ78" s="105"/>
      <c r="AK78" s="103"/>
      <c r="AL78" s="104"/>
      <c r="AM78" s="104"/>
      <c r="AN78" s="104"/>
      <c r="AO78" s="104"/>
      <c r="AP78" s="104"/>
      <c r="AQ78" s="105"/>
      <c r="AR78" s="103"/>
      <c r="AS78" s="104"/>
      <c r="AT78" s="105"/>
      <c r="AU78" s="623">
        <f t="shared" si="3"/>
        <v>0</v>
      </c>
      <c r="AV78" s="624"/>
      <c r="AW78" s="625">
        <f t="shared" si="4"/>
        <v>0</v>
      </c>
      <c r="AX78" s="626"/>
      <c r="AY78" s="627"/>
      <c r="AZ78" s="628"/>
      <c r="BA78" s="628"/>
      <c r="BB78" s="628"/>
      <c r="BC78" s="628"/>
      <c r="BD78" s="629"/>
    </row>
    <row r="79" spans="2:56" ht="40" customHeight="1">
      <c r="B79" s="102">
        <f t="shared" si="5"/>
        <v>67</v>
      </c>
      <c r="C79" s="613"/>
      <c r="D79" s="614"/>
      <c r="E79" s="615"/>
      <c r="F79" s="616"/>
      <c r="G79" s="617"/>
      <c r="H79" s="618"/>
      <c r="I79" s="618"/>
      <c r="J79" s="618"/>
      <c r="K79" s="619"/>
      <c r="L79" s="620"/>
      <c r="M79" s="621"/>
      <c r="N79" s="621"/>
      <c r="O79" s="622"/>
      <c r="P79" s="103"/>
      <c r="Q79" s="104"/>
      <c r="R79" s="104"/>
      <c r="S79" s="104"/>
      <c r="T79" s="104"/>
      <c r="U79" s="104"/>
      <c r="V79" s="105"/>
      <c r="W79" s="103"/>
      <c r="X79" s="104"/>
      <c r="Y79" s="104"/>
      <c r="Z79" s="104"/>
      <c r="AA79" s="104"/>
      <c r="AB79" s="104"/>
      <c r="AC79" s="105"/>
      <c r="AD79" s="103"/>
      <c r="AE79" s="104"/>
      <c r="AF79" s="104"/>
      <c r="AG79" s="104"/>
      <c r="AH79" s="104"/>
      <c r="AI79" s="104"/>
      <c r="AJ79" s="105"/>
      <c r="AK79" s="103"/>
      <c r="AL79" s="104"/>
      <c r="AM79" s="104"/>
      <c r="AN79" s="104"/>
      <c r="AO79" s="104"/>
      <c r="AP79" s="104"/>
      <c r="AQ79" s="105"/>
      <c r="AR79" s="103"/>
      <c r="AS79" s="104"/>
      <c r="AT79" s="105"/>
      <c r="AU79" s="623">
        <f t="shared" si="3"/>
        <v>0</v>
      </c>
      <c r="AV79" s="624"/>
      <c r="AW79" s="625">
        <f t="shared" si="4"/>
        <v>0</v>
      </c>
      <c r="AX79" s="626"/>
      <c r="AY79" s="627"/>
      <c r="AZ79" s="628"/>
      <c r="BA79" s="628"/>
      <c r="BB79" s="628"/>
      <c r="BC79" s="628"/>
      <c r="BD79" s="629"/>
    </row>
    <row r="80" spans="2:56" ht="40" customHeight="1">
      <c r="B80" s="102">
        <f t="shared" si="5"/>
        <v>68</v>
      </c>
      <c r="C80" s="613"/>
      <c r="D80" s="614"/>
      <c r="E80" s="615"/>
      <c r="F80" s="616"/>
      <c r="G80" s="617"/>
      <c r="H80" s="618"/>
      <c r="I80" s="618"/>
      <c r="J80" s="618"/>
      <c r="K80" s="619"/>
      <c r="L80" s="620"/>
      <c r="M80" s="621"/>
      <c r="N80" s="621"/>
      <c r="O80" s="622"/>
      <c r="P80" s="103"/>
      <c r="Q80" s="104"/>
      <c r="R80" s="104"/>
      <c r="S80" s="104"/>
      <c r="T80" s="104"/>
      <c r="U80" s="104"/>
      <c r="V80" s="105"/>
      <c r="W80" s="103"/>
      <c r="X80" s="104"/>
      <c r="Y80" s="104"/>
      <c r="Z80" s="104"/>
      <c r="AA80" s="104"/>
      <c r="AB80" s="104"/>
      <c r="AC80" s="105"/>
      <c r="AD80" s="103"/>
      <c r="AE80" s="104"/>
      <c r="AF80" s="104"/>
      <c r="AG80" s="104"/>
      <c r="AH80" s="104"/>
      <c r="AI80" s="104"/>
      <c r="AJ80" s="105"/>
      <c r="AK80" s="103"/>
      <c r="AL80" s="104"/>
      <c r="AM80" s="104"/>
      <c r="AN80" s="104"/>
      <c r="AO80" s="104"/>
      <c r="AP80" s="104"/>
      <c r="AQ80" s="105"/>
      <c r="AR80" s="103"/>
      <c r="AS80" s="104"/>
      <c r="AT80" s="105"/>
      <c r="AU80" s="623">
        <f t="shared" si="3"/>
        <v>0</v>
      </c>
      <c r="AV80" s="624"/>
      <c r="AW80" s="625">
        <f t="shared" si="4"/>
        <v>0</v>
      </c>
      <c r="AX80" s="626"/>
      <c r="AY80" s="627"/>
      <c r="AZ80" s="628"/>
      <c r="BA80" s="628"/>
      <c r="BB80" s="628"/>
      <c r="BC80" s="628"/>
      <c r="BD80" s="629"/>
    </row>
    <row r="81" spans="2:56" ht="40" customHeight="1">
      <c r="B81" s="102">
        <f t="shared" si="5"/>
        <v>69</v>
      </c>
      <c r="C81" s="613"/>
      <c r="D81" s="614"/>
      <c r="E81" s="615"/>
      <c r="F81" s="616"/>
      <c r="G81" s="617"/>
      <c r="H81" s="618"/>
      <c r="I81" s="618"/>
      <c r="J81" s="618"/>
      <c r="K81" s="619"/>
      <c r="L81" s="620"/>
      <c r="M81" s="621"/>
      <c r="N81" s="621"/>
      <c r="O81" s="622"/>
      <c r="P81" s="103"/>
      <c r="Q81" s="104"/>
      <c r="R81" s="104"/>
      <c r="S81" s="104"/>
      <c r="T81" s="104"/>
      <c r="U81" s="104"/>
      <c r="V81" s="105"/>
      <c r="W81" s="103"/>
      <c r="X81" s="104"/>
      <c r="Y81" s="104"/>
      <c r="Z81" s="104"/>
      <c r="AA81" s="104"/>
      <c r="AB81" s="104"/>
      <c r="AC81" s="105"/>
      <c r="AD81" s="103"/>
      <c r="AE81" s="104"/>
      <c r="AF81" s="104"/>
      <c r="AG81" s="104"/>
      <c r="AH81" s="104"/>
      <c r="AI81" s="104"/>
      <c r="AJ81" s="105"/>
      <c r="AK81" s="103"/>
      <c r="AL81" s="104"/>
      <c r="AM81" s="104"/>
      <c r="AN81" s="104"/>
      <c r="AO81" s="104"/>
      <c r="AP81" s="104"/>
      <c r="AQ81" s="105"/>
      <c r="AR81" s="103"/>
      <c r="AS81" s="104"/>
      <c r="AT81" s="105"/>
      <c r="AU81" s="623">
        <f t="shared" si="3"/>
        <v>0</v>
      </c>
      <c r="AV81" s="624"/>
      <c r="AW81" s="625">
        <f t="shared" si="4"/>
        <v>0</v>
      </c>
      <c r="AX81" s="626"/>
      <c r="AY81" s="627"/>
      <c r="AZ81" s="628"/>
      <c r="BA81" s="628"/>
      <c r="BB81" s="628"/>
      <c r="BC81" s="628"/>
      <c r="BD81" s="629"/>
    </row>
    <row r="82" spans="2:56" ht="40" customHeight="1">
      <c r="B82" s="102">
        <f t="shared" si="5"/>
        <v>70</v>
      </c>
      <c r="C82" s="613"/>
      <c r="D82" s="614"/>
      <c r="E82" s="615"/>
      <c r="F82" s="616"/>
      <c r="G82" s="617"/>
      <c r="H82" s="618"/>
      <c r="I82" s="618"/>
      <c r="J82" s="618"/>
      <c r="K82" s="619"/>
      <c r="L82" s="620"/>
      <c r="M82" s="621"/>
      <c r="N82" s="621"/>
      <c r="O82" s="622"/>
      <c r="P82" s="103"/>
      <c r="Q82" s="104"/>
      <c r="R82" s="104"/>
      <c r="S82" s="104"/>
      <c r="T82" s="104"/>
      <c r="U82" s="104"/>
      <c r="V82" s="105"/>
      <c r="W82" s="103"/>
      <c r="X82" s="104"/>
      <c r="Y82" s="104"/>
      <c r="Z82" s="104"/>
      <c r="AA82" s="104"/>
      <c r="AB82" s="104"/>
      <c r="AC82" s="105"/>
      <c r="AD82" s="103"/>
      <c r="AE82" s="104"/>
      <c r="AF82" s="104"/>
      <c r="AG82" s="104"/>
      <c r="AH82" s="104"/>
      <c r="AI82" s="104"/>
      <c r="AJ82" s="105"/>
      <c r="AK82" s="103"/>
      <c r="AL82" s="104"/>
      <c r="AM82" s="104"/>
      <c r="AN82" s="104"/>
      <c r="AO82" s="104"/>
      <c r="AP82" s="104"/>
      <c r="AQ82" s="105"/>
      <c r="AR82" s="103"/>
      <c r="AS82" s="104"/>
      <c r="AT82" s="105"/>
      <c r="AU82" s="623">
        <f t="shared" si="3"/>
        <v>0</v>
      </c>
      <c r="AV82" s="624"/>
      <c r="AW82" s="625">
        <f t="shared" si="4"/>
        <v>0</v>
      </c>
      <c r="AX82" s="626"/>
      <c r="AY82" s="627"/>
      <c r="AZ82" s="628"/>
      <c r="BA82" s="628"/>
      <c r="BB82" s="628"/>
      <c r="BC82" s="628"/>
      <c r="BD82" s="629"/>
    </row>
    <row r="83" spans="2:56" ht="40" customHeight="1">
      <c r="B83" s="102">
        <f t="shared" si="5"/>
        <v>71</v>
      </c>
      <c r="C83" s="613"/>
      <c r="D83" s="614"/>
      <c r="E83" s="615"/>
      <c r="F83" s="616"/>
      <c r="G83" s="617"/>
      <c r="H83" s="618"/>
      <c r="I83" s="618"/>
      <c r="J83" s="618"/>
      <c r="K83" s="619"/>
      <c r="L83" s="620"/>
      <c r="M83" s="621"/>
      <c r="N83" s="621"/>
      <c r="O83" s="622"/>
      <c r="P83" s="103"/>
      <c r="Q83" s="104"/>
      <c r="R83" s="104"/>
      <c r="S83" s="104"/>
      <c r="T83" s="104"/>
      <c r="U83" s="104"/>
      <c r="V83" s="105"/>
      <c r="W83" s="103"/>
      <c r="X83" s="104"/>
      <c r="Y83" s="104"/>
      <c r="Z83" s="104"/>
      <c r="AA83" s="104"/>
      <c r="AB83" s="104"/>
      <c r="AC83" s="105"/>
      <c r="AD83" s="103"/>
      <c r="AE83" s="104"/>
      <c r="AF83" s="104"/>
      <c r="AG83" s="104"/>
      <c r="AH83" s="104"/>
      <c r="AI83" s="104"/>
      <c r="AJ83" s="105"/>
      <c r="AK83" s="103"/>
      <c r="AL83" s="104"/>
      <c r="AM83" s="104"/>
      <c r="AN83" s="104"/>
      <c r="AO83" s="104"/>
      <c r="AP83" s="104"/>
      <c r="AQ83" s="105"/>
      <c r="AR83" s="103"/>
      <c r="AS83" s="104"/>
      <c r="AT83" s="105"/>
      <c r="AU83" s="623">
        <f t="shared" si="3"/>
        <v>0</v>
      </c>
      <c r="AV83" s="624"/>
      <c r="AW83" s="625">
        <f t="shared" si="4"/>
        <v>0</v>
      </c>
      <c r="AX83" s="626"/>
      <c r="AY83" s="627"/>
      <c r="AZ83" s="628"/>
      <c r="BA83" s="628"/>
      <c r="BB83" s="628"/>
      <c r="BC83" s="628"/>
      <c r="BD83" s="629"/>
    </row>
    <row r="84" spans="2:56" ht="40" customHeight="1">
      <c r="B84" s="102">
        <f t="shared" si="5"/>
        <v>72</v>
      </c>
      <c r="C84" s="613"/>
      <c r="D84" s="614"/>
      <c r="E84" s="615"/>
      <c r="F84" s="616"/>
      <c r="G84" s="617"/>
      <c r="H84" s="618"/>
      <c r="I84" s="618"/>
      <c r="J84" s="618"/>
      <c r="K84" s="619"/>
      <c r="L84" s="620"/>
      <c r="M84" s="621"/>
      <c r="N84" s="621"/>
      <c r="O84" s="622"/>
      <c r="P84" s="103"/>
      <c r="Q84" s="104"/>
      <c r="R84" s="104"/>
      <c r="S84" s="104"/>
      <c r="T84" s="104"/>
      <c r="U84" s="104"/>
      <c r="V84" s="105"/>
      <c r="W84" s="103"/>
      <c r="X84" s="104"/>
      <c r="Y84" s="104"/>
      <c r="Z84" s="104"/>
      <c r="AA84" s="104"/>
      <c r="AB84" s="104"/>
      <c r="AC84" s="105"/>
      <c r="AD84" s="103"/>
      <c r="AE84" s="104"/>
      <c r="AF84" s="104"/>
      <c r="AG84" s="104"/>
      <c r="AH84" s="104"/>
      <c r="AI84" s="104"/>
      <c r="AJ84" s="105"/>
      <c r="AK84" s="103"/>
      <c r="AL84" s="104"/>
      <c r="AM84" s="104"/>
      <c r="AN84" s="104"/>
      <c r="AO84" s="104"/>
      <c r="AP84" s="104"/>
      <c r="AQ84" s="105"/>
      <c r="AR84" s="103"/>
      <c r="AS84" s="104"/>
      <c r="AT84" s="105"/>
      <c r="AU84" s="623">
        <f t="shared" si="3"/>
        <v>0</v>
      </c>
      <c r="AV84" s="624"/>
      <c r="AW84" s="625">
        <f t="shared" si="4"/>
        <v>0</v>
      </c>
      <c r="AX84" s="626"/>
      <c r="AY84" s="627"/>
      <c r="AZ84" s="628"/>
      <c r="BA84" s="628"/>
      <c r="BB84" s="628"/>
      <c r="BC84" s="628"/>
      <c r="BD84" s="629"/>
    </row>
    <row r="85" spans="2:56" ht="40" customHeight="1">
      <c r="B85" s="102">
        <f t="shared" si="5"/>
        <v>73</v>
      </c>
      <c r="C85" s="613"/>
      <c r="D85" s="614"/>
      <c r="E85" s="615"/>
      <c r="F85" s="616"/>
      <c r="G85" s="617"/>
      <c r="H85" s="618"/>
      <c r="I85" s="618"/>
      <c r="J85" s="618"/>
      <c r="K85" s="619"/>
      <c r="L85" s="620"/>
      <c r="M85" s="621"/>
      <c r="N85" s="621"/>
      <c r="O85" s="622"/>
      <c r="P85" s="103"/>
      <c r="Q85" s="104"/>
      <c r="R85" s="104"/>
      <c r="S85" s="104"/>
      <c r="T85" s="104"/>
      <c r="U85" s="104"/>
      <c r="V85" s="105"/>
      <c r="W85" s="103"/>
      <c r="X85" s="104"/>
      <c r="Y85" s="104"/>
      <c r="Z85" s="104"/>
      <c r="AA85" s="104"/>
      <c r="AB85" s="104"/>
      <c r="AC85" s="105"/>
      <c r="AD85" s="103"/>
      <c r="AE85" s="104"/>
      <c r="AF85" s="104"/>
      <c r="AG85" s="104"/>
      <c r="AH85" s="104"/>
      <c r="AI85" s="104"/>
      <c r="AJ85" s="105"/>
      <c r="AK85" s="103"/>
      <c r="AL85" s="104"/>
      <c r="AM85" s="104"/>
      <c r="AN85" s="104"/>
      <c r="AO85" s="104"/>
      <c r="AP85" s="104"/>
      <c r="AQ85" s="105"/>
      <c r="AR85" s="103"/>
      <c r="AS85" s="104"/>
      <c r="AT85" s="105"/>
      <c r="AU85" s="623">
        <f t="shared" si="3"/>
        <v>0</v>
      </c>
      <c r="AV85" s="624"/>
      <c r="AW85" s="625">
        <f t="shared" si="4"/>
        <v>0</v>
      </c>
      <c r="AX85" s="626"/>
      <c r="AY85" s="627"/>
      <c r="AZ85" s="628"/>
      <c r="BA85" s="628"/>
      <c r="BB85" s="628"/>
      <c r="BC85" s="628"/>
      <c r="BD85" s="629"/>
    </row>
    <row r="86" spans="2:56" ht="40" customHeight="1">
      <c r="B86" s="102">
        <f t="shared" si="5"/>
        <v>74</v>
      </c>
      <c r="C86" s="613"/>
      <c r="D86" s="614"/>
      <c r="E86" s="615"/>
      <c r="F86" s="616"/>
      <c r="G86" s="617"/>
      <c r="H86" s="618"/>
      <c r="I86" s="618"/>
      <c r="J86" s="618"/>
      <c r="K86" s="619"/>
      <c r="L86" s="620"/>
      <c r="M86" s="621"/>
      <c r="N86" s="621"/>
      <c r="O86" s="622"/>
      <c r="P86" s="103"/>
      <c r="Q86" s="104"/>
      <c r="R86" s="104"/>
      <c r="S86" s="104"/>
      <c r="T86" s="104"/>
      <c r="U86" s="104"/>
      <c r="V86" s="105"/>
      <c r="W86" s="103"/>
      <c r="X86" s="104"/>
      <c r="Y86" s="104"/>
      <c r="Z86" s="104"/>
      <c r="AA86" s="104"/>
      <c r="AB86" s="104"/>
      <c r="AC86" s="105"/>
      <c r="AD86" s="103"/>
      <c r="AE86" s="104"/>
      <c r="AF86" s="104"/>
      <c r="AG86" s="104"/>
      <c r="AH86" s="104"/>
      <c r="AI86" s="104"/>
      <c r="AJ86" s="105"/>
      <c r="AK86" s="103"/>
      <c r="AL86" s="104"/>
      <c r="AM86" s="104"/>
      <c r="AN86" s="104"/>
      <c r="AO86" s="104"/>
      <c r="AP86" s="104"/>
      <c r="AQ86" s="105"/>
      <c r="AR86" s="103"/>
      <c r="AS86" s="104"/>
      <c r="AT86" s="105"/>
      <c r="AU86" s="623">
        <f t="shared" si="3"/>
        <v>0</v>
      </c>
      <c r="AV86" s="624"/>
      <c r="AW86" s="625">
        <f t="shared" si="4"/>
        <v>0</v>
      </c>
      <c r="AX86" s="626"/>
      <c r="AY86" s="627"/>
      <c r="AZ86" s="628"/>
      <c r="BA86" s="628"/>
      <c r="BB86" s="628"/>
      <c r="BC86" s="628"/>
      <c r="BD86" s="629"/>
    </row>
    <row r="87" spans="2:56" ht="40" customHeight="1">
      <c r="B87" s="102">
        <f t="shared" si="5"/>
        <v>75</v>
      </c>
      <c r="C87" s="613"/>
      <c r="D87" s="614"/>
      <c r="E87" s="615"/>
      <c r="F87" s="616"/>
      <c r="G87" s="617"/>
      <c r="H87" s="618"/>
      <c r="I87" s="618"/>
      <c r="J87" s="618"/>
      <c r="K87" s="619"/>
      <c r="L87" s="620"/>
      <c r="M87" s="621"/>
      <c r="N87" s="621"/>
      <c r="O87" s="622"/>
      <c r="P87" s="103"/>
      <c r="Q87" s="104"/>
      <c r="R87" s="104"/>
      <c r="S87" s="104"/>
      <c r="T87" s="104"/>
      <c r="U87" s="104"/>
      <c r="V87" s="105"/>
      <c r="W87" s="103"/>
      <c r="X87" s="104"/>
      <c r="Y87" s="104"/>
      <c r="Z87" s="104"/>
      <c r="AA87" s="104"/>
      <c r="AB87" s="104"/>
      <c r="AC87" s="105"/>
      <c r="AD87" s="103"/>
      <c r="AE87" s="104"/>
      <c r="AF87" s="104"/>
      <c r="AG87" s="104"/>
      <c r="AH87" s="104"/>
      <c r="AI87" s="104"/>
      <c r="AJ87" s="105"/>
      <c r="AK87" s="103"/>
      <c r="AL87" s="104"/>
      <c r="AM87" s="104"/>
      <c r="AN87" s="104"/>
      <c r="AO87" s="104"/>
      <c r="AP87" s="104"/>
      <c r="AQ87" s="105"/>
      <c r="AR87" s="103"/>
      <c r="AS87" s="104"/>
      <c r="AT87" s="105"/>
      <c r="AU87" s="623">
        <f t="shared" si="3"/>
        <v>0</v>
      </c>
      <c r="AV87" s="624"/>
      <c r="AW87" s="625">
        <f t="shared" si="4"/>
        <v>0</v>
      </c>
      <c r="AX87" s="626"/>
      <c r="AY87" s="627"/>
      <c r="AZ87" s="628"/>
      <c r="BA87" s="628"/>
      <c r="BB87" s="628"/>
      <c r="BC87" s="628"/>
      <c r="BD87" s="629"/>
    </row>
    <row r="88" spans="2:56" ht="40" customHeight="1">
      <c r="B88" s="102">
        <f t="shared" si="5"/>
        <v>76</v>
      </c>
      <c r="C88" s="613"/>
      <c r="D88" s="614"/>
      <c r="E88" s="615"/>
      <c r="F88" s="616"/>
      <c r="G88" s="617"/>
      <c r="H88" s="618"/>
      <c r="I88" s="618"/>
      <c r="J88" s="618"/>
      <c r="K88" s="619"/>
      <c r="L88" s="620"/>
      <c r="M88" s="621"/>
      <c r="N88" s="621"/>
      <c r="O88" s="622"/>
      <c r="P88" s="103"/>
      <c r="Q88" s="104"/>
      <c r="R88" s="104"/>
      <c r="S88" s="104"/>
      <c r="T88" s="104"/>
      <c r="U88" s="104"/>
      <c r="V88" s="105"/>
      <c r="W88" s="103"/>
      <c r="X88" s="104"/>
      <c r="Y88" s="104"/>
      <c r="Z88" s="104"/>
      <c r="AA88" s="104"/>
      <c r="AB88" s="104"/>
      <c r="AC88" s="105"/>
      <c r="AD88" s="103"/>
      <c r="AE88" s="104"/>
      <c r="AF88" s="104"/>
      <c r="AG88" s="104"/>
      <c r="AH88" s="104"/>
      <c r="AI88" s="104"/>
      <c r="AJ88" s="105"/>
      <c r="AK88" s="103"/>
      <c r="AL88" s="104"/>
      <c r="AM88" s="104"/>
      <c r="AN88" s="104"/>
      <c r="AO88" s="104"/>
      <c r="AP88" s="104"/>
      <c r="AQ88" s="105"/>
      <c r="AR88" s="103"/>
      <c r="AS88" s="104"/>
      <c r="AT88" s="105"/>
      <c r="AU88" s="623">
        <f t="shared" si="3"/>
        <v>0</v>
      </c>
      <c r="AV88" s="624"/>
      <c r="AW88" s="625">
        <f t="shared" si="4"/>
        <v>0</v>
      </c>
      <c r="AX88" s="626"/>
      <c r="AY88" s="627"/>
      <c r="AZ88" s="628"/>
      <c r="BA88" s="628"/>
      <c r="BB88" s="628"/>
      <c r="BC88" s="628"/>
      <c r="BD88" s="629"/>
    </row>
    <row r="89" spans="2:56" ht="40" customHeight="1">
      <c r="B89" s="102">
        <f t="shared" si="5"/>
        <v>77</v>
      </c>
      <c r="C89" s="613"/>
      <c r="D89" s="614"/>
      <c r="E89" s="615"/>
      <c r="F89" s="616"/>
      <c r="G89" s="617"/>
      <c r="H89" s="618"/>
      <c r="I89" s="618"/>
      <c r="J89" s="618"/>
      <c r="K89" s="619"/>
      <c r="L89" s="620"/>
      <c r="M89" s="621"/>
      <c r="N89" s="621"/>
      <c r="O89" s="622"/>
      <c r="P89" s="103"/>
      <c r="Q89" s="104"/>
      <c r="R89" s="104"/>
      <c r="S89" s="104"/>
      <c r="T89" s="104"/>
      <c r="U89" s="104"/>
      <c r="V89" s="105"/>
      <c r="W89" s="103"/>
      <c r="X89" s="104"/>
      <c r="Y89" s="104"/>
      <c r="Z89" s="104"/>
      <c r="AA89" s="104"/>
      <c r="AB89" s="104"/>
      <c r="AC89" s="105"/>
      <c r="AD89" s="103"/>
      <c r="AE89" s="104"/>
      <c r="AF89" s="104"/>
      <c r="AG89" s="104"/>
      <c r="AH89" s="104"/>
      <c r="AI89" s="104"/>
      <c r="AJ89" s="105"/>
      <c r="AK89" s="103"/>
      <c r="AL89" s="104"/>
      <c r="AM89" s="104"/>
      <c r="AN89" s="104"/>
      <c r="AO89" s="104"/>
      <c r="AP89" s="104"/>
      <c r="AQ89" s="105"/>
      <c r="AR89" s="103"/>
      <c r="AS89" s="104"/>
      <c r="AT89" s="105"/>
      <c r="AU89" s="623">
        <f t="shared" si="3"/>
        <v>0</v>
      </c>
      <c r="AV89" s="624"/>
      <c r="AW89" s="625">
        <f t="shared" si="4"/>
        <v>0</v>
      </c>
      <c r="AX89" s="626"/>
      <c r="AY89" s="627"/>
      <c r="AZ89" s="628"/>
      <c r="BA89" s="628"/>
      <c r="BB89" s="628"/>
      <c r="BC89" s="628"/>
      <c r="BD89" s="629"/>
    </row>
    <row r="90" spans="2:56" ht="40" customHeight="1">
      <c r="B90" s="102">
        <f t="shared" si="5"/>
        <v>78</v>
      </c>
      <c r="C90" s="613"/>
      <c r="D90" s="614"/>
      <c r="E90" s="615"/>
      <c r="F90" s="616"/>
      <c r="G90" s="617"/>
      <c r="H90" s="618"/>
      <c r="I90" s="618"/>
      <c r="J90" s="618"/>
      <c r="K90" s="619"/>
      <c r="L90" s="620"/>
      <c r="M90" s="621"/>
      <c r="N90" s="621"/>
      <c r="O90" s="622"/>
      <c r="P90" s="103"/>
      <c r="Q90" s="104"/>
      <c r="R90" s="104"/>
      <c r="S90" s="104"/>
      <c r="T90" s="104"/>
      <c r="U90" s="104"/>
      <c r="V90" s="105"/>
      <c r="W90" s="103"/>
      <c r="X90" s="104"/>
      <c r="Y90" s="104"/>
      <c r="Z90" s="104"/>
      <c r="AA90" s="104"/>
      <c r="AB90" s="104"/>
      <c r="AC90" s="105"/>
      <c r="AD90" s="103"/>
      <c r="AE90" s="104"/>
      <c r="AF90" s="104"/>
      <c r="AG90" s="104"/>
      <c r="AH90" s="104"/>
      <c r="AI90" s="104"/>
      <c r="AJ90" s="105"/>
      <c r="AK90" s="103"/>
      <c r="AL90" s="104"/>
      <c r="AM90" s="104"/>
      <c r="AN90" s="104"/>
      <c r="AO90" s="104"/>
      <c r="AP90" s="104"/>
      <c r="AQ90" s="105"/>
      <c r="AR90" s="103"/>
      <c r="AS90" s="104"/>
      <c r="AT90" s="105"/>
      <c r="AU90" s="623">
        <f t="shared" si="3"/>
        <v>0</v>
      </c>
      <c r="AV90" s="624"/>
      <c r="AW90" s="625">
        <f t="shared" si="4"/>
        <v>0</v>
      </c>
      <c r="AX90" s="626"/>
      <c r="AY90" s="627"/>
      <c r="AZ90" s="628"/>
      <c r="BA90" s="628"/>
      <c r="BB90" s="628"/>
      <c r="BC90" s="628"/>
      <c r="BD90" s="629"/>
    </row>
    <row r="91" spans="2:56" ht="40" customHeight="1">
      <c r="B91" s="102">
        <f t="shared" si="5"/>
        <v>79</v>
      </c>
      <c r="C91" s="613"/>
      <c r="D91" s="614"/>
      <c r="E91" s="615"/>
      <c r="F91" s="616"/>
      <c r="G91" s="617"/>
      <c r="H91" s="618"/>
      <c r="I91" s="618"/>
      <c r="J91" s="618"/>
      <c r="K91" s="619"/>
      <c r="L91" s="620"/>
      <c r="M91" s="621"/>
      <c r="N91" s="621"/>
      <c r="O91" s="622"/>
      <c r="P91" s="103"/>
      <c r="Q91" s="104"/>
      <c r="R91" s="104"/>
      <c r="S91" s="104"/>
      <c r="T91" s="104"/>
      <c r="U91" s="104"/>
      <c r="V91" s="105"/>
      <c r="W91" s="103"/>
      <c r="X91" s="104"/>
      <c r="Y91" s="104"/>
      <c r="Z91" s="104"/>
      <c r="AA91" s="104"/>
      <c r="AB91" s="104"/>
      <c r="AC91" s="105"/>
      <c r="AD91" s="103"/>
      <c r="AE91" s="104"/>
      <c r="AF91" s="104"/>
      <c r="AG91" s="104"/>
      <c r="AH91" s="104"/>
      <c r="AI91" s="104"/>
      <c r="AJ91" s="105"/>
      <c r="AK91" s="103"/>
      <c r="AL91" s="104"/>
      <c r="AM91" s="104"/>
      <c r="AN91" s="104"/>
      <c r="AO91" s="104"/>
      <c r="AP91" s="104"/>
      <c r="AQ91" s="105"/>
      <c r="AR91" s="103"/>
      <c r="AS91" s="104"/>
      <c r="AT91" s="105"/>
      <c r="AU91" s="623">
        <f t="shared" si="3"/>
        <v>0</v>
      </c>
      <c r="AV91" s="624"/>
      <c r="AW91" s="625">
        <f t="shared" si="4"/>
        <v>0</v>
      </c>
      <c r="AX91" s="626"/>
      <c r="AY91" s="627"/>
      <c r="AZ91" s="628"/>
      <c r="BA91" s="628"/>
      <c r="BB91" s="628"/>
      <c r="BC91" s="628"/>
      <c r="BD91" s="629"/>
    </row>
    <row r="92" spans="2:56" ht="40" customHeight="1">
      <c r="B92" s="102">
        <f t="shared" si="5"/>
        <v>80</v>
      </c>
      <c r="C92" s="613"/>
      <c r="D92" s="614"/>
      <c r="E92" s="615"/>
      <c r="F92" s="616"/>
      <c r="G92" s="617"/>
      <c r="H92" s="618"/>
      <c r="I92" s="618"/>
      <c r="J92" s="618"/>
      <c r="K92" s="619"/>
      <c r="L92" s="620"/>
      <c r="M92" s="621"/>
      <c r="N92" s="621"/>
      <c r="O92" s="622"/>
      <c r="P92" s="103"/>
      <c r="Q92" s="104"/>
      <c r="R92" s="104"/>
      <c r="S92" s="104"/>
      <c r="T92" s="104"/>
      <c r="U92" s="104"/>
      <c r="V92" s="105"/>
      <c r="W92" s="103"/>
      <c r="X92" s="104"/>
      <c r="Y92" s="104"/>
      <c r="Z92" s="104"/>
      <c r="AA92" s="104"/>
      <c r="AB92" s="104"/>
      <c r="AC92" s="105"/>
      <c r="AD92" s="103"/>
      <c r="AE92" s="104"/>
      <c r="AF92" s="104"/>
      <c r="AG92" s="104"/>
      <c r="AH92" s="104"/>
      <c r="AI92" s="104"/>
      <c r="AJ92" s="105"/>
      <c r="AK92" s="103"/>
      <c r="AL92" s="104"/>
      <c r="AM92" s="104"/>
      <c r="AN92" s="104"/>
      <c r="AO92" s="104"/>
      <c r="AP92" s="104"/>
      <c r="AQ92" s="105"/>
      <c r="AR92" s="103"/>
      <c r="AS92" s="104"/>
      <c r="AT92" s="105"/>
      <c r="AU92" s="623">
        <f t="shared" si="3"/>
        <v>0</v>
      </c>
      <c r="AV92" s="624"/>
      <c r="AW92" s="625">
        <f t="shared" si="4"/>
        <v>0</v>
      </c>
      <c r="AX92" s="626"/>
      <c r="AY92" s="627"/>
      <c r="AZ92" s="628"/>
      <c r="BA92" s="628"/>
      <c r="BB92" s="628"/>
      <c r="BC92" s="628"/>
      <c r="BD92" s="629"/>
    </row>
    <row r="93" spans="2:56" ht="40" customHeight="1">
      <c r="B93" s="102">
        <f t="shared" si="5"/>
        <v>81</v>
      </c>
      <c r="C93" s="613"/>
      <c r="D93" s="614"/>
      <c r="E93" s="615"/>
      <c r="F93" s="616"/>
      <c r="G93" s="617"/>
      <c r="H93" s="618"/>
      <c r="I93" s="618"/>
      <c r="J93" s="618"/>
      <c r="K93" s="619"/>
      <c r="L93" s="620"/>
      <c r="M93" s="621"/>
      <c r="N93" s="621"/>
      <c r="O93" s="622"/>
      <c r="P93" s="103"/>
      <c r="Q93" s="104"/>
      <c r="R93" s="104"/>
      <c r="S93" s="104"/>
      <c r="T93" s="104"/>
      <c r="U93" s="104"/>
      <c r="V93" s="105"/>
      <c r="W93" s="103"/>
      <c r="X93" s="104"/>
      <c r="Y93" s="104"/>
      <c r="Z93" s="104"/>
      <c r="AA93" s="104"/>
      <c r="AB93" s="104"/>
      <c r="AC93" s="105"/>
      <c r="AD93" s="103"/>
      <c r="AE93" s="104"/>
      <c r="AF93" s="104"/>
      <c r="AG93" s="104"/>
      <c r="AH93" s="104"/>
      <c r="AI93" s="104"/>
      <c r="AJ93" s="105"/>
      <c r="AK93" s="103"/>
      <c r="AL93" s="104"/>
      <c r="AM93" s="104"/>
      <c r="AN93" s="104"/>
      <c r="AO93" s="104"/>
      <c r="AP93" s="104"/>
      <c r="AQ93" s="105"/>
      <c r="AR93" s="103"/>
      <c r="AS93" s="104"/>
      <c r="AT93" s="105"/>
      <c r="AU93" s="623">
        <f t="shared" si="3"/>
        <v>0</v>
      </c>
      <c r="AV93" s="624"/>
      <c r="AW93" s="625">
        <f t="shared" si="4"/>
        <v>0</v>
      </c>
      <c r="AX93" s="626"/>
      <c r="AY93" s="627"/>
      <c r="AZ93" s="628"/>
      <c r="BA93" s="628"/>
      <c r="BB93" s="628"/>
      <c r="BC93" s="628"/>
      <c r="BD93" s="629"/>
    </row>
    <row r="94" spans="2:56" ht="40" customHeight="1">
      <c r="B94" s="102">
        <f t="shared" si="5"/>
        <v>82</v>
      </c>
      <c r="C94" s="613"/>
      <c r="D94" s="614"/>
      <c r="E94" s="615"/>
      <c r="F94" s="616"/>
      <c r="G94" s="617"/>
      <c r="H94" s="618"/>
      <c r="I94" s="618"/>
      <c r="J94" s="618"/>
      <c r="K94" s="619"/>
      <c r="L94" s="620"/>
      <c r="M94" s="621"/>
      <c r="N94" s="621"/>
      <c r="O94" s="622"/>
      <c r="P94" s="103"/>
      <c r="Q94" s="104"/>
      <c r="R94" s="104"/>
      <c r="S94" s="104"/>
      <c r="T94" s="104"/>
      <c r="U94" s="104"/>
      <c r="V94" s="105"/>
      <c r="W94" s="103"/>
      <c r="X94" s="104"/>
      <c r="Y94" s="104"/>
      <c r="Z94" s="104"/>
      <c r="AA94" s="104"/>
      <c r="AB94" s="104"/>
      <c r="AC94" s="105"/>
      <c r="AD94" s="103"/>
      <c r="AE94" s="104"/>
      <c r="AF94" s="104"/>
      <c r="AG94" s="104"/>
      <c r="AH94" s="104"/>
      <c r="AI94" s="104"/>
      <c r="AJ94" s="105"/>
      <c r="AK94" s="103"/>
      <c r="AL94" s="104"/>
      <c r="AM94" s="104"/>
      <c r="AN94" s="104"/>
      <c r="AO94" s="104"/>
      <c r="AP94" s="104"/>
      <c r="AQ94" s="105"/>
      <c r="AR94" s="103"/>
      <c r="AS94" s="104"/>
      <c r="AT94" s="105"/>
      <c r="AU94" s="623">
        <f t="shared" si="3"/>
        <v>0</v>
      </c>
      <c r="AV94" s="624"/>
      <c r="AW94" s="625">
        <f t="shared" si="4"/>
        <v>0</v>
      </c>
      <c r="AX94" s="626"/>
      <c r="AY94" s="627"/>
      <c r="AZ94" s="628"/>
      <c r="BA94" s="628"/>
      <c r="BB94" s="628"/>
      <c r="BC94" s="628"/>
      <c r="BD94" s="629"/>
    </row>
    <row r="95" spans="2:56" ht="40" customHeight="1">
      <c r="B95" s="102">
        <f t="shared" si="5"/>
        <v>83</v>
      </c>
      <c r="C95" s="613"/>
      <c r="D95" s="614"/>
      <c r="E95" s="615"/>
      <c r="F95" s="616"/>
      <c r="G95" s="617"/>
      <c r="H95" s="618"/>
      <c r="I95" s="618"/>
      <c r="J95" s="618"/>
      <c r="K95" s="619"/>
      <c r="L95" s="620"/>
      <c r="M95" s="621"/>
      <c r="N95" s="621"/>
      <c r="O95" s="622"/>
      <c r="P95" s="103"/>
      <c r="Q95" s="104"/>
      <c r="R95" s="104"/>
      <c r="S95" s="104"/>
      <c r="T95" s="104"/>
      <c r="U95" s="104"/>
      <c r="V95" s="105"/>
      <c r="W95" s="103"/>
      <c r="X95" s="104"/>
      <c r="Y95" s="104"/>
      <c r="Z95" s="104"/>
      <c r="AA95" s="104"/>
      <c r="AB95" s="104"/>
      <c r="AC95" s="105"/>
      <c r="AD95" s="103"/>
      <c r="AE95" s="104"/>
      <c r="AF95" s="104"/>
      <c r="AG95" s="104"/>
      <c r="AH95" s="104"/>
      <c r="AI95" s="104"/>
      <c r="AJ95" s="105"/>
      <c r="AK95" s="103"/>
      <c r="AL95" s="104"/>
      <c r="AM95" s="104"/>
      <c r="AN95" s="104"/>
      <c r="AO95" s="104"/>
      <c r="AP95" s="104"/>
      <c r="AQ95" s="105"/>
      <c r="AR95" s="103"/>
      <c r="AS95" s="104"/>
      <c r="AT95" s="105"/>
      <c r="AU95" s="623">
        <f t="shared" ref="AU95:AU111" si="6">IF($AZ$3="４週",SUM(P95:AQ95),IF($AZ$3="暦月",SUM(P95:AT95),""))</f>
        <v>0</v>
      </c>
      <c r="AV95" s="624"/>
      <c r="AW95" s="625">
        <f t="shared" si="4"/>
        <v>0</v>
      </c>
      <c r="AX95" s="626"/>
      <c r="AY95" s="627"/>
      <c r="AZ95" s="628"/>
      <c r="BA95" s="628"/>
      <c r="BB95" s="628"/>
      <c r="BC95" s="628"/>
      <c r="BD95" s="629"/>
    </row>
    <row r="96" spans="2:56" ht="40" customHeight="1">
      <c r="B96" s="102">
        <f t="shared" si="5"/>
        <v>84</v>
      </c>
      <c r="C96" s="613"/>
      <c r="D96" s="614"/>
      <c r="E96" s="615"/>
      <c r="F96" s="616"/>
      <c r="G96" s="617"/>
      <c r="H96" s="618"/>
      <c r="I96" s="618"/>
      <c r="J96" s="618"/>
      <c r="K96" s="619"/>
      <c r="L96" s="620"/>
      <c r="M96" s="621"/>
      <c r="N96" s="621"/>
      <c r="O96" s="622"/>
      <c r="P96" s="117"/>
      <c r="Q96" s="118"/>
      <c r="R96" s="118"/>
      <c r="S96" s="118"/>
      <c r="T96" s="118"/>
      <c r="U96" s="118"/>
      <c r="V96" s="119"/>
      <c r="W96" s="117"/>
      <c r="X96" s="118"/>
      <c r="Y96" s="118"/>
      <c r="Z96" s="118"/>
      <c r="AA96" s="118"/>
      <c r="AB96" s="118"/>
      <c r="AC96" s="119"/>
      <c r="AD96" s="117"/>
      <c r="AE96" s="118"/>
      <c r="AF96" s="118"/>
      <c r="AG96" s="118"/>
      <c r="AH96" s="118"/>
      <c r="AI96" s="118"/>
      <c r="AJ96" s="119"/>
      <c r="AK96" s="117"/>
      <c r="AL96" s="118"/>
      <c r="AM96" s="118"/>
      <c r="AN96" s="118"/>
      <c r="AO96" s="118"/>
      <c r="AP96" s="118"/>
      <c r="AQ96" s="119"/>
      <c r="AR96" s="117"/>
      <c r="AS96" s="118"/>
      <c r="AT96" s="119"/>
      <c r="AU96" s="623">
        <f t="shared" si="6"/>
        <v>0</v>
      </c>
      <c r="AV96" s="624"/>
      <c r="AW96" s="625">
        <f t="shared" si="4"/>
        <v>0</v>
      </c>
      <c r="AX96" s="626"/>
      <c r="AY96" s="627"/>
      <c r="AZ96" s="628"/>
      <c r="BA96" s="628"/>
      <c r="BB96" s="628"/>
      <c r="BC96" s="628"/>
      <c r="BD96" s="629"/>
    </row>
    <row r="97" spans="2:56" ht="40" customHeight="1">
      <c r="B97" s="102">
        <f t="shared" si="5"/>
        <v>85</v>
      </c>
      <c r="C97" s="613"/>
      <c r="D97" s="614"/>
      <c r="E97" s="615"/>
      <c r="F97" s="616"/>
      <c r="G97" s="617"/>
      <c r="H97" s="618"/>
      <c r="I97" s="618"/>
      <c r="J97" s="618"/>
      <c r="K97" s="619"/>
      <c r="L97" s="620"/>
      <c r="M97" s="621"/>
      <c r="N97" s="621"/>
      <c r="O97" s="622"/>
      <c r="P97" s="103"/>
      <c r="Q97" s="104"/>
      <c r="R97" s="104"/>
      <c r="S97" s="104"/>
      <c r="T97" s="104"/>
      <c r="U97" s="104"/>
      <c r="V97" s="105"/>
      <c r="W97" s="103"/>
      <c r="X97" s="104"/>
      <c r="Y97" s="104"/>
      <c r="Z97" s="104"/>
      <c r="AA97" s="104"/>
      <c r="AB97" s="104"/>
      <c r="AC97" s="105"/>
      <c r="AD97" s="103"/>
      <c r="AE97" s="104"/>
      <c r="AF97" s="104"/>
      <c r="AG97" s="104"/>
      <c r="AH97" s="104"/>
      <c r="AI97" s="104"/>
      <c r="AJ97" s="105"/>
      <c r="AK97" s="103"/>
      <c r="AL97" s="104"/>
      <c r="AM97" s="104"/>
      <c r="AN97" s="104"/>
      <c r="AO97" s="104"/>
      <c r="AP97" s="104"/>
      <c r="AQ97" s="105"/>
      <c r="AR97" s="103"/>
      <c r="AS97" s="104"/>
      <c r="AT97" s="105"/>
      <c r="AU97" s="623">
        <f t="shared" si="6"/>
        <v>0</v>
      </c>
      <c r="AV97" s="624"/>
      <c r="AW97" s="625">
        <f t="shared" si="4"/>
        <v>0</v>
      </c>
      <c r="AX97" s="626"/>
      <c r="AY97" s="627"/>
      <c r="AZ97" s="628"/>
      <c r="BA97" s="628"/>
      <c r="BB97" s="628"/>
      <c r="BC97" s="628"/>
      <c r="BD97" s="629"/>
    </row>
    <row r="98" spans="2:56" ht="40" customHeight="1">
      <c r="B98" s="102">
        <f t="shared" si="5"/>
        <v>86</v>
      </c>
      <c r="C98" s="613"/>
      <c r="D98" s="614"/>
      <c r="E98" s="615"/>
      <c r="F98" s="616"/>
      <c r="G98" s="617"/>
      <c r="H98" s="618"/>
      <c r="I98" s="618"/>
      <c r="J98" s="618"/>
      <c r="K98" s="619"/>
      <c r="L98" s="620"/>
      <c r="M98" s="621"/>
      <c r="N98" s="621"/>
      <c r="O98" s="622"/>
      <c r="P98" s="103"/>
      <c r="Q98" s="104"/>
      <c r="R98" s="104"/>
      <c r="S98" s="104"/>
      <c r="T98" s="104"/>
      <c r="U98" s="104"/>
      <c r="V98" s="105"/>
      <c r="W98" s="103"/>
      <c r="X98" s="104"/>
      <c r="Y98" s="104"/>
      <c r="Z98" s="104"/>
      <c r="AA98" s="104"/>
      <c r="AB98" s="104"/>
      <c r="AC98" s="105"/>
      <c r="AD98" s="103"/>
      <c r="AE98" s="104"/>
      <c r="AF98" s="104"/>
      <c r="AG98" s="104"/>
      <c r="AH98" s="104"/>
      <c r="AI98" s="104"/>
      <c r="AJ98" s="105"/>
      <c r="AK98" s="103"/>
      <c r="AL98" s="104"/>
      <c r="AM98" s="104"/>
      <c r="AN98" s="104"/>
      <c r="AO98" s="104"/>
      <c r="AP98" s="104"/>
      <c r="AQ98" s="105"/>
      <c r="AR98" s="103"/>
      <c r="AS98" s="104"/>
      <c r="AT98" s="105"/>
      <c r="AU98" s="623">
        <f t="shared" si="6"/>
        <v>0</v>
      </c>
      <c r="AV98" s="624"/>
      <c r="AW98" s="625">
        <f t="shared" si="4"/>
        <v>0</v>
      </c>
      <c r="AX98" s="626"/>
      <c r="AY98" s="627"/>
      <c r="AZ98" s="628"/>
      <c r="BA98" s="628"/>
      <c r="BB98" s="628"/>
      <c r="BC98" s="628"/>
      <c r="BD98" s="629"/>
    </row>
    <row r="99" spans="2:56" ht="40" customHeight="1">
      <c r="B99" s="102">
        <f t="shared" si="5"/>
        <v>87</v>
      </c>
      <c r="C99" s="613"/>
      <c r="D99" s="614"/>
      <c r="E99" s="615"/>
      <c r="F99" s="616"/>
      <c r="G99" s="617"/>
      <c r="H99" s="618"/>
      <c r="I99" s="618"/>
      <c r="J99" s="618"/>
      <c r="K99" s="619"/>
      <c r="L99" s="620"/>
      <c r="M99" s="621"/>
      <c r="N99" s="621"/>
      <c r="O99" s="622"/>
      <c r="P99" s="103"/>
      <c r="Q99" s="104"/>
      <c r="R99" s="104"/>
      <c r="S99" s="104"/>
      <c r="T99" s="104"/>
      <c r="U99" s="104"/>
      <c r="V99" s="105"/>
      <c r="W99" s="103"/>
      <c r="X99" s="104"/>
      <c r="Y99" s="104"/>
      <c r="Z99" s="104"/>
      <c r="AA99" s="104"/>
      <c r="AB99" s="104"/>
      <c r="AC99" s="105"/>
      <c r="AD99" s="103"/>
      <c r="AE99" s="104"/>
      <c r="AF99" s="104"/>
      <c r="AG99" s="104"/>
      <c r="AH99" s="104"/>
      <c r="AI99" s="104"/>
      <c r="AJ99" s="105"/>
      <c r="AK99" s="103"/>
      <c r="AL99" s="104"/>
      <c r="AM99" s="104"/>
      <c r="AN99" s="104"/>
      <c r="AO99" s="104"/>
      <c r="AP99" s="104"/>
      <c r="AQ99" s="105"/>
      <c r="AR99" s="103"/>
      <c r="AS99" s="104"/>
      <c r="AT99" s="105"/>
      <c r="AU99" s="623">
        <f t="shared" si="6"/>
        <v>0</v>
      </c>
      <c r="AV99" s="624"/>
      <c r="AW99" s="625">
        <f t="shared" si="4"/>
        <v>0</v>
      </c>
      <c r="AX99" s="626"/>
      <c r="AY99" s="627"/>
      <c r="AZ99" s="628"/>
      <c r="BA99" s="628"/>
      <c r="BB99" s="628"/>
      <c r="BC99" s="628"/>
      <c r="BD99" s="629"/>
    </row>
    <row r="100" spans="2:56" ht="40" customHeight="1">
      <c r="B100" s="102">
        <f t="shared" si="5"/>
        <v>88</v>
      </c>
      <c r="C100" s="613"/>
      <c r="D100" s="614"/>
      <c r="E100" s="615"/>
      <c r="F100" s="616"/>
      <c r="G100" s="617"/>
      <c r="H100" s="618"/>
      <c r="I100" s="618"/>
      <c r="J100" s="618"/>
      <c r="K100" s="619"/>
      <c r="L100" s="620"/>
      <c r="M100" s="621"/>
      <c r="N100" s="621"/>
      <c r="O100" s="622"/>
      <c r="P100" s="103"/>
      <c r="Q100" s="104"/>
      <c r="R100" s="104"/>
      <c r="S100" s="104"/>
      <c r="T100" s="104"/>
      <c r="U100" s="104"/>
      <c r="V100" s="105"/>
      <c r="W100" s="103"/>
      <c r="X100" s="104"/>
      <c r="Y100" s="104"/>
      <c r="Z100" s="104"/>
      <c r="AA100" s="104"/>
      <c r="AB100" s="104"/>
      <c r="AC100" s="105"/>
      <c r="AD100" s="103"/>
      <c r="AE100" s="104"/>
      <c r="AF100" s="104"/>
      <c r="AG100" s="104"/>
      <c r="AH100" s="104"/>
      <c r="AI100" s="104"/>
      <c r="AJ100" s="105"/>
      <c r="AK100" s="103"/>
      <c r="AL100" s="104"/>
      <c r="AM100" s="104"/>
      <c r="AN100" s="104"/>
      <c r="AO100" s="104"/>
      <c r="AP100" s="104"/>
      <c r="AQ100" s="105"/>
      <c r="AR100" s="103"/>
      <c r="AS100" s="104"/>
      <c r="AT100" s="105"/>
      <c r="AU100" s="623">
        <f t="shared" si="6"/>
        <v>0</v>
      </c>
      <c r="AV100" s="624"/>
      <c r="AW100" s="625">
        <f t="shared" si="4"/>
        <v>0</v>
      </c>
      <c r="AX100" s="626"/>
      <c r="AY100" s="627"/>
      <c r="AZ100" s="628"/>
      <c r="BA100" s="628"/>
      <c r="BB100" s="628"/>
      <c r="BC100" s="628"/>
      <c r="BD100" s="629"/>
    </row>
    <row r="101" spans="2:56" ht="40" customHeight="1">
      <c r="B101" s="102">
        <f t="shared" si="5"/>
        <v>89</v>
      </c>
      <c r="C101" s="613"/>
      <c r="D101" s="614"/>
      <c r="E101" s="615"/>
      <c r="F101" s="616"/>
      <c r="G101" s="617"/>
      <c r="H101" s="618"/>
      <c r="I101" s="618"/>
      <c r="J101" s="618"/>
      <c r="K101" s="619"/>
      <c r="L101" s="620"/>
      <c r="M101" s="621"/>
      <c r="N101" s="621"/>
      <c r="O101" s="622"/>
      <c r="P101" s="103"/>
      <c r="Q101" s="104"/>
      <c r="R101" s="104"/>
      <c r="S101" s="104"/>
      <c r="T101" s="104"/>
      <c r="U101" s="104"/>
      <c r="V101" s="105"/>
      <c r="W101" s="103"/>
      <c r="X101" s="104"/>
      <c r="Y101" s="104"/>
      <c r="Z101" s="104"/>
      <c r="AA101" s="104"/>
      <c r="AB101" s="104"/>
      <c r="AC101" s="105"/>
      <c r="AD101" s="103"/>
      <c r="AE101" s="104"/>
      <c r="AF101" s="104"/>
      <c r="AG101" s="104"/>
      <c r="AH101" s="104"/>
      <c r="AI101" s="104"/>
      <c r="AJ101" s="105"/>
      <c r="AK101" s="103"/>
      <c r="AL101" s="104"/>
      <c r="AM101" s="104"/>
      <c r="AN101" s="104"/>
      <c r="AO101" s="104"/>
      <c r="AP101" s="104"/>
      <c r="AQ101" s="105"/>
      <c r="AR101" s="103"/>
      <c r="AS101" s="104"/>
      <c r="AT101" s="105"/>
      <c r="AU101" s="623">
        <f t="shared" si="6"/>
        <v>0</v>
      </c>
      <c r="AV101" s="624"/>
      <c r="AW101" s="625">
        <f t="shared" si="4"/>
        <v>0</v>
      </c>
      <c r="AX101" s="626"/>
      <c r="AY101" s="627"/>
      <c r="AZ101" s="628"/>
      <c r="BA101" s="628"/>
      <c r="BB101" s="628"/>
      <c r="BC101" s="628"/>
      <c r="BD101" s="629"/>
    </row>
    <row r="102" spans="2:56" ht="40" customHeight="1">
      <c r="B102" s="102">
        <f t="shared" si="5"/>
        <v>90</v>
      </c>
      <c r="C102" s="613"/>
      <c r="D102" s="614"/>
      <c r="E102" s="615"/>
      <c r="F102" s="616"/>
      <c r="G102" s="617"/>
      <c r="H102" s="618"/>
      <c r="I102" s="618"/>
      <c r="J102" s="618"/>
      <c r="K102" s="619"/>
      <c r="L102" s="620"/>
      <c r="M102" s="621"/>
      <c r="N102" s="621"/>
      <c r="O102" s="622"/>
      <c r="P102" s="103"/>
      <c r="Q102" s="104"/>
      <c r="R102" s="104"/>
      <c r="S102" s="104"/>
      <c r="T102" s="104"/>
      <c r="U102" s="104"/>
      <c r="V102" s="105"/>
      <c r="W102" s="103"/>
      <c r="X102" s="104"/>
      <c r="Y102" s="104"/>
      <c r="Z102" s="104"/>
      <c r="AA102" s="104"/>
      <c r="AB102" s="104"/>
      <c r="AC102" s="105"/>
      <c r="AD102" s="103"/>
      <c r="AE102" s="104"/>
      <c r="AF102" s="104"/>
      <c r="AG102" s="104"/>
      <c r="AH102" s="104"/>
      <c r="AI102" s="104"/>
      <c r="AJ102" s="105"/>
      <c r="AK102" s="103"/>
      <c r="AL102" s="104"/>
      <c r="AM102" s="104"/>
      <c r="AN102" s="104"/>
      <c r="AO102" s="104"/>
      <c r="AP102" s="104"/>
      <c r="AQ102" s="105"/>
      <c r="AR102" s="103"/>
      <c r="AS102" s="104"/>
      <c r="AT102" s="105"/>
      <c r="AU102" s="623">
        <f t="shared" si="6"/>
        <v>0</v>
      </c>
      <c r="AV102" s="624"/>
      <c r="AW102" s="625">
        <f t="shared" si="4"/>
        <v>0</v>
      </c>
      <c r="AX102" s="626"/>
      <c r="AY102" s="627"/>
      <c r="AZ102" s="628"/>
      <c r="BA102" s="628"/>
      <c r="BB102" s="628"/>
      <c r="BC102" s="628"/>
      <c r="BD102" s="629"/>
    </row>
    <row r="103" spans="2:56" ht="40" customHeight="1">
      <c r="B103" s="102">
        <f t="shared" si="5"/>
        <v>91</v>
      </c>
      <c r="C103" s="613"/>
      <c r="D103" s="614"/>
      <c r="E103" s="615"/>
      <c r="F103" s="616"/>
      <c r="G103" s="617"/>
      <c r="H103" s="618"/>
      <c r="I103" s="618"/>
      <c r="J103" s="618"/>
      <c r="K103" s="619"/>
      <c r="L103" s="620"/>
      <c r="M103" s="621"/>
      <c r="N103" s="621"/>
      <c r="O103" s="622"/>
      <c r="P103" s="103"/>
      <c r="Q103" s="104"/>
      <c r="R103" s="104"/>
      <c r="S103" s="104"/>
      <c r="T103" s="104"/>
      <c r="U103" s="104"/>
      <c r="V103" s="105"/>
      <c r="W103" s="103"/>
      <c r="X103" s="104"/>
      <c r="Y103" s="104"/>
      <c r="Z103" s="104"/>
      <c r="AA103" s="104"/>
      <c r="AB103" s="104"/>
      <c r="AC103" s="105"/>
      <c r="AD103" s="103"/>
      <c r="AE103" s="104"/>
      <c r="AF103" s="104"/>
      <c r="AG103" s="104"/>
      <c r="AH103" s="104"/>
      <c r="AI103" s="104"/>
      <c r="AJ103" s="105"/>
      <c r="AK103" s="103"/>
      <c r="AL103" s="104"/>
      <c r="AM103" s="104"/>
      <c r="AN103" s="104"/>
      <c r="AO103" s="104"/>
      <c r="AP103" s="104"/>
      <c r="AQ103" s="105"/>
      <c r="AR103" s="103"/>
      <c r="AS103" s="104"/>
      <c r="AT103" s="105"/>
      <c r="AU103" s="623">
        <f t="shared" si="6"/>
        <v>0</v>
      </c>
      <c r="AV103" s="624"/>
      <c r="AW103" s="625">
        <f t="shared" si="4"/>
        <v>0</v>
      </c>
      <c r="AX103" s="626"/>
      <c r="AY103" s="627"/>
      <c r="AZ103" s="628"/>
      <c r="BA103" s="628"/>
      <c r="BB103" s="628"/>
      <c r="BC103" s="628"/>
      <c r="BD103" s="629"/>
    </row>
    <row r="104" spans="2:56" ht="40" customHeight="1">
      <c r="B104" s="102">
        <f t="shared" si="5"/>
        <v>92</v>
      </c>
      <c r="C104" s="613"/>
      <c r="D104" s="614"/>
      <c r="E104" s="615"/>
      <c r="F104" s="616"/>
      <c r="G104" s="617"/>
      <c r="H104" s="618"/>
      <c r="I104" s="618"/>
      <c r="J104" s="618"/>
      <c r="K104" s="619"/>
      <c r="L104" s="620"/>
      <c r="M104" s="621"/>
      <c r="N104" s="621"/>
      <c r="O104" s="622"/>
      <c r="P104" s="103"/>
      <c r="Q104" s="104"/>
      <c r="R104" s="104"/>
      <c r="S104" s="104"/>
      <c r="T104" s="104"/>
      <c r="U104" s="104"/>
      <c r="V104" s="105"/>
      <c r="W104" s="103"/>
      <c r="X104" s="104"/>
      <c r="Y104" s="104"/>
      <c r="Z104" s="104"/>
      <c r="AA104" s="104"/>
      <c r="AB104" s="104"/>
      <c r="AC104" s="105"/>
      <c r="AD104" s="103"/>
      <c r="AE104" s="104"/>
      <c r="AF104" s="104"/>
      <c r="AG104" s="104"/>
      <c r="AH104" s="104"/>
      <c r="AI104" s="104"/>
      <c r="AJ104" s="105"/>
      <c r="AK104" s="103"/>
      <c r="AL104" s="104"/>
      <c r="AM104" s="104"/>
      <c r="AN104" s="104"/>
      <c r="AO104" s="104"/>
      <c r="AP104" s="104"/>
      <c r="AQ104" s="105"/>
      <c r="AR104" s="103"/>
      <c r="AS104" s="104"/>
      <c r="AT104" s="105"/>
      <c r="AU104" s="623">
        <f t="shared" si="6"/>
        <v>0</v>
      </c>
      <c r="AV104" s="624"/>
      <c r="AW104" s="625">
        <f t="shared" si="4"/>
        <v>0</v>
      </c>
      <c r="AX104" s="626"/>
      <c r="AY104" s="627"/>
      <c r="AZ104" s="628"/>
      <c r="BA104" s="628"/>
      <c r="BB104" s="628"/>
      <c r="BC104" s="628"/>
      <c r="BD104" s="629"/>
    </row>
    <row r="105" spans="2:56" ht="40" customHeight="1">
      <c r="B105" s="102">
        <f t="shared" si="5"/>
        <v>93</v>
      </c>
      <c r="C105" s="613"/>
      <c r="D105" s="614"/>
      <c r="E105" s="615"/>
      <c r="F105" s="616"/>
      <c r="G105" s="617"/>
      <c r="H105" s="618"/>
      <c r="I105" s="618"/>
      <c r="J105" s="618"/>
      <c r="K105" s="619"/>
      <c r="L105" s="620"/>
      <c r="M105" s="621"/>
      <c r="N105" s="621"/>
      <c r="O105" s="622"/>
      <c r="P105" s="103"/>
      <c r="Q105" s="104"/>
      <c r="R105" s="104"/>
      <c r="S105" s="104"/>
      <c r="T105" s="104"/>
      <c r="U105" s="104"/>
      <c r="V105" s="105"/>
      <c r="W105" s="103"/>
      <c r="X105" s="104"/>
      <c r="Y105" s="104"/>
      <c r="Z105" s="104"/>
      <c r="AA105" s="104"/>
      <c r="AB105" s="104"/>
      <c r="AC105" s="105"/>
      <c r="AD105" s="103"/>
      <c r="AE105" s="104"/>
      <c r="AF105" s="104"/>
      <c r="AG105" s="104"/>
      <c r="AH105" s="104"/>
      <c r="AI105" s="104"/>
      <c r="AJ105" s="105"/>
      <c r="AK105" s="103"/>
      <c r="AL105" s="104"/>
      <c r="AM105" s="104"/>
      <c r="AN105" s="104"/>
      <c r="AO105" s="104"/>
      <c r="AP105" s="104"/>
      <c r="AQ105" s="105"/>
      <c r="AR105" s="103"/>
      <c r="AS105" s="104"/>
      <c r="AT105" s="105"/>
      <c r="AU105" s="623">
        <f t="shared" si="6"/>
        <v>0</v>
      </c>
      <c r="AV105" s="624"/>
      <c r="AW105" s="625">
        <f t="shared" si="4"/>
        <v>0</v>
      </c>
      <c r="AX105" s="626"/>
      <c r="AY105" s="627"/>
      <c r="AZ105" s="628"/>
      <c r="BA105" s="628"/>
      <c r="BB105" s="628"/>
      <c r="BC105" s="628"/>
      <c r="BD105" s="629"/>
    </row>
    <row r="106" spans="2:56" ht="40" customHeight="1">
      <c r="B106" s="102">
        <f t="shared" si="5"/>
        <v>94</v>
      </c>
      <c r="C106" s="613"/>
      <c r="D106" s="614"/>
      <c r="E106" s="615"/>
      <c r="F106" s="616"/>
      <c r="G106" s="617"/>
      <c r="H106" s="618"/>
      <c r="I106" s="618"/>
      <c r="J106" s="618"/>
      <c r="K106" s="619"/>
      <c r="L106" s="620"/>
      <c r="M106" s="621"/>
      <c r="N106" s="621"/>
      <c r="O106" s="622"/>
      <c r="P106" s="103"/>
      <c r="Q106" s="104"/>
      <c r="R106" s="104"/>
      <c r="S106" s="104"/>
      <c r="T106" s="104"/>
      <c r="U106" s="104"/>
      <c r="V106" s="105"/>
      <c r="W106" s="103"/>
      <c r="X106" s="104"/>
      <c r="Y106" s="104"/>
      <c r="Z106" s="104"/>
      <c r="AA106" s="104"/>
      <c r="AB106" s="104"/>
      <c r="AC106" s="105"/>
      <c r="AD106" s="103"/>
      <c r="AE106" s="104"/>
      <c r="AF106" s="104"/>
      <c r="AG106" s="104"/>
      <c r="AH106" s="104"/>
      <c r="AI106" s="104"/>
      <c r="AJ106" s="105"/>
      <c r="AK106" s="103"/>
      <c r="AL106" s="104"/>
      <c r="AM106" s="104"/>
      <c r="AN106" s="104"/>
      <c r="AO106" s="104"/>
      <c r="AP106" s="104"/>
      <c r="AQ106" s="105"/>
      <c r="AR106" s="103"/>
      <c r="AS106" s="104"/>
      <c r="AT106" s="105"/>
      <c r="AU106" s="623">
        <f t="shared" si="6"/>
        <v>0</v>
      </c>
      <c r="AV106" s="624"/>
      <c r="AW106" s="625">
        <f t="shared" si="4"/>
        <v>0</v>
      </c>
      <c r="AX106" s="626"/>
      <c r="AY106" s="627"/>
      <c r="AZ106" s="628"/>
      <c r="BA106" s="628"/>
      <c r="BB106" s="628"/>
      <c r="BC106" s="628"/>
      <c r="BD106" s="629"/>
    </row>
    <row r="107" spans="2:56" ht="40" customHeight="1">
      <c r="B107" s="102">
        <f t="shared" si="5"/>
        <v>95</v>
      </c>
      <c r="C107" s="613"/>
      <c r="D107" s="614"/>
      <c r="E107" s="615"/>
      <c r="F107" s="616"/>
      <c r="G107" s="617"/>
      <c r="H107" s="618"/>
      <c r="I107" s="618"/>
      <c r="J107" s="618"/>
      <c r="K107" s="619"/>
      <c r="L107" s="620"/>
      <c r="M107" s="621"/>
      <c r="N107" s="621"/>
      <c r="O107" s="622"/>
      <c r="P107" s="103"/>
      <c r="Q107" s="104"/>
      <c r="R107" s="104"/>
      <c r="S107" s="104"/>
      <c r="T107" s="104"/>
      <c r="U107" s="104"/>
      <c r="V107" s="105"/>
      <c r="W107" s="103"/>
      <c r="X107" s="104"/>
      <c r="Y107" s="104"/>
      <c r="Z107" s="104"/>
      <c r="AA107" s="104"/>
      <c r="AB107" s="104"/>
      <c r="AC107" s="105"/>
      <c r="AD107" s="103"/>
      <c r="AE107" s="104"/>
      <c r="AF107" s="104"/>
      <c r="AG107" s="104"/>
      <c r="AH107" s="104"/>
      <c r="AI107" s="104"/>
      <c r="AJ107" s="105"/>
      <c r="AK107" s="103"/>
      <c r="AL107" s="104"/>
      <c r="AM107" s="104"/>
      <c r="AN107" s="104"/>
      <c r="AO107" s="104"/>
      <c r="AP107" s="104"/>
      <c r="AQ107" s="105"/>
      <c r="AR107" s="103"/>
      <c r="AS107" s="104"/>
      <c r="AT107" s="105"/>
      <c r="AU107" s="623">
        <f t="shared" si="6"/>
        <v>0</v>
      </c>
      <c r="AV107" s="624"/>
      <c r="AW107" s="625">
        <f t="shared" si="4"/>
        <v>0</v>
      </c>
      <c r="AX107" s="626"/>
      <c r="AY107" s="627"/>
      <c r="AZ107" s="628"/>
      <c r="BA107" s="628"/>
      <c r="BB107" s="628"/>
      <c r="BC107" s="628"/>
      <c r="BD107" s="629"/>
    </row>
    <row r="108" spans="2:56" ht="40" customHeight="1">
      <c r="B108" s="102">
        <f t="shared" si="5"/>
        <v>96</v>
      </c>
      <c r="C108" s="613"/>
      <c r="D108" s="614"/>
      <c r="E108" s="615"/>
      <c r="F108" s="616"/>
      <c r="G108" s="617"/>
      <c r="H108" s="618"/>
      <c r="I108" s="618"/>
      <c r="J108" s="618"/>
      <c r="K108" s="619"/>
      <c r="L108" s="620"/>
      <c r="M108" s="621"/>
      <c r="N108" s="621"/>
      <c r="O108" s="622"/>
      <c r="P108" s="103"/>
      <c r="Q108" s="104"/>
      <c r="R108" s="104"/>
      <c r="S108" s="104"/>
      <c r="T108" s="104"/>
      <c r="U108" s="104"/>
      <c r="V108" s="105"/>
      <c r="W108" s="103"/>
      <c r="X108" s="104"/>
      <c r="Y108" s="104"/>
      <c r="Z108" s="104"/>
      <c r="AA108" s="104"/>
      <c r="AB108" s="104"/>
      <c r="AC108" s="105"/>
      <c r="AD108" s="103"/>
      <c r="AE108" s="104"/>
      <c r="AF108" s="104"/>
      <c r="AG108" s="104"/>
      <c r="AH108" s="104"/>
      <c r="AI108" s="104"/>
      <c r="AJ108" s="105"/>
      <c r="AK108" s="103"/>
      <c r="AL108" s="104"/>
      <c r="AM108" s="104"/>
      <c r="AN108" s="104"/>
      <c r="AO108" s="104"/>
      <c r="AP108" s="104"/>
      <c r="AQ108" s="105"/>
      <c r="AR108" s="103"/>
      <c r="AS108" s="104"/>
      <c r="AT108" s="105"/>
      <c r="AU108" s="623">
        <f t="shared" si="6"/>
        <v>0</v>
      </c>
      <c r="AV108" s="624"/>
      <c r="AW108" s="625">
        <f t="shared" si="4"/>
        <v>0</v>
      </c>
      <c r="AX108" s="626"/>
      <c r="AY108" s="627"/>
      <c r="AZ108" s="628"/>
      <c r="BA108" s="628"/>
      <c r="BB108" s="628"/>
      <c r="BC108" s="628"/>
      <c r="BD108" s="629"/>
    </row>
    <row r="109" spans="2:56" ht="40" customHeight="1">
      <c r="B109" s="102">
        <f t="shared" si="5"/>
        <v>97</v>
      </c>
      <c r="C109" s="613"/>
      <c r="D109" s="614"/>
      <c r="E109" s="615"/>
      <c r="F109" s="616"/>
      <c r="G109" s="617"/>
      <c r="H109" s="618"/>
      <c r="I109" s="618"/>
      <c r="J109" s="618"/>
      <c r="K109" s="619"/>
      <c r="L109" s="620"/>
      <c r="M109" s="621"/>
      <c r="N109" s="621"/>
      <c r="O109" s="622"/>
      <c r="P109" s="103"/>
      <c r="Q109" s="104"/>
      <c r="R109" s="104"/>
      <c r="S109" s="104"/>
      <c r="T109" s="104"/>
      <c r="U109" s="104"/>
      <c r="V109" s="105"/>
      <c r="W109" s="103"/>
      <c r="X109" s="104"/>
      <c r="Y109" s="104"/>
      <c r="Z109" s="104"/>
      <c r="AA109" s="104"/>
      <c r="AB109" s="104"/>
      <c r="AC109" s="105"/>
      <c r="AD109" s="103"/>
      <c r="AE109" s="104"/>
      <c r="AF109" s="104"/>
      <c r="AG109" s="104"/>
      <c r="AH109" s="104"/>
      <c r="AI109" s="104"/>
      <c r="AJ109" s="105"/>
      <c r="AK109" s="103"/>
      <c r="AL109" s="104"/>
      <c r="AM109" s="104"/>
      <c r="AN109" s="104"/>
      <c r="AO109" s="104"/>
      <c r="AP109" s="104"/>
      <c r="AQ109" s="105"/>
      <c r="AR109" s="103"/>
      <c r="AS109" s="104"/>
      <c r="AT109" s="105"/>
      <c r="AU109" s="623">
        <f t="shared" si="6"/>
        <v>0</v>
      </c>
      <c r="AV109" s="624"/>
      <c r="AW109" s="625">
        <f t="shared" si="4"/>
        <v>0</v>
      </c>
      <c r="AX109" s="626"/>
      <c r="AY109" s="627"/>
      <c r="AZ109" s="628"/>
      <c r="BA109" s="628"/>
      <c r="BB109" s="628"/>
      <c r="BC109" s="628"/>
      <c r="BD109" s="629"/>
    </row>
    <row r="110" spans="2:56" ht="40" customHeight="1">
      <c r="B110" s="102">
        <f t="shared" si="5"/>
        <v>98</v>
      </c>
      <c r="C110" s="613"/>
      <c r="D110" s="614"/>
      <c r="E110" s="615"/>
      <c r="F110" s="616"/>
      <c r="G110" s="617"/>
      <c r="H110" s="618"/>
      <c r="I110" s="618"/>
      <c r="J110" s="618"/>
      <c r="K110" s="619"/>
      <c r="L110" s="620"/>
      <c r="M110" s="621"/>
      <c r="N110" s="621"/>
      <c r="O110" s="622"/>
      <c r="P110" s="103"/>
      <c r="Q110" s="104"/>
      <c r="R110" s="104"/>
      <c r="S110" s="104"/>
      <c r="T110" s="104"/>
      <c r="U110" s="104"/>
      <c r="V110" s="105"/>
      <c r="W110" s="103"/>
      <c r="X110" s="104"/>
      <c r="Y110" s="104"/>
      <c r="Z110" s="104"/>
      <c r="AA110" s="104"/>
      <c r="AB110" s="104"/>
      <c r="AC110" s="105"/>
      <c r="AD110" s="103"/>
      <c r="AE110" s="104"/>
      <c r="AF110" s="104"/>
      <c r="AG110" s="104"/>
      <c r="AH110" s="104"/>
      <c r="AI110" s="104"/>
      <c r="AJ110" s="105"/>
      <c r="AK110" s="103"/>
      <c r="AL110" s="104"/>
      <c r="AM110" s="104"/>
      <c r="AN110" s="104"/>
      <c r="AO110" s="104"/>
      <c r="AP110" s="104"/>
      <c r="AQ110" s="105"/>
      <c r="AR110" s="103"/>
      <c r="AS110" s="104"/>
      <c r="AT110" s="105"/>
      <c r="AU110" s="623">
        <f t="shared" si="6"/>
        <v>0</v>
      </c>
      <c r="AV110" s="624"/>
      <c r="AW110" s="625">
        <f t="shared" si="4"/>
        <v>0</v>
      </c>
      <c r="AX110" s="626"/>
      <c r="AY110" s="627"/>
      <c r="AZ110" s="628"/>
      <c r="BA110" s="628"/>
      <c r="BB110" s="628"/>
      <c r="BC110" s="628"/>
      <c r="BD110" s="629"/>
    </row>
    <row r="111" spans="2:56" ht="40" customHeight="1">
      <c r="B111" s="102">
        <f t="shared" si="5"/>
        <v>99</v>
      </c>
      <c r="C111" s="613"/>
      <c r="D111" s="614"/>
      <c r="E111" s="615"/>
      <c r="F111" s="616"/>
      <c r="G111" s="617"/>
      <c r="H111" s="618"/>
      <c r="I111" s="618"/>
      <c r="J111" s="618"/>
      <c r="K111" s="619"/>
      <c r="L111" s="620"/>
      <c r="M111" s="621"/>
      <c r="N111" s="621"/>
      <c r="O111" s="622"/>
      <c r="P111" s="103"/>
      <c r="Q111" s="104"/>
      <c r="R111" s="104"/>
      <c r="S111" s="104"/>
      <c r="T111" s="104"/>
      <c r="U111" s="104"/>
      <c r="V111" s="105"/>
      <c r="W111" s="103"/>
      <c r="X111" s="104"/>
      <c r="Y111" s="104"/>
      <c r="Z111" s="104"/>
      <c r="AA111" s="104"/>
      <c r="AB111" s="104"/>
      <c r="AC111" s="105"/>
      <c r="AD111" s="103"/>
      <c r="AE111" s="104"/>
      <c r="AF111" s="104"/>
      <c r="AG111" s="104"/>
      <c r="AH111" s="104"/>
      <c r="AI111" s="104"/>
      <c r="AJ111" s="105"/>
      <c r="AK111" s="103"/>
      <c r="AL111" s="104"/>
      <c r="AM111" s="104"/>
      <c r="AN111" s="104"/>
      <c r="AO111" s="104"/>
      <c r="AP111" s="104"/>
      <c r="AQ111" s="105"/>
      <c r="AR111" s="103"/>
      <c r="AS111" s="104"/>
      <c r="AT111" s="105"/>
      <c r="AU111" s="623">
        <f t="shared" si="6"/>
        <v>0</v>
      </c>
      <c r="AV111" s="624"/>
      <c r="AW111" s="625">
        <f t="shared" si="4"/>
        <v>0</v>
      </c>
      <c r="AX111" s="626"/>
      <c r="AY111" s="627"/>
      <c r="AZ111" s="628"/>
      <c r="BA111" s="628"/>
      <c r="BB111" s="628"/>
      <c r="BC111" s="628"/>
      <c r="BD111" s="629"/>
    </row>
    <row r="112" spans="2:56" ht="40" customHeight="1" thickBot="1">
      <c r="B112" s="106">
        <f t="shared" si="5"/>
        <v>100</v>
      </c>
      <c r="C112" s="644"/>
      <c r="D112" s="645"/>
      <c r="E112" s="646"/>
      <c r="F112" s="647"/>
      <c r="G112" s="648"/>
      <c r="H112" s="649"/>
      <c r="I112" s="649"/>
      <c r="J112" s="649"/>
      <c r="K112" s="650"/>
      <c r="L112" s="651"/>
      <c r="M112" s="652"/>
      <c r="N112" s="652"/>
      <c r="O112" s="653"/>
      <c r="P112" s="107"/>
      <c r="Q112" s="108"/>
      <c r="R112" s="108"/>
      <c r="S112" s="108"/>
      <c r="T112" s="108"/>
      <c r="U112" s="108"/>
      <c r="V112" s="109"/>
      <c r="W112" s="107"/>
      <c r="X112" s="108"/>
      <c r="Y112" s="108"/>
      <c r="Z112" s="108"/>
      <c r="AA112" s="108"/>
      <c r="AB112" s="108"/>
      <c r="AC112" s="109"/>
      <c r="AD112" s="107"/>
      <c r="AE112" s="108"/>
      <c r="AF112" s="108"/>
      <c r="AG112" s="108"/>
      <c r="AH112" s="108"/>
      <c r="AI112" s="108"/>
      <c r="AJ112" s="109"/>
      <c r="AK112" s="107"/>
      <c r="AL112" s="108"/>
      <c r="AM112" s="108"/>
      <c r="AN112" s="108"/>
      <c r="AO112" s="108"/>
      <c r="AP112" s="108"/>
      <c r="AQ112" s="109"/>
      <c r="AR112" s="107"/>
      <c r="AS112" s="108"/>
      <c r="AT112" s="109"/>
      <c r="AU112" s="654">
        <f t="shared" si="3"/>
        <v>0</v>
      </c>
      <c r="AV112" s="655"/>
      <c r="AW112" s="656">
        <f t="shared" si="4"/>
        <v>0</v>
      </c>
      <c r="AX112" s="657"/>
      <c r="AY112" s="658"/>
      <c r="AZ112" s="659"/>
      <c r="BA112" s="659"/>
      <c r="BB112" s="659"/>
      <c r="BC112" s="659"/>
      <c r="BD112" s="660"/>
    </row>
    <row r="113" spans="2:58" ht="20.25" customHeight="1">
      <c r="B113" s="79"/>
      <c r="C113" s="69"/>
      <c r="D113" s="120"/>
      <c r="E113" s="120"/>
      <c r="F113" s="79"/>
      <c r="G113" s="79"/>
      <c r="H113" s="79"/>
      <c r="I113" s="79"/>
      <c r="J113" s="79"/>
      <c r="K113" s="79"/>
      <c r="L113" s="79"/>
      <c r="M113" s="79"/>
      <c r="N113" s="79"/>
      <c r="O113" s="79"/>
      <c r="P113" s="79"/>
      <c r="Q113" s="79"/>
      <c r="R113" s="79"/>
      <c r="S113" s="79"/>
      <c r="T113" s="79"/>
      <c r="U113" s="79"/>
      <c r="V113" s="79"/>
      <c r="W113" s="79"/>
      <c r="X113" s="79"/>
      <c r="Y113" s="79"/>
      <c r="Z113" s="79"/>
      <c r="AA113" s="79"/>
      <c r="AB113" s="79"/>
      <c r="AC113" s="85"/>
      <c r="AD113" s="79"/>
      <c r="AE113" s="79"/>
      <c r="AF113" s="79"/>
      <c r="AG113" s="79"/>
      <c r="AH113" s="79"/>
      <c r="AI113" s="79"/>
      <c r="AJ113" s="79"/>
      <c r="AK113" s="79"/>
      <c r="AL113" s="79"/>
      <c r="AM113" s="79"/>
      <c r="AN113" s="79"/>
      <c r="AO113" s="79"/>
      <c r="AP113" s="79"/>
      <c r="AQ113" s="79"/>
      <c r="AR113" s="79"/>
      <c r="AS113" s="79"/>
      <c r="AT113" s="79"/>
      <c r="AU113" s="79"/>
      <c r="AV113" s="79"/>
      <c r="AW113" s="79"/>
    </row>
    <row r="114" spans="2:58" ht="20.25" customHeight="1">
      <c r="C114" s="88"/>
      <c r="D114" s="88"/>
      <c r="T114" s="88"/>
      <c r="AJ114" s="121"/>
      <c r="AK114" s="122"/>
      <c r="AL114" s="122"/>
      <c r="BE114" s="122"/>
    </row>
    <row r="115" spans="2:58" ht="20.25" customHeight="1">
      <c r="C115" s="88"/>
      <c r="D115" s="88"/>
      <c r="U115" s="88"/>
      <c r="AK115" s="121"/>
      <c r="AL115" s="122"/>
      <c r="AM115" s="122"/>
      <c r="BF115" s="122"/>
    </row>
    <row r="116" spans="2:58" ht="20.25" customHeight="1">
      <c r="D116" s="88"/>
      <c r="U116" s="88"/>
      <c r="AK116" s="121"/>
      <c r="AL116" s="122"/>
      <c r="AM116" s="122"/>
      <c r="BF116" s="122"/>
    </row>
    <row r="117" spans="2:58" ht="20.25" customHeight="1">
      <c r="C117" s="88"/>
      <c r="D117" s="88"/>
      <c r="U117" s="88"/>
      <c r="AK117" s="121"/>
      <c r="AL117" s="122"/>
      <c r="AM117" s="122"/>
      <c r="BF117" s="122"/>
    </row>
    <row r="118" spans="2:58" ht="20.25" customHeight="1">
      <c r="C118" s="121"/>
      <c r="D118" s="121"/>
      <c r="E118" s="121"/>
      <c r="F118" s="121"/>
      <c r="G118" s="121"/>
      <c r="H118" s="121"/>
      <c r="I118" s="121"/>
      <c r="J118" s="121"/>
      <c r="K118" s="121"/>
      <c r="L118" s="121"/>
      <c r="M118" s="121"/>
      <c r="N118" s="121"/>
      <c r="O118" s="121"/>
      <c r="P118" s="121"/>
      <c r="Q118" s="121"/>
      <c r="R118" s="121"/>
      <c r="S118" s="121"/>
      <c r="T118" s="121"/>
      <c r="U118" s="122"/>
      <c r="V118" s="122"/>
      <c r="W118" s="121"/>
      <c r="X118" s="121"/>
      <c r="Y118" s="121"/>
      <c r="Z118" s="121"/>
      <c r="AA118" s="121"/>
      <c r="AB118" s="121"/>
      <c r="AC118" s="121"/>
      <c r="AD118" s="121"/>
      <c r="AE118" s="121"/>
      <c r="AF118" s="121"/>
      <c r="AG118" s="121"/>
      <c r="AH118" s="121"/>
      <c r="AI118" s="121"/>
      <c r="AJ118" s="121"/>
      <c r="AK118" s="121"/>
      <c r="AL118" s="122"/>
      <c r="AM118" s="122"/>
      <c r="BF118" s="122"/>
    </row>
    <row r="119" spans="2:58" ht="20.25" customHeight="1">
      <c r="C119" s="121"/>
      <c r="D119" s="121"/>
      <c r="E119" s="121"/>
      <c r="F119" s="121"/>
      <c r="G119" s="121"/>
      <c r="H119" s="121"/>
      <c r="I119" s="121"/>
      <c r="J119" s="121"/>
      <c r="K119" s="121"/>
      <c r="L119" s="121"/>
      <c r="M119" s="121"/>
      <c r="N119" s="121"/>
      <c r="O119" s="121"/>
      <c r="P119" s="121"/>
      <c r="Q119" s="121"/>
      <c r="R119" s="121"/>
      <c r="S119" s="121"/>
      <c r="T119" s="121"/>
      <c r="U119" s="122"/>
      <c r="V119" s="122"/>
      <c r="W119" s="121"/>
      <c r="X119" s="121"/>
      <c r="Y119" s="121"/>
      <c r="Z119" s="121"/>
      <c r="AA119" s="121"/>
      <c r="AB119" s="121"/>
      <c r="AC119" s="121"/>
      <c r="AD119" s="121"/>
      <c r="AE119" s="121"/>
      <c r="AF119" s="121"/>
      <c r="AG119" s="121"/>
      <c r="AH119" s="121"/>
      <c r="AI119" s="121"/>
      <c r="AJ119" s="121"/>
      <c r="AK119" s="121"/>
      <c r="AL119" s="122"/>
      <c r="AM119" s="122"/>
      <c r="BF119" s="122"/>
    </row>
  </sheetData>
  <sheetProtection insertRows="0"/>
  <mergeCells count="724">
    <mergeCell ref="AY111:BD111"/>
    <mergeCell ref="C112:D112"/>
    <mergeCell ref="E112:F112"/>
    <mergeCell ref="G112:K112"/>
    <mergeCell ref="L112:O112"/>
    <mergeCell ref="AU112:AV112"/>
    <mergeCell ref="AW112:AX112"/>
    <mergeCell ref="AY112:BD112"/>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3:BD33"/>
    <mergeCell ref="C34:D34"/>
    <mergeCell ref="E34:F34"/>
    <mergeCell ref="G34:K34"/>
    <mergeCell ref="L34:O34"/>
    <mergeCell ref="AU34:AV34"/>
    <mergeCell ref="AW34:AX34"/>
    <mergeCell ref="AY34:BD34"/>
    <mergeCell ref="C33:D33"/>
    <mergeCell ref="E33:F33"/>
    <mergeCell ref="G33:K33"/>
    <mergeCell ref="L33:O33"/>
    <mergeCell ref="AU33:AV33"/>
    <mergeCell ref="AW33:AX33"/>
    <mergeCell ref="AY31:BD31"/>
    <mergeCell ref="C32:D32"/>
    <mergeCell ref="E32:F32"/>
    <mergeCell ref="G32:K32"/>
    <mergeCell ref="L32:O32"/>
    <mergeCell ref="AU32:AV32"/>
    <mergeCell ref="AW32:AX32"/>
    <mergeCell ref="AY32:BD32"/>
    <mergeCell ref="C31:D31"/>
    <mergeCell ref="E31:F31"/>
    <mergeCell ref="G31:K31"/>
    <mergeCell ref="L31:O31"/>
    <mergeCell ref="AU31:AV31"/>
    <mergeCell ref="AW31:AX31"/>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P13:AX112">
    <cfRule type="expression" dxfId="1" priority="1">
      <formula>INDIRECT(ADDRESS(ROW(),COLUMN()))=TRUNC(INDIRECT(ADDRESS(ROW(),COLUMN())))</formula>
    </cfRule>
  </conditionalFormatting>
  <dataValidations count="6">
    <dataValidation type="list" allowBlank="1" showInputMessage="1" sqref="E13:F112" xr:uid="{00000000-0002-0000-0200-000000000000}">
      <formula1>"A, B, C, D"</formula1>
    </dataValidation>
    <dataValidation type="list" allowBlank="1" showInputMessage="1" showErrorMessage="1" sqref="AZ4:BC4" xr:uid="{00000000-0002-0000-0200-000001000000}">
      <formula1>"予定,実績,予定・実績"</formula1>
    </dataValidation>
    <dataValidation type="list" allowBlank="1" showInputMessage="1" sqref="C13:D112" xr:uid="{00000000-0002-0000-0200-000002000000}">
      <formula1>職種</formula1>
    </dataValidation>
    <dataValidation type="list" errorStyle="warning" allowBlank="1" showInputMessage="1" error="リストにない場合のみ、入力してください。" sqref="G13:K112" xr:uid="{00000000-0002-0000-0200-000003000000}">
      <formula1>INDIRECT(C13)</formula1>
    </dataValidation>
    <dataValidation type="decimal" allowBlank="1" showInputMessage="1" showErrorMessage="1" error="入力可能範囲　32～40" sqref="AV5" xr:uid="{00000000-0002-0000-0200-000004000000}">
      <formula1>32</formula1>
      <formula2>40</formula2>
    </dataValidation>
    <dataValidation type="list" allowBlank="1" showInputMessage="1" showErrorMessage="1" sqref="AZ3" xr:uid="{00000000-0002-0000-0200-000005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6000000}">
          <x14:formula1>
            <xm:f>プルダウン・リスト!$C$4:$C$6</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F37"/>
  <sheetViews>
    <sheetView showGridLines="0" view="pageBreakPreview" zoomScale="55" zoomScaleNormal="55" zoomScaleSheetLayoutView="55" workbookViewId="0">
      <selection activeCell="AM1" sqref="AM1:BA1"/>
    </sheetView>
  </sheetViews>
  <sheetFormatPr defaultColWidth="5.1796875" defaultRowHeight="20.25" customHeight="1"/>
  <cols>
    <col min="1" max="1" width="1.54296875" style="91" customWidth="1"/>
    <col min="2" max="56" width="6.453125" style="91" customWidth="1"/>
    <col min="57" max="16384" width="5.1796875" style="91"/>
  </cols>
  <sheetData>
    <row r="1" spans="1:57" s="61" customFormat="1" ht="20.25" customHeight="1">
      <c r="A1" s="56"/>
      <c r="B1" s="56"/>
      <c r="C1" s="57" t="s">
        <v>414</v>
      </c>
      <c r="D1" s="57"/>
      <c r="E1" s="56"/>
      <c r="F1" s="56"/>
      <c r="G1" s="58" t="s">
        <v>275</v>
      </c>
      <c r="H1" s="56"/>
      <c r="I1" s="56"/>
      <c r="J1" s="57"/>
      <c r="K1" s="57"/>
      <c r="L1" s="57"/>
      <c r="M1" s="57"/>
      <c r="N1" s="56"/>
      <c r="O1" s="56"/>
      <c r="P1" s="56"/>
      <c r="Q1" s="56"/>
      <c r="R1" s="56"/>
      <c r="S1" s="56"/>
      <c r="T1" s="56"/>
      <c r="U1" s="56"/>
      <c r="V1" s="56"/>
      <c r="W1" s="56"/>
      <c r="X1" s="56"/>
      <c r="Y1" s="56"/>
      <c r="Z1" s="56"/>
      <c r="AA1" s="56"/>
      <c r="AB1" s="56"/>
      <c r="AC1" s="56"/>
      <c r="AD1" s="56"/>
      <c r="AE1" s="56"/>
      <c r="AF1" s="56"/>
      <c r="AG1" s="56"/>
      <c r="AH1" s="56"/>
      <c r="AI1" s="56"/>
      <c r="AJ1" s="56"/>
      <c r="AK1" s="59" t="s">
        <v>276</v>
      </c>
      <c r="AL1" s="59" t="s">
        <v>277</v>
      </c>
      <c r="AM1" s="589" t="s">
        <v>278</v>
      </c>
      <c r="AN1" s="589"/>
      <c r="AO1" s="589"/>
      <c r="AP1" s="589"/>
      <c r="AQ1" s="589"/>
      <c r="AR1" s="589"/>
      <c r="AS1" s="589"/>
      <c r="AT1" s="589"/>
      <c r="AU1" s="589"/>
      <c r="AV1" s="589"/>
      <c r="AW1" s="589"/>
      <c r="AX1" s="589"/>
      <c r="AY1" s="589"/>
      <c r="AZ1" s="589"/>
      <c r="BA1" s="589"/>
      <c r="BB1" s="60" t="s">
        <v>279</v>
      </c>
      <c r="BC1" s="56"/>
      <c r="BD1" s="56"/>
    </row>
    <row r="2" spans="1:57" s="64" customFormat="1" ht="20.25" customHeight="1">
      <c r="A2" s="62"/>
      <c r="B2" s="62"/>
      <c r="C2" s="62"/>
      <c r="D2" s="58"/>
      <c r="E2" s="62"/>
      <c r="F2" s="62"/>
      <c r="G2" s="62"/>
      <c r="H2" s="58"/>
      <c r="I2" s="59"/>
      <c r="J2" s="59"/>
      <c r="K2" s="59"/>
      <c r="L2" s="59"/>
      <c r="M2" s="59"/>
      <c r="N2" s="62"/>
      <c r="O2" s="62"/>
      <c r="P2" s="62"/>
      <c r="Q2" s="62"/>
      <c r="R2" s="62"/>
      <c r="S2" s="62"/>
      <c r="T2" s="59" t="s">
        <v>280</v>
      </c>
      <c r="U2" s="590">
        <v>6</v>
      </c>
      <c r="V2" s="590"/>
      <c r="W2" s="59" t="s">
        <v>277</v>
      </c>
      <c r="X2" s="591">
        <f>IF(U2=0,"",YEAR(DATE(2018+U2,1,1)))</f>
        <v>2024</v>
      </c>
      <c r="Y2" s="591"/>
      <c r="Z2" s="62" t="s">
        <v>281</v>
      </c>
      <c r="AA2" s="62" t="s">
        <v>282</v>
      </c>
      <c r="AB2" s="590">
        <v>4</v>
      </c>
      <c r="AC2" s="590"/>
      <c r="AD2" s="62" t="s">
        <v>283</v>
      </c>
      <c r="AE2" s="62"/>
      <c r="AF2" s="62"/>
      <c r="AG2" s="62"/>
      <c r="AH2" s="62"/>
      <c r="AI2" s="62"/>
      <c r="AJ2" s="60"/>
      <c r="AK2" s="59" t="s">
        <v>284</v>
      </c>
      <c r="AL2" s="59" t="s">
        <v>277</v>
      </c>
      <c r="AM2" s="590" t="s">
        <v>415</v>
      </c>
      <c r="AN2" s="590"/>
      <c r="AO2" s="590"/>
      <c r="AP2" s="590"/>
      <c r="AQ2" s="590"/>
      <c r="AR2" s="590"/>
      <c r="AS2" s="590"/>
      <c r="AT2" s="590"/>
      <c r="AU2" s="590"/>
      <c r="AV2" s="590"/>
      <c r="AW2" s="590"/>
      <c r="AX2" s="590"/>
      <c r="AY2" s="590"/>
      <c r="AZ2" s="590"/>
      <c r="BA2" s="590"/>
      <c r="BB2" s="60" t="s">
        <v>279</v>
      </c>
      <c r="BC2" s="59"/>
      <c r="BD2" s="59"/>
      <c r="BE2" s="63"/>
    </row>
    <row r="3" spans="1:57" s="64" customFormat="1" ht="20.25" customHeight="1">
      <c r="A3" s="62"/>
      <c r="B3" s="62"/>
      <c r="C3" s="62"/>
      <c r="D3" s="58"/>
      <c r="E3" s="62"/>
      <c r="F3" s="62"/>
      <c r="G3" s="62"/>
      <c r="H3" s="58"/>
      <c r="I3" s="59"/>
      <c r="J3" s="59"/>
      <c r="K3" s="59"/>
      <c r="L3" s="59"/>
      <c r="M3" s="59"/>
      <c r="N3" s="62"/>
      <c r="O3" s="62"/>
      <c r="P3" s="62"/>
      <c r="Q3" s="62"/>
      <c r="R3" s="62"/>
      <c r="S3" s="62"/>
      <c r="T3" s="65"/>
      <c r="U3" s="66"/>
      <c r="V3" s="66"/>
      <c r="W3" s="67"/>
      <c r="X3" s="66"/>
      <c r="Y3" s="66"/>
      <c r="Z3" s="68"/>
      <c r="AA3" s="68"/>
      <c r="AB3" s="66"/>
      <c r="AC3" s="66"/>
      <c r="AD3" s="69"/>
      <c r="AE3" s="62"/>
      <c r="AF3" s="62"/>
      <c r="AG3" s="62"/>
      <c r="AH3" s="62"/>
      <c r="AI3" s="62"/>
      <c r="AJ3" s="60"/>
      <c r="AK3" s="59"/>
      <c r="AL3" s="59"/>
      <c r="AM3" s="70"/>
      <c r="AN3" s="70"/>
      <c r="AO3" s="70"/>
      <c r="AP3" s="70"/>
      <c r="AQ3" s="70"/>
      <c r="AR3" s="70"/>
      <c r="AS3" s="70"/>
      <c r="AT3" s="70"/>
      <c r="AU3" s="70"/>
      <c r="AV3" s="70"/>
      <c r="AW3" s="70"/>
      <c r="AX3" s="70"/>
      <c r="AY3" s="71" t="s">
        <v>285</v>
      </c>
      <c r="AZ3" s="592" t="s">
        <v>416</v>
      </c>
      <c r="BA3" s="592"/>
      <c r="BB3" s="592"/>
      <c r="BC3" s="592"/>
      <c r="BD3" s="59"/>
      <c r="BE3" s="63"/>
    </row>
    <row r="4" spans="1:57" s="64" customFormat="1" ht="20.25" customHeight="1">
      <c r="A4" s="62"/>
      <c r="B4" s="72"/>
      <c r="C4" s="72"/>
      <c r="D4" s="72"/>
      <c r="E4" s="72"/>
      <c r="F4" s="72"/>
      <c r="G4" s="72"/>
      <c r="H4" s="72"/>
      <c r="I4" s="72"/>
      <c r="J4" s="73"/>
      <c r="K4" s="74"/>
      <c r="L4" s="74"/>
      <c r="M4" s="74"/>
      <c r="N4" s="74"/>
      <c r="O4" s="74"/>
      <c r="P4" s="75"/>
      <c r="Q4" s="74"/>
      <c r="R4" s="74"/>
      <c r="S4" s="62"/>
      <c r="T4" s="62"/>
      <c r="U4" s="62"/>
      <c r="V4" s="62"/>
      <c r="W4" s="62"/>
      <c r="X4" s="62"/>
      <c r="Y4" s="62"/>
      <c r="Z4" s="68"/>
      <c r="AA4" s="68"/>
      <c r="AB4" s="66"/>
      <c r="AC4" s="66"/>
      <c r="AD4" s="69"/>
      <c r="AE4" s="62"/>
      <c r="AF4" s="62"/>
      <c r="AG4" s="62"/>
      <c r="AH4" s="62"/>
      <c r="AI4" s="62"/>
      <c r="AJ4" s="60"/>
      <c r="AK4" s="59"/>
      <c r="AL4" s="59"/>
      <c r="AM4" s="70"/>
      <c r="AN4" s="70"/>
      <c r="AO4" s="70"/>
      <c r="AP4" s="70"/>
      <c r="AQ4" s="70"/>
      <c r="AR4" s="70"/>
      <c r="AS4" s="70"/>
      <c r="AT4" s="70"/>
      <c r="AU4" s="70"/>
      <c r="AV4" s="70"/>
      <c r="AW4" s="70"/>
      <c r="AX4" s="70"/>
      <c r="AY4" s="71" t="s">
        <v>417</v>
      </c>
      <c r="AZ4" s="592" t="s">
        <v>418</v>
      </c>
      <c r="BA4" s="592"/>
      <c r="BB4" s="592"/>
      <c r="BC4" s="592"/>
      <c r="BD4" s="59"/>
      <c r="BE4" s="63"/>
    </row>
    <row r="5" spans="1:57" s="64" customFormat="1" ht="20.25" customHeight="1">
      <c r="A5" s="62"/>
      <c r="B5" s="76"/>
      <c r="C5" s="76"/>
      <c r="D5" s="76"/>
      <c r="E5" s="76"/>
      <c r="F5" s="76"/>
      <c r="G5" s="76"/>
      <c r="H5" s="76"/>
      <c r="I5" s="76"/>
      <c r="J5" s="74"/>
      <c r="K5" s="77"/>
      <c r="L5" s="78"/>
      <c r="M5" s="78"/>
      <c r="N5" s="78"/>
      <c r="O5" s="78"/>
      <c r="P5" s="76"/>
      <c r="Q5" s="72"/>
      <c r="R5" s="72"/>
      <c r="S5" s="56"/>
      <c r="T5" s="62"/>
      <c r="U5" s="62"/>
      <c r="V5" s="62"/>
      <c r="W5" s="62"/>
      <c r="X5" s="62"/>
      <c r="Y5" s="62"/>
      <c r="Z5" s="68"/>
      <c r="AA5" s="68"/>
      <c r="AB5" s="66"/>
      <c r="AC5" s="66"/>
      <c r="AD5" s="56"/>
      <c r="AE5" s="56"/>
      <c r="AF5" s="56"/>
      <c r="AG5" s="56"/>
      <c r="AH5" s="62"/>
      <c r="AI5" s="62"/>
      <c r="AJ5" s="56" t="s">
        <v>287</v>
      </c>
      <c r="AK5" s="56"/>
      <c r="AL5" s="56"/>
      <c r="AM5" s="56"/>
      <c r="AN5" s="56"/>
      <c r="AO5" s="56"/>
      <c r="AP5" s="56"/>
      <c r="AQ5" s="56"/>
      <c r="AR5" s="72"/>
      <c r="AS5" s="72"/>
      <c r="AT5" s="79"/>
      <c r="AU5" s="56"/>
      <c r="AV5" s="606">
        <v>40</v>
      </c>
      <c r="AW5" s="607"/>
      <c r="AX5" s="79" t="s">
        <v>288</v>
      </c>
      <c r="AY5" s="56"/>
      <c r="AZ5" s="661">
        <v>160</v>
      </c>
      <c r="BA5" s="662"/>
      <c r="BB5" s="79" t="s">
        <v>289</v>
      </c>
      <c r="BC5" s="56"/>
      <c r="BD5" s="62"/>
      <c r="BE5" s="63"/>
    </row>
    <row r="6" spans="1:57" s="64" customFormat="1" ht="20.25" customHeight="1">
      <c r="A6" s="62"/>
      <c r="B6" s="76"/>
      <c r="C6" s="76"/>
      <c r="D6" s="76"/>
      <c r="E6" s="76"/>
      <c r="F6" s="76"/>
      <c r="G6" s="76"/>
      <c r="H6" s="76"/>
      <c r="I6" s="76"/>
      <c r="J6" s="76"/>
      <c r="K6" s="80"/>
      <c r="L6" s="80"/>
      <c r="M6" s="80"/>
      <c r="N6" s="76"/>
      <c r="O6" s="81"/>
      <c r="P6" s="82"/>
      <c r="Q6" s="82"/>
      <c r="R6" s="83"/>
      <c r="S6" s="84"/>
      <c r="T6" s="62"/>
      <c r="U6" s="62"/>
      <c r="V6" s="62"/>
      <c r="W6" s="62"/>
      <c r="X6" s="62"/>
      <c r="Y6" s="62"/>
      <c r="Z6" s="68"/>
      <c r="AA6" s="68"/>
      <c r="AB6" s="66"/>
      <c r="AC6" s="66"/>
      <c r="AD6" s="79"/>
      <c r="AE6" s="56"/>
      <c r="AF6" s="56"/>
      <c r="AG6" s="56"/>
      <c r="AH6" s="62"/>
      <c r="AI6" s="62"/>
      <c r="AJ6" s="62"/>
      <c r="AK6" s="62"/>
      <c r="AL6" s="56"/>
      <c r="AM6" s="56"/>
      <c r="AN6" s="85"/>
      <c r="AO6" s="86"/>
      <c r="AP6" s="86"/>
      <c r="AQ6" s="84"/>
      <c r="AR6" s="84"/>
      <c r="AS6" s="84"/>
      <c r="AT6" s="84"/>
      <c r="AU6" s="84"/>
      <c r="AV6" s="84"/>
      <c r="AW6" s="56" t="s">
        <v>290</v>
      </c>
      <c r="AX6" s="56"/>
      <c r="AY6" s="56"/>
      <c r="AZ6" s="608">
        <f>DAY(EOMONTH(DATE(X2,AB2,1),0))</f>
        <v>30</v>
      </c>
      <c r="BA6" s="609"/>
      <c r="BB6" s="79" t="s">
        <v>286</v>
      </c>
      <c r="BC6" s="62"/>
      <c r="BD6" s="62"/>
      <c r="BE6" s="63"/>
    </row>
    <row r="7" spans="1:57" ht="20.25" customHeight="1" thickBot="1">
      <c r="A7" s="87"/>
      <c r="B7" s="87"/>
      <c r="C7" s="88"/>
      <c r="D7" s="88"/>
      <c r="E7" s="87"/>
      <c r="F7" s="87"/>
      <c r="G7" s="87"/>
      <c r="H7" s="87"/>
      <c r="I7" s="87"/>
      <c r="J7" s="87"/>
      <c r="K7" s="87"/>
      <c r="L7" s="87"/>
      <c r="M7" s="87"/>
      <c r="N7" s="87"/>
      <c r="O7" s="87"/>
      <c r="P7" s="87"/>
      <c r="Q7" s="87"/>
      <c r="R7" s="87"/>
      <c r="S7" s="88"/>
      <c r="T7" s="87"/>
      <c r="U7" s="87"/>
      <c r="V7" s="87"/>
      <c r="W7" s="87"/>
      <c r="X7" s="87"/>
      <c r="Y7" s="87"/>
      <c r="Z7" s="87"/>
      <c r="AA7" s="87"/>
      <c r="AB7" s="87"/>
      <c r="AC7" s="87"/>
      <c r="AD7" s="87"/>
      <c r="AE7" s="87"/>
      <c r="AF7" s="87"/>
      <c r="AG7" s="87"/>
      <c r="AH7" s="87"/>
      <c r="AI7" s="87"/>
      <c r="AJ7" s="88"/>
      <c r="AK7" s="87"/>
      <c r="AL7" s="87"/>
      <c r="AM7" s="87"/>
      <c r="AN7" s="87"/>
      <c r="AO7" s="87"/>
      <c r="AP7" s="87"/>
      <c r="AQ7" s="87"/>
      <c r="AR7" s="87"/>
      <c r="AS7" s="87"/>
      <c r="AT7" s="87"/>
      <c r="AU7" s="87"/>
      <c r="AV7" s="87"/>
      <c r="AW7" s="87"/>
      <c r="AX7" s="87"/>
      <c r="AY7" s="87"/>
      <c r="AZ7" s="87"/>
      <c r="BA7" s="87"/>
      <c r="BB7" s="87"/>
      <c r="BC7" s="89"/>
      <c r="BD7" s="89"/>
      <c r="BE7" s="90"/>
    </row>
    <row r="8" spans="1:57" ht="20.25" customHeight="1" thickBot="1">
      <c r="A8" s="87"/>
      <c r="B8" s="572" t="s">
        <v>291</v>
      </c>
      <c r="C8" s="575" t="s">
        <v>292</v>
      </c>
      <c r="D8" s="576"/>
      <c r="E8" s="581" t="s">
        <v>293</v>
      </c>
      <c r="F8" s="576"/>
      <c r="G8" s="581" t="s">
        <v>294</v>
      </c>
      <c r="H8" s="575"/>
      <c r="I8" s="575"/>
      <c r="J8" s="575"/>
      <c r="K8" s="576"/>
      <c r="L8" s="581" t="s">
        <v>295</v>
      </c>
      <c r="M8" s="575"/>
      <c r="N8" s="575"/>
      <c r="O8" s="584"/>
      <c r="P8" s="587" t="s">
        <v>419</v>
      </c>
      <c r="Q8" s="588"/>
      <c r="R8" s="588"/>
      <c r="S8" s="588"/>
      <c r="T8" s="588"/>
      <c r="U8" s="588"/>
      <c r="V8" s="588"/>
      <c r="W8" s="588"/>
      <c r="X8" s="588"/>
      <c r="Y8" s="588"/>
      <c r="Z8" s="588"/>
      <c r="AA8" s="588"/>
      <c r="AB8" s="588"/>
      <c r="AC8" s="588"/>
      <c r="AD8" s="588"/>
      <c r="AE8" s="588"/>
      <c r="AF8" s="588"/>
      <c r="AG8" s="588"/>
      <c r="AH8" s="588"/>
      <c r="AI8" s="588"/>
      <c r="AJ8" s="588"/>
      <c r="AK8" s="588"/>
      <c r="AL8" s="588"/>
      <c r="AM8" s="588"/>
      <c r="AN8" s="588"/>
      <c r="AO8" s="588"/>
      <c r="AP8" s="588"/>
      <c r="AQ8" s="588"/>
      <c r="AR8" s="588"/>
      <c r="AS8" s="588"/>
      <c r="AT8" s="588"/>
      <c r="AU8" s="593" t="str">
        <f>IF(AZ3="４週","(9)1～4週目の勤務時間数合計","(9)1か月の勤務時間数合計")</f>
        <v>(9)1～4週目の勤務時間数合計</v>
      </c>
      <c r="AV8" s="594"/>
      <c r="AW8" s="593" t="s">
        <v>296</v>
      </c>
      <c r="AX8" s="594"/>
      <c r="AY8" s="601" t="s">
        <v>420</v>
      </c>
      <c r="AZ8" s="601"/>
      <c r="BA8" s="601"/>
      <c r="BB8" s="601"/>
      <c r="BC8" s="601"/>
      <c r="BD8" s="601"/>
    </row>
    <row r="9" spans="1:57" ht="20.25" customHeight="1" thickBot="1">
      <c r="A9" s="87"/>
      <c r="B9" s="573"/>
      <c r="C9" s="577"/>
      <c r="D9" s="578"/>
      <c r="E9" s="582"/>
      <c r="F9" s="578"/>
      <c r="G9" s="582"/>
      <c r="H9" s="577"/>
      <c r="I9" s="577"/>
      <c r="J9" s="577"/>
      <c r="K9" s="578"/>
      <c r="L9" s="582"/>
      <c r="M9" s="577"/>
      <c r="N9" s="577"/>
      <c r="O9" s="585"/>
      <c r="P9" s="603" t="s">
        <v>297</v>
      </c>
      <c r="Q9" s="604"/>
      <c r="R9" s="604"/>
      <c r="S9" s="604"/>
      <c r="T9" s="604"/>
      <c r="U9" s="604"/>
      <c r="V9" s="605"/>
      <c r="W9" s="603" t="s">
        <v>298</v>
      </c>
      <c r="X9" s="604"/>
      <c r="Y9" s="604"/>
      <c r="Z9" s="604"/>
      <c r="AA9" s="604"/>
      <c r="AB9" s="604"/>
      <c r="AC9" s="605"/>
      <c r="AD9" s="603" t="s">
        <v>299</v>
      </c>
      <c r="AE9" s="604"/>
      <c r="AF9" s="604"/>
      <c r="AG9" s="604"/>
      <c r="AH9" s="604"/>
      <c r="AI9" s="604"/>
      <c r="AJ9" s="605"/>
      <c r="AK9" s="603" t="s">
        <v>300</v>
      </c>
      <c r="AL9" s="604"/>
      <c r="AM9" s="604"/>
      <c r="AN9" s="604"/>
      <c r="AO9" s="604"/>
      <c r="AP9" s="604"/>
      <c r="AQ9" s="605"/>
      <c r="AR9" s="603" t="s">
        <v>301</v>
      </c>
      <c r="AS9" s="604"/>
      <c r="AT9" s="605"/>
      <c r="AU9" s="595"/>
      <c r="AV9" s="596"/>
      <c r="AW9" s="595"/>
      <c r="AX9" s="596"/>
      <c r="AY9" s="601"/>
      <c r="AZ9" s="601"/>
      <c r="BA9" s="601"/>
      <c r="BB9" s="601"/>
      <c r="BC9" s="601"/>
      <c r="BD9" s="601"/>
    </row>
    <row r="10" spans="1:57" ht="20.25" customHeight="1" thickBot="1">
      <c r="A10" s="87"/>
      <c r="B10" s="573"/>
      <c r="C10" s="577"/>
      <c r="D10" s="578"/>
      <c r="E10" s="582"/>
      <c r="F10" s="578"/>
      <c r="G10" s="582"/>
      <c r="H10" s="577"/>
      <c r="I10" s="577"/>
      <c r="J10" s="577"/>
      <c r="K10" s="578"/>
      <c r="L10" s="582"/>
      <c r="M10" s="577"/>
      <c r="N10" s="577"/>
      <c r="O10" s="585"/>
      <c r="P10" s="92">
        <f>DAY(DATE($X$2,$AB$2,1))</f>
        <v>1</v>
      </c>
      <c r="Q10" s="93">
        <f>DAY(DATE($X$2,$AB$2,2))</f>
        <v>2</v>
      </c>
      <c r="R10" s="93">
        <f>DAY(DATE($X$2,$AB$2,3))</f>
        <v>3</v>
      </c>
      <c r="S10" s="93">
        <f>DAY(DATE($X$2,$AB$2,4))</f>
        <v>4</v>
      </c>
      <c r="T10" s="93">
        <f>DAY(DATE($X$2,$AB$2,5))</f>
        <v>5</v>
      </c>
      <c r="U10" s="93">
        <f>DAY(DATE($X$2,$AB$2,6))</f>
        <v>6</v>
      </c>
      <c r="V10" s="94">
        <f>DAY(DATE($X$2,$AB$2,7))</f>
        <v>7</v>
      </c>
      <c r="W10" s="92">
        <f>DAY(DATE($X$2,$AB$2,8))</f>
        <v>8</v>
      </c>
      <c r="X10" s="93">
        <f>DAY(DATE($X$2,$AB$2,9))</f>
        <v>9</v>
      </c>
      <c r="Y10" s="93">
        <f>DAY(DATE($X$2,$AB$2,10))</f>
        <v>10</v>
      </c>
      <c r="Z10" s="93">
        <f>DAY(DATE($X$2,$AB$2,11))</f>
        <v>11</v>
      </c>
      <c r="AA10" s="93">
        <f>DAY(DATE($X$2,$AB$2,12))</f>
        <v>12</v>
      </c>
      <c r="AB10" s="93">
        <f>DAY(DATE($X$2,$AB$2,13))</f>
        <v>13</v>
      </c>
      <c r="AC10" s="94">
        <f>DAY(DATE($X$2,$AB$2,14))</f>
        <v>14</v>
      </c>
      <c r="AD10" s="92">
        <f>DAY(DATE($X$2,$AB$2,15))</f>
        <v>15</v>
      </c>
      <c r="AE10" s="93">
        <f>DAY(DATE($X$2,$AB$2,16))</f>
        <v>16</v>
      </c>
      <c r="AF10" s="93">
        <f>DAY(DATE($X$2,$AB$2,17))</f>
        <v>17</v>
      </c>
      <c r="AG10" s="93">
        <f>DAY(DATE($X$2,$AB$2,18))</f>
        <v>18</v>
      </c>
      <c r="AH10" s="93">
        <f>DAY(DATE($X$2,$AB$2,19))</f>
        <v>19</v>
      </c>
      <c r="AI10" s="93">
        <f>DAY(DATE($X$2,$AB$2,20))</f>
        <v>20</v>
      </c>
      <c r="AJ10" s="94">
        <f>DAY(DATE($X$2,$AB$2,21))</f>
        <v>21</v>
      </c>
      <c r="AK10" s="92">
        <f>DAY(DATE($X$2,$AB$2,22))</f>
        <v>22</v>
      </c>
      <c r="AL10" s="93">
        <f>DAY(DATE($X$2,$AB$2,23))</f>
        <v>23</v>
      </c>
      <c r="AM10" s="93">
        <f>DAY(DATE($X$2,$AB$2,24))</f>
        <v>24</v>
      </c>
      <c r="AN10" s="93">
        <f>DAY(DATE($X$2,$AB$2,25))</f>
        <v>25</v>
      </c>
      <c r="AO10" s="93">
        <f>DAY(DATE($X$2,$AB$2,26))</f>
        <v>26</v>
      </c>
      <c r="AP10" s="93">
        <f>DAY(DATE($X$2,$AB$2,27))</f>
        <v>27</v>
      </c>
      <c r="AQ10" s="94">
        <f>DAY(DATE($X$2,$AB$2,28))</f>
        <v>28</v>
      </c>
      <c r="AR10" s="92" t="str">
        <f>IF(AZ3="暦月",IF(DAY(DATE($X$2,$AB$2,29))=29,29,""),"")</f>
        <v/>
      </c>
      <c r="AS10" s="93" t="str">
        <f>IF(AZ3="暦月",IF(DAY(DATE($X$2,$AB$2,30))=30,30,""),"")</f>
        <v/>
      </c>
      <c r="AT10" s="94" t="str">
        <f>IF(AZ3="暦月",IF(DAY(DATE($X$2,$AB$2,31))=31,31,""),"")</f>
        <v/>
      </c>
      <c r="AU10" s="595"/>
      <c r="AV10" s="596"/>
      <c r="AW10" s="595"/>
      <c r="AX10" s="596"/>
      <c r="AY10" s="601"/>
      <c r="AZ10" s="601"/>
      <c r="BA10" s="601"/>
      <c r="BB10" s="601"/>
      <c r="BC10" s="601"/>
      <c r="BD10" s="601"/>
    </row>
    <row r="11" spans="1:57" ht="20.25" hidden="1" customHeight="1" thickBot="1">
      <c r="A11" s="87"/>
      <c r="B11" s="573"/>
      <c r="C11" s="577"/>
      <c r="D11" s="578"/>
      <c r="E11" s="582"/>
      <c r="F11" s="578"/>
      <c r="G11" s="582"/>
      <c r="H11" s="577"/>
      <c r="I11" s="577"/>
      <c r="J11" s="577"/>
      <c r="K11" s="578"/>
      <c r="L11" s="582"/>
      <c r="M11" s="577"/>
      <c r="N11" s="577"/>
      <c r="O11" s="585"/>
      <c r="P11" s="92">
        <f>WEEKDAY(DATE($X$2,$AB$2,1))</f>
        <v>2</v>
      </c>
      <c r="Q11" s="93">
        <f>WEEKDAY(DATE($X$2,$AB$2,2))</f>
        <v>3</v>
      </c>
      <c r="R11" s="93">
        <f>WEEKDAY(DATE($X$2,$AB$2,3))</f>
        <v>4</v>
      </c>
      <c r="S11" s="93">
        <f>WEEKDAY(DATE($X$2,$AB$2,4))</f>
        <v>5</v>
      </c>
      <c r="T11" s="93">
        <f>WEEKDAY(DATE($X$2,$AB$2,5))</f>
        <v>6</v>
      </c>
      <c r="U11" s="93">
        <f>WEEKDAY(DATE($X$2,$AB$2,6))</f>
        <v>7</v>
      </c>
      <c r="V11" s="94">
        <f>WEEKDAY(DATE($X$2,$AB$2,7))</f>
        <v>1</v>
      </c>
      <c r="W11" s="92">
        <f>WEEKDAY(DATE($X$2,$AB$2,8))</f>
        <v>2</v>
      </c>
      <c r="X11" s="93">
        <f>WEEKDAY(DATE($X$2,$AB$2,9))</f>
        <v>3</v>
      </c>
      <c r="Y11" s="93">
        <f>WEEKDAY(DATE($X$2,$AB$2,10))</f>
        <v>4</v>
      </c>
      <c r="Z11" s="93">
        <f>WEEKDAY(DATE($X$2,$AB$2,11))</f>
        <v>5</v>
      </c>
      <c r="AA11" s="93">
        <f>WEEKDAY(DATE($X$2,$AB$2,12))</f>
        <v>6</v>
      </c>
      <c r="AB11" s="93">
        <f>WEEKDAY(DATE($X$2,$AB$2,13))</f>
        <v>7</v>
      </c>
      <c r="AC11" s="94">
        <f>WEEKDAY(DATE($X$2,$AB$2,14))</f>
        <v>1</v>
      </c>
      <c r="AD11" s="92">
        <f>WEEKDAY(DATE($X$2,$AB$2,15))</f>
        <v>2</v>
      </c>
      <c r="AE11" s="93">
        <f>WEEKDAY(DATE($X$2,$AB$2,16))</f>
        <v>3</v>
      </c>
      <c r="AF11" s="93">
        <f>WEEKDAY(DATE($X$2,$AB$2,17))</f>
        <v>4</v>
      </c>
      <c r="AG11" s="93">
        <f>WEEKDAY(DATE($X$2,$AB$2,18))</f>
        <v>5</v>
      </c>
      <c r="AH11" s="93">
        <f>WEEKDAY(DATE($X$2,$AB$2,19))</f>
        <v>6</v>
      </c>
      <c r="AI11" s="93">
        <f>WEEKDAY(DATE($X$2,$AB$2,20))</f>
        <v>7</v>
      </c>
      <c r="AJ11" s="94">
        <f>WEEKDAY(DATE($X$2,$AB$2,21))</f>
        <v>1</v>
      </c>
      <c r="AK11" s="92">
        <f>WEEKDAY(DATE($X$2,$AB$2,22))</f>
        <v>2</v>
      </c>
      <c r="AL11" s="93">
        <f>WEEKDAY(DATE($X$2,$AB$2,23))</f>
        <v>3</v>
      </c>
      <c r="AM11" s="93">
        <f>WEEKDAY(DATE($X$2,$AB$2,24))</f>
        <v>4</v>
      </c>
      <c r="AN11" s="93">
        <f>WEEKDAY(DATE($X$2,$AB$2,25))</f>
        <v>5</v>
      </c>
      <c r="AO11" s="93">
        <f>WEEKDAY(DATE($X$2,$AB$2,26))</f>
        <v>6</v>
      </c>
      <c r="AP11" s="93">
        <f>WEEKDAY(DATE($X$2,$AB$2,27))</f>
        <v>7</v>
      </c>
      <c r="AQ11" s="94">
        <f>WEEKDAY(DATE($X$2,$AB$2,28))</f>
        <v>1</v>
      </c>
      <c r="AR11" s="92">
        <f>IF(AR10=29,WEEKDAY(DATE($X$2,$AB$2,29)),0)</f>
        <v>0</v>
      </c>
      <c r="AS11" s="93">
        <f>IF(AS10=30,WEEKDAY(DATE($X$2,$AB$2,30)),0)</f>
        <v>0</v>
      </c>
      <c r="AT11" s="94">
        <f>IF(AT10=31,WEEKDAY(DATE($X$2,$AB$2,31)),0)</f>
        <v>0</v>
      </c>
      <c r="AU11" s="597"/>
      <c r="AV11" s="598"/>
      <c r="AW11" s="597"/>
      <c r="AX11" s="598"/>
      <c r="AY11" s="602"/>
      <c r="AZ11" s="602"/>
      <c r="BA11" s="602"/>
      <c r="BB11" s="602"/>
      <c r="BC11" s="602"/>
      <c r="BD11" s="602"/>
    </row>
    <row r="12" spans="1:57" ht="20.25" customHeight="1" thickBot="1">
      <c r="A12" s="87"/>
      <c r="B12" s="574"/>
      <c r="C12" s="579"/>
      <c r="D12" s="580"/>
      <c r="E12" s="583"/>
      <c r="F12" s="580"/>
      <c r="G12" s="583"/>
      <c r="H12" s="579"/>
      <c r="I12" s="579"/>
      <c r="J12" s="579"/>
      <c r="K12" s="580"/>
      <c r="L12" s="583"/>
      <c r="M12" s="579"/>
      <c r="N12" s="579"/>
      <c r="O12" s="586"/>
      <c r="P12" s="95" t="str">
        <f>IF(P11=1,"日",IF(P11=2,"月",IF(P11=3,"火",IF(P11=4,"水",IF(P11=5,"木",IF(P11=6,"金","土"))))))</f>
        <v>月</v>
      </c>
      <c r="Q12" s="96" t="str">
        <f t="shared" ref="Q12:AQ12" si="0">IF(Q11=1,"日",IF(Q11=2,"月",IF(Q11=3,"火",IF(Q11=4,"水",IF(Q11=5,"木",IF(Q11=6,"金","土"))))))</f>
        <v>火</v>
      </c>
      <c r="R12" s="96" t="str">
        <f t="shared" si="0"/>
        <v>水</v>
      </c>
      <c r="S12" s="96" t="str">
        <f t="shared" si="0"/>
        <v>木</v>
      </c>
      <c r="T12" s="96" t="str">
        <f t="shared" si="0"/>
        <v>金</v>
      </c>
      <c r="U12" s="96" t="str">
        <f t="shared" si="0"/>
        <v>土</v>
      </c>
      <c r="V12" s="97" t="str">
        <f t="shared" si="0"/>
        <v>日</v>
      </c>
      <c r="W12" s="95" t="str">
        <f t="shared" si="0"/>
        <v>月</v>
      </c>
      <c r="X12" s="96" t="str">
        <f t="shared" si="0"/>
        <v>火</v>
      </c>
      <c r="Y12" s="96" t="str">
        <f t="shared" si="0"/>
        <v>水</v>
      </c>
      <c r="Z12" s="96" t="str">
        <f t="shared" si="0"/>
        <v>木</v>
      </c>
      <c r="AA12" s="96" t="str">
        <f t="shared" si="0"/>
        <v>金</v>
      </c>
      <c r="AB12" s="96" t="str">
        <f t="shared" si="0"/>
        <v>土</v>
      </c>
      <c r="AC12" s="97" t="str">
        <f t="shared" si="0"/>
        <v>日</v>
      </c>
      <c r="AD12" s="95" t="str">
        <f t="shared" si="0"/>
        <v>月</v>
      </c>
      <c r="AE12" s="96" t="str">
        <f t="shared" si="0"/>
        <v>火</v>
      </c>
      <c r="AF12" s="96" t="str">
        <f t="shared" si="0"/>
        <v>水</v>
      </c>
      <c r="AG12" s="96" t="str">
        <f t="shared" si="0"/>
        <v>木</v>
      </c>
      <c r="AH12" s="96" t="str">
        <f t="shared" si="0"/>
        <v>金</v>
      </c>
      <c r="AI12" s="96" t="str">
        <f t="shared" si="0"/>
        <v>土</v>
      </c>
      <c r="AJ12" s="97" t="str">
        <f t="shared" si="0"/>
        <v>日</v>
      </c>
      <c r="AK12" s="95" t="str">
        <f t="shared" si="0"/>
        <v>月</v>
      </c>
      <c r="AL12" s="96" t="str">
        <f t="shared" si="0"/>
        <v>火</v>
      </c>
      <c r="AM12" s="96" t="str">
        <f t="shared" si="0"/>
        <v>水</v>
      </c>
      <c r="AN12" s="96" t="str">
        <f t="shared" si="0"/>
        <v>木</v>
      </c>
      <c r="AO12" s="96" t="str">
        <f t="shared" si="0"/>
        <v>金</v>
      </c>
      <c r="AP12" s="96" t="str">
        <f t="shared" si="0"/>
        <v>土</v>
      </c>
      <c r="AQ12" s="97" t="str">
        <f t="shared" si="0"/>
        <v>日</v>
      </c>
      <c r="AR12" s="96" t="str">
        <f>IF(AR11=1,"日",IF(AR11=2,"月",IF(AR11=3,"火",IF(AR11=4,"水",IF(AR11=5,"木",IF(AR11=6,"金",IF(AR11=0,"","土")))))))</f>
        <v/>
      </c>
      <c r="AS12" s="96" t="str">
        <f>IF(AS11=1,"日",IF(AS11=2,"月",IF(AS11=3,"火",IF(AS11=4,"水",IF(AS11=5,"木",IF(AS11=6,"金",IF(AS11=0,"","土")))))))</f>
        <v/>
      </c>
      <c r="AT12" s="96" t="str">
        <f>IF(AT11=1,"日",IF(AT11=2,"月",IF(AT11=3,"火",IF(AT11=4,"水",IF(AT11=5,"木",IF(AT11=6,"金",IF(AT11=0,"","土")))))))</f>
        <v/>
      </c>
      <c r="AU12" s="599"/>
      <c r="AV12" s="600"/>
      <c r="AW12" s="599"/>
      <c r="AX12" s="600"/>
      <c r="AY12" s="602"/>
      <c r="AZ12" s="602"/>
      <c r="BA12" s="602"/>
      <c r="BB12" s="602"/>
      <c r="BC12" s="602"/>
      <c r="BD12" s="602"/>
    </row>
    <row r="13" spans="1:57" ht="40" customHeight="1">
      <c r="A13" s="87"/>
      <c r="B13" s="98">
        <v>1</v>
      </c>
      <c r="C13" s="630" t="s">
        <v>302</v>
      </c>
      <c r="D13" s="631"/>
      <c r="E13" s="632" t="s">
        <v>303</v>
      </c>
      <c r="F13" s="633"/>
      <c r="G13" s="634" t="s">
        <v>304</v>
      </c>
      <c r="H13" s="635"/>
      <c r="I13" s="635"/>
      <c r="J13" s="635"/>
      <c r="K13" s="636"/>
      <c r="L13" s="637" t="s">
        <v>305</v>
      </c>
      <c r="M13" s="638"/>
      <c r="N13" s="638"/>
      <c r="O13" s="639"/>
      <c r="P13" s="99">
        <v>8</v>
      </c>
      <c r="Q13" s="100">
        <v>8</v>
      </c>
      <c r="R13" s="100"/>
      <c r="S13" s="100"/>
      <c r="T13" s="100">
        <v>8</v>
      </c>
      <c r="U13" s="100">
        <v>8</v>
      </c>
      <c r="V13" s="101">
        <v>8</v>
      </c>
      <c r="W13" s="99">
        <v>8</v>
      </c>
      <c r="X13" s="100">
        <v>8</v>
      </c>
      <c r="Y13" s="100"/>
      <c r="Z13" s="100"/>
      <c r="AA13" s="100">
        <v>8</v>
      </c>
      <c r="AB13" s="100">
        <v>8</v>
      </c>
      <c r="AC13" s="101">
        <v>8</v>
      </c>
      <c r="AD13" s="99">
        <v>8</v>
      </c>
      <c r="AE13" s="100">
        <v>8</v>
      </c>
      <c r="AF13" s="100"/>
      <c r="AG13" s="100"/>
      <c r="AH13" s="100">
        <v>8</v>
      </c>
      <c r="AI13" s="100">
        <v>8</v>
      </c>
      <c r="AJ13" s="101">
        <v>8</v>
      </c>
      <c r="AK13" s="99">
        <v>8</v>
      </c>
      <c r="AL13" s="100">
        <v>8</v>
      </c>
      <c r="AM13" s="100"/>
      <c r="AN13" s="100"/>
      <c r="AO13" s="100">
        <v>8</v>
      </c>
      <c r="AP13" s="100">
        <v>8</v>
      </c>
      <c r="AQ13" s="101">
        <v>8</v>
      </c>
      <c r="AR13" s="99"/>
      <c r="AS13" s="100"/>
      <c r="AT13" s="101"/>
      <c r="AU13" s="640">
        <f>IF($AZ$3="４週",SUM(P13:AQ13),IF($AZ$3="暦月",SUM(P13:AT13),""))</f>
        <v>160</v>
      </c>
      <c r="AV13" s="641"/>
      <c r="AW13" s="642">
        <f t="shared" ref="AW13:AW30" si="1">IF($AZ$3="４週",AU13/4,IF($AZ$3="暦月",AU13/($AZ$6/7),""))</f>
        <v>40</v>
      </c>
      <c r="AX13" s="643"/>
      <c r="AY13" s="610"/>
      <c r="AZ13" s="611"/>
      <c r="BA13" s="611"/>
      <c r="BB13" s="611"/>
      <c r="BC13" s="611"/>
      <c r="BD13" s="612"/>
    </row>
    <row r="14" spans="1:57" ht="40" customHeight="1">
      <c r="A14" s="87"/>
      <c r="B14" s="102">
        <f t="shared" ref="B14:B30" si="2">B13+1</f>
        <v>2</v>
      </c>
      <c r="C14" s="613" t="s">
        <v>306</v>
      </c>
      <c r="D14" s="614"/>
      <c r="E14" s="615" t="s">
        <v>303</v>
      </c>
      <c r="F14" s="616"/>
      <c r="G14" s="617" t="s">
        <v>307</v>
      </c>
      <c r="H14" s="618"/>
      <c r="I14" s="618"/>
      <c r="J14" s="618"/>
      <c r="K14" s="619"/>
      <c r="L14" s="620" t="s">
        <v>421</v>
      </c>
      <c r="M14" s="621"/>
      <c r="N14" s="621"/>
      <c r="O14" s="622"/>
      <c r="P14" s="103">
        <v>8</v>
      </c>
      <c r="Q14" s="104">
        <v>8</v>
      </c>
      <c r="R14" s="104"/>
      <c r="S14" s="104"/>
      <c r="T14" s="104">
        <v>8</v>
      </c>
      <c r="U14" s="104">
        <v>8</v>
      </c>
      <c r="V14" s="105">
        <v>8</v>
      </c>
      <c r="W14" s="103">
        <v>8</v>
      </c>
      <c r="X14" s="104">
        <v>8</v>
      </c>
      <c r="Y14" s="104"/>
      <c r="Z14" s="104"/>
      <c r="AA14" s="104">
        <v>8</v>
      </c>
      <c r="AB14" s="104">
        <v>8</v>
      </c>
      <c r="AC14" s="105">
        <v>8</v>
      </c>
      <c r="AD14" s="103">
        <v>8</v>
      </c>
      <c r="AE14" s="104">
        <v>8</v>
      </c>
      <c r="AF14" s="104"/>
      <c r="AG14" s="104"/>
      <c r="AH14" s="104">
        <v>8</v>
      </c>
      <c r="AI14" s="104">
        <v>8</v>
      </c>
      <c r="AJ14" s="105">
        <v>8</v>
      </c>
      <c r="AK14" s="103">
        <v>8</v>
      </c>
      <c r="AL14" s="104">
        <v>8</v>
      </c>
      <c r="AM14" s="104"/>
      <c r="AN14" s="104"/>
      <c r="AO14" s="104">
        <v>8</v>
      </c>
      <c r="AP14" s="104">
        <v>8</v>
      </c>
      <c r="AQ14" s="105">
        <v>8</v>
      </c>
      <c r="AR14" s="103"/>
      <c r="AS14" s="104"/>
      <c r="AT14" s="105"/>
      <c r="AU14" s="623">
        <f>IF($AZ$3="４週",SUM(P14:AQ14),IF($AZ$3="暦月",SUM(P14:AT14),""))</f>
        <v>160</v>
      </c>
      <c r="AV14" s="624"/>
      <c r="AW14" s="625">
        <f t="shared" si="1"/>
        <v>40</v>
      </c>
      <c r="AX14" s="626"/>
      <c r="AY14" s="627"/>
      <c r="AZ14" s="628"/>
      <c r="BA14" s="628"/>
      <c r="BB14" s="628"/>
      <c r="BC14" s="628"/>
      <c r="BD14" s="629"/>
    </row>
    <row r="15" spans="1:57" ht="40" customHeight="1">
      <c r="A15" s="87"/>
      <c r="B15" s="102">
        <f t="shared" si="2"/>
        <v>3</v>
      </c>
      <c r="C15" s="613" t="s">
        <v>308</v>
      </c>
      <c r="D15" s="614"/>
      <c r="E15" s="615" t="s">
        <v>303</v>
      </c>
      <c r="F15" s="616"/>
      <c r="G15" s="617" t="s">
        <v>309</v>
      </c>
      <c r="H15" s="618"/>
      <c r="I15" s="618"/>
      <c r="J15" s="618"/>
      <c r="K15" s="619"/>
      <c r="L15" s="620" t="s">
        <v>310</v>
      </c>
      <c r="M15" s="621"/>
      <c r="N15" s="621"/>
      <c r="O15" s="622"/>
      <c r="P15" s="103">
        <v>8</v>
      </c>
      <c r="Q15" s="104">
        <v>8</v>
      </c>
      <c r="R15" s="104"/>
      <c r="S15" s="104"/>
      <c r="T15" s="104">
        <v>8</v>
      </c>
      <c r="U15" s="104">
        <v>8</v>
      </c>
      <c r="V15" s="105">
        <v>8</v>
      </c>
      <c r="W15" s="103">
        <v>8</v>
      </c>
      <c r="X15" s="104">
        <v>8</v>
      </c>
      <c r="Y15" s="104"/>
      <c r="Z15" s="104"/>
      <c r="AA15" s="104">
        <v>8</v>
      </c>
      <c r="AB15" s="104">
        <v>8</v>
      </c>
      <c r="AC15" s="105">
        <v>8</v>
      </c>
      <c r="AD15" s="103">
        <v>8</v>
      </c>
      <c r="AE15" s="104">
        <v>8</v>
      </c>
      <c r="AF15" s="104"/>
      <c r="AG15" s="104"/>
      <c r="AH15" s="104">
        <v>8</v>
      </c>
      <c r="AI15" s="104">
        <v>8</v>
      </c>
      <c r="AJ15" s="105">
        <v>8</v>
      </c>
      <c r="AK15" s="103">
        <v>8</v>
      </c>
      <c r="AL15" s="104">
        <v>8</v>
      </c>
      <c r="AM15" s="104"/>
      <c r="AN15" s="104"/>
      <c r="AO15" s="104">
        <v>8</v>
      </c>
      <c r="AP15" s="104">
        <v>8</v>
      </c>
      <c r="AQ15" s="105">
        <v>8</v>
      </c>
      <c r="AR15" s="103"/>
      <c r="AS15" s="104"/>
      <c r="AT15" s="105"/>
      <c r="AU15" s="623">
        <f>IF($AZ$3="４週",SUM(P15:AQ15),IF($AZ$3="暦月",SUM(P15:AT15),""))</f>
        <v>160</v>
      </c>
      <c r="AV15" s="624"/>
      <c r="AW15" s="625">
        <f t="shared" si="1"/>
        <v>40</v>
      </c>
      <c r="AX15" s="626"/>
      <c r="AY15" s="627"/>
      <c r="AZ15" s="628"/>
      <c r="BA15" s="628"/>
      <c r="BB15" s="628"/>
      <c r="BC15" s="628"/>
      <c r="BD15" s="629"/>
    </row>
    <row r="16" spans="1:57" ht="40" customHeight="1">
      <c r="A16" s="87"/>
      <c r="B16" s="102">
        <f t="shared" si="2"/>
        <v>4</v>
      </c>
      <c r="C16" s="613" t="s">
        <v>308</v>
      </c>
      <c r="D16" s="614"/>
      <c r="E16" s="615" t="s">
        <v>303</v>
      </c>
      <c r="F16" s="616"/>
      <c r="G16" s="617" t="s">
        <v>304</v>
      </c>
      <c r="H16" s="618"/>
      <c r="I16" s="618"/>
      <c r="J16" s="618"/>
      <c r="K16" s="619"/>
      <c r="L16" s="620" t="s">
        <v>311</v>
      </c>
      <c r="M16" s="621"/>
      <c r="N16" s="621"/>
      <c r="O16" s="622"/>
      <c r="P16" s="103">
        <v>8</v>
      </c>
      <c r="Q16" s="104">
        <v>8</v>
      </c>
      <c r="R16" s="104"/>
      <c r="S16" s="104"/>
      <c r="T16" s="104">
        <v>8</v>
      </c>
      <c r="U16" s="104">
        <v>8</v>
      </c>
      <c r="V16" s="105">
        <v>8</v>
      </c>
      <c r="W16" s="103">
        <v>8</v>
      </c>
      <c r="X16" s="104">
        <v>8</v>
      </c>
      <c r="Y16" s="104"/>
      <c r="Z16" s="104"/>
      <c r="AA16" s="104">
        <v>8</v>
      </c>
      <c r="AB16" s="104">
        <v>8</v>
      </c>
      <c r="AC16" s="105">
        <v>8</v>
      </c>
      <c r="AD16" s="103">
        <v>8</v>
      </c>
      <c r="AE16" s="104">
        <v>8</v>
      </c>
      <c r="AF16" s="104"/>
      <c r="AG16" s="104"/>
      <c r="AH16" s="104">
        <v>8</v>
      </c>
      <c r="AI16" s="104">
        <v>8</v>
      </c>
      <c r="AJ16" s="105">
        <v>8</v>
      </c>
      <c r="AK16" s="103">
        <v>8</v>
      </c>
      <c r="AL16" s="104">
        <v>8</v>
      </c>
      <c r="AM16" s="104"/>
      <c r="AN16" s="104"/>
      <c r="AO16" s="104">
        <v>8</v>
      </c>
      <c r="AP16" s="104">
        <v>8</v>
      </c>
      <c r="AQ16" s="105">
        <v>8</v>
      </c>
      <c r="AR16" s="103"/>
      <c r="AS16" s="104"/>
      <c r="AT16" s="105"/>
      <c r="AU16" s="623">
        <f>IF($AZ$3="４週",SUM(P16:AQ16),IF($AZ$3="暦月",SUM(P16:AT16),""))</f>
        <v>160</v>
      </c>
      <c r="AV16" s="624"/>
      <c r="AW16" s="625">
        <f t="shared" si="1"/>
        <v>40</v>
      </c>
      <c r="AX16" s="626"/>
      <c r="AY16" s="627"/>
      <c r="AZ16" s="628"/>
      <c r="BA16" s="628"/>
      <c r="BB16" s="628"/>
      <c r="BC16" s="628"/>
      <c r="BD16" s="629"/>
    </row>
    <row r="17" spans="1:57" ht="40" customHeight="1">
      <c r="A17" s="87"/>
      <c r="B17" s="102">
        <f t="shared" si="2"/>
        <v>5</v>
      </c>
      <c r="C17" s="613"/>
      <c r="D17" s="614"/>
      <c r="E17" s="615"/>
      <c r="F17" s="616"/>
      <c r="G17" s="617"/>
      <c r="H17" s="618"/>
      <c r="I17" s="618"/>
      <c r="J17" s="618"/>
      <c r="K17" s="619"/>
      <c r="L17" s="620"/>
      <c r="M17" s="621"/>
      <c r="N17" s="621"/>
      <c r="O17" s="622"/>
      <c r="P17" s="103"/>
      <c r="Q17" s="104"/>
      <c r="R17" s="104"/>
      <c r="S17" s="104"/>
      <c r="T17" s="104"/>
      <c r="U17" s="104"/>
      <c r="V17" s="105"/>
      <c r="W17" s="103"/>
      <c r="X17" s="104"/>
      <c r="Y17" s="104"/>
      <c r="Z17" s="104"/>
      <c r="AA17" s="104"/>
      <c r="AB17" s="104"/>
      <c r="AC17" s="105"/>
      <c r="AD17" s="103"/>
      <c r="AE17" s="104"/>
      <c r="AF17" s="104"/>
      <c r="AG17" s="104"/>
      <c r="AH17" s="104"/>
      <c r="AI17" s="104"/>
      <c r="AJ17" s="105"/>
      <c r="AK17" s="103"/>
      <c r="AL17" s="104"/>
      <c r="AM17" s="104"/>
      <c r="AN17" s="104"/>
      <c r="AO17" s="104"/>
      <c r="AP17" s="104"/>
      <c r="AQ17" s="105"/>
      <c r="AR17" s="103"/>
      <c r="AS17" s="104"/>
      <c r="AT17" s="105"/>
      <c r="AU17" s="623">
        <f t="shared" ref="AU17:AU30" si="3">IF($AZ$3="４週",SUM(P17:AQ17),IF($AZ$3="暦月",SUM(P17:AT17),""))</f>
        <v>0</v>
      </c>
      <c r="AV17" s="624"/>
      <c r="AW17" s="625">
        <f t="shared" si="1"/>
        <v>0</v>
      </c>
      <c r="AX17" s="626"/>
      <c r="AY17" s="627"/>
      <c r="AZ17" s="628"/>
      <c r="BA17" s="628"/>
      <c r="BB17" s="628"/>
      <c r="BC17" s="628"/>
      <c r="BD17" s="629"/>
    </row>
    <row r="18" spans="1:57" ht="40" customHeight="1">
      <c r="A18" s="87"/>
      <c r="B18" s="102">
        <f t="shared" si="2"/>
        <v>6</v>
      </c>
      <c r="C18" s="613"/>
      <c r="D18" s="614"/>
      <c r="E18" s="615"/>
      <c r="F18" s="616"/>
      <c r="G18" s="617"/>
      <c r="H18" s="618"/>
      <c r="I18" s="618"/>
      <c r="J18" s="618"/>
      <c r="K18" s="619"/>
      <c r="L18" s="620"/>
      <c r="M18" s="621"/>
      <c r="N18" s="621"/>
      <c r="O18" s="622"/>
      <c r="P18" s="103"/>
      <c r="Q18" s="104"/>
      <c r="R18" s="104"/>
      <c r="S18" s="104"/>
      <c r="T18" s="104"/>
      <c r="U18" s="104"/>
      <c r="V18" s="105"/>
      <c r="W18" s="103"/>
      <c r="X18" s="104"/>
      <c r="Y18" s="104"/>
      <c r="Z18" s="104"/>
      <c r="AA18" s="104"/>
      <c r="AB18" s="104"/>
      <c r="AC18" s="105"/>
      <c r="AD18" s="103"/>
      <c r="AE18" s="104"/>
      <c r="AF18" s="104"/>
      <c r="AG18" s="104"/>
      <c r="AH18" s="104"/>
      <c r="AI18" s="104"/>
      <c r="AJ18" s="105"/>
      <c r="AK18" s="103"/>
      <c r="AL18" s="104"/>
      <c r="AM18" s="104"/>
      <c r="AN18" s="104"/>
      <c r="AO18" s="104"/>
      <c r="AP18" s="104"/>
      <c r="AQ18" s="105"/>
      <c r="AR18" s="103"/>
      <c r="AS18" s="104"/>
      <c r="AT18" s="105"/>
      <c r="AU18" s="623">
        <f t="shared" si="3"/>
        <v>0</v>
      </c>
      <c r="AV18" s="624"/>
      <c r="AW18" s="625">
        <f t="shared" si="1"/>
        <v>0</v>
      </c>
      <c r="AX18" s="626"/>
      <c r="AY18" s="627"/>
      <c r="AZ18" s="628"/>
      <c r="BA18" s="628"/>
      <c r="BB18" s="628"/>
      <c r="BC18" s="628"/>
      <c r="BD18" s="629"/>
    </row>
    <row r="19" spans="1:57" ht="40" customHeight="1">
      <c r="A19" s="87"/>
      <c r="B19" s="102">
        <f t="shared" si="2"/>
        <v>7</v>
      </c>
      <c r="C19" s="613"/>
      <c r="D19" s="614"/>
      <c r="E19" s="615"/>
      <c r="F19" s="616"/>
      <c r="G19" s="617"/>
      <c r="H19" s="618"/>
      <c r="I19" s="618"/>
      <c r="J19" s="618"/>
      <c r="K19" s="619"/>
      <c r="L19" s="620"/>
      <c r="M19" s="621"/>
      <c r="N19" s="621"/>
      <c r="O19" s="622"/>
      <c r="P19" s="103"/>
      <c r="Q19" s="104"/>
      <c r="R19" s="104"/>
      <c r="S19" s="104"/>
      <c r="T19" s="104"/>
      <c r="U19" s="104"/>
      <c r="V19" s="105"/>
      <c r="W19" s="103"/>
      <c r="X19" s="104"/>
      <c r="Y19" s="104"/>
      <c r="Z19" s="104"/>
      <c r="AA19" s="104"/>
      <c r="AB19" s="104"/>
      <c r="AC19" s="105"/>
      <c r="AD19" s="103"/>
      <c r="AE19" s="104"/>
      <c r="AF19" s="104"/>
      <c r="AG19" s="104"/>
      <c r="AH19" s="104"/>
      <c r="AI19" s="104"/>
      <c r="AJ19" s="105"/>
      <c r="AK19" s="103"/>
      <c r="AL19" s="104"/>
      <c r="AM19" s="104"/>
      <c r="AN19" s="104"/>
      <c r="AO19" s="104"/>
      <c r="AP19" s="104"/>
      <c r="AQ19" s="105"/>
      <c r="AR19" s="103"/>
      <c r="AS19" s="104"/>
      <c r="AT19" s="105"/>
      <c r="AU19" s="623">
        <f>IF($AZ$3="４週",SUM(P19:AQ19),IF($AZ$3="暦月",SUM(P19:AT19),""))</f>
        <v>0</v>
      </c>
      <c r="AV19" s="624"/>
      <c r="AW19" s="625">
        <f t="shared" si="1"/>
        <v>0</v>
      </c>
      <c r="AX19" s="626"/>
      <c r="AY19" s="627"/>
      <c r="AZ19" s="628"/>
      <c r="BA19" s="628"/>
      <c r="BB19" s="628"/>
      <c r="BC19" s="628"/>
      <c r="BD19" s="629"/>
    </row>
    <row r="20" spans="1:57" ht="40" customHeight="1">
      <c r="A20" s="87"/>
      <c r="B20" s="102">
        <f t="shared" si="2"/>
        <v>8</v>
      </c>
      <c r="C20" s="613"/>
      <c r="D20" s="614"/>
      <c r="E20" s="615"/>
      <c r="F20" s="616"/>
      <c r="G20" s="617"/>
      <c r="H20" s="618"/>
      <c r="I20" s="618"/>
      <c r="J20" s="618"/>
      <c r="K20" s="619"/>
      <c r="L20" s="620"/>
      <c r="M20" s="621"/>
      <c r="N20" s="621"/>
      <c r="O20" s="622"/>
      <c r="P20" s="103"/>
      <c r="Q20" s="104"/>
      <c r="R20" s="104"/>
      <c r="S20" s="104"/>
      <c r="T20" s="104"/>
      <c r="U20" s="104"/>
      <c r="V20" s="105"/>
      <c r="W20" s="103"/>
      <c r="X20" s="104"/>
      <c r="Y20" s="104"/>
      <c r="Z20" s="104"/>
      <c r="AA20" s="104"/>
      <c r="AB20" s="104"/>
      <c r="AC20" s="105"/>
      <c r="AD20" s="103"/>
      <c r="AE20" s="104"/>
      <c r="AF20" s="104"/>
      <c r="AG20" s="104"/>
      <c r="AH20" s="104"/>
      <c r="AI20" s="104"/>
      <c r="AJ20" s="105"/>
      <c r="AK20" s="103"/>
      <c r="AL20" s="104"/>
      <c r="AM20" s="104"/>
      <c r="AN20" s="104"/>
      <c r="AO20" s="104"/>
      <c r="AP20" s="104"/>
      <c r="AQ20" s="105"/>
      <c r="AR20" s="103"/>
      <c r="AS20" s="104"/>
      <c r="AT20" s="105"/>
      <c r="AU20" s="623">
        <f t="shared" si="3"/>
        <v>0</v>
      </c>
      <c r="AV20" s="624"/>
      <c r="AW20" s="625">
        <f t="shared" si="1"/>
        <v>0</v>
      </c>
      <c r="AX20" s="626"/>
      <c r="AY20" s="627"/>
      <c r="AZ20" s="628"/>
      <c r="BA20" s="628"/>
      <c r="BB20" s="628"/>
      <c r="BC20" s="628"/>
      <c r="BD20" s="629"/>
    </row>
    <row r="21" spans="1:57" ht="40" customHeight="1">
      <c r="A21" s="87"/>
      <c r="B21" s="102">
        <f t="shared" si="2"/>
        <v>9</v>
      </c>
      <c r="C21" s="613"/>
      <c r="D21" s="614"/>
      <c r="E21" s="615"/>
      <c r="F21" s="616"/>
      <c r="G21" s="617"/>
      <c r="H21" s="618"/>
      <c r="I21" s="618"/>
      <c r="J21" s="618"/>
      <c r="K21" s="619"/>
      <c r="L21" s="620"/>
      <c r="M21" s="621"/>
      <c r="N21" s="621"/>
      <c r="O21" s="622"/>
      <c r="P21" s="103"/>
      <c r="Q21" s="104"/>
      <c r="R21" s="104"/>
      <c r="S21" s="104"/>
      <c r="T21" s="104"/>
      <c r="U21" s="104"/>
      <c r="V21" s="105"/>
      <c r="W21" s="103"/>
      <c r="X21" s="104"/>
      <c r="Y21" s="104"/>
      <c r="Z21" s="104"/>
      <c r="AA21" s="104"/>
      <c r="AB21" s="104"/>
      <c r="AC21" s="105"/>
      <c r="AD21" s="103"/>
      <c r="AE21" s="104"/>
      <c r="AF21" s="104"/>
      <c r="AG21" s="104"/>
      <c r="AH21" s="104"/>
      <c r="AI21" s="104"/>
      <c r="AJ21" s="105"/>
      <c r="AK21" s="103"/>
      <c r="AL21" s="104"/>
      <c r="AM21" s="104"/>
      <c r="AN21" s="104"/>
      <c r="AO21" s="104"/>
      <c r="AP21" s="104"/>
      <c r="AQ21" s="105"/>
      <c r="AR21" s="103"/>
      <c r="AS21" s="104"/>
      <c r="AT21" s="105"/>
      <c r="AU21" s="623">
        <f t="shared" si="3"/>
        <v>0</v>
      </c>
      <c r="AV21" s="624"/>
      <c r="AW21" s="625">
        <f t="shared" si="1"/>
        <v>0</v>
      </c>
      <c r="AX21" s="626"/>
      <c r="AY21" s="627"/>
      <c r="AZ21" s="628"/>
      <c r="BA21" s="628"/>
      <c r="BB21" s="628"/>
      <c r="BC21" s="628"/>
      <c r="BD21" s="629"/>
    </row>
    <row r="22" spans="1:57" ht="40" customHeight="1">
      <c r="A22" s="87"/>
      <c r="B22" s="102">
        <f t="shared" si="2"/>
        <v>10</v>
      </c>
      <c r="C22" s="613"/>
      <c r="D22" s="614"/>
      <c r="E22" s="615"/>
      <c r="F22" s="616"/>
      <c r="G22" s="617"/>
      <c r="H22" s="618"/>
      <c r="I22" s="618"/>
      <c r="J22" s="618"/>
      <c r="K22" s="619"/>
      <c r="L22" s="620"/>
      <c r="M22" s="621"/>
      <c r="N22" s="621"/>
      <c r="O22" s="622"/>
      <c r="P22" s="103"/>
      <c r="Q22" s="104"/>
      <c r="R22" s="104"/>
      <c r="S22" s="104"/>
      <c r="T22" s="104"/>
      <c r="U22" s="104"/>
      <c r="V22" s="105"/>
      <c r="W22" s="103"/>
      <c r="X22" s="104"/>
      <c r="Y22" s="104"/>
      <c r="Z22" s="104"/>
      <c r="AA22" s="104"/>
      <c r="AB22" s="104"/>
      <c r="AC22" s="105"/>
      <c r="AD22" s="103"/>
      <c r="AE22" s="104"/>
      <c r="AF22" s="104"/>
      <c r="AG22" s="104"/>
      <c r="AH22" s="104"/>
      <c r="AI22" s="104"/>
      <c r="AJ22" s="105"/>
      <c r="AK22" s="103"/>
      <c r="AL22" s="104"/>
      <c r="AM22" s="104"/>
      <c r="AN22" s="104"/>
      <c r="AO22" s="104"/>
      <c r="AP22" s="104"/>
      <c r="AQ22" s="105"/>
      <c r="AR22" s="103"/>
      <c r="AS22" s="104"/>
      <c r="AT22" s="105"/>
      <c r="AU22" s="623">
        <f t="shared" si="3"/>
        <v>0</v>
      </c>
      <c r="AV22" s="624"/>
      <c r="AW22" s="625">
        <f t="shared" si="1"/>
        <v>0</v>
      </c>
      <c r="AX22" s="626"/>
      <c r="AY22" s="627"/>
      <c r="AZ22" s="628"/>
      <c r="BA22" s="628"/>
      <c r="BB22" s="628"/>
      <c r="BC22" s="628"/>
      <c r="BD22" s="629"/>
    </row>
    <row r="23" spans="1:57" ht="40" customHeight="1">
      <c r="A23" s="87"/>
      <c r="B23" s="102">
        <f t="shared" si="2"/>
        <v>11</v>
      </c>
      <c r="C23" s="613"/>
      <c r="D23" s="614"/>
      <c r="E23" s="615"/>
      <c r="F23" s="616"/>
      <c r="G23" s="617"/>
      <c r="H23" s="618"/>
      <c r="I23" s="618"/>
      <c r="J23" s="618"/>
      <c r="K23" s="619"/>
      <c r="L23" s="620"/>
      <c r="M23" s="621"/>
      <c r="N23" s="621"/>
      <c r="O23" s="622"/>
      <c r="P23" s="103"/>
      <c r="Q23" s="104"/>
      <c r="R23" s="104"/>
      <c r="S23" s="104"/>
      <c r="T23" s="104"/>
      <c r="U23" s="104"/>
      <c r="V23" s="105"/>
      <c r="W23" s="103"/>
      <c r="X23" s="104"/>
      <c r="Y23" s="104"/>
      <c r="Z23" s="104"/>
      <c r="AA23" s="104"/>
      <c r="AB23" s="104"/>
      <c r="AC23" s="105"/>
      <c r="AD23" s="103"/>
      <c r="AE23" s="104"/>
      <c r="AF23" s="104"/>
      <c r="AG23" s="104"/>
      <c r="AH23" s="104"/>
      <c r="AI23" s="104"/>
      <c r="AJ23" s="105"/>
      <c r="AK23" s="103"/>
      <c r="AL23" s="104"/>
      <c r="AM23" s="104"/>
      <c r="AN23" s="104"/>
      <c r="AO23" s="104"/>
      <c r="AP23" s="104"/>
      <c r="AQ23" s="105"/>
      <c r="AR23" s="103"/>
      <c r="AS23" s="104"/>
      <c r="AT23" s="105"/>
      <c r="AU23" s="623">
        <f t="shared" si="3"/>
        <v>0</v>
      </c>
      <c r="AV23" s="624"/>
      <c r="AW23" s="625">
        <f t="shared" si="1"/>
        <v>0</v>
      </c>
      <c r="AX23" s="626"/>
      <c r="AY23" s="627"/>
      <c r="AZ23" s="628"/>
      <c r="BA23" s="628"/>
      <c r="BB23" s="628"/>
      <c r="BC23" s="628"/>
      <c r="BD23" s="629"/>
    </row>
    <row r="24" spans="1:57" ht="40" customHeight="1">
      <c r="A24" s="87"/>
      <c r="B24" s="102">
        <f t="shared" si="2"/>
        <v>12</v>
      </c>
      <c r="C24" s="613"/>
      <c r="D24" s="614"/>
      <c r="E24" s="615"/>
      <c r="F24" s="616"/>
      <c r="G24" s="617"/>
      <c r="H24" s="618"/>
      <c r="I24" s="618"/>
      <c r="J24" s="618"/>
      <c r="K24" s="619"/>
      <c r="L24" s="620"/>
      <c r="M24" s="621"/>
      <c r="N24" s="621"/>
      <c r="O24" s="622"/>
      <c r="P24" s="103"/>
      <c r="Q24" s="104"/>
      <c r="R24" s="104"/>
      <c r="S24" s="104"/>
      <c r="T24" s="104"/>
      <c r="U24" s="104"/>
      <c r="V24" s="105"/>
      <c r="W24" s="103"/>
      <c r="X24" s="104"/>
      <c r="Y24" s="104"/>
      <c r="Z24" s="104"/>
      <c r="AA24" s="104"/>
      <c r="AB24" s="104"/>
      <c r="AC24" s="105"/>
      <c r="AD24" s="103"/>
      <c r="AE24" s="104"/>
      <c r="AF24" s="104"/>
      <c r="AG24" s="104"/>
      <c r="AH24" s="104"/>
      <c r="AI24" s="104"/>
      <c r="AJ24" s="105"/>
      <c r="AK24" s="103"/>
      <c r="AL24" s="104"/>
      <c r="AM24" s="104"/>
      <c r="AN24" s="104"/>
      <c r="AO24" s="104"/>
      <c r="AP24" s="104"/>
      <c r="AQ24" s="105"/>
      <c r="AR24" s="103"/>
      <c r="AS24" s="104"/>
      <c r="AT24" s="105"/>
      <c r="AU24" s="623">
        <f t="shared" si="3"/>
        <v>0</v>
      </c>
      <c r="AV24" s="624"/>
      <c r="AW24" s="625">
        <f t="shared" si="1"/>
        <v>0</v>
      </c>
      <c r="AX24" s="626"/>
      <c r="AY24" s="627"/>
      <c r="AZ24" s="628"/>
      <c r="BA24" s="628"/>
      <c r="BB24" s="628"/>
      <c r="BC24" s="628"/>
      <c r="BD24" s="629"/>
    </row>
    <row r="25" spans="1:57" ht="40" customHeight="1">
      <c r="A25" s="87"/>
      <c r="B25" s="102">
        <f t="shared" si="2"/>
        <v>13</v>
      </c>
      <c r="C25" s="613"/>
      <c r="D25" s="614"/>
      <c r="E25" s="615"/>
      <c r="F25" s="616"/>
      <c r="G25" s="617"/>
      <c r="H25" s="618"/>
      <c r="I25" s="618"/>
      <c r="J25" s="618"/>
      <c r="K25" s="619"/>
      <c r="L25" s="620"/>
      <c r="M25" s="621"/>
      <c r="N25" s="621"/>
      <c r="O25" s="622"/>
      <c r="P25" s="103"/>
      <c r="Q25" s="104"/>
      <c r="R25" s="104"/>
      <c r="S25" s="104"/>
      <c r="T25" s="104"/>
      <c r="U25" s="104"/>
      <c r="V25" s="105"/>
      <c r="W25" s="103"/>
      <c r="X25" s="104"/>
      <c r="Y25" s="104"/>
      <c r="Z25" s="104"/>
      <c r="AA25" s="104"/>
      <c r="AB25" s="104"/>
      <c r="AC25" s="105"/>
      <c r="AD25" s="103"/>
      <c r="AE25" s="104"/>
      <c r="AF25" s="104"/>
      <c r="AG25" s="104"/>
      <c r="AH25" s="104"/>
      <c r="AI25" s="104"/>
      <c r="AJ25" s="105"/>
      <c r="AK25" s="103"/>
      <c r="AL25" s="104"/>
      <c r="AM25" s="104"/>
      <c r="AN25" s="104"/>
      <c r="AO25" s="104"/>
      <c r="AP25" s="104"/>
      <c r="AQ25" s="105"/>
      <c r="AR25" s="103"/>
      <c r="AS25" s="104"/>
      <c r="AT25" s="105"/>
      <c r="AU25" s="623">
        <f t="shared" si="3"/>
        <v>0</v>
      </c>
      <c r="AV25" s="624"/>
      <c r="AW25" s="625">
        <f t="shared" si="1"/>
        <v>0</v>
      </c>
      <c r="AX25" s="626"/>
      <c r="AY25" s="627"/>
      <c r="AZ25" s="628"/>
      <c r="BA25" s="628"/>
      <c r="BB25" s="628"/>
      <c r="BC25" s="628"/>
      <c r="BD25" s="629"/>
    </row>
    <row r="26" spans="1:57" ht="40" customHeight="1">
      <c r="A26" s="87"/>
      <c r="B26" s="102">
        <f t="shared" si="2"/>
        <v>14</v>
      </c>
      <c r="C26" s="613"/>
      <c r="D26" s="614"/>
      <c r="E26" s="615"/>
      <c r="F26" s="616"/>
      <c r="G26" s="617"/>
      <c r="H26" s="618"/>
      <c r="I26" s="618"/>
      <c r="J26" s="618"/>
      <c r="K26" s="619"/>
      <c r="L26" s="620"/>
      <c r="M26" s="621"/>
      <c r="N26" s="621"/>
      <c r="O26" s="622"/>
      <c r="P26" s="103"/>
      <c r="Q26" s="104"/>
      <c r="R26" s="104"/>
      <c r="S26" s="104"/>
      <c r="T26" s="104"/>
      <c r="U26" s="104"/>
      <c r="V26" s="105"/>
      <c r="W26" s="103"/>
      <c r="X26" s="104"/>
      <c r="Y26" s="104"/>
      <c r="Z26" s="104"/>
      <c r="AA26" s="104"/>
      <c r="AB26" s="104"/>
      <c r="AC26" s="105"/>
      <c r="AD26" s="103"/>
      <c r="AE26" s="104"/>
      <c r="AF26" s="104"/>
      <c r="AG26" s="104"/>
      <c r="AH26" s="104"/>
      <c r="AI26" s="104"/>
      <c r="AJ26" s="105"/>
      <c r="AK26" s="103"/>
      <c r="AL26" s="104"/>
      <c r="AM26" s="104"/>
      <c r="AN26" s="104"/>
      <c r="AO26" s="104"/>
      <c r="AP26" s="104"/>
      <c r="AQ26" s="105"/>
      <c r="AR26" s="103"/>
      <c r="AS26" s="104"/>
      <c r="AT26" s="105"/>
      <c r="AU26" s="623">
        <f t="shared" si="3"/>
        <v>0</v>
      </c>
      <c r="AV26" s="624"/>
      <c r="AW26" s="625">
        <f t="shared" si="1"/>
        <v>0</v>
      </c>
      <c r="AX26" s="626"/>
      <c r="AY26" s="627"/>
      <c r="AZ26" s="628"/>
      <c r="BA26" s="628"/>
      <c r="BB26" s="628"/>
      <c r="BC26" s="628"/>
      <c r="BD26" s="629"/>
    </row>
    <row r="27" spans="1:57" ht="40" customHeight="1">
      <c r="A27" s="87"/>
      <c r="B27" s="102">
        <f t="shared" si="2"/>
        <v>15</v>
      </c>
      <c r="C27" s="613"/>
      <c r="D27" s="614"/>
      <c r="E27" s="615"/>
      <c r="F27" s="616"/>
      <c r="G27" s="617"/>
      <c r="H27" s="618"/>
      <c r="I27" s="618"/>
      <c r="J27" s="618"/>
      <c r="K27" s="619"/>
      <c r="L27" s="620"/>
      <c r="M27" s="621"/>
      <c r="N27" s="621"/>
      <c r="O27" s="622"/>
      <c r="P27" s="103"/>
      <c r="Q27" s="104"/>
      <c r="R27" s="104"/>
      <c r="S27" s="104"/>
      <c r="T27" s="104"/>
      <c r="U27" s="104"/>
      <c r="V27" s="105"/>
      <c r="W27" s="103"/>
      <c r="X27" s="104"/>
      <c r="Y27" s="104"/>
      <c r="Z27" s="104"/>
      <c r="AA27" s="104"/>
      <c r="AB27" s="104"/>
      <c r="AC27" s="105"/>
      <c r="AD27" s="103"/>
      <c r="AE27" s="104"/>
      <c r="AF27" s="104"/>
      <c r="AG27" s="104"/>
      <c r="AH27" s="104"/>
      <c r="AI27" s="104"/>
      <c r="AJ27" s="105"/>
      <c r="AK27" s="103"/>
      <c r="AL27" s="104"/>
      <c r="AM27" s="104"/>
      <c r="AN27" s="104"/>
      <c r="AO27" s="104"/>
      <c r="AP27" s="104"/>
      <c r="AQ27" s="105"/>
      <c r="AR27" s="103"/>
      <c r="AS27" s="104"/>
      <c r="AT27" s="105"/>
      <c r="AU27" s="623">
        <f t="shared" si="3"/>
        <v>0</v>
      </c>
      <c r="AV27" s="624"/>
      <c r="AW27" s="625">
        <f t="shared" si="1"/>
        <v>0</v>
      </c>
      <c r="AX27" s="626"/>
      <c r="AY27" s="627"/>
      <c r="AZ27" s="628"/>
      <c r="BA27" s="628"/>
      <c r="BB27" s="628"/>
      <c r="BC27" s="628"/>
      <c r="BD27" s="629"/>
    </row>
    <row r="28" spans="1:57" ht="40" customHeight="1">
      <c r="A28" s="87"/>
      <c r="B28" s="102">
        <f t="shared" si="2"/>
        <v>16</v>
      </c>
      <c r="C28" s="613"/>
      <c r="D28" s="614"/>
      <c r="E28" s="615"/>
      <c r="F28" s="616"/>
      <c r="G28" s="617"/>
      <c r="H28" s="618"/>
      <c r="I28" s="618"/>
      <c r="J28" s="618"/>
      <c r="K28" s="619"/>
      <c r="L28" s="620"/>
      <c r="M28" s="621"/>
      <c r="N28" s="621"/>
      <c r="O28" s="622"/>
      <c r="P28" s="103"/>
      <c r="Q28" s="104"/>
      <c r="R28" s="104"/>
      <c r="S28" s="104"/>
      <c r="T28" s="104"/>
      <c r="U28" s="104"/>
      <c r="V28" s="105"/>
      <c r="W28" s="103"/>
      <c r="X28" s="104"/>
      <c r="Y28" s="104"/>
      <c r="Z28" s="104"/>
      <c r="AA28" s="104"/>
      <c r="AB28" s="104"/>
      <c r="AC28" s="105"/>
      <c r="AD28" s="103"/>
      <c r="AE28" s="104"/>
      <c r="AF28" s="104"/>
      <c r="AG28" s="104"/>
      <c r="AH28" s="104"/>
      <c r="AI28" s="104"/>
      <c r="AJ28" s="105"/>
      <c r="AK28" s="103"/>
      <c r="AL28" s="104"/>
      <c r="AM28" s="104"/>
      <c r="AN28" s="104"/>
      <c r="AO28" s="104"/>
      <c r="AP28" s="104"/>
      <c r="AQ28" s="105"/>
      <c r="AR28" s="103"/>
      <c r="AS28" s="104"/>
      <c r="AT28" s="105"/>
      <c r="AU28" s="623">
        <f t="shared" si="3"/>
        <v>0</v>
      </c>
      <c r="AV28" s="624"/>
      <c r="AW28" s="625">
        <f t="shared" si="1"/>
        <v>0</v>
      </c>
      <c r="AX28" s="626"/>
      <c r="AY28" s="627"/>
      <c r="AZ28" s="628"/>
      <c r="BA28" s="628"/>
      <c r="BB28" s="628"/>
      <c r="BC28" s="628"/>
      <c r="BD28" s="629"/>
    </row>
    <row r="29" spans="1:57" ht="40" customHeight="1">
      <c r="A29" s="87"/>
      <c r="B29" s="102">
        <f t="shared" si="2"/>
        <v>17</v>
      </c>
      <c r="C29" s="613"/>
      <c r="D29" s="614"/>
      <c r="E29" s="615"/>
      <c r="F29" s="616"/>
      <c r="G29" s="617"/>
      <c r="H29" s="618"/>
      <c r="I29" s="618"/>
      <c r="J29" s="618"/>
      <c r="K29" s="619"/>
      <c r="L29" s="620"/>
      <c r="M29" s="621"/>
      <c r="N29" s="621"/>
      <c r="O29" s="622"/>
      <c r="P29" s="103"/>
      <c r="Q29" s="104"/>
      <c r="R29" s="104"/>
      <c r="S29" s="104"/>
      <c r="T29" s="104"/>
      <c r="U29" s="104"/>
      <c r="V29" s="105"/>
      <c r="W29" s="103"/>
      <c r="X29" s="104"/>
      <c r="Y29" s="104"/>
      <c r="Z29" s="104"/>
      <c r="AA29" s="104"/>
      <c r="AB29" s="104"/>
      <c r="AC29" s="105"/>
      <c r="AD29" s="103"/>
      <c r="AE29" s="104"/>
      <c r="AF29" s="104"/>
      <c r="AG29" s="104"/>
      <c r="AH29" s="104"/>
      <c r="AI29" s="104"/>
      <c r="AJ29" s="105"/>
      <c r="AK29" s="103"/>
      <c r="AL29" s="104"/>
      <c r="AM29" s="104"/>
      <c r="AN29" s="104"/>
      <c r="AO29" s="104"/>
      <c r="AP29" s="104"/>
      <c r="AQ29" s="105"/>
      <c r="AR29" s="103"/>
      <c r="AS29" s="104"/>
      <c r="AT29" s="105"/>
      <c r="AU29" s="623">
        <f t="shared" si="3"/>
        <v>0</v>
      </c>
      <c r="AV29" s="624"/>
      <c r="AW29" s="625">
        <f t="shared" si="1"/>
        <v>0</v>
      </c>
      <c r="AX29" s="626"/>
      <c r="AY29" s="627"/>
      <c r="AZ29" s="628"/>
      <c r="BA29" s="628"/>
      <c r="BB29" s="628"/>
      <c r="BC29" s="628"/>
      <c r="BD29" s="629"/>
    </row>
    <row r="30" spans="1:57" ht="40" customHeight="1" thickBot="1">
      <c r="A30" s="87"/>
      <c r="B30" s="106">
        <f t="shared" si="2"/>
        <v>18</v>
      </c>
      <c r="C30" s="644"/>
      <c r="D30" s="645"/>
      <c r="E30" s="646"/>
      <c r="F30" s="647"/>
      <c r="G30" s="648"/>
      <c r="H30" s="649"/>
      <c r="I30" s="649"/>
      <c r="J30" s="649"/>
      <c r="K30" s="650"/>
      <c r="L30" s="651"/>
      <c r="M30" s="652"/>
      <c r="N30" s="652"/>
      <c r="O30" s="653"/>
      <c r="P30" s="107"/>
      <c r="Q30" s="108"/>
      <c r="R30" s="108"/>
      <c r="S30" s="108"/>
      <c r="T30" s="108"/>
      <c r="U30" s="108"/>
      <c r="V30" s="109"/>
      <c r="W30" s="107"/>
      <c r="X30" s="108"/>
      <c r="Y30" s="108"/>
      <c r="Z30" s="108"/>
      <c r="AA30" s="108"/>
      <c r="AB30" s="108"/>
      <c r="AC30" s="109"/>
      <c r="AD30" s="107"/>
      <c r="AE30" s="108"/>
      <c r="AF30" s="108"/>
      <c r="AG30" s="108"/>
      <c r="AH30" s="108"/>
      <c r="AI30" s="108"/>
      <c r="AJ30" s="109"/>
      <c r="AK30" s="107"/>
      <c r="AL30" s="108"/>
      <c r="AM30" s="108"/>
      <c r="AN30" s="108"/>
      <c r="AO30" s="108"/>
      <c r="AP30" s="108"/>
      <c r="AQ30" s="109"/>
      <c r="AR30" s="107"/>
      <c r="AS30" s="108"/>
      <c r="AT30" s="109"/>
      <c r="AU30" s="654">
        <f t="shared" si="3"/>
        <v>0</v>
      </c>
      <c r="AV30" s="655"/>
      <c r="AW30" s="656">
        <f t="shared" si="1"/>
        <v>0</v>
      </c>
      <c r="AX30" s="657"/>
      <c r="AY30" s="658"/>
      <c r="AZ30" s="659"/>
      <c r="BA30" s="659"/>
      <c r="BB30" s="659"/>
      <c r="BC30" s="659"/>
      <c r="BD30" s="660"/>
    </row>
    <row r="31" spans="1:57" ht="20.25" customHeight="1">
      <c r="A31" s="87"/>
      <c r="B31" s="87"/>
      <c r="C31" s="110"/>
      <c r="D31" s="111"/>
      <c r="E31" s="112"/>
      <c r="F31" s="87"/>
      <c r="G31" s="87"/>
      <c r="H31" s="87"/>
      <c r="I31" s="87"/>
      <c r="J31" s="87"/>
      <c r="K31" s="87"/>
      <c r="L31" s="87"/>
      <c r="M31" s="87"/>
      <c r="N31" s="87"/>
      <c r="O31" s="87"/>
      <c r="P31" s="87"/>
      <c r="Q31" s="87"/>
      <c r="R31" s="87"/>
      <c r="S31" s="87"/>
      <c r="T31" s="87"/>
      <c r="U31" s="87"/>
      <c r="V31" s="87"/>
      <c r="W31" s="87"/>
      <c r="X31" s="87"/>
      <c r="Y31" s="87"/>
      <c r="Z31" s="87"/>
      <c r="AA31" s="87"/>
      <c r="AB31" s="87"/>
      <c r="AC31" s="88"/>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row>
    <row r="32" spans="1:57" ht="20.25" customHeight="1">
      <c r="C32" s="113"/>
      <c r="D32" s="113"/>
      <c r="T32" s="113"/>
      <c r="AJ32" s="114"/>
      <c r="AK32" s="115"/>
      <c r="AL32" s="115"/>
      <c r="BE32" s="115"/>
    </row>
    <row r="33" spans="3:58" ht="20.25" customHeight="1">
      <c r="C33" s="113"/>
      <c r="D33" s="113"/>
      <c r="U33" s="113"/>
      <c r="AK33" s="114"/>
      <c r="AL33" s="115"/>
      <c r="AM33" s="115"/>
      <c r="BF33" s="115"/>
    </row>
    <row r="34" spans="3:58" ht="20.25" customHeight="1">
      <c r="D34" s="113"/>
      <c r="U34" s="113"/>
      <c r="AK34" s="114"/>
      <c r="AL34" s="115"/>
      <c r="AM34" s="115"/>
      <c r="BF34" s="115"/>
    </row>
    <row r="35" spans="3:58" ht="20.25" customHeight="1">
      <c r="C35" s="113"/>
      <c r="D35" s="113"/>
      <c r="U35" s="113"/>
      <c r="AK35" s="114"/>
      <c r="AL35" s="115"/>
      <c r="AM35" s="115"/>
      <c r="BF35" s="115"/>
    </row>
    <row r="36" spans="3:58" ht="20.25" customHeight="1">
      <c r="C36" s="114"/>
      <c r="D36" s="114"/>
      <c r="E36" s="114"/>
      <c r="F36" s="114"/>
      <c r="G36" s="114"/>
      <c r="H36" s="114"/>
      <c r="I36" s="114"/>
      <c r="J36" s="114"/>
      <c r="K36" s="114"/>
      <c r="L36" s="114"/>
      <c r="M36" s="114"/>
      <c r="N36" s="114"/>
      <c r="O36" s="114"/>
      <c r="P36" s="114"/>
      <c r="Q36" s="114"/>
      <c r="R36" s="114"/>
      <c r="S36" s="114"/>
      <c r="T36" s="114"/>
      <c r="U36" s="115"/>
      <c r="V36" s="115"/>
      <c r="W36" s="114"/>
      <c r="X36" s="114"/>
      <c r="Y36" s="114"/>
      <c r="Z36" s="114"/>
      <c r="AA36" s="114"/>
      <c r="AB36" s="114"/>
      <c r="AC36" s="114"/>
      <c r="AD36" s="114"/>
      <c r="AE36" s="114"/>
      <c r="AF36" s="114"/>
      <c r="AG36" s="114"/>
      <c r="AH36" s="114"/>
      <c r="AI36" s="114"/>
      <c r="AJ36" s="114"/>
      <c r="AK36" s="114"/>
      <c r="AL36" s="115"/>
      <c r="AM36" s="115"/>
      <c r="BF36" s="115"/>
    </row>
    <row r="37" spans="3:58" ht="20.25" customHeight="1">
      <c r="C37" s="114"/>
      <c r="D37" s="114"/>
      <c r="E37" s="114"/>
      <c r="F37" s="114"/>
      <c r="G37" s="114"/>
      <c r="H37" s="114"/>
      <c r="I37" s="114"/>
      <c r="J37" s="114"/>
      <c r="K37" s="114"/>
      <c r="L37" s="114"/>
      <c r="M37" s="114"/>
      <c r="N37" s="114"/>
      <c r="O37" s="114"/>
      <c r="P37" s="114"/>
      <c r="Q37" s="114"/>
      <c r="R37" s="114"/>
      <c r="S37" s="114"/>
      <c r="T37" s="114"/>
      <c r="U37" s="115"/>
      <c r="V37" s="115"/>
      <c r="W37" s="114"/>
      <c r="X37" s="114"/>
      <c r="Y37" s="114"/>
      <c r="Z37" s="114"/>
      <c r="AA37" s="114"/>
      <c r="AB37" s="114"/>
      <c r="AC37" s="114"/>
      <c r="AD37" s="114"/>
      <c r="AE37" s="114"/>
      <c r="AF37" s="114"/>
      <c r="AG37" s="114"/>
      <c r="AH37" s="114"/>
      <c r="AI37" s="114"/>
      <c r="AJ37" s="114"/>
      <c r="AK37" s="114"/>
      <c r="AL37" s="115"/>
      <c r="AM37" s="115"/>
      <c r="BF37" s="115"/>
    </row>
  </sheetData>
  <sheetProtection insertRows="0"/>
  <mergeCells count="150">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B8:B12"/>
    <mergeCell ref="C8:D12"/>
    <mergeCell ref="E8:F12"/>
    <mergeCell ref="G8:K12"/>
    <mergeCell ref="L8:O12"/>
    <mergeCell ref="P8:AT8"/>
    <mergeCell ref="AM1:BA1"/>
    <mergeCell ref="U2:V2"/>
    <mergeCell ref="X2:Y2"/>
    <mergeCell ref="AB2:AC2"/>
    <mergeCell ref="AM2:BA2"/>
    <mergeCell ref="AZ3:BC3"/>
    <mergeCell ref="AU8:AV12"/>
    <mergeCell ref="AW8:AX12"/>
    <mergeCell ref="AY8:BD12"/>
    <mergeCell ref="P9:V9"/>
    <mergeCell ref="W9:AC9"/>
    <mergeCell ref="AD9:AJ9"/>
    <mergeCell ref="AK9:AQ9"/>
    <mergeCell ref="AR9:AT9"/>
    <mergeCell ref="AZ4:BC4"/>
    <mergeCell ref="AV5:AW5"/>
    <mergeCell ref="AZ5:BA5"/>
    <mergeCell ref="AZ6:BA6"/>
  </mergeCells>
  <phoneticPr fontId="5"/>
  <conditionalFormatting sqref="P13:AX30">
    <cfRule type="expression" dxfId="0" priority="1">
      <formula>INDIRECT(ADDRESS(ROW(),COLUMN()))=TRUNC(INDIRECT(ADDRESS(ROW(),COLUMN())))</formula>
    </cfRule>
  </conditionalFormatting>
  <dataValidations count="6">
    <dataValidation type="list" allowBlank="1" showInputMessage="1" sqref="E13:F30" xr:uid="{00000000-0002-0000-0300-000000000000}">
      <formula1>"A, B, C, D"</formula1>
    </dataValidation>
    <dataValidation type="list" allowBlank="1" showInputMessage="1" showErrorMessage="1" sqref="AZ4:BC4" xr:uid="{00000000-0002-0000-0300-000001000000}">
      <formula1>"予定,実績,予定・実績"</formula1>
    </dataValidation>
    <dataValidation type="list" errorStyle="warning" allowBlank="1" showInputMessage="1" error="リストにない場合のみ、入力してください。" sqref="G13:K30" xr:uid="{00000000-0002-0000-0300-000002000000}">
      <formula1>INDIRECT(C13)</formula1>
    </dataValidation>
    <dataValidation type="list" allowBlank="1" showInputMessage="1" sqref="C13:D30" xr:uid="{00000000-0002-0000-0300-000003000000}">
      <formula1>職種</formula1>
    </dataValidation>
    <dataValidation type="decimal" allowBlank="1" showInputMessage="1" showErrorMessage="1" error="入力可能範囲　32～40" sqref="AV5" xr:uid="{00000000-0002-0000-0300-000004000000}">
      <formula1>32</formula1>
      <formula2>40</formula2>
    </dataValidation>
    <dataValidation type="list" allowBlank="1" showInputMessage="1" showErrorMessage="1" sqref="AZ3" xr:uid="{00000000-0002-0000-0300-000005000000}">
      <formula1>"４週,暦月"</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6000000}">
          <x14:formula1>
            <xm:f>プルダウン・リスト!$C$4:$C$6</xm:f>
          </x14:formula1>
          <xm:sqref>AM1:BA1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63"/>
  <sheetViews>
    <sheetView workbookViewId="0">
      <selection activeCell="E10" sqref="E10"/>
    </sheetView>
  </sheetViews>
  <sheetFormatPr defaultColWidth="10.26953125" defaultRowHeight="13"/>
  <cols>
    <col min="1" max="2" width="10.26953125" style="38"/>
    <col min="3" max="3" width="50.54296875" style="38" customWidth="1"/>
    <col min="4" max="16384" width="10.26953125" style="38"/>
  </cols>
  <sheetData>
    <row r="1" spans="1:10">
      <c r="A1" s="38" t="s">
        <v>313</v>
      </c>
    </row>
    <row r="2" spans="1:10" s="41" customFormat="1" ht="20.25" customHeight="1">
      <c r="A2" s="39" t="s">
        <v>314</v>
      </c>
      <c r="B2" s="39"/>
      <c r="C2" s="40"/>
    </row>
    <row r="3" spans="1:10" s="41" customFormat="1" ht="20.25" customHeight="1">
      <c r="A3" s="40"/>
      <c r="B3" s="40"/>
      <c r="C3" s="40"/>
    </row>
    <row r="4" spans="1:10" s="41" customFormat="1" ht="20.25" customHeight="1">
      <c r="A4" s="42"/>
      <c r="B4" s="40" t="s">
        <v>315</v>
      </c>
      <c r="C4" s="40"/>
      <c r="E4" s="663" t="s">
        <v>399</v>
      </c>
      <c r="F4" s="663"/>
      <c r="G4" s="663"/>
      <c r="H4" s="663"/>
      <c r="I4" s="663"/>
      <c r="J4" s="663"/>
    </row>
    <row r="5" spans="1:10" s="41" customFormat="1" ht="20.25" customHeight="1">
      <c r="A5" s="43"/>
      <c r="B5" s="40" t="s">
        <v>316</v>
      </c>
      <c r="C5" s="40"/>
      <c r="E5" s="663"/>
      <c r="F5" s="663"/>
      <c r="G5" s="663"/>
      <c r="H5" s="663"/>
      <c r="I5" s="663"/>
      <c r="J5" s="663"/>
    </row>
    <row r="6" spans="1:10" s="41" customFormat="1" ht="20.25" customHeight="1">
      <c r="A6" s="44"/>
      <c r="B6" s="40"/>
      <c r="C6" s="40"/>
    </row>
    <row r="7" spans="1:10" s="41" customFormat="1" ht="20.25" customHeight="1">
      <c r="A7" s="44"/>
      <c r="B7" s="40"/>
      <c r="C7" s="40"/>
    </row>
    <row r="8" spans="1:10" s="41" customFormat="1" ht="20.25" customHeight="1">
      <c r="A8" s="40" t="s">
        <v>317</v>
      </c>
      <c r="B8" s="40"/>
      <c r="C8" s="40"/>
    </row>
    <row r="9" spans="1:10" s="41" customFormat="1" ht="20.25" customHeight="1">
      <c r="A9" s="44"/>
      <c r="B9" s="40"/>
      <c r="C9" s="40"/>
    </row>
    <row r="10" spans="1:10" s="41" customFormat="1" ht="20.25" customHeight="1">
      <c r="A10" s="40" t="s">
        <v>400</v>
      </c>
      <c r="B10" s="40"/>
      <c r="C10" s="40"/>
    </row>
    <row r="11" spans="1:10" s="41" customFormat="1" ht="20.25" customHeight="1">
      <c r="A11" s="40"/>
      <c r="B11" s="40"/>
      <c r="C11" s="40"/>
    </row>
    <row r="12" spans="1:10" s="41" customFormat="1" ht="20.25" customHeight="1">
      <c r="A12" s="40" t="s">
        <v>401</v>
      </c>
      <c r="B12" s="40"/>
      <c r="C12" s="40"/>
    </row>
    <row r="13" spans="1:10" s="41" customFormat="1" ht="20.25" customHeight="1">
      <c r="A13" s="40"/>
      <c r="B13" s="40"/>
      <c r="C13" s="40"/>
    </row>
    <row r="14" spans="1:10" s="41" customFormat="1" ht="20.25" customHeight="1">
      <c r="A14" s="40" t="s">
        <v>318</v>
      </c>
      <c r="B14" s="40"/>
      <c r="C14" s="40"/>
    </row>
    <row r="15" spans="1:10" s="41" customFormat="1" ht="20.25" customHeight="1">
      <c r="A15" s="40"/>
      <c r="B15" s="40"/>
      <c r="C15" s="40"/>
    </row>
    <row r="16" spans="1:10" s="41" customFormat="1" ht="20.25" customHeight="1">
      <c r="A16" s="40" t="s">
        <v>402</v>
      </c>
      <c r="B16" s="40"/>
      <c r="C16" s="40"/>
    </row>
    <row r="17" spans="1:3" s="41" customFormat="1" ht="20.25" customHeight="1">
      <c r="A17" s="40" t="s">
        <v>319</v>
      </c>
      <c r="B17" s="40"/>
      <c r="C17" s="40"/>
    </row>
    <row r="18" spans="1:3" s="41" customFormat="1" ht="20.25" customHeight="1">
      <c r="A18" s="40"/>
      <c r="B18" s="40"/>
      <c r="C18" s="40"/>
    </row>
    <row r="19" spans="1:3" s="41" customFormat="1" ht="20.25" customHeight="1">
      <c r="A19" s="40"/>
      <c r="B19" s="45" t="s">
        <v>291</v>
      </c>
      <c r="C19" s="45" t="s">
        <v>320</v>
      </c>
    </row>
    <row r="20" spans="1:3" s="41" customFormat="1" ht="20.25" customHeight="1">
      <c r="A20" s="40"/>
      <c r="B20" s="45">
        <v>1</v>
      </c>
      <c r="C20" s="46" t="s">
        <v>302</v>
      </c>
    </row>
    <row r="21" spans="1:3" s="41" customFormat="1" ht="20.25" customHeight="1">
      <c r="A21" s="40"/>
      <c r="B21" s="45">
        <v>2</v>
      </c>
      <c r="C21" s="46" t="s">
        <v>306</v>
      </c>
    </row>
    <row r="22" spans="1:3" s="41" customFormat="1" ht="20.25" customHeight="1">
      <c r="A22" s="40"/>
      <c r="B22" s="45">
        <v>3</v>
      </c>
      <c r="C22" s="46" t="s">
        <v>308</v>
      </c>
    </row>
    <row r="23" spans="1:3" s="41" customFormat="1" ht="20.25" customHeight="1">
      <c r="A23" s="40"/>
      <c r="B23" s="40"/>
      <c r="C23" s="40"/>
    </row>
    <row r="24" spans="1:3" s="41" customFormat="1" ht="20.25" customHeight="1">
      <c r="A24" s="40" t="s">
        <v>321</v>
      </c>
      <c r="B24" s="40"/>
      <c r="C24" s="40"/>
    </row>
    <row r="25" spans="1:3" s="41" customFormat="1" ht="20.25" customHeight="1">
      <c r="A25" s="40" t="s">
        <v>322</v>
      </c>
      <c r="B25" s="40"/>
      <c r="C25" s="40"/>
    </row>
    <row r="26" spans="1:3" s="41" customFormat="1" ht="20.25" customHeight="1">
      <c r="A26" s="40"/>
      <c r="B26" s="40"/>
      <c r="C26" s="40"/>
    </row>
    <row r="27" spans="1:3" s="41" customFormat="1" ht="20.25" customHeight="1">
      <c r="A27" s="40"/>
      <c r="B27" s="45" t="s">
        <v>312</v>
      </c>
      <c r="C27" s="45" t="s">
        <v>323</v>
      </c>
    </row>
    <row r="28" spans="1:3" s="41" customFormat="1" ht="20.25" customHeight="1">
      <c r="A28" s="40"/>
      <c r="B28" s="45" t="s">
        <v>403</v>
      </c>
      <c r="C28" s="46" t="s">
        <v>324</v>
      </c>
    </row>
    <row r="29" spans="1:3" s="41" customFormat="1" ht="20.25" customHeight="1">
      <c r="A29" s="40"/>
      <c r="B29" s="45" t="s">
        <v>404</v>
      </c>
      <c r="C29" s="46" t="s">
        <v>325</v>
      </c>
    </row>
    <row r="30" spans="1:3" s="41" customFormat="1" ht="20.25" customHeight="1">
      <c r="A30" s="40"/>
      <c r="B30" s="45" t="s">
        <v>405</v>
      </c>
      <c r="C30" s="46" t="s">
        <v>326</v>
      </c>
    </row>
    <row r="31" spans="1:3" s="41" customFormat="1" ht="20.25" customHeight="1">
      <c r="A31" s="40"/>
      <c r="B31" s="45" t="s">
        <v>327</v>
      </c>
      <c r="C31" s="46" t="s">
        <v>406</v>
      </c>
    </row>
    <row r="32" spans="1:3" s="41" customFormat="1" ht="20.25" customHeight="1">
      <c r="A32" s="40"/>
      <c r="B32" s="40"/>
      <c r="C32" s="40"/>
    </row>
    <row r="33" spans="1:55" s="41" customFormat="1" ht="20.25" customHeight="1">
      <c r="A33" s="40"/>
      <c r="B33" s="47" t="s">
        <v>328</v>
      </c>
      <c r="C33" s="40"/>
    </row>
    <row r="34" spans="1:55" s="41" customFormat="1" ht="20.25" customHeight="1">
      <c r="B34" s="40" t="s">
        <v>329</v>
      </c>
      <c r="E34" s="47"/>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8"/>
      <c r="AO34" s="48"/>
      <c r="AP34" s="48"/>
      <c r="AQ34" s="48"/>
      <c r="AR34" s="48"/>
      <c r="AS34" s="48"/>
      <c r="AT34" s="48"/>
      <c r="AU34" s="48"/>
      <c r="AV34" s="48"/>
      <c r="AW34" s="48"/>
      <c r="AX34" s="48"/>
      <c r="AY34" s="48"/>
      <c r="AZ34" s="48"/>
      <c r="BA34" s="48"/>
      <c r="BB34" s="48"/>
      <c r="BC34" s="48"/>
    </row>
    <row r="35" spans="1:55" s="41" customFormat="1" ht="20.25" customHeight="1">
      <c r="B35" s="40" t="s">
        <v>330</v>
      </c>
      <c r="E35" s="40"/>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c r="AM35" s="48"/>
      <c r="AN35" s="48"/>
      <c r="AO35" s="48"/>
      <c r="AP35" s="48"/>
      <c r="AQ35" s="48"/>
      <c r="AR35" s="48"/>
      <c r="AS35" s="48"/>
      <c r="AT35" s="48"/>
      <c r="AU35" s="48"/>
      <c r="AV35" s="48"/>
      <c r="AW35" s="48"/>
      <c r="AX35" s="48"/>
      <c r="AY35" s="48"/>
      <c r="AZ35" s="48"/>
      <c r="BA35" s="48"/>
      <c r="BB35" s="48"/>
      <c r="BC35" s="48"/>
    </row>
    <row r="36" spans="1:55" s="41" customFormat="1" ht="20.25" customHeight="1">
      <c r="E36" s="40"/>
    </row>
    <row r="37" spans="1:55" s="41" customFormat="1" ht="20.25" customHeight="1">
      <c r="A37" s="40"/>
      <c r="B37" s="40"/>
      <c r="C37" s="40"/>
      <c r="D37" s="47"/>
      <c r="E37" s="49"/>
      <c r="F37" s="49"/>
      <c r="G37" s="49"/>
      <c r="J37" s="49"/>
      <c r="K37" s="49"/>
      <c r="L37" s="49"/>
      <c r="R37" s="49"/>
      <c r="S37" s="49"/>
      <c r="T37" s="49"/>
      <c r="W37" s="49"/>
      <c r="X37" s="49"/>
      <c r="Y37" s="49"/>
    </row>
    <row r="38" spans="1:55" s="41" customFormat="1" ht="20.25" customHeight="1">
      <c r="A38" s="40" t="s">
        <v>407</v>
      </c>
      <c r="B38" s="40"/>
      <c r="C38" s="40"/>
    </row>
    <row r="39" spans="1:55" s="41" customFormat="1" ht="20.25" customHeight="1">
      <c r="A39" s="40" t="s">
        <v>331</v>
      </c>
      <c r="B39" s="40"/>
      <c r="C39" s="40"/>
    </row>
    <row r="40" spans="1:55" s="41" customFormat="1" ht="20.25" customHeight="1">
      <c r="A40" s="50" t="s">
        <v>408</v>
      </c>
      <c r="D40" s="51"/>
      <c r="E40" s="52"/>
      <c r="F40" s="49"/>
      <c r="G40" s="49"/>
      <c r="H40" s="49"/>
      <c r="I40" s="49"/>
      <c r="K40" s="49"/>
      <c r="M40" s="49"/>
      <c r="N40" s="49"/>
      <c r="O40" s="49"/>
      <c r="P40" s="49"/>
      <c r="Q40" s="49"/>
      <c r="S40" s="49"/>
      <c r="U40" s="49"/>
      <c r="V40" s="49"/>
      <c r="X40" s="49"/>
      <c r="Z40" s="49"/>
      <c r="AA40" s="49"/>
      <c r="AB40" s="49"/>
      <c r="AC40" s="49"/>
      <c r="AD40" s="49"/>
      <c r="AF40" s="47"/>
      <c r="AH40" s="49"/>
      <c r="AM40" s="49"/>
    </row>
    <row r="41" spans="1:55" s="41" customFormat="1" ht="20.25" customHeight="1">
      <c r="C41" s="50"/>
      <c r="D41" s="51"/>
      <c r="E41" s="52"/>
      <c r="F41" s="49"/>
      <c r="G41" s="49"/>
      <c r="H41" s="49"/>
      <c r="I41" s="49"/>
      <c r="K41" s="49"/>
      <c r="M41" s="49"/>
      <c r="N41" s="49"/>
      <c r="O41" s="49"/>
      <c r="P41" s="49"/>
      <c r="Q41" s="49"/>
      <c r="S41" s="49"/>
      <c r="U41" s="49"/>
      <c r="V41" s="49"/>
      <c r="X41" s="49"/>
      <c r="Z41" s="49"/>
      <c r="AA41" s="49"/>
      <c r="AB41" s="49"/>
      <c r="AC41" s="49"/>
      <c r="AD41" s="49"/>
      <c r="AF41" s="47"/>
      <c r="AH41" s="49"/>
      <c r="AM41" s="49"/>
    </row>
    <row r="42" spans="1:55" s="41" customFormat="1" ht="20.25" customHeight="1">
      <c r="A42" s="40" t="s">
        <v>332</v>
      </c>
      <c r="B42" s="40"/>
    </row>
    <row r="43" spans="1:55" s="41" customFormat="1" ht="20.25" customHeight="1"/>
    <row r="44" spans="1:55" s="41" customFormat="1" ht="20.25" customHeight="1">
      <c r="A44" s="40" t="s">
        <v>409</v>
      </c>
      <c r="B44" s="40"/>
      <c r="C44" s="40"/>
    </row>
    <row r="45" spans="1:55" s="41" customFormat="1" ht="20.25" customHeight="1">
      <c r="A45" s="40" t="s">
        <v>410</v>
      </c>
      <c r="B45" s="40"/>
      <c r="C45" s="40"/>
    </row>
    <row r="46" spans="1:55" s="41" customFormat="1" ht="20.25" customHeight="1"/>
    <row r="47" spans="1:55" s="41" customFormat="1" ht="20.25" customHeight="1">
      <c r="A47" s="40" t="s">
        <v>333</v>
      </c>
      <c r="B47" s="40"/>
      <c r="C47" s="40"/>
    </row>
    <row r="48" spans="1:55" s="41" customFormat="1" ht="20.25" customHeight="1">
      <c r="A48" s="40" t="s">
        <v>411</v>
      </c>
      <c r="B48" s="40"/>
      <c r="C48" s="40"/>
    </row>
    <row r="49" spans="1:55" s="41" customFormat="1" ht="20.25" customHeight="1">
      <c r="A49" s="40"/>
      <c r="B49" s="40"/>
      <c r="C49" s="40"/>
    </row>
    <row r="50" spans="1:55" s="41" customFormat="1" ht="20.25" customHeight="1">
      <c r="A50" s="40" t="s">
        <v>334</v>
      </c>
      <c r="B50" s="40"/>
      <c r="C50" s="40"/>
    </row>
    <row r="51" spans="1:55" s="41" customFormat="1" ht="20.25" customHeight="1">
      <c r="A51" s="40"/>
      <c r="B51" s="40"/>
      <c r="C51" s="40"/>
    </row>
    <row r="52" spans="1:55" s="41" customFormat="1" ht="20.25" customHeight="1">
      <c r="A52" s="41" t="s">
        <v>412</v>
      </c>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53"/>
      <c r="AV52" s="53"/>
      <c r="AW52" s="53"/>
      <c r="AX52" s="53"/>
      <c r="AY52" s="53"/>
      <c r="AZ52" s="53"/>
      <c r="BA52" s="53"/>
      <c r="BB52" s="53"/>
      <c r="BC52" s="53"/>
    </row>
    <row r="53" spans="1:55" s="41" customFormat="1" ht="20.25" customHeight="1">
      <c r="A53" s="41" t="s">
        <v>335</v>
      </c>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53"/>
      <c r="AV53" s="53"/>
      <c r="AW53" s="53"/>
      <c r="AX53" s="53"/>
      <c r="AY53" s="53"/>
      <c r="AZ53" s="53"/>
      <c r="BA53" s="53"/>
      <c r="BB53" s="53"/>
      <c r="BC53" s="53"/>
    </row>
    <row r="54" spans="1:55" s="41" customFormat="1" ht="20.25" customHeight="1">
      <c r="A54" s="41" t="s">
        <v>413</v>
      </c>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53"/>
      <c r="AV54" s="53"/>
      <c r="AW54" s="53"/>
      <c r="AX54" s="53"/>
      <c r="AY54" s="53"/>
      <c r="AZ54" s="53"/>
      <c r="BA54" s="53"/>
      <c r="BB54" s="53"/>
      <c r="BC54" s="53"/>
    </row>
    <row r="55" spans="1:55" s="41" customFormat="1" ht="20.25" customHeight="1">
      <c r="A55" s="54"/>
      <c r="B55" s="54"/>
      <c r="C55" s="54"/>
      <c r="D55" s="40"/>
      <c r="E55" s="40"/>
    </row>
    <row r="56" spans="1:55" s="41" customFormat="1" ht="20.25" customHeight="1">
      <c r="A56" s="55"/>
      <c r="B56" s="54"/>
      <c r="C56" s="54"/>
      <c r="D56" s="40"/>
      <c r="E56" s="40"/>
    </row>
    <row r="57" spans="1:55" s="41" customFormat="1" ht="20.25" customHeight="1">
      <c r="A57" s="54"/>
      <c r="B57" s="54"/>
      <c r="C57" s="54"/>
      <c r="D57" s="40"/>
      <c r="E57" s="40"/>
    </row>
    <row r="58" spans="1:55" s="41" customFormat="1" ht="20.25" customHeight="1">
      <c r="A58" s="54"/>
      <c r="B58" s="54"/>
      <c r="C58" s="54"/>
      <c r="D58" s="40"/>
      <c r="E58" s="40"/>
    </row>
    <row r="59" spans="1:55" s="41" customFormat="1" ht="20.25" customHeight="1">
      <c r="A59" s="54"/>
      <c r="B59" s="54"/>
      <c r="C59" s="54"/>
      <c r="D59" s="40"/>
      <c r="E59" s="40"/>
    </row>
    <row r="60" spans="1:55" s="41" customFormat="1" ht="20.25" customHeight="1">
      <c r="A60" s="54"/>
      <c r="B60" s="54"/>
      <c r="C60" s="54"/>
      <c r="D60" s="40"/>
      <c r="E60" s="40"/>
    </row>
    <row r="61" spans="1:55" s="41" customFormat="1" ht="20.25" customHeight="1">
      <c r="A61" s="54"/>
      <c r="B61" s="54"/>
      <c r="C61" s="54"/>
      <c r="D61" s="40"/>
      <c r="E61" s="40"/>
    </row>
    <row r="62" spans="1:55" ht="20.25" customHeight="1"/>
    <row r="63" spans="1:55" ht="20.25" customHeight="1"/>
  </sheetData>
  <mergeCells count="1">
    <mergeCell ref="E4:J5"/>
  </mergeCells>
  <phoneticPr fontId="5"/>
  <printOptions horizontalCentered="1"/>
  <pageMargins left="0.70866141732283472" right="0.70866141732283472" top="0.74803149606299213" bottom="0.15748031496062992" header="0.31496062992125984" footer="0.31496062992125984"/>
  <pageSetup paperSize="9" scale="44"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J42"/>
  <sheetViews>
    <sheetView workbookViewId="0">
      <selection activeCell="D23" sqref="D23"/>
    </sheetView>
  </sheetViews>
  <sheetFormatPr defaultColWidth="9.1796875" defaultRowHeight="13"/>
  <cols>
    <col min="1" max="1" width="2.26953125" style="13" customWidth="1"/>
    <col min="2" max="2" width="8.1796875" style="13" bestFit="1" customWidth="1"/>
    <col min="3" max="10" width="46.453125" style="13" customWidth="1"/>
    <col min="11" max="16384" width="9.1796875" style="13"/>
  </cols>
  <sheetData>
    <row r="1" spans="2:10">
      <c r="B1" s="13" t="s">
        <v>336</v>
      </c>
    </row>
    <row r="3" spans="2:10">
      <c r="B3" s="14" t="s">
        <v>291</v>
      </c>
      <c r="C3" s="14" t="s">
        <v>337</v>
      </c>
    </row>
    <row r="4" spans="2:10">
      <c r="B4" s="14">
        <v>1</v>
      </c>
      <c r="C4" s="15" t="s">
        <v>278</v>
      </c>
    </row>
    <row r="5" spans="2:10">
      <c r="B5" s="14">
        <v>2</v>
      </c>
      <c r="C5" s="15" t="s">
        <v>338</v>
      </c>
    </row>
    <row r="6" spans="2:10">
      <c r="B6" s="14">
        <v>3</v>
      </c>
      <c r="C6" s="15" t="s">
        <v>339</v>
      </c>
    </row>
    <row r="7" spans="2:10">
      <c r="B7" s="14">
        <v>4</v>
      </c>
      <c r="C7" s="15"/>
    </row>
    <row r="8" spans="2:10">
      <c r="B8" s="14">
        <v>5</v>
      </c>
      <c r="C8" s="15"/>
    </row>
    <row r="10" spans="2:10">
      <c r="B10" s="13" t="s">
        <v>340</v>
      </c>
    </row>
    <row r="11" spans="2:10" ht="13.5" thickBot="1"/>
    <row r="12" spans="2:10" ht="14.5" thickBot="1">
      <c r="B12" s="16" t="s">
        <v>320</v>
      </c>
      <c r="C12" s="17" t="s">
        <v>302</v>
      </c>
      <c r="D12" s="18" t="s">
        <v>306</v>
      </c>
      <c r="E12" s="19" t="s">
        <v>308</v>
      </c>
      <c r="F12" s="18" t="s">
        <v>304</v>
      </c>
      <c r="G12" s="18" t="s">
        <v>304</v>
      </c>
      <c r="H12" s="18" t="s">
        <v>304</v>
      </c>
      <c r="I12" s="18" t="s">
        <v>304</v>
      </c>
      <c r="J12" s="37" t="s">
        <v>304</v>
      </c>
    </row>
    <row r="13" spans="2:10" ht="14">
      <c r="B13" s="664" t="s">
        <v>341</v>
      </c>
      <c r="C13" s="34" t="s">
        <v>342</v>
      </c>
      <c r="D13" s="20" t="s">
        <v>396</v>
      </c>
      <c r="E13" s="21" t="s">
        <v>398</v>
      </c>
      <c r="F13" s="22"/>
      <c r="G13" s="22"/>
      <c r="H13" s="22"/>
      <c r="I13" s="22"/>
      <c r="J13" s="23"/>
    </row>
    <row r="14" spans="2:10" ht="14">
      <c r="B14" s="664"/>
      <c r="C14" s="35" t="s">
        <v>342</v>
      </c>
      <c r="D14" s="24" t="s">
        <v>397</v>
      </c>
      <c r="E14" s="25" t="s">
        <v>304</v>
      </c>
      <c r="F14" s="15"/>
      <c r="G14" s="15"/>
      <c r="H14" s="15"/>
      <c r="I14" s="15"/>
      <c r="J14" s="26"/>
    </row>
    <row r="15" spans="2:10" ht="14">
      <c r="B15" s="664"/>
      <c r="C15" s="35" t="s">
        <v>342</v>
      </c>
      <c r="D15" s="27" t="s">
        <v>304</v>
      </c>
      <c r="E15" s="28" t="s">
        <v>304</v>
      </c>
      <c r="F15" s="15"/>
      <c r="G15" s="15"/>
      <c r="H15" s="15"/>
      <c r="I15" s="15"/>
      <c r="J15" s="26"/>
    </row>
    <row r="16" spans="2:10" ht="14">
      <c r="B16" s="664"/>
      <c r="C16" s="35" t="s">
        <v>342</v>
      </c>
      <c r="D16" s="27" t="s">
        <v>304</v>
      </c>
      <c r="E16" s="28" t="s">
        <v>304</v>
      </c>
      <c r="F16" s="15"/>
      <c r="G16" s="15"/>
      <c r="H16" s="15"/>
      <c r="I16" s="15"/>
      <c r="J16" s="26"/>
    </row>
    <row r="17" spans="2:10" ht="14">
      <c r="B17" s="664"/>
      <c r="C17" s="35" t="s">
        <v>342</v>
      </c>
      <c r="D17" s="27" t="s">
        <v>304</v>
      </c>
      <c r="E17" s="27" t="s">
        <v>304</v>
      </c>
      <c r="F17" s="15"/>
      <c r="G17" s="15"/>
      <c r="H17" s="15"/>
      <c r="I17" s="15"/>
      <c r="J17" s="26"/>
    </row>
    <row r="18" spans="2:10" ht="14">
      <c r="B18" s="664"/>
      <c r="C18" s="35" t="s">
        <v>342</v>
      </c>
      <c r="D18" s="27" t="s">
        <v>304</v>
      </c>
      <c r="E18" s="27" t="s">
        <v>304</v>
      </c>
      <c r="F18" s="15"/>
      <c r="G18" s="15"/>
      <c r="H18" s="15"/>
      <c r="I18" s="15"/>
      <c r="J18" s="26"/>
    </row>
    <row r="19" spans="2:10" ht="14">
      <c r="B19" s="664"/>
      <c r="C19" s="35" t="s">
        <v>342</v>
      </c>
      <c r="D19" s="27" t="s">
        <v>304</v>
      </c>
      <c r="E19" s="27" t="s">
        <v>304</v>
      </c>
      <c r="F19" s="15"/>
      <c r="G19" s="15"/>
      <c r="H19" s="15"/>
      <c r="I19" s="15"/>
      <c r="J19" s="26"/>
    </row>
    <row r="20" spans="2:10" ht="14">
      <c r="B20" s="664"/>
      <c r="C20" s="35" t="s">
        <v>342</v>
      </c>
      <c r="D20" s="27" t="s">
        <v>304</v>
      </c>
      <c r="E20" s="27" t="s">
        <v>304</v>
      </c>
      <c r="F20" s="15"/>
      <c r="G20" s="15"/>
      <c r="H20" s="15"/>
      <c r="I20" s="15"/>
      <c r="J20" s="26"/>
    </row>
    <row r="21" spans="2:10" ht="14">
      <c r="B21" s="664"/>
      <c r="C21" s="35" t="s">
        <v>342</v>
      </c>
      <c r="D21" s="27" t="s">
        <v>304</v>
      </c>
      <c r="E21" s="27" t="s">
        <v>304</v>
      </c>
      <c r="F21" s="15"/>
      <c r="G21" s="15"/>
      <c r="H21" s="15"/>
      <c r="I21" s="15"/>
      <c r="J21" s="26"/>
    </row>
    <row r="22" spans="2:10" ht="14">
      <c r="B22" s="664"/>
      <c r="C22" s="35" t="s">
        <v>342</v>
      </c>
      <c r="D22" s="27" t="s">
        <v>304</v>
      </c>
      <c r="E22" s="29" t="s">
        <v>304</v>
      </c>
      <c r="F22" s="15"/>
      <c r="G22" s="15"/>
      <c r="H22" s="15"/>
      <c r="I22" s="15"/>
      <c r="J22" s="26"/>
    </row>
    <row r="23" spans="2:10" ht="14">
      <c r="B23" s="664"/>
      <c r="C23" s="35" t="s">
        <v>342</v>
      </c>
      <c r="D23" s="27" t="s">
        <v>304</v>
      </c>
      <c r="E23" s="29" t="s">
        <v>304</v>
      </c>
      <c r="F23" s="15"/>
      <c r="G23" s="15"/>
      <c r="H23" s="15"/>
      <c r="I23" s="15"/>
      <c r="J23" s="26"/>
    </row>
    <row r="24" spans="2:10" ht="14">
      <c r="B24" s="664"/>
      <c r="C24" s="35" t="s">
        <v>342</v>
      </c>
      <c r="D24" s="27" t="s">
        <v>304</v>
      </c>
      <c r="E24" s="29" t="s">
        <v>304</v>
      </c>
      <c r="F24" s="15"/>
      <c r="G24" s="15"/>
      <c r="H24" s="15"/>
      <c r="I24" s="15"/>
      <c r="J24" s="26"/>
    </row>
    <row r="25" spans="2:10" ht="14.5" thickBot="1">
      <c r="B25" s="665"/>
      <c r="C25" s="36" t="s">
        <v>342</v>
      </c>
      <c r="D25" s="30" t="s">
        <v>304</v>
      </c>
      <c r="E25" s="31" t="s">
        <v>304</v>
      </c>
      <c r="F25" s="32"/>
      <c r="G25" s="32"/>
      <c r="H25" s="32"/>
      <c r="I25" s="32"/>
      <c r="J25" s="33"/>
    </row>
    <row r="28" spans="2:10">
      <c r="C28" s="13" t="s">
        <v>343</v>
      </c>
    </row>
    <row r="29" spans="2:10">
      <c r="C29" s="13" t="s">
        <v>344</v>
      </c>
    </row>
    <row r="30" spans="2:10">
      <c r="C30" s="13" t="s">
        <v>345</v>
      </c>
    </row>
    <row r="31" spans="2:10">
      <c r="C31" s="13" t="s">
        <v>346</v>
      </c>
    </row>
    <row r="32" spans="2:10">
      <c r="C32" s="13" t="s">
        <v>347</v>
      </c>
    </row>
    <row r="33" spans="3:3">
      <c r="C33" s="13" t="s">
        <v>348</v>
      </c>
    </row>
    <row r="34" spans="3:3">
      <c r="C34" s="13" t="s">
        <v>349</v>
      </c>
    </row>
    <row r="35" spans="3:3">
      <c r="C35" s="13" t="s">
        <v>350</v>
      </c>
    </row>
    <row r="37" spans="3:3">
      <c r="C37" s="13" t="s">
        <v>351</v>
      </c>
    </row>
    <row r="38" spans="3:3">
      <c r="C38" s="13" t="s">
        <v>352</v>
      </c>
    </row>
    <row r="39" spans="3:3">
      <c r="C39" s="13" t="s">
        <v>353</v>
      </c>
    </row>
    <row r="40" spans="3:3">
      <c r="C40" s="13" t="s">
        <v>354</v>
      </c>
    </row>
    <row r="41" spans="3:3">
      <c r="C41" s="13" t="s">
        <v>355</v>
      </c>
    </row>
    <row r="42" spans="3:3">
      <c r="C42" s="13" t="s">
        <v>356</v>
      </c>
    </row>
  </sheetData>
  <mergeCells count="1">
    <mergeCell ref="B13:B25"/>
  </mergeCells>
  <phoneticPr fontId="5"/>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12</vt:i4>
      </vt:variant>
    </vt:vector>
  </HeadingPairs>
  <TitlesOfParts>
    <vt:vector size="18" baseType="lpstr">
      <vt:lpstr>運営状況点検書</vt:lpstr>
      <vt:lpstr>勤務形態一覧表（１枚版）</vt:lpstr>
      <vt:lpstr>勤務形態一覧表（100名）</vt:lpstr>
      <vt:lpstr>【記載例】勤務形態一覧表</vt:lpstr>
      <vt:lpstr>【参考】勤務形態一覧表記入方法</vt:lpstr>
      <vt:lpstr>プルダウン・リスト</vt:lpstr>
      <vt:lpstr>【記載例】勤務形態一覧表!Print_Area</vt:lpstr>
      <vt:lpstr>【参考】勤務形態一覧表記入方法!Print_Area</vt:lpstr>
      <vt:lpstr>運営状況点検書!Print_Area</vt:lpstr>
      <vt:lpstr>'勤務形態一覧表（100名）'!Print_Area</vt:lpstr>
      <vt:lpstr>'勤務形態一覧表（１枚版）'!Print_Area</vt:lpstr>
      <vt:lpstr>【記載例】勤務形態一覧表!Print_Titles</vt:lpstr>
      <vt:lpstr>'勤務形態一覧表（100名）'!Print_Titles</vt:lpstr>
      <vt:lpstr>'勤務形態一覧表（１枚版）'!Print_Titles</vt:lpstr>
      <vt:lpstr>介護職員</vt:lpstr>
      <vt:lpstr>看護職員</vt:lpstr>
      <vt:lpstr>管理者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2025-05-21T04:39:11Z</cp:lastPrinted>
  <dcterms:created xsi:type="dcterms:W3CDTF">2008-06-06T11:29:08Z</dcterms:created>
  <dcterms:modified xsi:type="dcterms:W3CDTF">2025-05-21T04:40:45Z</dcterms:modified>
</cp:coreProperties>
</file>